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H:\ASET BARU 2015\"/>
    </mc:Choice>
  </mc:AlternateContent>
  <bookViews>
    <workbookView xWindow="120" yWindow="60" windowWidth="20730" windowHeight="11760" tabRatio="829" firstSheet="2" activeTab="6"/>
  </bookViews>
  <sheets>
    <sheet name="LAMP.REKON 1" sheetId="2" r:id="rId1"/>
    <sheet name="BI PKM DEMAK 2" sheetId="8" r:id="rId2"/>
    <sheet name="LAMP.REKON 2...." sheetId="1" r:id="rId3"/>
    <sheet name="BA REKON EKSTERN (2)" sheetId="4" r:id="rId4"/>
    <sheet name="BA REKON INTERN (2)" sheetId="3" r:id="rId5"/>
    <sheet name="Rekap Mut.BMD Lamp. 36" sheetId="5" r:id="rId6"/>
    <sheet name="DAFTAR MUTASI PKM DMK II" sheetId="6" r:id="rId7"/>
    <sheet name="REKAP BI" sheetId="7" r:id="rId8"/>
    <sheet name="KIB A PKM DMK II" sheetId="9" r:id="rId9"/>
    <sheet name="KIB B" sheetId="15" r:id="rId10"/>
    <sheet name="KIB C PKM DMK II" sheetId="11" r:id="rId11"/>
    <sheet name="KIB D PKM DMK II," sheetId="12" r:id="rId12"/>
    <sheet name="KIB E PKM DMK II" sheetId="13" r:id="rId13"/>
    <sheet name="Kode Rek (2)" sheetId="14" r:id="rId14"/>
  </sheets>
  <externalReferences>
    <externalReference r:id="rId15"/>
    <externalReference r:id="rId16"/>
  </externalReferences>
  <definedNames>
    <definedName name="aaa" localSheetId="9">#REF!</definedName>
    <definedName name="aaa">#REF!</definedName>
    <definedName name="BI" localSheetId="9">#REF!</definedName>
    <definedName name="BI">#REF!</definedName>
    <definedName name="ccccc" localSheetId="9">#REF!</definedName>
    <definedName name="ccccc">#REF!</definedName>
    <definedName name="KIBA">'[1]Kode Rek'!$J$3:$J$323</definedName>
    <definedName name="KIBB">'[1]Kode Rek'!$J$324:$J$6775</definedName>
    <definedName name="KIBCCC" localSheetId="9">#REF!</definedName>
    <definedName name="KIBCCC">#REF!</definedName>
    <definedName name="KIBD">'[1]Kode Rek'!$J$7055:$J$7558</definedName>
    <definedName name="KIBF">'[1]Kode Rek'!$J$7876</definedName>
    <definedName name="kibsem" localSheetId="9">#REF!</definedName>
    <definedName name="kibsem">#REF!</definedName>
    <definedName name="KKK" localSheetId="9">#REF!</definedName>
    <definedName name="KKK">#REF!</definedName>
    <definedName name="nnnn" localSheetId="9">#REF!</definedName>
    <definedName name="nnnn">#REF!</definedName>
    <definedName name="_xlnm.Print_Area" localSheetId="3">'BA REKON EKSTERN (2)'!$A$1:$H$54</definedName>
    <definedName name="_xlnm.Print_Area" localSheetId="4">'BA REKON INTERN (2)'!$A$1:$H$63</definedName>
    <definedName name="_xlnm.Print_Area" localSheetId="13">'Kode Rek (2)'!$A$1:$H$7876</definedName>
    <definedName name="_xlnm.Print_Area" localSheetId="0">'LAMP.REKON 1'!$A$2:$X$41</definedName>
    <definedName name="_xlnm.Print_Area" localSheetId="7">'REKAP BI'!$A$1:$G$44</definedName>
    <definedName name="_xlnm.Print_Area" localSheetId="5">'Rekap Mut.BMD Lamp. 36'!$A$1:$M$48</definedName>
    <definedName name="ssss" localSheetId="9">#REF!</definedName>
    <definedName name="ssss">#REF!</definedName>
    <definedName name="xxx" localSheetId="9">#REF!</definedName>
    <definedName name="xxx">#REF!</definedName>
    <definedName name="xxxxx" localSheetId="9">#REF!</definedName>
    <definedName name="xxxxx">#REF!</definedName>
  </definedNames>
  <calcPr calcId="152511"/>
</workbook>
</file>

<file path=xl/calcChain.xml><?xml version="1.0" encoding="utf-8"?>
<calcChain xmlns="http://schemas.openxmlformats.org/spreadsheetml/2006/main">
  <c r="J19" i="2" l="1"/>
  <c r="J17" i="2"/>
  <c r="R250" i="8"/>
  <c r="R249" i="8"/>
  <c r="R34" i="8"/>
  <c r="X412" i="6"/>
  <c r="W412" i="6"/>
  <c r="X411" i="6"/>
  <c r="W411" i="6"/>
  <c r="W243" i="6"/>
  <c r="W242" i="6"/>
  <c r="W241" i="6"/>
  <c r="X240" i="6"/>
  <c r="W240" i="6"/>
  <c r="X239" i="6"/>
  <c r="W239" i="6"/>
  <c r="X228" i="6"/>
  <c r="W228" i="6"/>
  <c r="R241" i="8"/>
  <c r="Y17" i="2" s="1"/>
  <c r="R32" i="8"/>
  <c r="Z237" i="6" l="1"/>
  <c r="Q29" i="15"/>
  <c r="Q34" i="8"/>
  <c r="F16" i="7"/>
  <c r="R29" i="15"/>
  <c r="V31" i="6"/>
  <c r="J16" i="5" s="1"/>
  <c r="J11" i="5" s="1"/>
  <c r="U31" i="6"/>
  <c r="I16" i="5" s="1"/>
  <c r="I11" i="5" s="1"/>
  <c r="T31" i="6"/>
  <c r="H16" i="5" s="1"/>
  <c r="S31" i="6"/>
  <c r="G16" i="5" s="1"/>
  <c r="F418" i="15"/>
  <c r="E418" i="15"/>
  <c r="D418" i="15"/>
  <c r="C418" i="15"/>
  <c r="B418" i="15"/>
  <c r="R396" i="15"/>
  <c r="Q396" i="15"/>
  <c r="F296" i="15"/>
  <c r="E296" i="15"/>
  <c r="D296" i="15"/>
  <c r="C296" i="15"/>
  <c r="B296" i="15"/>
  <c r="F295" i="15"/>
  <c r="E295" i="15"/>
  <c r="D295" i="15"/>
  <c r="C295" i="15"/>
  <c r="B295" i="15"/>
  <c r="F294" i="15"/>
  <c r="E294" i="15"/>
  <c r="D294" i="15"/>
  <c r="C294" i="15"/>
  <c r="B294" i="15"/>
  <c r="F293" i="15"/>
  <c r="E293" i="15"/>
  <c r="D293" i="15"/>
  <c r="C293" i="15"/>
  <c r="B293" i="15"/>
  <c r="F292" i="15"/>
  <c r="E292" i="15"/>
  <c r="D292" i="15"/>
  <c r="C292" i="15"/>
  <c r="B292" i="15"/>
  <c r="F291" i="15"/>
  <c r="E291" i="15"/>
  <c r="D291" i="15"/>
  <c r="C291" i="15"/>
  <c r="B291" i="15"/>
  <c r="F290" i="15"/>
  <c r="E290" i="15"/>
  <c r="D290" i="15"/>
  <c r="C290" i="15"/>
  <c r="B290" i="15"/>
  <c r="F289" i="15"/>
  <c r="E289" i="15"/>
  <c r="D289" i="15"/>
  <c r="C289" i="15"/>
  <c r="B289" i="15"/>
  <c r="F288" i="15"/>
  <c r="E288" i="15"/>
  <c r="D288" i="15"/>
  <c r="C288" i="15"/>
  <c r="B288" i="15"/>
  <c r="F287" i="15"/>
  <c r="E287" i="15"/>
  <c r="D287" i="15"/>
  <c r="C287" i="15"/>
  <c r="B287" i="15"/>
  <c r="F286" i="15"/>
  <c r="E286" i="15"/>
  <c r="D286" i="15"/>
  <c r="C286" i="15"/>
  <c r="B286" i="15"/>
  <c r="F285" i="15"/>
  <c r="E285" i="15"/>
  <c r="D285" i="15"/>
  <c r="C285" i="15"/>
  <c r="B285" i="15"/>
  <c r="F284" i="15"/>
  <c r="E284" i="15"/>
  <c r="D284" i="15"/>
  <c r="C284" i="15"/>
  <c r="B284" i="15"/>
  <c r="F283" i="15"/>
  <c r="E283" i="15"/>
  <c r="D283" i="15"/>
  <c r="C283" i="15"/>
  <c r="B283" i="15"/>
  <c r="F282" i="15"/>
  <c r="E282" i="15"/>
  <c r="D282" i="15"/>
  <c r="C282" i="15"/>
  <c r="B282" i="15"/>
  <c r="F281" i="15"/>
  <c r="E281" i="15"/>
  <c r="D281" i="15"/>
  <c r="C281" i="15"/>
  <c r="B281" i="15"/>
  <c r="F280" i="15"/>
  <c r="E280" i="15"/>
  <c r="D280" i="15"/>
  <c r="C280" i="15"/>
  <c r="B280" i="15"/>
  <c r="F279" i="15"/>
  <c r="E279" i="15"/>
  <c r="D279" i="15"/>
  <c r="C279" i="15"/>
  <c r="B279" i="15"/>
  <c r="F278" i="15"/>
  <c r="E278" i="15"/>
  <c r="D278" i="15"/>
  <c r="C278" i="15"/>
  <c r="B278" i="15"/>
  <c r="F277" i="15"/>
  <c r="E277" i="15"/>
  <c r="D277" i="15"/>
  <c r="C277" i="15"/>
  <c r="B277" i="15"/>
  <c r="F276" i="15"/>
  <c r="E276" i="15"/>
  <c r="D276" i="15"/>
  <c r="C276" i="15"/>
  <c r="B276" i="15"/>
  <c r="F275" i="15"/>
  <c r="E275" i="15"/>
  <c r="D275" i="15"/>
  <c r="C275" i="15"/>
  <c r="B275" i="15"/>
  <c r="F274" i="15"/>
  <c r="E274" i="15"/>
  <c r="D274" i="15"/>
  <c r="C274" i="15"/>
  <c r="B274" i="15"/>
  <c r="R237" i="15"/>
  <c r="Q237" i="15"/>
  <c r="F237" i="15"/>
  <c r="E237" i="15"/>
  <c r="D237" i="15"/>
  <c r="C237" i="15"/>
  <c r="B237" i="15"/>
  <c r="R236" i="15"/>
  <c r="Q236" i="15"/>
  <c r="R231" i="15"/>
  <c r="Q231" i="15"/>
  <c r="F219" i="15"/>
  <c r="E219" i="15"/>
  <c r="D219" i="15"/>
  <c r="C219" i="15"/>
  <c r="B219" i="15"/>
  <c r="F47" i="15"/>
  <c r="E47" i="15"/>
  <c r="D47" i="15"/>
  <c r="C47" i="15"/>
  <c r="B47" i="15"/>
  <c r="F42" i="15"/>
  <c r="E42" i="15"/>
  <c r="D42" i="15"/>
  <c r="C42" i="15"/>
  <c r="B42" i="15"/>
  <c r="F39" i="15"/>
  <c r="E39" i="15"/>
  <c r="D39" i="15"/>
  <c r="C39" i="15"/>
  <c r="B39" i="15"/>
  <c r="F36" i="15"/>
  <c r="E36" i="15"/>
  <c r="D36" i="15"/>
  <c r="C36" i="15"/>
  <c r="B36" i="15"/>
  <c r="F33" i="15"/>
  <c r="E33" i="15"/>
  <c r="D33" i="15"/>
  <c r="C33" i="15"/>
  <c r="B33" i="15"/>
  <c r="F32" i="15"/>
  <c r="E32" i="15"/>
  <c r="D32" i="15"/>
  <c r="C32" i="15"/>
  <c r="B32" i="15"/>
  <c r="F31" i="15"/>
  <c r="E31" i="15"/>
  <c r="D31" i="15"/>
  <c r="C31" i="15"/>
  <c r="B31" i="15"/>
  <c r="F30" i="15"/>
  <c r="E30" i="15"/>
  <c r="D30" i="15"/>
  <c r="C30" i="15"/>
  <c r="B30" i="15"/>
  <c r="F29" i="15"/>
  <c r="E29" i="15"/>
  <c r="D29" i="15"/>
  <c r="C29" i="15"/>
  <c r="R19" i="15"/>
  <c r="Q19" i="15"/>
  <c r="J19" i="15"/>
  <c r="I19" i="15"/>
  <c r="G19" i="15"/>
  <c r="U406"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251" i="8"/>
  <c r="T250" i="8"/>
  <c r="U17" i="2"/>
  <c r="Z17" i="2" s="1"/>
  <c r="W232" i="6"/>
  <c r="X232" i="6"/>
  <c r="W233" i="6"/>
  <c r="X233" i="6"/>
  <c r="W234" i="6"/>
  <c r="X234" i="6"/>
  <c r="W235" i="6"/>
  <c r="X235" i="6"/>
  <c r="W236" i="6"/>
  <c r="X236" i="6"/>
  <c r="W237" i="6"/>
  <c r="X237" i="6"/>
  <c r="W238" i="6"/>
  <c r="X238" i="6"/>
  <c r="X231" i="6"/>
  <c r="W231" i="6"/>
  <c r="F7876" i="14"/>
  <c r="J7876" i="14" s="1"/>
  <c r="F7875" i="14"/>
  <c r="J7875" i="14" s="1"/>
  <c r="F7874" i="14"/>
  <c r="J7874" i="14" s="1"/>
  <c r="F7873" i="14"/>
  <c r="J7873" i="14" s="1"/>
  <c r="J7872" i="14"/>
  <c r="F7872" i="14"/>
  <c r="F7871" i="14"/>
  <c r="J7871" i="14" s="1"/>
  <c r="F7870" i="14"/>
  <c r="J7870" i="14" s="1"/>
  <c r="F7869" i="14"/>
  <c r="J7869" i="14" s="1"/>
  <c r="F7868" i="14"/>
  <c r="J7868" i="14" s="1"/>
  <c r="F7867" i="14"/>
  <c r="J7867" i="14" s="1"/>
  <c r="F7866" i="14"/>
  <c r="J7866" i="14" s="1"/>
  <c r="F7865" i="14"/>
  <c r="J7865" i="14" s="1"/>
  <c r="F7864" i="14"/>
  <c r="J7864" i="14" s="1"/>
  <c r="F7863" i="14"/>
  <c r="J7863" i="14" s="1"/>
  <c r="F7862" i="14"/>
  <c r="J7862" i="14" s="1"/>
  <c r="F7861" i="14"/>
  <c r="J7861" i="14" s="1"/>
  <c r="F7860" i="14"/>
  <c r="J7860" i="14" s="1"/>
  <c r="F7859" i="14"/>
  <c r="J7859" i="14" s="1"/>
  <c r="F7858" i="14"/>
  <c r="J7858" i="14" s="1"/>
  <c r="F7857" i="14"/>
  <c r="J7857" i="14" s="1"/>
  <c r="J7856" i="14"/>
  <c r="F7856" i="14"/>
  <c r="F7855" i="14"/>
  <c r="J7855" i="14" s="1"/>
  <c r="F7854" i="14"/>
  <c r="J7854" i="14" s="1"/>
  <c r="F7853" i="14"/>
  <c r="J7853" i="14" s="1"/>
  <c r="F7852" i="14"/>
  <c r="J7852" i="14" s="1"/>
  <c r="F7851" i="14"/>
  <c r="J7851" i="14" s="1"/>
  <c r="F7850" i="14"/>
  <c r="J7850" i="14" s="1"/>
  <c r="F7849" i="14"/>
  <c r="J7849" i="14" s="1"/>
  <c r="F7848" i="14"/>
  <c r="J7848" i="14" s="1"/>
  <c r="F7847" i="14"/>
  <c r="J7847" i="14" s="1"/>
  <c r="F7846" i="14"/>
  <c r="J7846" i="14" s="1"/>
  <c r="F7845" i="14"/>
  <c r="J7845" i="14" s="1"/>
  <c r="F7844" i="14"/>
  <c r="J7844" i="14" s="1"/>
  <c r="F7843" i="14"/>
  <c r="J7843" i="14" s="1"/>
  <c r="F7842" i="14"/>
  <c r="J7842" i="14" s="1"/>
  <c r="F7841" i="14"/>
  <c r="J7841" i="14" s="1"/>
  <c r="F7840" i="14"/>
  <c r="J7840" i="14" s="1"/>
  <c r="F7839" i="14"/>
  <c r="J7839" i="14" s="1"/>
  <c r="F7838" i="14"/>
  <c r="J7838" i="14" s="1"/>
  <c r="F7837" i="14"/>
  <c r="J7837" i="14" s="1"/>
  <c r="F7836" i="14"/>
  <c r="J7836" i="14" s="1"/>
  <c r="F7835" i="14"/>
  <c r="J7835" i="14" s="1"/>
  <c r="F7834" i="14"/>
  <c r="J7834" i="14" s="1"/>
  <c r="F7833" i="14"/>
  <c r="J7833" i="14" s="1"/>
  <c r="F7832" i="14"/>
  <c r="J7832" i="14" s="1"/>
  <c r="F7831" i="14"/>
  <c r="J7831" i="14" s="1"/>
  <c r="F7830" i="14"/>
  <c r="J7830" i="14" s="1"/>
  <c r="F7829" i="14"/>
  <c r="J7829" i="14" s="1"/>
  <c r="F7828" i="14"/>
  <c r="J7828" i="14" s="1"/>
  <c r="F7827" i="14"/>
  <c r="J7827" i="14" s="1"/>
  <c r="F7826" i="14"/>
  <c r="J7826" i="14" s="1"/>
  <c r="F7825" i="14"/>
  <c r="J7825" i="14" s="1"/>
  <c r="F7824" i="14"/>
  <c r="J7824" i="14" s="1"/>
  <c r="F7823" i="14"/>
  <c r="J7823" i="14" s="1"/>
  <c r="F7822" i="14"/>
  <c r="J7822" i="14" s="1"/>
  <c r="F7821" i="14"/>
  <c r="J7821" i="14" s="1"/>
  <c r="F7820" i="14"/>
  <c r="J7820" i="14" s="1"/>
  <c r="F7819" i="14"/>
  <c r="J7819" i="14" s="1"/>
  <c r="F7818" i="14"/>
  <c r="J7818" i="14" s="1"/>
  <c r="F7817" i="14"/>
  <c r="J7817" i="14" s="1"/>
  <c r="F7816" i="14"/>
  <c r="J7816" i="14" s="1"/>
  <c r="F7815" i="14"/>
  <c r="J7815" i="14" s="1"/>
  <c r="F7814" i="14"/>
  <c r="J7814" i="14" s="1"/>
  <c r="F7813" i="14"/>
  <c r="J7813" i="14" s="1"/>
  <c r="F7812" i="14"/>
  <c r="J7812" i="14" s="1"/>
  <c r="F7811" i="14"/>
  <c r="J7811" i="14" s="1"/>
  <c r="F7810" i="14"/>
  <c r="J7810" i="14" s="1"/>
  <c r="F7809" i="14"/>
  <c r="J7809" i="14" s="1"/>
  <c r="F7808" i="14"/>
  <c r="J7808" i="14" s="1"/>
  <c r="F7807" i="14"/>
  <c r="J7807" i="14" s="1"/>
  <c r="F7806" i="14"/>
  <c r="J7806" i="14" s="1"/>
  <c r="F7805" i="14"/>
  <c r="J7805" i="14" s="1"/>
  <c r="F7804" i="14"/>
  <c r="J7804" i="14" s="1"/>
  <c r="F7803" i="14"/>
  <c r="J7803" i="14" s="1"/>
  <c r="F7802" i="14"/>
  <c r="J7802" i="14" s="1"/>
  <c r="F7801" i="14"/>
  <c r="J7801" i="14" s="1"/>
  <c r="F7800" i="14"/>
  <c r="J7800" i="14" s="1"/>
  <c r="F7799" i="14"/>
  <c r="J7799" i="14" s="1"/>
  <c r="F7798" i="14"/>
  <c r="J7798" i="14" s="1"/>
  <c r="F7797" i="14"/>
  <c r="J7797" i="14" s="1"/>
  <c r="F7796" i="14"/>
  <c r="J7796" i="14" s="1"/>
  <c r="F7795" i="14"/>
  <c r="J7795" i="14" s="1"/>
  <c r="F7794" i="14"/>
  <c r="J7794" i="14" s="1"/>
  <c r="F7793" i="14"/>
  <c r="J7793" i="14" s="1"/>
  <c r="F7792" i="14"/>
  <c r="J7792" i="14" s="1"/>
  <c r="F7791" i="14"/>
  <c r="J7791" i="14" s="1"/>
  <c r="F7790" i="14"/>
  <c r="J7790" i="14" s="1"/>
  <c r="F7789" i="14"/>
  <c r="J7789" i="14" s="1"/>
  <c r="F7788" i="14"/>
  <c r="J7788" i="14" s="1"/>
  <c r="F7787" i="14"/>
  <c r="J7787" i="14" s="1"/>
  <c r="F7786" i="14"/>
  <c r="J7786" i="14" s="1"/>
  <c r="F7785" i="14"/>
  <c r="J7785" i="14" s="1"/>
  <c r="F7784" i="14"/>
  <c r="J7784" i="14" s="1"/>
  <c r="F7783" i="14"/>
  <c r="J7783" i="14" s="1"/>
  <c r="F7782" i="14"/>
  <c r="J7782" i="14" s="1"/>
  <c r="F7781" i="14"/>
  <c r="J7781" i="14" s="1"/>
  <c r="F7780" i="14"/>
  <c r="J7780" i="14" s="1"/>
  <c r="F7779" i="14"/>
  <c r="J7779" i="14" s="1"/>
  <c r="F7778" i="14"/>
  <c r="J7778" i="14" s="1"/>
  <c r="F7777" i="14"/>
  <c r="J7777" i="14" s="1"/>
  <c r="F7776" i="14"/>
  <c r="J7776" i="14" s="1"/>
  <c r="F7775" i="14"/>
  <c r="J7775" i="14" s="1"/>
  <c r="F7774" i="14"/>
  <c r="J7774" i="14" s="1"/>
  <c r="F7773" i="14"/>
  <c r="J7773" i="14" s="1"/>
  <c r="F7772" i="14"/>
  <c r="J7772" i="14" s="1"/>
  <c r="F7771" i="14"/>
  <c r="J7771" i="14" s="1"/>
  <c r="F7770" i="14"/>
  <c r="J7770" i="14" s="1"/>
  <c r="F7769" i="14"/>
  <c r="J7769" i="14" s="1"/>
  <c r="F7768" i="14"/>
  <c r="J7768" i="14" s="1"/>
  <c r="F7767" i="14"/>
  <c r="J7767" i="14" s="1"/>
  <c r="F7766" i="14"/>
  <c r="J7766" i="14" s="1"/>
  <c r="F7765" i="14"/>
  <c r="J7765" i="14" s="1"/>
  <c r="J7764" i="14"/>
  <c r="F7764" i="14"/>
  <c r="F7763" i="14"/>
  <c r="J7763" i="14" s="1"/>
  <c r="F7762" i="14"/>
  <c r="J7762" i="14" s="1"/>
  <c r="F7761" i="14"/>
  <c r="J7761" i="14" s="1"/>
  <c r="F7760" i="14"/>
  <c r="J7760" i="14" s="1"/>
  <c r="F7759" i="14"/>
  <c r="J7759" i="14" s="1"/>
  <c r="F7758" i="14"/>
  <c r="J7758" i="14" s="1"/>
  <c r="F7757" i="14"/>
  <c r="J7757" i="14" s="1"/>
  <c r="F7756" i="14"/>
  <c r="J7756" i="14" s="1"/>
  <c r="F7755" i="14"/>
  <c r="J7755" i="14" s="1"/>
  <c r="F7754" i="14"/>
  <c r="J7754" i="14" s="1"/>
  <c r="F7753" i="14"/>
  <c r="J7753" i="14" s="1"/>
  <c r="F7752" i="14"/>
  <c r="J7752" i="14" s="1"/>
  <c r="F7751" i="14"/>
  <c r="J7751" i="14" s="1"/>
  <c r="F7750" i="14"/>
  <c r="J7750" i="14" s="1"/>
  <c r="F7749" i="14"/>
  <c r="J7749" i="14" s="1"/>
  <c r="F7748" i="14"/>
  <c r="J7748" i="14" s="1"/>
  <c r="F7747" i="14"/>
  <c r="J7747" i="14" s="1"/>
  <c r="F7746" i="14"/>
  <c r="J7746" i="14" s="1"/>
  <c r="F7745" i="14"/>
  <c r="J7745" i="14" s="1"/>
  <c r="F7744" i="14"/>
  <c r="J7744" i="14" s="1"/>
  <c r="F7743" i="14"/>
  <c r="J7743" i="14" s="1"/>
  <c r="F7742" i="14"/>
  <c r="J7742" i="14" s="1"/>
  <c r="F7741" i="14"/>
  <c r="J7741" i="14" s="1"/>
  <c r="F7740" i="14"/>
  <c r="J7740" i="14" s="1"/>
  <c r="F7739" i="14"/>
  <c r="J7739" i="14" s="1"/>
  <c r="F7738" i="14"/>
  <c r="J7738" i="14" s="1"/>
  <c r="F7737" i="14"/>
  <c r="J7737" i="14" s="1"/>
  <c r="F7736" i="14"/>
  <c r="J7736" i="14" s="1"/>
  <c r="F7735" i="14"/>
  <c r="J7735" i="14" s="1"/>
  <c r="F7734" i="14"/>
  <c r="J7734" i="14" s="1"/>
  <c r="F7733" i="14"/>
  <c r="J7733" i="14" s="1"/>
  <c r="J7732" i="14"/>
  <c r="F7732" i="14"/>
  <c r="F7731" i="14"/>
  <c r="J7731" i="14" s="1"/>
  <c r="F7730" i="14"/>
  <c r="J7730" i="14" s="1"/>
  <c r="F7729" i="14"/>
  <c r="J7729" i="14" s="1"/>
  <c r="F7728" i="14"/>
  <c r="J7728" i="14" s="1"/>
  <c r="F7727" i="14"/>
  <c r="J7727" i="14" s="1"/>
  <c r="F7726" i="14"/>
  <c r="J7726" i="14" s="1"/>
  <c r="F7725" i="14"/>
  <c r="J7725" i="14" s="1"/>
  <c r="F7724" i="14"/>
  <c r="J7724" i="14" s="1"/>
  <c r="F7723" i="14"/>
  <c r="J7723" i="14" s="1"/>
  <c r="F7722" i="14"/>
  <c r="J7722" i="14" s="1"/>
  <c r="F7721" i="14"/>
  <c r="J7721" i="14" s="1"/>
  <c r="F7720" i="14"/>
  <c r="J7720" i="14" s="1"/>
  <c r="F7719" i="14"/>
  <c r="J7719" i="14" s="1"/>
  <c r="F7718" i="14"/>
  <c r="J7718" i="14" s="1"/>
  <c r="F7717" i="14"/>
  <c r="J7717" i="14" s="1"/>
  <c r="F7716" i="14"/>
  <c r="J7716" i="14" s="1"/>
  <c r="F7715" i="14"/>
  <c r="J7715" i="14" s="1"/>
  <c r="F7714" i="14"/>
  <c r="J7714" i="14" s="1"/>
  <c r="F7713" i="14"/>
  <c r="J7713" i="14" s="1"/>
  <c r="F7712" i="14"/>
  <c r="J7712" i="14" s="1"/>
  <c r="F7711" i="14"/>
  <c r="J7711" i="14" s="1"/>
  <c r="F7710" i="14"/>
  <c r="J7710" i="14" s="1"/>
  <c r="F7709" i="14"/>
  <c r="J7709" i="14" s="1"/>
  <c r="F7708" i="14"/>
  <c r="J7708" i="14" s="1"/>
  <c r="F7707" i="14"/>
  <c r="J7707" i="14" s="1"/>
  <c r="F7706" i="14"/>
  <c r="J7706" i="14" s="1"/>
  <c r="F7705" i="14"/>
  <c r="J7705" i="14" s="1"/>
  <c r="F7704" i="14"/>
  <c r="J7704" i="14" s="1"/>
  <c r="F7703" i="14"/>
  <c r="J7703" i="14" s="1"/>
  <c r="F7702" i="14"/>
  <c r="J7702" i="14" s="1"/>
  <c r="F7701" i="14"/>
  <c r="J7701" i="14" s="1"/>
  <c r="J7700" i="14"/>
  <c r="F7700" i="14"/>
  <c r="F7699" i="14"/>
  <c r="J7699" i="14" s="1"/>
  <c r="F7698" i="14"/>
  <c r="J7698" i="14" s="1"/>
  <c r="F7697" i="14"/>
  <c r="J7697" i="14" s="1"/>
  <c r="F7696" i="14"/>
  <c r="J7696" i="14" s="1"/>
  <c r="F7695" i="14"/>
  <c r="J7695" i="14" s="1"/>
  <c r="F7694" i="14"/>
  <c r="J7694" i="14" s="1"/>
  <c r="F7693" i="14"/>
  <c r="J7693" i="14" s="1"/>
  <c r="F7692" i="14"/>
  <c r="J7692" i="14" s="1"/>
  <c r="F7691" i="14"/>
  <c r="J7691" i="14" s="1"/>
  <c r="F7690" i="14"/>
  <c r="J7690" i="14" s="1"/>
  <c r="F7689" i="14"/>
  <c r="J7689" i="14" s="1"/>
  <c r="F7688" i="14"/>
  <c r="J7688" i="14" s="1"/>
  <c r="F7687" i="14"/>
  <c r="J7687" i="14" s="1"/>
  <c r="F7686" i="14"/>
  <c r="J7686" i="14" s="1"/>
  <c r="F7685" i="14"/>
  <c r="J7685" i="14" s="1"/>
  <c r="F7684" i="14"/>
  <c r="J7684" i="14" s="1"/>
  <c r="F7683" i="14"/>
  <c r="J7683" i="14" s="1"/>
  <c r="F7682" i="14"/>
  <c r="J7682" i="14" s="1"/>
  <c r="F7681" i="14"/>
  <c r="J7681" i="14" s="1"/>
  <c r="F7680" i="14"/>
  <c r="J7680" i="14" s="1"/>
  <c r="F7679" i="14"/>
  <c r="J7679" i="14" s="1"/>
  <c r="F7678" i="14"/>
  <c r="J7678" i="14" s="1"/>
  <c r="F7677" i="14"/>
  <c r="J7677" i="14" s="1"/>
  <c r="F7676" i="14"/>
  <c r="J7676" i="14" s="1"/>
  <c r="F7675" i="14"/>
  <c r="J7675" i="14" s="1"/>
  <c r="F7674" i="14"/>
  <c r="J7674" i="14" s="1"/>
  <c r="F7673" i="14"/>
  <c r="J7673" i="14" s="1"/>
  <c r="F7672" i="14"/>
  <c r="J7672" i="14" s="1"/>
  <c r="F7671" i="14"/>
  <c r="J7671" i="14" s="1"/>
  <c r="F7670" i="14"/>
  <c r="J7670" i="14" s="1"/>
  <c r="F7669" i="14"/>
  <c r="J7669" i="14" s="1"/>
  <c r="J7668" i="14"/>
  <c r="F7668" i="14"/>
  <c r="F7667" i="14"/>
  <c r="J7667" i="14" s="1"/>
  <c r="F7666" i="14"/>
  <c r="J7666" i="14" s="1"/>
  <c r="F7665" i="14"/>
  <c r="J7665" i="14" s="1"/>
  <c r="F7664" i="14"/>
  <c r="J7664" i="14" s="1"/>
  <c r="F7663" i="14"/>
  <c r="J7663" i="14" s="1"/>
  <c r="F7662" i="14"/>
  <c r="J7662" i="14" s="1"/>
  <c r="F7661" i="14"/>
  <c r="J7661" i="14" s="1"/>
  <c r="F7660" i="14"/>
  <c r="J7660" i="14" s="1"/>
  <c r="F7659" i="14"/>
  <c r="J7659" i="14" s="1"/>
  <c r="F7658" i="14"/>
  <c r="J7658" i="14" s="1"/>
  <c r="F7657" i="14"/>
  <c r="J7657" i="14" s="1"/>
  <c r="F7656" i="14"/>
  <c r="J7656" i="14" s="1"/>
  <c r="F7655" i="14"/>
  <c r="J7655" i="14" s="1"/>
  <c r="F7654" i="14"/>
  <c r="J7654" i="14" s="1"/>
  <c r="F7653" i="14"/>
  <c r="J7653" i="14" s="1"/>
  <c r="F7652" i="14"/>
  <c r="J7652" i="14" s="1"/>
  <c r="F7651" i="14"/>
  <c r="J7651" i="14" s="1"/>
  <c r="F7650" i="14"/>
  <c r="J7650" i="14" s="1"/>
  <c r="F7649" i="14"/>
  <c r="J7649" i="14" s="1"/>
  <c r="F7648" i="14"/>
  <c r="J7648" i="14" s="1"/>
  <c r="F7647" i="14"/>
  <c r="J7647" i="14" s="1"/>
  <c r="F7646" i="14"/>
  <c r="J7646" i="14" s="1"/>
  <c r="F7645" i="14"/>
  <c r="J7645" i="14" s="1"/>
  <c r="F7644" i="14"/>
  <c r="J7644" i="14" s="1"/>
  <c r="F7643" i="14"/>
  <c r="J7643" i="14" s="1"/>
  <c r="F7642" i="14"/>
  <c r="J7642" i="14" s="1"/>
  <c r="F7641" i="14"/>
  <c r="J7641" i="14" s="1"/>
  <c r="F7640" i="14"/>
  <c r="J7640" i="14" s="1"/>
  <c r="F7639" i="14"/>
  <c r="J7639" i="14" s="1"/>
  <c r="F7638" i="14"/>
  <c r="J7638" i="14" s="1"/>
  <c r="F7637" i="14"/>
  <c r="J7637" i="14" s="1"/>
  <c r="J7636" i="14"/>
  <c r="F7636" i="14"/>
  <c r="F7635" i="14"/>
  <c r="J7635" i="14" s="1"/>
  <c r="F7634" i="14"/>
  <c r="J7634" i="14" s="1"/>
  <c r="F7633" i="14"/>
  <c r="J7633" i="14" s="1"/>
  <c r="F7632" i="14"/>
  <c r="J7632" i="14" s="1"/>
  <c r="F7631" i="14"/>
  <c r="J7631" i="14" s="1"/>
  <c r="F7630" i="14"/>
  <c r="J7630" i="14" s="1"/>
  <c r="F7629" i="14"/>
  <c r="J7629" i="14" s="1"/>
  <c r="F7628" i="14"/>
  <c r="J7628" i="14" s="1"/>
  <c r="F7627" i="14"/>
  <c r="J7627" i="14" s="1"/>
  <c r="F7626" i="14"/>
  <c r="J7626" i="14" s="1"/>
  <c r="F7625" i="14"/>
  <c r="J7625" i="14" s="1"/>
  <c r="F7624" i="14"/>
  <c r="J7624" i="14" s="1"/>
  <c r="F7623" i="14"/>
  <c r="J7623" i="14" s="1"/>
  <c r="F7622" i="14"/>
  <c r="J7622" i="14" s="1"/>
  <c r="F7621" i="14"/>
  <c r="J7621" i="14" s="1"/>
  <c r="F7620" i="14"/>
  <c r="J7620" i="14" s="1"/>
  <c r="F7619" i="14"/>
  <c r="J7619" i="14" s="1"/>
  <c r="F7618" i="14"/>
  <c r="J7618" i="14" s="1"/>
  <c r="F7617" i="14"/>
  <c r="J7617" i="14" s="1"/>
  <c r="F7616" i="14"/>
  <c r="J7616" i="14" s="1"/>
  <c r="F7615" i="14"/>
  <c r="J7615" i="14" s="1"/>
  <c r="F7614" i="14"/>
  <c r="J7614" i="14" s="1"/>
  <c r="F7613" i="14"/>
  <c r="J7613" i="14" s="1"/>
  <c r="F7612" i="14"/>
  <c r="J7612" i="14" s="1"/>
  <c r="F7611" i="14"/>
  <c r="J7611" i="14" s="1"/>
  <c r="F7610" i="14"/>
  <c r="J7610" i="14" s="1"/>
  <c r="F7609" i="14"/>
  <c r="J7609" i="14" s="1"/>
  <c r="F7608" i="14"/>
  <c r="J7608" i="14" s="1"/>
  <c r="F7607" i="14"/>
  <c r="J7607" i="14" s="1"/>
  <c r="F7606" i="14"/>
  <c r="J7606" i="14" s="1"/>
  <c r="F7605" i="14"/>
  <c r="J7605" i="14" s="1"/>
  <c r="J7604" i="14"/>
  <c r="F7604" i="14"/>
  <c r="F7603" i="14"/>
  <c r="J7603" i="14" s="1"/>
  <c r="F7602" i="14"/>
  <c r="J7602" i="14" s="1"/>
  <c r="F7601" i="14"/>
  <c r="J7601" i="14" s="1"/>
  <c r="F7600" i="14"/>
  <c r="J7600" i="14" s="1"/>
  <c r="F7599" i="14"/>
  <c r="J7599" i="14" s="1"/>
  <c r="F7598" i="14"/>
  <c r="J7598" i="14" s="1"/>
  <c r="F7597" i="14"/>
  <c r="J7597" i="14" s="1"/>
  <c r="F7596" i="14"/>
  <c r="J7596" i="14" s="1"/>
  <c r="F7595" i="14"/>
  <c r="J7595" i="14" s="1"/>
  <c r="F7594" i="14"/>
  <c r="J7594" i="14" s="1"/>
  <c r="F7593" i="14"/>
  <c r="J7593" i="14" s="1"/>
  <c r="F7592" i="14"/>
  <c r="J7592" i="14" s="1"/>
  <c r="F7591" i="14"/>
  <c r="J7591" i="14" s="1"/>
  <c r="F7590" i="14"/>
  <c r="J7590" i="14" s="1"/>
  <c r="F7589" i="14"/>
  <c r="J7589" i="14" s="1"/>
  <c r="F7588" i="14"/>
  <c r="J7588" i="14" s="1"/>
  <c r="F7587" i="14"/>
  <c r="J7587" i="14" s="1"/>
  <c r="F7586" i="14"/>
  <c r="J7586" i="14" s="1"/>
  <c r="F7585" i="14"/>
  <c r="J7585" i="14" s="1"/>
  <c r="F7584" i="14"/>
  <c r="J7584" i="14" s="1"/>
  <c r="F7583" i="14"/>
  <c r="J7583" i="14" s="1"/>
  <c r="F7582" i="14"/>
  <c r="J7582" i="14" s="1"/>
  <c r="F7581" i="14"/>
  <c r="J7581" i="14" s="1"/>
  <c r="F7580" i="14"/>
  <c r="J7580" i="14" s="1"/>
  <c r="F7579" i="14"/>
  <c r="J7579" i="14" s="1"/>
  <c r="F7578" i="14"/>
  <c r="J7578" i="14" s="1"/>
  <c r="F7577" i="14"/>
  <c r="J7577" i="14" s="1"/>
  <c r="F7576" i="14"/>
  <c r="J7576" i="14" s="1"/>
  <c r="F7575" i="14"/>
  <c r="J7575" i="14" s="1"/>
  <c r="F7574" i="14"/>
  <c r="J7574" i="14" s="1"/>
  <c r="F7573" i="14"/>
  <c r="J7573" i="14" s="1"/>
  <c r="J7572" i="14"/>
  <c r="F7572" i="14"/>
  <c r="F7571" i="14"/>
  <c r="J7571" i="14" s="1"/>
  <c r="F7570" i="14"/>
  <c r="J7570" i="14" s="1"/>
  <c r="F7569" i="14"/>
  <c r="J7569" i="14" s="1"/>
  <c r="F7568" i="14"/>
  <c r="J7568" i="14" s="1"/>
  <c r="F7567" i="14"/>
  <c r="J7567" i="14" s="1"/>
  <c r="F7566" i="14"/>
  <c r="J7566" i="14" s="1"/>
  <c r="F7565" i="14"/>
  <c r="J7565" i="14" s="1"/>
  <c r="F7564" i="14"/>
  <c r="J7564" i="14" s="1"/>
  <c r="F7563" i="14"/>
  <c r="J7563" i="14" s="1"/>
  <c r="F7562" i="14"/>
  <c r="J7562" i="14" s="1"/>
  <c r="F7561" i="14"/>
  <c r="J7561" i="14" s="1"/>
  <c r="F7560" i="14"/>
  <c r="J7560" i="14" s="1"/>
  <c r="F7559" i="14"/>
  <c r="J7559" i="14" s="1"/>
  <c r="F7558" i="14"/>
  <c r="J7558" i="14" s="1"/>
  <c r="F7557" i="14"/>
  <c r="J7557" i="14" s="1"/>
  <c r="F7556" i="14"/>
  <c r="J7556" i="14" s="1"/>
  <c r="F7555" i="14"/>
  <c r="J7555" i="14" s="1"/>
  <c r="F7554" i="14"/>
  <c r="J7554" i="14" s="1"/>
  <c r="F7553" i="14"/>
  <c r="J7553" i="14" s="1"/>
  <c r="F7552" i="14"/>
  <c r="J7552" i="14" s="1"/>
  <c r="F7551" i="14"/>
  <c r="J7551" i="14" s="1"/>
  <c r="F7550" i="14"/>
  <c r="J7550" i="14" s="1"/>
  <c r="F7549" i="14"/>
  <c r="J7549" i="14" s="1"/>
  <c r="F7548" i="14"/>
  <c r="J7548" i="14" s="1"/>
  <c r="F7547" i="14"/>
  <c r="J7547" i="14" s="1"/>
  <c r="F7546" i="14"/>
  <c r="J7546" i="14" s="1"/>
  <c r="F7545" i="14"/>
  <c r="J7545" i="14" s="1"/>
  <c r="F7544" i="14"/>
  <c r="J7544" i="14" s="1"/>
  <c r="F7543" i="14"/>
  <c r="J7543" i="14" s="1"/>
  <c r="F7542" i="14"/>
  <c r="J7542" i="14" s="1"/>
  <c r="F7541" i="14"/>
  <c r="J7541" i="14" s="1"/>
  <c r="J7540" i="14"/>
  <c r="F7540" i="14"/>
  <c r="F7539" i="14"/>
  <c r="J7539" i="14" s="1"/>
  <c r="F7538" i="14"/>
  <c r="J7538" i="14" s="1"/>
  <c r="F7537" i="14"/>
  <c r="J7537" i="14" s="1"/>
  <c r="F7536" i="14"/>
  <c r="J7536" i="14" s="1"/>
  <c r="F7535" i="14"/>
  <c r="J7535" i="14" s="1"/>
  <c r="F7534" i="14"/>
  <c r="J7534" i="14" s="1"/>
  <c r="F7533" i="14"/>
  <c r="J7533" i="14" s="1"/>
  <c r="F7532" i="14"/>
  <c r="J7532" i="14" s="1"/>
  <c r="F7531" i="14"/>
  <c r="J7531" i="14" s="1"/>
  <c r="F7530" i="14"/>
  <c r="J7530" i="14" s="1"/>
  <c r="F7529" i="14"/>
  <c r="J7529" i="14" s="1"/>
  <c r="F7528" i="14"/>
  <c r="J7528" i="14" s="1"/>
  <c r="F7527" i="14"/>
  <c r="J7527" i="14" s="1"/>
  <c r="F7526" i="14"/>
  <c r="J7526" i="14" s="1"/>
  <c r="F7525" i="14"/>
  <c r="J7525" i="14" s="1"/>
  <c r="F7524" i="14"/>
  <c r="J7524" i="14" s="1"/>
  <c r="F7523" i="14"/>
  <c r="J7523" i="14" s="1"/>
  <c r="F7522" i="14"/>
  <c r="J7522" i="14" s="1"/>
  <c r="F7521" i="14"/>
  <c r="J7521" i="14" s="1"/>
  <c r="F7520" i="14"/>
  <c r="J7520" i="14" s="1"/>
  <c r="F7519" i="14"/>
  <c r="J7519" i="14" s="1"/>
  <c r="F7518" i="14"/>
  <c r="J7518" i="14" s="1"/>
  <c r="F7517" i="14"/>
  <c r="J7517" i="14" s="1"/>
  <c r="J7516" i="14"/>
  <c r="F7516" i="14"/>
  <c r="F7515" i="14"/>
  <c r="J7515" i="14" s="1"/>
  <c r="F7514" i="14"/>
  <c r="J7514" i="14" s="1"/>
  <c r="F7513" i="14"/>
  <c r="J7513" i="14" s="1"/>
  <c r="F7512" i="14"/>
  <c r="J7512" i="14" s="1"/>
  <c r="F7511" i="14"/>
  <c r="J7511" i="14" s="1"/>
  <c r="F7510" i="14"/>
  <c r="J7510" i="14" s="1"/>
  <c r="F7509" i="14"/>
  <c r="J7509" i="14" s="1"/>
  <c r="F7508" i="14"/>
  <c r="J7508" i="14" s="1"/>
  <c r="F7507" i="14"/>
  <c r="J7507" i="14" s="1"/>
  <c r="F7506" i="14"/>
  <c r="J7506" i="14" s="1"/>
  <c r="F7505" i="14"/>
  <c r="J7505" i="14" s="1"/>
  <c r="F7504" i="14"/>
  <c r="J7504" i="14" s="1"/>
  <c r="F7503" i="14"/>
  <c r="J7503" i="14" s="1"/>
  <c r="F7502" i="14"/>
  <c r="J7502" i="14" s="1"/>
  <c r="F7501" i="14"/>
  <c r="J7501" i="14" s="1"/>
  <c r="J7500" i="14"/>
  <c r="F7500" i="14"/>
  <c r="F7499" i="14"/>
  <c r="J7499" i="14" s="1"/>
  <c r="F7498" i="14"/>
  <c r="J7498" i="14" s="1"/>
  <c r="F7497" i="14"/>
  <c r="J7497" i="14" s="1"/>
  <c r="F7496" i="14"/>
  <c r="J7496" i="14" s="1"/>
  <c r="F7495" i="14"/>
  <c r="J7495" i="14" s="1"/>
  <c r="F7494" i="14"/>
  <c r="J7494" i="14" s="1"/>
  <c r="F7493" i="14"/>
  <c r="J7493" i="14" s="1"/>
  <c r="F7492" i="14"/>
  <c r="J7492" i="14" s="1"/>
  <c r="F7491" i="14"/>
  <c r="J7491" i="14" s="1"/>
  <c r="F7490" i="14"/>
  <c r="J7490" i="14" s="1"/>
  <c r="F7489" i="14"/>
  <c r="J7489" i="14" s="1"/>
  <c r="F7488" i="14"/>
  <c r="J7488" i="14" s="1"/>
  <c r="F7487" i="14"/>
  <c r="J7487" i="14" s="1"/>
  <c r="F7486" i="14"/>
  <c r="J7486" i="14" s="1"/>
  <c r="F7485" i="14"/>
  <c r="J7485" i="14" s="1"/>
  <c r="J7484" i="14"/>
  <c r="F7484" i="14"/>
  <c r="F7483" i="14"/>
  <c r="J7483" i="14" s="1"/>
  <c r="F7482" i="14"/>
  <c r="J7482" i="14" s="1"/>
  <c r="F7481" i="14"/>
  <c r="J7481" i="14" s="1"/>
  <c r="F7480" i="14"/>
  <c r="J7480" i="14" s="1"/>
  <c r="F7479" i="14"/>
  <c r="J7479" i="14" s="1"/>
  <c r="F7478" i="14"/>
  <c r="J7478" i="14" s="1"/>
  <c r="F7477" i="14"/>
  <c r="J7477" i="14" s="1"/>
  <c r="F7476" i="14"/>
  <c r="J7476" i="14" s="1"/>
  <c r="F7475" i="14"/>
  <c r="J7475" i="14" s="1"/>
  <c r="F7474" i="14"/>
  <c r="J7474" i="14" s="1"/>
  <c r="F7473" i="14"/>
  <c r="J7473" i="14" s="1"/>
  <c r="F7472" i="14"/>
  <c r="J7472" i="14" s="1"/>
  <c r="F7471" i="14"/>
  <c r="J7471" i="14" s="1"/>
  <c r="F7470" i="14"/>
  <c r="J7470" i="14" s="1"/>
  <c r="F7469" i="14"/>
  <c r="J7469" i="14" s="1"/>
  <c r="J7468" i="14"/>
  <c r="F7468" i="14"/>
  <c r="F7467" i="14"/>
  <c r="J7467" i="14" s="1"/>
  <c r="F7466" i="14"/>
  <c r="J7466" i="14" s="1"/>
  <c r="F7465" i="14"/>
  <c r="J7465" i="14" s="1"/>
  <c r="F7464" i="14"/>
  <c r="J7464" i="14" s="1"/>
  <c r="F7463" i="14"/>
  <c r="J7463" i="14" s="1"/>
  <c r="F7462" i="14"/>
  <c r="J7462" i="14" s="1"/>
  <c r="F7461" i="14"/>
  <c r="J7461" i="14" s="1"/>
  <c r="F7460" i="14"/>
  <c r="J7460" i="14" s="1"/>
  <c r="F7459" i="14"/>
  <c r="J7459" i="14" s="1"/>
  <c r="F7458" i="14"/>
  <c r="J7458" i="14" s="1"/>
  <c r="F7457" i="14"/>
  <c r="J7457" i="14" s="1"/>
  <c r="F7456" i="14"/>
  <c r="J7456" i="14" s="1"/>
  <c r="F7455" i="14"/>
  <c r="J7455" i="14" s="1"/>
  <c r="F7454" i="14"/>
  <c r="J7454" i="14" s="1"/>
  <c r="F7453" i="14"/>
  <c r="J7453" i="14" s="1"/>
  <c r="J7452" i="14"/>
  <c r="F7452" i="14"/>
  <c r="F7451" i="14"/>
  <c r="J7451" i="14" s="1"/>
  <c r="F7450" i="14"/>
  <c r="J7450" i="14" s="1"/>
  <c r="F7449" i="14"/>
  <c r="J7449" i="14" s="1"/>
  <c r="F7448" i="14"/>
  <c r="J7448" i="14" s="1"/>
  <c r="F7447" i="14"/>
  <c r="J7447" i="14" s="1"/>
  <c r="F7446" i="14"/>
  <c r="J7446" i="14" s="1"/>
  <c r="F7445" i="14"/>
  <c r="J7445" i="14" s="1"/>
  <c r="F7444" i="14"/>
  <c r="J7444" i="14" s="1"/>
  <c r="F7443" i="14"/>
  <c r="J7443" i="14" s="1"/>
  <c r="F7442" i="14"/>
  <c r="J7442" i="14" s="1"/>
  <c r="F7441" i="14"/>
  <c r="J7441" i="14" s="1"/>
  <c r="F7440" i="14"/>
  <c r="J7440" i="14" s="1"/>
  <c r="F7439" i="14"/>
  <c r="J7439" i="14" s="1"/>
  <c r="F7438" i="14"/>
  <c r="J7438" i="14" s="1"/>
  <c r="F7437" i="14"/>
  <c r="J7437" i="14" s="1"/>
  <c r="J7436" i="14"/>
  <c r="F7436" i="14"/>
  <c r="F7435" i="14"/>
  <c r="J7435" i="14" s="1"/>
  <c r="F7434" i="14"/>
  <c r="J7434" i="14" s="1"/>
  <c r="F7433" i="14"/>
  <c r="J7433" i="14" s="1"/>
  <c r="F7432" i="14"/>
  <c r="J7432" i="14" s="1"/>
  <c r="F7431" i="14"/>
  <c r="J7431" i="14" s="1"/>
  <c r="F7430" i="14"/>
  <c r="J7430" i="14" s="1"/>
  <c r="F7429" i="14"/>
  <c r="J7429" i="14" s="1"/>
  <c r="F7428" i="14"/>
  <c r="J7428" i="14" s="1"/>
  <c r="F7427" i="14"/>
  <c r="J7427" i="14" s="1"/>
  <c r="F7426" i="14"/>
  <c r="J7426" i="14" s="1"/>
  <c r="F7425" i="14"/>
  <c r="J7425" i="14" s="1"/>
  <c r="F7424" i="14"/>
  <c r="J7424" i="14" s="1"/>
  <c r="F7423" i="14"/>
  <c r="J7423" i="14" s="1"/>
  <c r="F7422" i="14"/>
  <c r="J7422" i="14" s="1"/>
  <c r="F7421" i="14"/>
  <c r="J7421" i="14" s="1"/>
  <c r="J7420" i="14"/>
  <c r="F7420" i="14"/>
  <c r="F7419" i="14"/>
  <c r="J7419" i="14" s="1"/>
  <c r="F7418" i="14"/>
  <c r="J7418" i="14" s="1"/>
  <c r="F7417" i="14"/>
  <c r="J7417" i="14" s="1"/>
  <c r="F7416" i="14"/>
  <c r="J7416" i="14" s="1"/>
  <c r="F7415" i="14"/>
  <c r="J7415" i="14" s="1"/>
  <c r="F7414" i="14"/>
  <c r="J7414" i="14" s="1"/>
  <c r="F7413" i="14"/>
  <c r="J7413" i="14" s="1"/>
  <c r="F7412" i="14"/>
  <c r="J7412" i="14" s="1"/>
  <c r="F7411" i="14"/>
  <c r="J7411" i="14" s="1"/>
  <c r="F7410" i="14"/>
  <c r="J7410" i="14" s="1"/>
  <c r="F7409" i="14"/>
  <c r="J7409" i="14" s="1"/>
  <c r="F7408" i="14"/>
  <c r="J7408" i="14" s="1"/>
  <c r="F7407" i="14"/>
  <c r="J7407" i="14" s="1"/>
  <c r="F7406" i="14"/>
  <c r="J7406" i="14" s="1"/>
  <c r="F7405" i="14"/>
  <c r="J7405" i="14" s="1"/>
  <c r="J7404" i="14"/>
  <c r="F7404" i="14"/>
  <c r="F7403" i="14"/>
  <c r="J7403" i="14" s="1"/>
  <c r="F7402" i="14"/>
  <c r="J7402" i="14" s="1"/>
  <c r="F7401" i="14"/>
  <c r="J7401" i="14" s="1"/>
  <c r="F7400" i="14"/>
  <c r="J7400" i="14" s="1"/>
  <c r="F7399" i="14"/>
  <c r="J7399" i="14" s="1"/>
  <c r="F7398" i="14"/>
  <c r="J7398" i="14" s="1"/>
  <c r="F7397" i="14"/>
  <c r="J7397" i="14" s="1"/>
  <c r="F7396" i="14"/>
  <c r="J7396" i="14" s="1"/>
  <c r="F7395" i="14"/>
  <c r="J7395" i="14" s="1"/>
  <c r="F7394" i="14"/>
  <c r="J7394" i="14" s="1"/>
  <c r="F7393" i="14"/>
  <c r="J7393" i="14" s="1"/>
  <c r="F7392" i="14"/>
  <c r="J7392" i="14" s="1"/>
  <c r="F7391" i="14"/>
  <c r="J7391" i="14" s="1"/>
  <c r="F7390" i="14"/>
  <c r="J7390" i="14" s="1"/>
  <c r="F7389" i="14"/>
  <c r="J7389" i="14" s="1"/>
  <c r="J7388" i="14"/>
  <c r="F7388" i="14"/>
  <c r="F7387" i="14"/>
  <c r="J7387" i="14" s="1"/>
  <c r="F7386" i="14"/>
  <c r="J7386" i="14" s="1"/>
  <c r="F7385" i="14"/>
  <c r="J7385" i="14" s="1"/>
  <c r="F7384" i="14"/>
  <c r="J7384" i="14" s="1"/>
  <c r="F7383" i="14"/>
  <c r="J7383" i="14" s="1"/>
  <c r="F7382" i="14"/>
  <c r="J7382" i="14" s="1"/>
  <c r="F7381" i="14"/>
  <c r="J7381" i="14" s="1"/>
  <c r="F7380" i="14"/>
  <c r="J7380" i="14" s="1"/>
  <c r="F7379" i="14"/>
  <c r="J7379" i="14" s="1"/>
  <c r="F7378" i="14"/>
  <c r="J7378" i="14" s="1"/>
  <c r="F7377" i="14"/>
  <c r="J7377" i="14" s="1"/>
  <c r="F7376" i="14"/>
  <c r="J7376" i="14" s="1"/>
  <c r="F7375" i="14"/>
  <c r="J7375" i="14" s="1"/>
  <c r="F7374" i="14"/>
  <c r="J7374" i="14" s="1"/>
  <c r="F7373" i="14"/>
  <c r="J7373" i="14" s="1"/>
  <c r="J7372" i="14"/>
  <c r="F7372" i="14"/>
  <c r="F7371" i="14"/>
  <c r="J7371" i="14" s="1"/>
  <c r="F7370" i="14"/>
  <c r="J7370" i="14" s="1"/>
  <c r="F7369" i="14"/>
  <c r="J7369" i="14" s="1"/>
  <c r="F7368" i="14"/>
  <c r="J7368" i="14" s="1"/>
  <c r="F7367" i="14"/>
  <c r="J7367" i="14" s="1"/>
  <c r="F7366" i="14"/>
  <c r="J7366" i="14" s="1"/>
  <c r="F7365" i="14"/>
  <c r="J7365" i="14" s="1"/>
  <c r="F7364" i="14"/>
  <c r="J7364" i="14" s="1"/>
  <c r="F7363" i="14"/>
  <c r="J7363" i="14" s="1"/>
  <c r="F7362" i="14"/>
  <c r="J7362" i="14" s="1"/>
  <c r="F7361" i="14"/>
  <c r="J7361" i="14" s="1"/>
  <c r="F7360" i="14"/>
  <c r="J7360" i="14" s="1"/>
  <c r="F7359" i="14"/>
  <c r="J7359" i="14" s="1"/>
  <c r="F7358" i="14"/>
  <c r="J7358" i="14" s="1"/>
  <c r="F7357" i="14"/>
  <c r="J7357" i="14" s="1"/>
  <c r="F7356" i="14"/>
  <c r="J7356" i="14" s="1"/>
  <c r="F7355" i="14"/>
  <c r="J7355" i="14" s="1"/>
  <c r="F7354" i="14"/>
  <c r="J7354" i="14" s="1"/>
  <c r="F7353" i="14"/>
  <c r="J7353" i="14" s="1"/>
  <c r="J7352" i="14"/>
  <c r="F7352" i="14"/>
  <c r="F7351" i="14"/>
  <c r="J7351" i="14" s="1"/>
  <c r="F7350" i="14"/>
  <c r="J7350" i="14" s="1"/>
  <c r="F7349" i="14"/>
  <c r="J7349" i="14" s="1"/>
  <c r="J7348" i="14"/>
  <c r="F7348" i="14"/>
  <c r="F7347" i="14"/>
  <c r="J7347" i="14" s="1"/>
  <c r="F7346" i="14"/>
  <c r="J7346" i="14" s="1"/>
  <c r="F7345" i="14"/>
  <c r="J7345" i="14" s="1"/>
  <c r="F7344" i="14"/>
  <c r="J7344" i="14" s="1"/>
  <c r="F7343" i="14"/>
  <c r="J7343" i="14" s="1"/>
  <c r="F7342" i="14"/>
  <c r="J7342" i="14" s="1"/>
  <c r="F7341" i="14"/>
  <c r="J7341" i="14" s="1"/>
  <c r="F7340" i="14"/>
  <c r="J7340" i="14" s="1"/>
  <c r="F7339" i="14"/>
  <c r="J7339" i="14" s="1"/>
  <c r="F7338" i="14"/>
  <c r="J7338" i="14" s="1"/>
  <c r="F7337" i="14"/>
  <c r="J7337" i="14" s="1"/>
  <c r="F7336" i="14"/>
  <c r="J7336" i="14" s="1"/>
  <c r="F7335" i="14"/>
  <c r="J7335" i="14" s="1"/>
  <c r="F7334" i="14"/>
  <c r="J7334" i="14" s="1"/>
  <c r="F7333" i="14"/>
  <c r="J7333" i="14" s="1"/>
  <c r="F7332" i="14"/>
  <c r="J7332" i="14" s="1"/>
  <c r="F7331" i="14"/>
  <c r="J7331" i="14" s="1"/>
  <c r="F7330" i="14"/>
  <c r="J7330" i="14" s="1"/>
  <c r="F7329" i="14"/>
  <c r="J7329" i="14" s="1"/>
  <c r="F7328" i="14"/>
  <c r="J7328" i="14" s="1"/>
  <c r="F7327" i="14"/>
  <c r="J7327" i="14" s="1"/>
  <c r="F7326" i="14"/>
  <c r="J7326" i="14" s="1"/>
  <c r="F7325" i="14"/>
  <c r="J7325" i="14" s="1"/>
  <c r="F7324" i="14"/>
  <c r="J7324" i="14" s="1"/>
  <c r="F7323" i="14"/>
  <c r="J7323" i="14" s="1"/>
  <c r="F7322" i="14"/>
  <c r="J7322" i="14" s="1"/>
  <c r="F7321" i="14"/>
  <c r="J7321" i="14" s="1"/>
  <c r="F7320" i="14"/>
  <c r="J7320" i="14" s="1"/>
  <c r="F7319" i="14"/>
  <c r="J7319" i="14" s="1"/>
  <c r="F7318" i="14"/>
  <c r="J7318" i="14" s="1"/>
  <c r="F7317" i="14"/>
  <c r="J7317" i="14" s="1"/>
  <c r="F7316" i="14"/>
  <c r="J7316" i="14" s="1"/>
  <c r="F7315" i="14"/>
  <c r="J7315" i="14" s="1"/>
  <c r="F7314" i="14"/>
  <c r="J7314" i="14" s="1"/>
  <c r="F7313" i="14"/>
  <c r="J7313" i="14" s="1"/>
  <c r="F7312" i="14"/>
  <c r="J7312" i="14" s="1"/>
  <c r="F7311" i="14"/>
  <c r="J7311" i="14" s="1"/>
  <c r="F7310" i="14"/>
  <c r="J7310" i="14" s="1"/>
  <c r="F7309" i="14"/>
  <c r="J7309" i="14" s="1"/>
  <c r="F7308" i="14"/>
  <c r="J7308" i="14" s="1"/>
  <c r="F7307" i="14"/>
  <c r="J7307" i="14" s="1"/>
  <c r="F7306" i="14"/>
  <c r="J7306" i="14" s="1"/>
  <c r="F7305" i="14"/>
  <c r="J7305" i="14" s="1"/>
  <c r="F7304" i="14"/>
  <c r="J7304" i="14" s="1"/>
  <c r="F7303" i="14"/>
  <c r="J7303" i="14" s="1"/>
  <c r="F7302" i="14"/>
  <c r="J7302" i="14" s="1"/>
  <c r="F7301" i="14"/>
  <c r="J7301" i="14" s="1"/>
  <c r="F7300" i="14"/>
  <c r="J7300" i="14" s="1"/>
  <c r="F7299" i="14"/>
  <c r="J7299" i="14" s="1"/>
  <c r="F7298" i="14"/>
  <c r="J7298" i="14" s="1"/>
  <c r="F7297" i="14"/>
  <c r="J7297" i="14" s="1"/>
  <c r="F7296" i="14"/>
  <c r="J7296" i="14" s="1"/>
  <c r="F7295" i="14"/>
  <c r="J7295" i="14" s="1"/>
  <c r="F7294" i="14"/>
  <c r="J7294" i="14" s="1"/>
  <c r="F7293" i="14"/>
  <c r="J7293" i="14" s="1"/>
  <c r="F7292" i="14"/>
  <c r="J7292" i="14" s="1"/>
  <c r="F7291" i="14"/>
  <c r="J7291" i="14" s="1"/>
  <c r="F7290" i="14"/>
  <c r="J7290" i="14" s="1"/>
  <c r="F7289" i="14"/>
  <c r="J7289" i="14" s="1"/>
  <c r="F7288" i="14"/>
  <c r="J7288" i="14" s="1"/>
  <c r="F7287" i="14"/>
  <c r="J7287" i="14" s="1"/>
  <c r="F7286" i="14"/>
  <c r="J7286" i="14" s="1"/>
  <c r="F7285" i="14"/>
  <c r="J7285" i="14" s="1"/>
  <c r="F7284" i="14"/>
  <c r="J7284" i="14" s="1"/>
  <c r="F7283" i="14"/>
  <c r="J7283" i="14" s="1"/>
  <c r="F7282" i="14"/>
  <c r="J7282" i="14" s="1"/>
  <c r="F7281" i="14"/>
  <c r="J7281" i="14" s="1"/>
  <c r="F7280" i="14"/>
  <c r="J7280" i="14" s="1"/>
  <c r="F7279" i="14"/>
  <c r="J7279" i="14" s="1"/>
  <c r="F7278" i="14"/>
  <c r="J7278" i="14" s="1"/>
  <c r="F7277" i="14"/>
  <c r="J7277" i="14" s="1"/>
  <c r="F7276" i="14"/>
  <c r="J7276" i="14" s="1"/>
  <c r="F7275" i="14"/>
  <c r="J7275" i="14" s="1"/>
  <c r="F7274" i="14"/>
  <c r="J7274" i="14" s="1"/>
  <c r="F7273" i="14"/>
  <c r="J7273" i="14" s="1"/>
  <c r="F7272" i="14"/>
  <c r="J7272" i="14" s="1"/>
  <c r="F7271" i="14"/>
  <c r="J7271" i="14" s="1"/>
  <c r="F7270" i="14"/>
  <c r="J7270" i="14" s="1"/>
  <c r="F7269" i="14"/>
  <c r="J7269" i="14" s="1"/>
  <c r="F7268" i="14"/>
  <c r="J7268" i="14" s="1"/>
  <c r="F7267" i="14"/>
  <c r="J7267" i="14" s="1"/>
  <c r="F7266" i="14"/>
  <c r="J7266" i="14" s="1"/>
  <c r="F7265" i="14"/>
  <c r="J7265" i="14" s="1"/>
  <c r="F7264" i="14"/>
  <c r="J7264" i="14" s="1"/>
  <c r="F7263" i="14"/>
  <c r="J7263" i="14" s="1"/>
  <c r="F7262" i="14"/>
  <c r="J7262" i="14" s="1"/>
  <c r="F7261" i="14"/>
  <c r="J7261" i="14" s="1"/>
  <c r="F7260" i="14"/>
  <c r="J7260" i="14" s="1"/>
  <c r="F7259" i="14"/>
  <c r="J7259" i="14" s="1"/>
  <c r="F7258" i="14"/>
  <c r="J7258" i="14" s="1"/>
  <c r="F7257" i="14"/>
  <c r="J7257" i="14" s="1"/>
  <c r="F7256" i="14"/>
  <c r="J7256" i="14" s="1"/>
  <c r="J7255" i="14"/>
  <c r="F7255" i="14"/>
  <c r="F7254" i="14"/>
  <c r="J7254" i="14" s="1"/>
  <c r="F7253" i="14"/>
  <c r="J7253" i="14" s="1"/>
  <c r="F7252" i="14"/>
  <c r="J7252" i="14" s="1"/>
  <c r="F7251" i="14"/>
  <c r="J7251" i="14" s="1"/>
  <c r="F7250" i="14"/>
  <c r="J7250" i="14" s="1"/>
  <c r="F7249" i="14"/>
  <c r="J7249" i="14" s="1"/>
  <c r="F7248" i="14"/>
  <c r="J7248" i="14" s="1"/>
  <c r="J7247" i="14"/>
  <c r="F7247" i="14"/>
  <c r="F7246" i="14"/>
  <c r="J7246" i="14" s="1"/>
  <c r="F7245" i="14"/>
  <c r="J7245" i="14" s="1"/>
  <c r="F7244" i="14"/>
  <c r="J7244" i="14" s="1"/>
  <c r="F7243" i="14"/>
  <c r="J7243" i="14" s="1"/>
  <c r="F7242" i="14"/>
  <c r="J7242" i="14" s="1"/>
  <c r="F7241" i="14"/>
  <c r="J7241" i="14" s="1"/>
  <c r="F7240" i="14"/>
  <c r="J7240" i="14" s="1"/>
  <c r="J7239" i="14"/>
  <c r="F7239" i="14"/>
  <c r="F7238" i="14"/>
  <c r="J7238" i="14" s="1"/>
  <c r="F7237" i="14"/>
  <c r="J7237" i="14" s="1"/>
  <c r="F7236" i="14"/>
  <c r="J7236" i="14" s="1"/>
  <c r="F7235" i="14"/>
  <c r="J7235" i="14" s="1"/>
  <c r="F7234" i="14"/>
  <c r="J7234" i="14" s="1"/>
  <c r="F7233" i="14"/>
  <c r="J7233" i="14" s="1"/>
  <c r="F7232" i="14"/>
  <c r="J7232" i="14" s="1"/>
  <c r="J7231" i="14"/>
  <c r="F7231" i="14"/>
  <c r="F7230" i="14"/>
  <c r="J7230" i="14" s="1"/>
  <c r="F7229" i="14"/>
  <c r="J7229" i="14" s="1"/>
  <c r="F7228" i="14"/>
  <c r="J7228" i="14" s="1"/>
  <c r="F7227" i="14"/>
  <c r="J7227" i="14" s="1"/>
  <c r="F7226" i="14"/>
  <c r="J7226" i="14" s="1"/>
  <c r="F7225" i="14"/>
  <c r="J7225" i="14" s="1"/>
  <c r="F7224" i="14"/>
  <c r="J7224" i="14" s="1"/>
  <c r="J7223" i="14"/>
  <c r="F7223" i="14"/>
  <c r="F7222" i="14"/>
  <c r="J7222" i="14" s="1"/>
  <c r="F7221" i="14"/>
  <c r="J7221" i="14" s="1"/>
  <c r="F7220" i="14"/>
  <c r="J7220" i="14" s="1"/>
  <c r="F7219" i="14"/>
  <c r="J7219" i="14" s="1"/>
  <c r="F7218" i="14"/>
  <c r="J7218" i="14" s="1"/>
  <c r="F7217" i="14"/>
  <c r="J7217" i="14" s="1"/>
  <c r="F7216" i="14"/>
  <c r="J7216" i="14" s="1"/>
  <c r="J7215" i="14"/>
  <c r="F7215" i="14"/>
  <c r="F7214" i="14"/>
  <c r="J7214" i="14" s="1"/>
  <c r="F7213" i="14"/>
  <c r="J7213" i="14" s="1"/>
  <c r="F7212" i="14"/>
  <c r="J7212" i="14" s="1"/>
  <c r="F7211" i="14"/>
  <c r="J7211" i="14" s="1"/>
  <c r="F7210" i="14"/>
  <c r="J7210" i="14" s="1"/>
  <c r="F7209" i="14"/>
  <c r="J7209" i="14" s="1"/>
  <c r="F7208" i="14"/>
  <c r="J7208" i="14" s="1"/>
  <c r="J7207" i="14"/>
  <c r="F7207" i="14"/>
  <c r="F7206" i="14"/>
  <c r="J7206" i="14" s="1"/>
  <c r="F7205" i="14"/>
  <c r="J7205" i="14" s="1"/>
  <c r="F7204" i="14"/>
  <c r="J7204" i="14" s="1"/>
  <c r="F7203" i="14"/>
  <c r="J7203" i="14" s="1"/>
  <c r="F7202" i="14"/>
  <c r="J7202" i="14" s="1"/>
  <c r="F7201" i="14"/>
  <c r="J7201" i="14" s="1"/>
  <c r="F7200" i="14"/>
  <c r="J7200" i="14" s="1"/>
  <c r="J7199" i="14"/>
  <c r="F7199" i="14"/>
  <c r="F7198" i="14"/>
  <c r="J7198" i="14" s="1"/>
  <c r="F7197" i="14"/>
  <c r="J7197" i="14" s="1"/>
  <c r="F7196" i="14"/>
  <c r="J7196" i="14" s="1"/>
  <c r="F7195" i="14"/>
  <c r="J7195" i="14" s="1"/>
  <c r="F7194" i="14"/>
  <c r="J7194" i="14" s="1"/>
  <c r="F7193" i="14"/>
  <c r="J7193" i="14" s="1"/>
  <c r="F7192" i="14"/>
  <c r="J7192" i="14" s="1"/>
  <c r="J7191" i="14"/>
  <c r="F7191" i="14"/>
  <c r="F7190" i="14"/>
  <c r="J7190" i="14" s="1"/>
  <c r="F7189" i="14"/>
  <c r="J7189" i="14" s="1"/>
  <c r="F7188" i="14"/>
  <c r="J7188" i="14" s="1"/>
  <c r="F7187" i="14"/>
  <c r="J7187" i="14" s="1"/>
  <c r="F7186" i="14"/>
  <c r="J7186" i="14" s="1"/>
  <c r="F7185" i="14"/>
  <c r="J7185" i="14" s="1"/>
  <c r="F7184" i="14"/>
  <c r="J7184" i="14" s="1"/>
  <c r="J7183" i="14"/>
  <c r="F7183" i="14"/>
  <c r="F7182" i="14"/>
  <c r="J7182" i="14" s="1"/>
  <c r="F7181" i="14"/>
  <c r="J7181" i="14" s="1"/>
  <c r="F7180" i="14"/>
  <c r="J7180" i="14" s="1"/>
  <c r="F7179" i="14"/>
  <c r="J7179" i="14" s="1"/>
  <c r="F7178" i="14"/>
  <c r="J7178" i="14" s="1"/>
  <c r="F7177" i="14"/>
  <c r="J7177" i="14" s="1"/>
  <c r="F7176" i="14"/>
  <c r="J7176" i="14" s="1"/>
  <c r="J7175" i="14"/>
  <c r="F7175" i="14"/>
  <c r="F7174" i="14"/>
  <c r="J7174" i="14" s="1"/>
  <c r="F7173" i="14"/>
  <c r="J7173" i="14" s="1"/>
  <c r="F7172" i="14"/>
  <c r="J7172" i="14" s="1"/>
  <c r="F7171" i="14"/>
  <c r="J7171" i="14" s="1"/>
  <c r="F7170" i="14"/>
  <c r="J7170" i="14" s="1"/>
  <c r="F7169" i="14"/>
  <c r="J7169" i="14" s="1"/>
  <c r="F7168" i="14"/>
  <c r="J7168" i="14" s="1"/>
  <c r="J7167" i="14"/>
  <c r="F7167" i="14"/>
  <c r="F7166" i="14"/>
  <c r="J7166" i="14" s="1"/>
  <c r="F7165" i="14"/>
  <c r="J7165" i="14" s="1"/>
  <c r="F7164" i="14"/>
  <c r="J7164" i="14" s="1"/>
  <c r="F7163" i="14"/>
  <c r="J7163" i="14" s="1"/>
  <c r="F7162" i="14"/>
  <c r="J7162" i="14" s="1"/>
  <c r="F7161" i="14"/>
  <c r="J7161" i="14" s="1"/>
  <c r="F7160" i="14"/>
  <c r="J7160" i="14" s="1"/>
  <c r="J7159" i="14"/>
  <c r="F7159" i="14"/>
  <c r="F7158" i="14"/>
  <c r="J7158" i="14" s="1"/>
  <c r="F7157" i="14"/>
  <c r="J7157" i="14" s="1"/>
  <c r="F7156" i="14"/>
  <c r="J7156" i="14" s="1"/>
  <c r="F7155" i="14"/>
  <c r="J7155" i="14" s="1"/>
  <c r="F7154" i="14"/>
  <c r="J7154" i="14" s="1"/>
  <c r="F7153" i="14"/>
  <c r="J7153" i="14" s="1"/>
  <c r="F7152" i="14"/>
  <c r="J7152" i="14" s="1"/>
  <c r="J7151" i="14"/>
  <c r="F7151" i="14"/>
  <c r="F7150" i="14"/>
  <c r="J7150" i="14" s="1"/>
  <c r="F7149" i="14"/>
  <c r="J7149" i="14" s="1"/>
  <c r="F7148" i="14"/>
  <c r="J7148" i="14" s="1"/>
  <c r="F7147" i="14"/>
  <c r="J7147" i="14" s="1"/>
  <c r="F7146" i="14"/>
  <c r="J7146" i="14" s="1"/>
  <c r="F7145" i="14"/>
  <c r="J7145" i="14" s="1"/>
  <c r="F7144" i="14"/>
  <c r="J7144" i="14" s="1"/>
  <c r="F7143" i="14"/>
  <c r="J7143" i="14" s="1"/>
  <c r="F7142" i="14"/>
  <c r="J7142" i="14" s="1"/>
  <c r="J7141" i="14"/>
  <c r="F7141" i="14"/>
  <c r="F7140" i="14"/>
  <c r="J7140" i="14" s="1"/>
  <c r="F7139" i="14"/>
  <c r="J7139" i="14" s="1"/>
  <c r="F7138" i="14"/>
  <c r="J7138" i="14" s="1"/>
  <c r="F7137" i="14"/>
  <c r="J7137" i="14" s="1"/>
  <c r="F7136" i="14"/>
  <c r="J7136" i="14" s="1"/>
  <c r="F7135" i="14"/>
  <c r="J7135" i="14" s="1"/>
  <c r="F7134" i="14"/>
  <c r="J7134" i="14" s="1"/>
  <c r="J7133" i="14"/>
  <c r="F7133" i="14"/>
  <c r="F7132" i="14"/>
  <c r="J7132" i="14" s="1"/>
  <c r="F7131" i="14"/>
  <c r="J7131" i="14" s="1"/>
  <c r="F7130" i="14"/>
  <c r="J7130" i="14" s="1"/>
  <c r="F7129" i="14"/>
  <c r="J7129" i="14" s="1"/>
  <c r="F7128" i="14"/>
  <c r="J7128" i="14" s="1"/>
  <c r="F7127" i="14"/>
  <c r="J7127" i="14" s="1"/>
  <c r="F7126" i="14"/>
  <c r="J7126" i="14" s="1"/>
  <c r="J7125" i="14"/>
  <c r="F7125" i="14"/>
  <c r="F7124" i="14"/>
  <c r="J7124" i="14" s="1"/>
  <c r="F7123" i="14"/>
  <c r="J7123" i="14" s="1"/>
  <c r="F7122" i="14"/>
  <c r="J7122" i="14" s="1"/>
  <c r="F7121" i="14"/>
  <c r="J7121" i="14" s="1"/>
  <c r="F7120" i="14"/>
  <c r="J7120" i="14" s="1"/>
  <c r="F7119" i="14"/>
  <c r="J7119" i="14" s="1"/>
  <c r="F7118" i="14"/>
  <c r="J7118" i="14" s="1"/>
  <c r="J7117" i="14"/>
  <c r="F7117" i="14"/>
  <c r="F7116" i="14"/>
  <c r="J7116" i="14" s="1"/>
  <c r="F7115" i="14"/>
  <c r="J7115" i="14" s="1"/>
  <c r="F7114" i="14"/>
  <c r="J7114" i="14" s="1"/>
  <c r="F7113" i="14"/>
  <c r="J7113" i="14" s="1"/>
  <c r="F7112" i="14"/>
  <c r="J7112" i="14" s="1"/>
  <c r="F7111" i="14"/>
  <c r="J7111" i="14" s="1"/>
  <c r="F7110" i="14"/>
  <c r="J7110" i="14" s="1"/>
  <c r="J7109" i="14"/>
  <c r="F7109" i="14"/>
  <c r="F7108" i="14"/>
  <c r="J7108" i="14" s="1"/>
  <c r="F7107" i="14"/>
  <c r="J7107" i="14" s="1"/>
  <c r="F7106" i="14"/>
  <c r="J7106" i="14" s="1"/>
  <c r="F7105" i="14"/>
  <c r="J7105" i="14" s="1"/>
  <c r="F7104" i="14"/>
  <c r="J7104" i="14" s="1"/>
  <c r="F7103" i="14"/>
  <c r="J7103" i="14" s="1"/>
  <c r="F7102" i="14"/>
  <c r="J7102" i="14" s="1"/>
  <c r="J7101" i="14"/>
  <c r="F7101" i="14"/>
  <c r="F7100" i="14"/>
  <c r="J7100" i="14" s="1"/>
  <c r="F7099" i="14"/>
  <c r="J7099" i="14" s="1"/>
  <c r="F7098" i="14"/>
  <c r="J7098" i="14" s="1"/>
  <c r="F7097" i="14"/>
  <c r="J7097" i="14" s="1"/>
  <c r="F7096" i="14"/>
  <c r="J7096" i="14" s="1"/>
  <c r="F7095" i="14"/>
  <c r="J7095" i="14" s="1"/>
  <c r="F7094" i="14"/>
  <c r="J7094" i="14" s="1"/>
  <c r="J7093" i="14"/>
  <c r="F7093" i="14"/>
  <c r="F7092" i="14"/>
  <c r="J7092" i="14" s="1"/>
  <c r="F7091" i="14"/>
  <c r="J7091" i="14" s="1"/>
  <c r="F7090" i="14"/>
  <c r="J7090" i="14" s="1"/>
  <c r="F7089" i="14"/>
  <c r="J7089" i="14" s="1"/>
  <c r="F7088" i="14"/>
  <c r="J7088" i="14" s="1"/>
  <c r="F7087" i="14"/>
  <c r="J7087" i="14" s="1"/>
  <c r="F7086" i="14"/>
  <c r="J7086" i="14" s="1"/>
  <c r="J7085" i="14"/>
  <c r="F7085" i="14"/>
  <c r="F7084" i="14"/>
  <c r="J7084" i="14" s="1"/>
  <c r="F7083" i="14"/>
  <c r="J7083" i="14" s="1"/>
  <c r="F7082" i="14"/>
  <c r="J7082" i="14" s="1"/>
  <c r="F7081" i="14"/>
  <c r="J7081" i="14" s="1"/>
  <c r="F7080" i="14"/>
  <c r="J7080" i="14" s="1"/>
  <c r="F7079" i="14"/>
  <c r="J7079" i="14" s="1"/>
  <c r="F7078" i="14"/>
  <c r="J7078" i="14" s="1"/>
  <c r="J7077" i="14"/>
  <c r="F7077" i="14"/>
  <c r="F7076" i="14"/>
  <c r="J7076" i="14" s="1"/>
  <c r="F7075" i="14"/>
  <c r="J7075" i="14" s="1"/>
  <c r="F7074" i="14"/>
  <c r="J7074" i="14" s="1"/>
  <c r="F7073" i="14"/>
  <c r="J7073" i="14" s="1"/>
  <c r="F7072" i="14"/>
  <c r="J7072" i="14" s="1"/>
  <c r="F7071" i="14"/>
  <c r="J7071" i="14" s="1"/>
  <c r="F7070" i="14"/>
  <c r="J7070" i="14" s="1"/>
  <c r="J7069" i="14"/>
  <c r="F7069" i="14"/>
  <c r="F7068" i="14"/>
  <c r="J7068" i="14" s="1"/>
  <c r="F7067" i="14"/>
  <c r="J7067" i="14" s="1"/>
  <c r="F7066" i="14"/>
  <c r="J7066" i="14" s="1"/>
  <c r="F7065" i="14"/>
  <c r="J7065" i="14" s="1"/>
  <c r="F7064" i="14"/>
  <c r="J7064" i="14" s="1"/>
  <c r="F7063" i="14"/>
  <c r="J7063" i="14" s="1"/>
  <c r="F7062" i="14"/>
  <c r="J7062" i="14" s="1"/>
  <c r="J7061" i="14"/>
  <c r="F7061" i="14"/>
  <c r="F7060" i="14"/>
  <c r="J7060" i="14" s="1"/>
  <c r="F7059" i="14"/>
  <c r="J7059" i="14" s="1"/>
  <c r="F7058" i="14"/>
  <c r="J7058" i="14" s="1"/>
  <c r="F7057" i="14"/>
  <c r="J7057" i="14" s="1"/>
  <c r="F7056" i="14"/>
  <c r="J7056" i="14" s="1"/>
  <c r="F7055" i="14"/>
  <c r="J7055" i="14" s="1"/>
  <c r="F7054" i="14"/>
  <c r="J7054" i="14" s="1"/>
  <c r="J7053" i="14"/>
  <c r="F7053" i="14"/>
  <c r="F7052" i="14"/>
  <c r="J7052" i="14" s="1"/>
  <c r="F7051" i="14"/>
  <c r="J7051" i="14" s="1"/>
  <c r="F7050" i="14"/>
  <c r="J7050" i="14" s="1"/>
  <c r="F7049" i="14"/>
  <c r="J7049" i="14" s="1"/>
  <c r="F7048" i="14"/>
  <c r="J7048" i="14" s="1"/>
  <c r="F7047" i="14"/>
  <c r="J7047" i="14" s="1"/>
  <c r="F7046" i="14"/>
  <c r="J7046" i="14" s="1"/>
  <c r="J7045" i="14"/>
  <c r="F7045" i="14"/>
  <c r="F7044" i="14"/>
  <c r="J7044" i="14" s="1"/>
  <c r="F7043" i="14"/>
  <c r="J7043" i="14" s="1"/>
  <c r="F7042" i="14"/>
  <c r="J7042" i="14" s="1"/>
  <c r="F7041" i="14"/>
  <c r="J7041" i="14" s="1"/>
  <c r="F7040" i="14"/>
  <c r="J7040" i="14" s="1"/>
  <c r="F7039" i="14"/>
  <c r="J7039" i="14" s="1"/>
  <c r="F7038" i="14"/>
  <c r="J7038" i="14" s="1"/>
  <c r="J7037" i="14"/>
  <c r="F7037" i="14"/>
  <c r="F7036" i="14"/>
  <c r="J7036" i="14" s="1"/>
  <c r="F7035" i="14"/>
  <c r="J7035" i="14" s="1"/>
  <c r="F7034" i="14"/>
  <c r="J7034" i="14" s="1"/>
  <c r="F7033" i="14"/>
  <c r="J7033" i="14" s="1"/>
  <c r="F7032" i="14"/>
  <c r="J7032" i="14" s="1"/>
  <c r="F7031" i="14"/>
  <c r="J7031" i="14" s="1"/>
  <c r="F7030" i="14"/>
  <c r="J7030" i="14" s="1"/>
  <c r="F7029" i="14"/>
  <c r="J7029" i="14" s="1"/>
  <c r="F7028" i="14"/>
  <c r="J7028" i="14" s="1"/>
  <c r="F7027" i="14"/>
  <c r="J7027" i="14" s="1"/>
  <c r="F7026" i="14"/>
  <c r="J7026" i="14" s="1"/>
  <c r="F7025" i="14"/>
  <c r="J7025" i="14" s="1"/>
  <c r="F7024" i="14"/>
  <c r="J7024" i="14" s="1"/>
  <c r="F7023" i="14"/>
  <c r="J7023" i="14" s="1"/>
  <c r="F7022" i="14"/>
  <c r="J7022" i="14" s="1"/>
  <c r="F7021" i="14"/>
  <c r="J7021" i="14" s="1"/>
  <c r="F7020" i="14"/>
  <c r="J7020" i="14" s="1"/>
  <c r="F7019" i="14"/>
  <c r="J7019" i="14" s="1"/>
  <c r="J7018" i="14"/>
  <c r="F7018" i="14"/>
  <c r="F7017" i="14"/>
  <c r="J7017" i="14" s="1"/>
  <c r="F7016" i="14"/>
  <c r="J7016" i="14" s="1"/>
  <c r="F7015" i="14"/>
  <c r="J7015" i="14" s="1"/>
  <c r="F7014" i="14"/>
  <c r="J7014" i="14" s="1"/>
  <c r="F7013" i="14"/>
  <c r="J7013" i="14" s="1"/>
  <c r="F7012" i="14"/>
  <c r="J7012" i="14" s="1"/>
  <c r="F7011" i="14"/>
  <c r="J7011" i="14" s="1"/>
  <c r="F7010" i="14"/>
  <c r="J7010" i="14" s="1"/>
  <c r="F7009" i="14"/>
  <c r="J7009" i="14" s="1"/>
  <c r="F7008" i="14"/>
  <c r="J7008" i="14" s="1"/>
  <c r="F7007" i="14"/>
  <c r="J7007" i="14" s="1"/>
  <c r="F7006" i="14"/>
  <c r="J7006" i="14" s="1"/>
  <c r="F7005" i="14"/>
  <c r="J7005" i="14" s="1"/>
  <c r="F7004" i="14"/>
  <c r="J7004" i="14" s="1"/>
  <c r="F7003" i="14"/>
  <c r="J7003" i="14" s="1"/>
  <c r="F7002" i="14"/>
  <c r="J7002" i="14" s="1"/>
  <c r="F7001" i="14"/>
  <c r="J7001" i="14" s="1"/>
  <c r="F7000" i="14"/>
  <c r="J7000" i="14" s="1"/>
  <c r="F6999" i="14"/>
  <c r="J6999" i="14" s="1"/>
  <c r="F6998" i="14"/>
  <c r="J6998" i="14" s="1"/>
  <c r="F6997" i="14"/>
  <c r="J6997" i="14" s="1"/>
  <c r="F6996" i="14"/>
  <c r="J6996" i="14" s="1"/>
  <c r="F6995" i="14"/>
  <c r="J6995" i="14" s="1"/>
  <c r="F6994" i="14"/>
  <c r="J6994" i="14" s="1"/>
  <c r="F6993" i="14"/>
  <c r="J6993" i="14" s="1"/>
  <c r="F6992" i="14"/>
  <c r="J6992" i="14" s="1"/>
  <c r="F6991" i="14"/>
  <c r="J6991" i="14" s="1"/>
  <c r="F6990" i="14"/>
  <c r="J6990" i="14" s="1"/>
  <c r="F6989" i="14"/>
  <c r="J6989" i="14" s="1"/>
  <c r="F6988" i="14"/>
  <c r="J6988" i="14" s="1"/>
  <c r="F6987" i="14"/>
  <c r="J6987" i="14" s="1"/>
  <c r="J6986" i="14"/>
  <c r="F6986" i="14"/>
  <c r="F6985" i="14"/>
  <c r="J6985" i="14" s="1"/>
  <c r="F6984" i="14"/>
  <c r="J6984" i="14" s="1"/>
  <c r="F6983" i="14"/>
  <c r="J6983" i="14" s="1"/>
  <c r="F6982" i="14"/>
  <c r="J6982" i="14" s="1"/>
  <c r="F6981" i="14"/>
  <c r="J6981" i="14" s="1"/>
  <c r="F6980" i="14"/>
  <c r="J6980" i="14" s="1"/>
  <c r="F6979" i="14"/>
  <c r="J6979" i="14" s="1"/>
  <c r="F6978" i="14"/>
  <c r="J6978" i="14" s="1"/>
  <c r="F6977" i="14"/>
  <c r="J6977" i="14" s="1"/>
  <c r="F6976" i="14"/>
  <c r="J6976" i="14" s="1"/>
  <c r="F6975" i="14"/>
  <c r="J6975" i="14" s="1"/>
  <c r="F6974" i="14"/>
  <c r="J6974" i="14" s="1"/>
  <c r="F6973" i="14"/>
  <c r="J6973" i="14" s="1"/>
  <c r="F6972" i="14"/>
  <c r="J6972" i="14" s="1"/>
  <c r="F6971" i="14"/>
  <c r="J6971" i="14" s="1"/>
  <c r="F6970" i="14"/>
  <c r="J6970" i="14" s="1"/>
  <c r="F6969" i="14"/>
  <c r="J6969" i="14" s="1"/>
  <c r="F6968" i="14"/>
  <c r="J6968" i="14" s="1"/>
  <c r="F6967" i="14"/>
  <c r="J6967" i="14" s="1"/>
  <c r="F6966" i="14"/>
  <c r="J6966" i="14" s="1"/>
  <c r="F6965" i="14"/>
  <c r="J6965" i="14" s="1"/>
  <c r="F6964" i="14"/>
  <c r="J6964" i="14" s="1"/>
  <c r="F6963" i="14"/>
  <c r="J6963" i="14" s="1"/>
  <c r="F6962" i="14"/>
  <c r="J6962" i="14" s="1"/>
  <c r="F6961" i="14"/>
  <c r="J6961" i="14" s="1"/>
  <c r="F6960" i="14"/>
  <c r="J6960" i="14" s="1"/>
  <c r="F6959" i="14"/>
  <c r="J6959" i="14" s="1"/>
  <c r="F6958" i="14"/>
  <c r="J6958" i="14" s="1"/>
  <c r="F6957" i="14"/>
  <c r="J6957" i="14" s="1"/>
  <c r="F6956" i="14"/>
  <c r="J6956" i="14" s="1"/>
  <c r="F6955" i="14"/>
  <c r="J6955" i="14" s="1"/>
  <c r="J6954" i="14"/>
  <c r="F6954" i="14"/>
  <c r="F6953" i="14"/>
  <c r="J6953" i="14" s="1"/>
  <c r="F6952" i="14"/>
  <c r="J6952" i="14" s="1"/>
  <c r="F6951" i="14"/>
  <c r="J6951" i="14" s="1"/>
  <c r="F6950" i="14"/>
  <c r="J6950" i="14" s="1"/>
  <c r="F6949" i="14"/>
  <c r="J6949" i="14" s="1"/>
  <c r="F6948" i="14"/>
  <c r="J6948" i="14" s="1"/>
  <c r="F6947" i="14"/>
  <c r="J6947" i="14" s="1"/>
  <c r="F6946" i="14"/>
  <c r="J6946" i="14" s="1"/>
  <c r="F6945" i="14"/>
  <c r="J6945" i="14" s="1"/>
  <c r="F6944" i="14"/>
  <c r="J6944" i="14" s="1"/>
  <c r="F6943" i="14"/>
  <c r="J6943" i="14" s="1"/>
  <c r="F6942" i="14"/>
  <c r="J6942" i="14" s="1"/>
  <c r="F6941" i="14"/>
  <c r="J6941" i="14" s="1"/>
  <c r="F6940" i="14"/>
  <c r="J6940" i="14" s="1"/>
  <c r="F6939" i="14"/>
  <c r="J6939" i="14" s="1"/>
  <c r="F6938" i="14"/>
  <c r="J6938" i="14" s="1"/>
  <c r="F6937" i="14"/>
  <c r="J6937" i="14" s="1"/>
  <c r="F6936" i="14"/>
  <c r="J6936" i="14" s="1"/>
  <c r="F6935" i="14"/>
  <c r="J6935" i="14" s="1"/>
  <c r="F6934" i="14"/>
  <c r="J6934" i="14" s="1"/>
  <c r="F6933" i="14"/>
  <c r="J6933" i="14" s="1"/>
  <c r="F6932" i="14"/>
  <c r="J6932" i="14" s="1"/>
  <c r="F6931" i="14"/>
  <c r="J6931" i="14" s="1"/>
  <c r="F6930" i="14"/>
  <c r="J6930" i="14" s="1"/>
  <c r="F6929" i="14"/>
  <c r="J6929" i="14" s="1"/>
  <c r="F6928" i="14"/>
  <c r="J6928" i="14" s="1"/>
  <c r="F6927" i="14"/>
  <c r="J6927" i="14" s="1"/>
  <c r="F6926" i="14"/>
  <c r="J6926" i="14" s="1"/>
  <c r="F6925" i="14"/>
  <c r="J6925" i="14" s="1"/>
  <c r="F6924" i="14"/>
  <c r="J6924" i="14" s="1"/>
  <c r="F6923" i="14"/>
  <c r="J6923" i="14" s="1"/>
  <c r="J6922" i="14"/>
  <c r="F6922" i="14"/>
  <c r="F6921" i="14"/>
  <c r="J6921" i="14" s="1"/>
  <c r="F6920" i="14"/>
  <c r="J6920" i="14" s="1"/>
  <c r="F6919" i="14"/>
  <c r="J6919" i="14" s="1"/>
  <c r="F6918" i="14"/>
  <c r="J6918" i="14" s="1"/>
  <c r="F6917" i="14"/>
  <c r="J6917" i="14" s="1"/>
  <c r="F6916" i="14"/>
  <c r="J6916" i="14" s="1"/>
  <c r="F6915" i="14"/>
  <c r="J6915" i="14" s="1"/>
  <c r="F6914" i="14"/>
  <c r="J6914" i="14" s="1"/>
  <c r="F6913" i="14"/>
  <c r="J6913" i="14" s="1"/>
  <c r="F6912" i="14"/>
  <c r="J6912" i="14" s="1"/>
  <c r="F6911" i="14"/>
  <c r="J6911" i="14" s="1"/>
  <c r="F6910" i="14"/>
  <c r="J6910" i="14" s="1"/>
  <c r="F6909" i="14"/>
  <c r="J6909" i="14" s="1"/>
  <c r="F6908" i="14"/>
  <c r="J6908" i="14" s="1"/>
  <c r="F6907" i="14"/>
  <c r="J6907" i="14" s="1"/>
  <c r="F6906" i="14"/>
  <c r="J6906" i="14" s="1"/>
  <c r="F6905" i="14"/>
  <c r="J6905" i="14" s="1"/>
  <c r="F6904" i="14"/>
  <c r="J6904" i="14" s="1"/>
  <c r="F6903" i="14"/>
  <c r="J6903" i="14" s="1"/>
  <c r="F6902" i="14"/>
  <c r="J6902" i="14" s="1"/>
  <c r="F6901" i="14"/>
  <c r="J6901" i="14" s="1"/>
  <c r="F6900" i="14"/>
  <c r="J6900" i="14" s="1"/>
  <c r="F6899" i="14"/>
  <c r="J6899" i="14" s="1"/>
  <c r="F6898" i="14"/>
  <c r="J6898" i="14" s="1"/>
  <c r="F6897" i="14"/>
  <c r="J6897" i="14" s="1"/>
  <c r="F6896" i="14"/>
  <c r="J6896" i="14" s="1"/>
  <c r="F6895" i="14"/>
  <c r="J6895" i="14" s="1"/>
  <c r="F6894" i="14"/>
  <c r="J6894" i="14" s="1"/>
  <c r="F6893" i="14"/>
  <c r="J6893" i="14" s="1"/>
  <c r="F6892" i="14"/>
  <c r="J6892" i="14" s="1"/>
  <c r="F6891" i="14"/>
  <c r="J6891" i="14" s="1"/>
  <c r="J6890" i="14"/>
  <c r="F6890" i="14"/>
  <c r="F6889" i="14"/>
  <c r="J6889" i="14" s="1"/>
  <c r="F6888" i="14"/>
  <c r="J6888" i="14" s="1"/>
  <c r="F6887" i="14"/>
  <c r="J6887" i="14" s="1"/>
  <c r="F6886" i="14"/>
  <c r="J6886" i="14" s="1"/>
  <c r="F6885" i="14"/>
  <c r="J6885" i="14" s="1"/>
  <c r="F6884" i="14"/>
  <c r="J6884" i="14" s="1"/>
  <c r="F6883" i="14"/>
  <c r="J6883" i="14" s="1"/>
  <c r="F6882" i="14"/>
  <c r="J6882" i="14" s="1"/>
  <c r="F6881" i="14"/>
  <c r="J6881" i="14" s="1"/>
  <c r="F6880" i="14"/>
  <c r="J6880" i="14" s="1"/>
  <c r="F6879" i="14"/>
  <c r="J6879" i="14" s="1"/>
  <c r="F6878" i="14"/>
  <c r="J6878" i="14" s="1"/>
  <c r="F6877" i="14"/>
  <c r="J6877" i="14" s="1"/>
  <c r="F6876" i="14"/>
  <c r="J6876" i="14" s="1"/>
  <c r="F6875" i="14"/>
  <c r="J6875" i="14" s="1"/>
  <c r="F6874" i="14"/>
  <c r="J6874" i="14" s="1"/>
  <c r="F6873" i="14"/>
  <c r="J6873" i="14" s="1"/>
  <c r="F6872" i="14"/>
  <c r="J6872" i="14" s="1"/>
  <c r="F6871" i="14"/>
  <c r="J6871" i="14" s="1"/>
  <c r="F6870" i="14"/>
  <c r="J6870" i="14" s="1"/>
  <c r="F6869" i="14"/>
  <c r="J6869" i="14" s="1"/>
  <c r="F6868" i="14"/>
  <c r="J6868" i="14" s="1"/>
  <c r="F6867" i="14"/>
  <c r="J6867" i="14" s="1"/>
  <c r="F6866" i="14"/>
  <c r="J6866" i="14" s="1"/>
  <c r="F6865" i="14"/>
  <c r="J6865" i="14" s="1"/>
  <c r="F6864" i="14"/>
  <c r="J6864" i="14" s="1"/>
  <c r="F6863" i="14"/>
  <c r="J6863" i="14" s="1"/>
  <c r="F6862" i="14"/>
  <c r="J6862" i="14" s="1"/>
  <c r="F6861" i="14"/>
  <c r="J6861" i="14" s="1"/>
  <c r="F6860" i="14"/>
  <c r="J6860" i="14" s="1"/>
  <c r="F6859" i="14"/>
  <c r="J6859" i="14" s="1"/>
  <c r="J6858" i="14"/>
  <c r="F6858" i="14"/>
  <c r="F6857" i="14"/>
  <c r="J6857" i="14" s="1"/>
  <c r="F6856" i="14"/>
  <c r="J6856" i="14" s="1"/>
  <c r="F6855" i="14"/>
  <c r="J6855" i="14" s="1"/>
  <c r="F6854" i="14"/>
  <c r="J6854" i="14" s="1"/>
  <c r="F6853" i="14"/>
  <c r="J6853" i="14" s="1"/>
  <c r="F6852" i="14"/>
  <c r="J6852" i="14" s="1"/>
  <c r="F6851" i="14"/>
  <c r="J6851" i="14" s="1"/>
  <c r="F6850" i="14"/>
  <c r="J6850" i="14" s="1"/>
  <c r="F6849" i="14"/>
  <c r="J6849" i="14" s="1"/>
  <c r="F6848" i="14"/>
  <c r="J6848" i="14" s="1"/>
  <c r="F6847" i="14"/>
  <c r="J6847" i="14" s="1"/>
  <c r="F6846" i="14"/>
  <c r="J6846" i="14" s="1"/>
  <c r="F6845" i="14"/>
  <c r="J6845" i="14" s="1"/>
  <c r="F6844" i="14"/>
  <c r="J6844" i="14" s="1"/>
  <c r="F6843" i="14"/>
  <c r="J6843" i="14" s="1"/>
  <c r="F6842" i="14"/>
  <c r="J6842" i="14" s="1"/>
  <c r="F6841" i="14"/>
  <c r="J6841" i="14" s="1"/>
  <c r="F6840" i="14"/>
  <c r="J6840" i="14" s="1"/>
  <c r="F6839" i="14"/>
  <c r="J6839" i="14" s="1"/>
  <c r="F6838" i="14"/>
  <c r="J6838" i="14" s="1"/>
  <c r="F6837" i="14"/>
  <c r="J6837" i="14" s="1"/>
  <c r="F6836" i="14"/>
  <c r="J6836" i="14" s="1"/>
  <c r="F6835" i="14"/>
  <c r="J6835" i="14" s="1"/>
  <c r="F6834" i="14"/>
  <c r="J6834" i="14" s="1"/>
  <c r="F6833" i="14"/>
  <c r="J6833" i="14" s="1"/>
  <c r="F6832" i="14"/>
  <c r="J6832" i="14" s="1"/>
  <c r="F6831" i="14"/>
  <c r="J6831" i="14" s="1"/>
  <c r="F6830" i="14"/>
  <c r="J6830" i="14" s="1"/>
  <c r="F6829" i="14"/>
  <c r="J6829" i="14" s="1"/>
  <c r="F6828" i="14"/>
  <c r="J6828" i="14" s="1"/>
  <c r="F6827" i="14"/>
  <c r="J6827" i="14" s="1"/>
  <c r="J6826" i="14"/>
  <c r="F6826" i="14"/>
  <c r="F6825" i="14"/>
  <c r="J6825" i="14" s="1"/>
  <c r="F6824" i="14"/>
  <c r="J6824" i="14" s="1"/>
  <c r="F6823" i="14"/>
  <c r="J6823" i="14" s="1"/>
  <c r="F6822" i="14"/>
  <c r="J6822" i="14" s="1"/>
  <c r="F6821" i="14"/>
  <c r="J6821" i="14" s="1"/>
  <c r="F6820" i="14"/>
  <c r="J6820" i="14" s="1"/>
  <c r="F6819" i="14"/>
  <c r="J6819" i="14" s="1"/>
  <c r="F6818" i="14"/>
  <c r="J6818" i="14" s="1"/>
  <c r="F6817" i="14"/>
  <c r="J6817" i="14" s="1"/>
  <c r="F6816" i="14"/>
  <c r="J6816" i="14" s="1"/>
  <c r="F6815" i="14"/>
  <c r="J6815" i="14" s="1"/>
  <c r="F6814" i="14"/>
  <c r="J6814" i="14" s="1"/>
  <c r="F6813" i="14"/>
  <c r="J6813" i="14" s="1"/>
  <c r="F6812" i="14"/>
  <c r="J6812" i="14" s="1"/>
  <c r="F6811" i="14"/>
  <c r="J6811" i="14" s="1"/>
  <c r="F6810" i="14"/>
  <c r="J6810" i="14" s="1"/>
  <c r="F6809" i="14"/>
  <c r="J6809" i="14" s="1"/>
  <c r="F6808" i="14"/>
  <c r="J6808" i="14" s="1"/>
  <c r="F6807" i="14"/>
  <c r="J6807" i="14" s="1"/>
  <c r="F6806" i="14"/>
  <c r="J6806" i="14" s="1"/>
  <c r="F6805" i="14"/>
  <c r="J6805" i="14" s="1"/>
  <c r="F6804" i="14"/>
  <c r="J6804" i="14" s="1"/>
  <c r="F6803" i="14"/>
  <c r="J6803" i="14" s="1"/>
  <c r="F6802" i="14"/>
  <c r="J6802" i="14" s="1"/>
  <c r="F6801" i="14"/>
  <c r="J6801" i="14" s="1"/>
  <c r="F6800" i="14"/>
  <c r="J6800" i="14" s="1"/>
  <c r="F6799" i="14"/>
  <c r="J6799" i="14" s="1"/>
  <c r="F6798" i="14"/>
  <c r="J6798" i="14" s="1"/>
  <c r="F6797" i="14"/>
  <c r="J6797" i="14" s="1"/>
  <c r="F6796" i="14"/>
  <c r="J6796" i="14" s="1"/>
  <c r="F6795" i="14"/>
  <c r="J6795" i="14" s="1"/>
  <c r="J6794" i="14"/>
  <c r="F6794" i="14"/>
  <c r="F6793" i="14"/>
  <c r="J6793" i="14" s="1"/>
  <c r="F6792" i="14"/>
  <c r="J6792" i="14" s="1"/>
  <c r="F6791" i="14"/>
  <c r="J6791" i="14" s="1"/>
  <c r="F6790" i="14"/>
  <c r="J6790" i="14" s="1"/>
  <c r="F6789" i="14"/>
  <c r="J6789" i="14" s="1"/>
  <c r="F6788" i="14"/>
  <c r="J6788" i="14" s="1"/>
  <c r="F6787" i="14"/>
  <c r="J6787" i="14" s="1"/>
  <c r="F6786" i="14"/>
  <c r="J6786" i="14" s="1"/>
  <c r="F6785" i="14"/>
  <c r="J6785" i="14" s="1"/>
  <c r="F6784" i="14"/>
  <c r="J6784" i="14" s="1"/>
  <c r="F6783" i="14"/>
  <c r="J6783" i="14" s="1"/>
  <c r="F6782" i="14"/>
  <c r="J6782" i="14" s="1"/>
  <c r="F6781" i="14"/>
  <c r="J6781" i="14" s="1"/>
  <c r="F6780" i="14"/>
  <c r="J6780" i="14" s="1"/>
  <c r="F6779" i="14"/>
  <c r="J6779" i="14" s="1"/>
  <c r="F6778" i="14"/>
  <c r="J6778" i="14" s="1"/>
  <c r="F6777" i="14"/>
  <c r="J6777" i="14" s="1"/>
  <c r="F6776" i="14"/>
  <c r="J6776" i="14" s="1"/>
  <c r="F6775" i="14"/>
  <c r="J6775" i="14" s="1"/>
  <c r="F6774" i="14"/>
  <c r="J6774" i="14" s="1"/>
  <c r="F6773" i="14"/>
  <c r="J6773" i="14" s="1"/>
  <c r="F6772" i="14"/>
  <c r="J6772" i="14" s="1"/>
  <c r="F6771" i="14"/>
  <c r="J6771" i="14" s="1"/>
  <c r="F6770" i="14"/>
  <c r="J6770" i="14" s="1"/>
  <c r="F6769" i="14"/>
  <c r="J6769" i="14" s="1"/>
  <c r="F6768" i="14"/>
  <c r="J6768" i="14" s="1"/>
  <c r="F6767" i="14"/>
  <c r="J6767" i="14" s="1"/>
  <c r="F6766" i="14"/>
  <c r="J6766" i="14" s="1"/>
  <c r="F6765" i="14"/>
  <c r="J6765" i="14" s="1"/>
  <c r="F6764" i="14"/>
  <c r="J6764" i="14" s="1"/>
  <c r="F6763" i="14"/>
  <c r="J6763" i="14" s="1"/>
  <c r="J6762" i="14"/>
  <c r="F6762" i="14"/>
  <c r="F6761" i="14"/>
  <c r="J6761" i="14" s="1"/>
  <c r="F6760" i="14"/>
  <c r="J6760" i="14" s="1"/>
  <c r="F6759" i="14"/>
  <c r="J6759" i="14" s="1"/>
  <c r="F6758" i="14"/>
  <c r="J6758" i="14" s="1"/>
  <c r="F6757" i="14"/>
  <c r="J6757" i="14" s="1"/>
  <c r="F6756" i="14"/>
  <c r="J6756" i="14" s="1"/>
  <c r="F6755" i="14"/>
  <c r="J6755" i="14" s="1"/>
  <c r="F6754" i="14"/>
  <c r="J6754" i="14" s="1"/>
  <c r="F6753" i="14"/>
  <c r="J6753" i="14" s="1"/>
  <c r="F6752" i="14"/>
  <c r="J6752" i="14" s="1"/>
  <c r="F6751" i="14"/>
  <c r="J6751" i="14" s="1"/>
  <c r="F6750" i="14"/>
  <c r="J6750" i="14" s="1"/>
  <c r="F6749" i="14"/>
  <c r="J6749" i="14" s="1"/>
  <c r="F6748" i="14"/>
  <c r="J6748" i="14" s="1"/>
  <c r="F6747" i="14"/>
  <c r="J6747" i="14" s="1"/>
  <c r="F6746" i="14"/>
  <c r="J6746" i="14" s="1"/>
  <c r="F6745" i="14"/>
  <c r="J6745" i="14" s="1"/>
  <c r="F6744" i="14"/>
  <c r="J6744" i="14" s="1"/>
  <c r="F6743" i="14"/>
  <c r="J6743" i="14" s="1"/>
  <c r="F6742" i="14"/>
  <c r="J6742" i="14" s="1"/>
  <c r="F6741" i="14"/>
  <c r="J6741" i="14" s="1"/>
  <c r="F6740" i="14"/>
  <c r="J6740" i="14" s="1"/>
  <c r="F6739" i="14"/>
  <c r="J6739" i="14" s="1"/>
  <c r="F6738" i="14"/>
  <c r="J6738" i="14" s="1"/>
  <c r="F6737" i="14"/>
  <c r="J6737" i="14" s="1"/>
  <c r="F6736" i="14"/>
  <c r="J6736" i="14" s="1"/>
  <c r="F6735" i="14"/>
  <c r="J6735" i="14" s="1"/>
  <c r="F6734" i="14"/>
  <c r="J6734" i="14" s="1"/>
  <c r="F6733" i="14"/>
  <c r="J6733" i="14" s="1"/>
  <c r="F6732" i="14"/>
  <c r="J6732" i="14" s="1"/>
  <c r="F6731" i="14"/>
  <c r="J6731" i="14" s="1"/>
  <c r="J6730" i="14"/>
  <c r="F6730" i="14"/>
  <c r="F6729" i="14"/>
  <c r="J6729" i="14" s="1"/>
  <c r="F6728" i="14"/>
  <c r="J6728" i="14" s="1"/>
  <c r="F6727" i="14"/>
  <c r="J6727" i="14" s="1"/>
  <c r="F6726" i="14"/>
  <c r="J6726" i="14" s="1"/>
  <c r="F6725" i="14"/>
  <c r="J6725" i="14" s="1"/>
  <c r="F6724" i="14"/>
  <c r="J6724" i="14" s="1"/>
  <c r="F6723" i="14"/>
  <c r="J6723" i="14" s="1"/>
  <c r="F6722" i="14"/>
  <c r="J6722" i="14" s="1"/>
  <c r="F6721" i="14"/>
  <c r="J6721" i="14" s="1"/>
  <c r="F6720" i="14"/>
  <c r="J6720" i="14" s="1"/>
  <c r="F6719" i="14"/>
  <c r="J6719" i="14" s="1"/>
  <c r="F6718" i="14"/>
  <c r="J6718" i="14" s="1"/>
  <c r="F6717" i="14"/>
  <c r="J6717" i="14" s="1"/>
  <c r="F6716" i="14"/>
  <c r="J6716" i="14" s="1"/>
  <c r="F6715" i="14"/>
  <c r="J6715" i="14" s="1"/>
  <c r="F6714" i="14"/>
  <c r="J6714" i="14" s="1"/>
  <c r="F6713" i="14"/>
  <c r="J6713" i="14" s="1"/>
  <c r="F6712" i="14"/>
  <c r="J6712" i="14" s="1"/>
  <c r="F6711" i="14"/>
  <c r="J6711" i="14" s="1"/>
  <c r="F6710" i="14"/>
  <c r="J6710" i="14" s="1"/>
  <c r="F6709" i="14"/>
  <c r="J6709" i="14" s="1"/>
  <c r="F6708" i="14"/>
  <c r="J6708" i="14" s="1"/>
  <c r="F6707" i="14"/>
  <c r="J6707" i="14" s="1"/>
  <c r="F6706" i="14"/>
  <c r="J6706" i="14" s="1"/>
  <c r="F6705" i="14"/>
  <c r="J6705" i="14" s="1"/>
  <c r="F6704" i="14"/>
  <c r="J6704" i="14" s="1"/>
  <c r="F6703" i="14"/>
  <c r="J6703" i="14" s="1"/>
  <c r="F6702" i="14"/>
  <c r="J6702" i="14" s="1"/>
  <c r="F6701" i="14"/>
  <c r="J6701" i="14" s="1"/>
  <c r="F6700" i="14"/>
  <c r="J6700" i="14" s="1"/>
  <c r="F6699" i="14"/>
  <c r="J6699" i="14" s="1"/>
  <c r="J6698" i="14"/>
  <c r="F6698" i="14"/>
  <c r="F6697" i="14"/>
  <c r="J6697" i="14" s="1"/>
  <c r="F6696" i="14"/>
  <c r="J6696" i="14" s="1"/>
  <c r="F6695" i="14"/>
  <c r="J6695" i="14" s="1"/>
  <c r="F6694" i="14"/>
  <c r="J6694" i="14" s="1"/>
  <c r="F6693" i="14"/>
  <c r="J6693" i="14" s="1"/>
  <c r="F6692" i="14"/>
  <c r="J6692" i="14" s="1"/>
  <c r="F6691" i="14"/>
  <c r="J6691" i="14" s="1"/>
  <c r="F6690" i="14"/>
  <c r="J6690" i="14" s="1"/>
  <c r="F6689" i="14"/>
  <c r="J6689" i="14" s="1"/>
  <c r="F6688" i="14"/>
  <c r="J6688" i="14" s="1"/>
  <c r="F6687" i="14"/>
  <c r="J6687" i="14" s="1"/>
  <c r="F6686" i="14"/>
  <c r="J6686" i="14" s="1"/>
  <c r="F6685" i="14"/>
  <c r="J6685" i="14" s="1"/>
  <c r="F6684" i="14"/>
  <c r="J6684" i="14" s="1"/>
  <c r="F6683" i="14"/>
  <c r="J6683" i="14" s="1"/>
  <c r="F6682" i="14"/>
  <c r="J6682" i="14" s="1"/>
  <c r="F6681" i="14"/>
  <c r="J6681" i="14" s="1"/>
  <c r="F6680" i="14"/>
  <c r="J6680" i="14" s="1"/>
  <c r="F6679" i="14"/>
  <c r="J6679" i="14" s="1"/>
  <c r="F6678" i="14"/>
  <c r="J6678" i="14" s="1"/>
  <c r="F6677" i="14"/>
  <c r="J6677" i="14" s="1"/>
  <c r="F6676" i="14"/>
  <c r="J6676" i="14" s="1"/>
  <c r="F6675" i="14"/>
  <c r="J6675" i="14" s="1"/>
  <c r="F6674" i="14"/>
  <c r="J6674" i="14" s="1"/>
  <c r="F6673" i="14"/>
  <c r="J6673" i="14" s="1"/>
  <c r="F6672" i="14"/>
  <c r="J6672" i="14" s="1"/>
  <c r="F6671" i="14"/>
  <c r="J6671" i="14" s="1"/>
  <c r="F6670" i="14"/>
  <c r="J6670" i="14" s="1"/>
  <c r="F6669" i="14"/>
  <c r="J6669" i="14" s="1"/>
  <c r="F6668" i="14"/>
  <c r="J6668" i="14" s="1"/>
  <c r="F6667" i="14"/>
  <c r="J6667" i="14" s="1"/>
  <c r="J6666" i="14"/>
  <c r="F6666" i="14"/>
  <c r="F6665" i="14"/>
  <c r="J6665" i="14" s="1"/>
  <c r="F6664" i="14"/>
  <c r="J6664" i="14" s="1"/>
  <c r="F6663" i="14"/>
  <c r="J6663" i="14" s="1"/>
  <c r="F6662" i="14"/>
  <c r="J6662" i="14" s="1"/>
  <c r="F6661" i="14"/>
  <c r="J6661" i="14" s="1"/>
  <c r="F6660" i="14"/>
  <c r="J6660" i="14" s="1"/>
  <c r="F6659" i="14"/>
  <c r="J6659" i="14" s="1"/>
  <c r="F6658" i="14"/>
  <c r="J6658" i="14" s="1"/>
  <c r="F6657" i="14"/>
  <c r="J6657" i="14" s="1"/>
  <c r="F6656" i="14"/>
  <c r="J6656" i="14" s="1"/>
  <c r="F6655" i="14"/>
  <c r="J6655" i="14" s="1"/>
  <c r="F6654" i="14"/>
  <c r="J6654" i="14" s="1"/>
  <c r="F6653" i="14"/>
  <c r="J6653" i="14" s="1"/>
  <c r="F6652" i="14"/>
  <c r="J6652" i="14" s="1"/>
  <c r="F6651" i="14"/>
  <c r="J6651" i="14" s="1"/>
  <c r="F6650" i="14"/>
  <c r="J6650" i="14" s="1"/>
  <c r="F6649" i="14"/>
  <c r="J6649" i="14" s="1"/>
  <c r="F6648" i="14"/>
  <c r="J6648" i="14" s="1"/>
  <c r="F6647" i="14"/>
  <c r="J6647" i="14" s="1"/>
  <c r="F6646" i="14"/>
  <c r="J6646" i="14" s="1"/>
  <c r="F6645" i="14"/>
  <c r="J6645" i="14" s="1"/>
  <c r="F6644" i="14"/>
  <c r="J6644" i="14" s="1"/>
  <c r="F6643" i="14"/>
  <c r="J6643" i="14" s="1"/>
  <c r="F6642" i="14"/>
  <c r="J6642" i="14" s="1"/>
  <c r="F6641" i="14"/>
  <c r="J6641" i="14" s="1"/>
  <c r="F6640" i="14"/>
  <c r="J6640" i="14" s="1"/>
  <c r="F6639" i="14"/>
  <c r="J6639" i="14" s="1"/>
  <c r="F6638" i="14"/>
  <c r="J6638" i="14" s="1"/>
  <c r="F6637" i="14"/>
  <c r="J6637" i="14" s="1"/>
  <c r="F6636" i="14"/>
  <c r="J6636" i="14" s="1"/>
  <c r="F6635" i="14"/>
  <c r="J6635" i="14" s="1"/>
  <c r="J6634" i="14"/>
  <c r="F6634" i="14"/>
  <c r="F6633" i="14"/>
  <c r="J6633" i="14" s="1"/>
  <c r="F6632" i="14"/>
  <c r="J6632" i="14" s="1"/>
  <c r="F6631" i="14"/>
  <c r="J6631" i="14" s="1"/>
  <c r="F6630" i="14"/>
  <c r="J6630" i="14" s="1"/>
  <c r="F6629" i="14"/>
  <c r="J6629" i="14" s="1"/>
  <c r="F6628" i="14"/>
  <c r="J6628" i="14" s="1"/>
  <c r="F6627" i="14"/>
  <c r="J6627" i="14" s="1"/>
  <c r="F6626" i="14"/>
  <c r="J6626" i="14" s="1"/>
  <c r="F6625" i="14"/>
  <c r="J6625" i="14" s="1"/>
  <c r="F6624" i="14"/>
  <c r="J6624" i="14" s="1"/>
  <c r="F6623" i="14"/>
  <c r="J6623" i="14" s="1"/>
  <c r="F6622" i="14"/>
  <c r="J6622" i="14" s="1"/>
  <c r="F6621" i="14"/>
  <c r="J6621" i="14" s="1"/>
  <c r="F6620" i="14"/>
  <c r="J6620" i="14" s="1"/>
  <c r="F6619" i="14"/>
  <c r="J6619" i="14" s="1"/>
  <c r="F6618" i="14"/>
  <c r="J6618" i="14" s="1"/>
  <c r="F6617" i="14"/>
  <c r="J6617" i="14" s="1"/>
  <c r="F6616" i="14"/>
  <c r="J6616" i="14" s="1"/>
  <c r="F6615" i="14"/>
  <c r="J6615" i="14" s="1"/>
  <c r="F6614" i="14"/>
  <c r="J6614" i="14" s="1"/>
  <c r="F6613" i="14"/>
  <c r="J6613" i="14" s="1"/>
  <c r="F6612" i="14"/>
  <c r="J6612" i="14" s="1"/>
  <c r="F6611" i="14"/>
  <c r="J6611" i="14" s="1"/>
  <c r="F6610" i="14"/>
  <c r="J6610" i="14" s="1"/>
  <c r="F6609" i="14"/>
  <c r="J6609" i="14" s="1"/>
  <c r="F6608" i="14"/>
  <c r="J6608" i="14" s="1"/>
  <c r="F6607" i="14"/>
  <c r="J6607" i="14" s="1"/>
  <c r="F6606" i="14"/>
  <c r="J6606" i="14" s="1"/>
  <c r="F6605" i="14"/>
  <c r="J6605" i="14" s="1"/>
  <c r="F6604" i="14"/>
  <c r="J6604" i="14" s="1"/>
  <c r="F6603" i="14"/>
  <c r="J6603" i="14" s="1"/>
  <c r="J6602" i="14"/>
  <c r="F6602" i="14"/>
  <c r="F6601" i="14"/>
  <c r="J6601" i="14" s="1"/>
  <c r="F6600" i="14"/>
  <c r="J6600" i="14" s="1"/>
  <c r="F6599" i="14"/>
  <c r="J6599" i="14" s="1"/>
  <c r="F6598" i="14"/>
  <c r="J6598" i="14" s="1"/>
  <c r="F6597" i="14"/>
  <c r="J6597" i="14" s="1"/>
  <c r="F6596" i="14"/>
  <c r="J6596" i="14" s="1"/>
  <c r="F6595" i="14"/>
  <c r="J6595" i="14" s="1"/>
  <c r="F6594" i="14"/>
  <c r="J6594" i="14" s="1"/>
  <c r="F6593" i="14"/>
  <c r="J6593" i="14" s="1"/>
  <c r="F6592" i="14"/>
  <c r="J6592" i="14" s="1"/>
  <c r="F6591" i="14"/>
  <c r="J6591" i="14" s="1"/>
  <c r="F6590" i="14"/>
  <c r="J6590" i="14" s="1"/>
  <c r="F6589" i="14"/>
  <c r="J6589" i="14" s="1"/>
  <c r="F6588" i="14"/>
  <c r="J6588" i="14" s="1"/>
  <c r="F6587" i="14"/>
  <c r="J6587" i="14" s="1"/>
  <c r="F6586" i="14"/>
  <c r="J6586" i="14" s="1"/>
  <c r="F6585" i="14"/>
  <c r="J6585" i="14" s="1"/>
  <c r="F6584" i="14"/>
  <c r="J6584" i="14" s="1"/>
  <c r="F6583" i="14"/>
  <c r="J6583" i="14" s="1"/>
  <c r="F6582" i="14"/>
  <c r="J6582" i="14" s="1"/>
  <c r="F6581" i="14"/>
  <c r="J6581" i="14" s="1"/>
  <c r="F6580" i="14"/>
  <c r="J6580" i="14" s="1"/>
  <c r="F6579" i="14"/>
  <c r="J6579" i="14" s="1"/>
  <c r="F6578" i="14"/>
  <c r="J6578" i="14" s="1"/>
  <c r="F6577" i="14"/>
  <c r="J6577" i="14" s="1"/>
  <c r="F6576" i="14"/>
  <c r="J6576" i="14" s="1"/>
  <c r="F6575" i="14"/>
  <c r="J6575" i="14" s="1"/>
  <c r="F6574" i="14"/>
  <c r="J6574" i="14" s="1"/>
  <c r="F6573" i="14"/>
  <c r="J6573" i="14" s="1"/>
  <c r="F6572" i="14"/>
  <c r="J6572" i="14" s="1"/>
  <c r="F6571" i="14"/>
  <c r="J6571" i="14" s="1"/>
  <c r="J6570" i="14"/>
  <c r="F6570" i="14"/>
  <c r="F6569" i="14"/>
  <c r="J6569" i="14" s="1"/>
  <c r="F6568" i="14"/>
  <c r="J6568" i="14" s="1"/>
  <c r="F6567" i="14"/>
  <c r="J6567" i="14" s="1"/>
  <c r="F6566" i="14"/>
  <c r="J6566" i="14" s="1"/>
  <c r="F6565" i="14"/>
  <c r="J6565" i="14" s="1"/>
  <c r="F6564" i="14"/>
  <c r="J6564" i="14" s="1"/>
  <c r="F6563" i="14"/>
  <c r="J6563" i="14" s="1"/>
  <c r="F6562" i="14"/>
  <c r="J6562" i="14" s="1"/>
  <c r="F6561" i="14"/>
  <c r="J6561" i="14" s="1"/>
  <c r="F6560" i="14"/>
  <c r="J6560" i="14" s="1"/>
  <c r="F6559" i="14"/>
  <c r="J6559" i="14" s="1"/>
  <c r="F6558" i="14"/>
  <c r="J6558" i="14" s="1"/>
  <c r="F6557" i="14"/>
  <c r="J6557" i="14" s="1"/>
  <c r="F6556" i="14"/>
  <c r="J6556" i="14" s="1"/>
  <c r="F6555" i="14"/>
  <c r="J6555" i="14" s="1"/>
  <c r="F6554" i="14"/>
  <c r="J6554" i="14" s="1"/>
  <c r="F6553" i="14"/>
  <c r="J6553" i="14" s="1"/>
  <c r="F6552" i="14"/>
  <c r="J6552" i="14" s="1"/>
  <c r="F6551" i="14"/>
  <c r="J6551" i="14" s="1"/>
  <c r="F6550" i="14"/>
  <c r="J6550" i="14" s="1"/>
  <c r="F6549" i="14"/>
  <c r="J6549" i="14" s="1"/>
  <c r="F6548" i="14"/>
  <c r="J6548" i="14" s="1"/>
  <c r="F6547" i="14"/>
  <c r="J6547" i="14" s="1"/>
  <c r="F6546" i="14"/>
  <c r="J6546" i="14" s="1"/>
  <c r="F6545" i="14"/>
  <c r="J6545" i="14" s="1"/>
  <c r="F6544" i="14"/>
  <c r="J6544" i="14" s="1"/>
  <c r="F6543" i="14"/>
  <c r="J6543" i="14" s="1"/>
  <c r="F6542" i="14"/>
  <c r="J6542" i="14" s="1"/>
  <c r="F6541" i="14"/>
  <c r="J6541" i="14" s="1"/>
  <c r="F6540" i="14"/>
  <c r="J6540" i="14" s="1"/>
  <c r="F6539" i="14"/>
  <c r="J6539" i="14" s="1"/>
  <c r="J6538" i="14"/>
  <c r="F6538" i="14"/>
  <c r="F6537" i="14"/>
  <c r="J6537" i="14" s="1"/>
  <c r="F6536" i="14"/>
  <c r="J6536" i="14" s="1"/>
  <c r="F6535" i="14"/>
  <c r="J6535" i="14" s="1"/>
  <c r="F6534" i="14"/>
  <c r="J6534" i="14" s="1"/>
  <c r="F6533" i="14"/>
  <c r="J6533" i="14" s="1"/>
  <c r="F6532" i="14"/>
  <c r="J6532" i="14" s="1"/>
  <c r="F6531" i="14"/>
  <c r="J6531" i="14" s="1"/>
  <c r="F6530" i="14"/>
  <c r="J6530" i="14" s="1"/>
  <c r="F6529" i="14"/>
  <c r="J6529" i="14" s="1"/>
  <c r="F6528" i="14"/>
  <c r="J6528" i="14" s="1"/>
  <c r="F6527" i="14"/>
  <c r="J6527" i="14" s="1"/>
  <c r="F6526" i="14"/>
  <c r="J6526" i="14" s="1"/>
  <c r="F6525" i="14"/>
  <c r="J6525" i="14" s="1"/>
  <c r="F6524" i="14"/>
  <c r="J6524" i="14" s="1"/>
  <c r="F6523" i="14"/>
  <c r="J6523" i="14" s="1"/>
  <c r="F6522" i="14"/>
  <c r="J6522" i="14" s="1"/>
  <c r="F6521" i="14"/>
  <c r="J6521" i="14" s="1"/>
  <c r="F6520" i="14"/>
  <c r="J6520" i="14" s="1"/>
  <c r="F6519" i="14"/>
  <c r="J6519" i="14" s="1"/>
  <c r="F6518" i="14"/>
  <c r="J6518" i="14" s="1"/>
  <c r="F6517" i="14"/>
  <c r="J6517" i="14" s="1"/>
  <c r="F6516" i="14"/>
  <c r="J6516" i="14" s="1"/>
  <c r="F6515" i="14"/>
  <c r="J6515" i="14" s="1"/>
  <c r="F6514" i="14"/>
  <c r="J6514" i="14" s="1"/>
  <c r="F6513" i="14"/>
  <c r="J6513" i="14" s="1"/>
  <c r="F6512" i="14"/>
  <c r="J6512" i="14" s="1"/>
  <c r="F6511" i="14"/>
  <c r="J6511" i="14" s="1"/>
  <c r="F6510" i="14"/>
  <c r="J6510" i="14" s="1"/>
  <c r="F6509" i="14"/>
  <c r="J6509" i="14" s="1"/>
  <c r="F6508" i="14"/>
  <c r="J6508" i="14" s="1"/>
  <c r="F6507" i="14"/>
  <c r="J6507" i="14" s="1"/>
  <c r="J6506" i="14"/>
  <c r="F6506" i="14"/>
  <c r="F6505" i="14"/>
  <c r="J6505" i="14" s="1"/>
  <c r="F6504" i="14"/>
  <c r="J6504" i="14" s="1"/>
  <c r="F6503" i="14"/>
  <c r="J6503" i="14" s="1"/>
  <c r="F6502" i="14"/>
  <c r="J6502" i="14" s="1"/>
  <c r="F6501" i="14"/>
  <c r="J6501" i="14" s="1"/>
  <c r="F6500" i="14"/>
  <c r="J6500" i="14" s="1"/>
  <c r="F6499" i="14"/>
  <c r="J6499" i="14" s="1"/>
  <c r="F6498" i="14"/>
  <c r="J6498" i="14" s="1"/>
  <c r="F6497" i="14"/>
  <c r="J6497" i="14" s="1"/>
  <c r="F6496" i="14"/>
  <c r="J6496" i="14" s="1"/>
  <c r="F6495" i="14"/>
  <c r="J6495" i="14" s="1"/>
  <c r="F6494" i="14"/>
  <c r="J6494" i="14" s="1"/>
  <c r="F6493" i="14"/>
  <c r="J6493" i="14" s="1"/>
  <c r="F6492" i="14"/>
  <c r="J6492" i="14" s="1"/>
  <c r="F6491" i="14"/>
  <c r="J6491" i="14" s="1"/>
  <c r="F6490" i="14"/>
  <c r="J6490" i="14" s="1"/>
  <c r="F6489" i="14"/>
  <c r="J6489" i="14" s="1"/>
  <c r="F6488" i="14"/>
  <c r="J6488" i="14" s="1"/>
  <c r="F6487" i="14"/>
  <c r="J6487" i="14" s="1"/>
  <c r="F6486" i="14"/>
  <c r="J6486" i="14" s="1"/>
  <c r="F6485" i="14"/>
  <c r="J6485" i="14" s="1"/>
  <c r="F6484" i="14"/>
  <c r="J6484" i="14" s="1"/>
  <c r="F6483" i="14"/>
  <c r="J6483" i="14" s="1"/>
  <c r="F6482" i="14"/>
  <c r="J6482" i="14" s="1"/>
  <c r="F6481" i="14"/>
  <c r="J6481" i="14" s="1"/>
  <c r="F6480" i="14"/>
  <c r="J6480" i="14" s="1"/>
  <c r="F6479" i="14"/>
  <c r="J6479" i="14" s="1"/>
  <c r="F6478" i="14"/>
  <c r="J6478" i="14" s="1"/>
  <c r="F6477" i="14"/>
  <c r="J6477" i="14" s="1"/>
  <c r="F6476" i="14"/>
  <c r="J6476" i="14" s="1"/>
  <c r="F6475" i="14"/>
  <c r="J6475" i="14" s="1"/>
  <c r="J6474" i="14"/>
  <c r="F6474" i="14"/>
  <c r="F6473" i="14"/>
  <c r="J6473" i="14" s="1"/>
  <c r="F6472" i="14"/>
  <c r="J6472" i="14" s="1"/>
  <c r="F6471" i="14"/>
  <c r="J6471" i="14" s="1"/>
  <c r="F6470" i="14"/>
  <c r="J6470" i="14" s="1"/>
  <c r="F6469" i="14"/>
  <c r="J6469" i="14" s="1"/>
  <c r="F6468" i="14"/>
  <c r="J6468" i="14" s="1"/>
  <c r="F6467" i="14"/>
  <c r="J6467" i="14" s="1"/>
  <c r="F6466" i="14"/>
  <c r="J6466" i="14" s="1"/>
  <c r="F6465" i="14"/>
  <c r="J6465" i="14" s="1"/>
  <c r="F6464" i="14"/>
  <c r="J6464" i="14" s="1"/>
  <c r="F6463" i="14"/>
  <c r="J6463" i="14" s="1"/>
  <c r="F6462" i="14"/>
  <c r="J6462" i="14" s="1"/>
  <c r="F6461" i="14"/>
  <c r="J6461" i="14" s="1"/>
  <c r="F6460" i="14"/>
  <c r="J6460" i="14" s="1"/>
  <c r="F6459" i="14"/>
  <c r="J6459" i="14" s="1"/>
  <c r="F6458" i="14"/>
  <c r="J6458" i="14" s="1"/>
  <c r="F6457" i="14"/>
  <c r="J6457" i="14" s="1"/>
  <c r="F6456" i="14"/>
  <c r="J6456" i="14" s="1"/>
  <c r="F6455" i="14"/>
  <c r="J6455" i="14" s="1"/>
  <c r="F6454" i="14"/>
  <c r="J6454" i="14" s="1"/>
  <c r="F6453" i="14"/>
  <c r="J6453" i="14" s="1"/>
  <c r="F6452" i="14"/>
  <c r="J6452" i="14" s="1"/>
  <c r="F6451" i="14"/>
  <c r="J6451" i="14" s="1"/>
  <c r="F6450" i="14"/>
  <c r="J6450" i="14" s="1"/>
  <c r="F6449" i="14"/>
  <c r="J6449" i="14" s="1"/>
  <c r="F6448" i="14"/>
  <c r="J6448" i="14" s="1"/>
  <c r="F6447" i="14"/>
  <c r="J6447" i="14" s="1"/>
  <c r="F6446" i="14"/>
  <c r="J6446" i="14" s="1"/>
  <c r="F6445" i="14"/>
  <c r="J6445" i="14" s="1"/>
  <c r="F6444" i="14"/>
  <c r="J6444" i="14" s="1"/>
  <c r="F6443" i="14"/>
  <c r="J6443" i="14" s="1"/>
  <c r="J6442" i="14"/>
  <c r="F6442" i="14"/>
  <c r="F6441" i="14"/>
  <c r="J6441" i="14" s="1"/>
  <c r="F6440" i="14"/>
  <c r="J6440" i="14" s="1"/>
  <c r="F6439" i="14"/>
  <c r="J6439" i="14" s="1"/>
  <c r="F6438" i="14"/>
  <c r="J6438" i="14" s="1"/>
  <c r="F6437" i="14"/>
  <c r="J6437" i="14" s="1"/>
  <c r="F6436" i="14"/>
  <c r="J6436" i="14" s="1"/>
  <c r="F6435" i="14"/>
  <c r="J6435" i="14" s="1"/>
  <c r="F6434" i="14"/>
  <c r="J6434" i="14" s="1"/>
  <c r="F6433" i="14"/>
  <c r="J6433" i="14" s="1"/>
  <c r="F6432" i="14"/>
  <c r="J6432" i="14" s="1"/>
  <c r="F6431" i="14"/>
  <c r="J6431" i="14" s="1"/>
  <c r="F6430" i="14"/>
  <c r="J6430" i="14" s="1"/>
  <c r="F6429" i="14"/>
  <c r="J6429" i="14" s="1"/>
  <c r="F6428" i="14"/>
  <c r="J6428" i="14" s="1"/>
  <c r="F6427" i="14"/>
  <c r="J6427" i="14" s="1"/>
  <c r="F6426" i="14"/>
  <c r="J6426" i="14" s="1"/>
  <c r="F6425" i="14"/>
  <c r="J6425" i="14" s="1"/>
  <c r="F6424" i="14"/>
  <c r="J6424" i="14" s="1"/>
  <c r="F6423" i="14"/>
  <c r="J6423" i="14" s="1"/>
  <c r="F6422" i="14"/>
  <c r="J6422" i="14" s="1"/>
  <c r="F6421" i="14"/>
  <c r="J6421" i="14" s="1"/>
  <c r="F6420" i="14"/>
  <c r="J6420" i="14" s="1"/>
  <c r="F6419" i="14"/>
  <c r="J6419" i="14" s="1"/>
  <c r="F6418" i="14"/>
  <c r="J6418" i="14" s="1"/>
  <c r="F6417" i="14"/>
  <c r="J6417" i="14" s="1"/>
  <c r="F6416" i="14"/>
  <c r="J6416" i="14" s="1"/>
  <c r="F6415" i="14"/>
  <c r="J6415" i="14" s="1"/>
  <c r="F6414" i="14"/>
  <c r="J6414" i="14" s="1"/>
  <c r="F6413" i="14"/>
  <c r="J6413" i="14" s="1"/>
  <c r="F6412" i="14"/>
  <c r="J6412" i="14" s="1"/>
  <c r="F6411" i="14"/>
  <c r="J6411" i="14" s="1"/>
  <c r="J6410" i="14"/>
  <c r="F6410" i="14"/>
  <c r="F6409" i="14"/>
  <c r="J6409" i="14" s="1"/>
  <c r="F6408" i="14"/>
  <c r="J6408" i="14" s="1"/>
  <c r="F6407" i="14"/>
  <c r="J6407" i="14" s="1"/>
  <c r="F6406" i="14"/>
  <c r="J6406" i="14" s="1"/>
  <c r="F6405" i="14"/>
  <c r="J6405" i="14" s="1"/>
  <c r="F6404" i="14"/>
  <c r="J6404" i="14" s="1"/>
  <c r="F6403" i="14"/>
  <c r="J6403" i="14" s="1"/>
  <c r="F6402" i="14"/>
  <c r="J6402" i="14" s="1"/>
  <c r="F6401" i="14"/>
  <c r="J6401" i="14" s="1"/>
  <c r="F6400" i="14"/>
  <c r="J6400" i="14" s="1"/>
  <c r="F6399" i="14"/>
  <c r="J6399" i="14" s="1"/>
  <c r="F6398" i="14"/>
  <c r="J6398" i="14" s="1"/>
  <c r="F6397" i="14"/>
  <c r="J6397" i="14" s="1"/>
  <c r="F6396" i="14"/>
  <c r="J6396" i="14" s="1"/>
  <c r="F6395" i="14"/>
  <c r="J6395" i="14" s="1"/>
  <c r="J6394" i="14"/>
  <c r="F6394" i="14"/>
  <c r="F6393" i="14"/>
  <c r="J6393" i="14" s="1"/>
  <c r="F6392" i="14"/>
  <c r="J6392" i="14" s="1"/>
  <c r="F6391" i="14"/>
  <c r="J6391" i="14" s="1"/>
  <c r="F6390" i="14"/>
  <c r="J6390" i="14" s="1"/>
  <c r="F6389" i="14"/>
  <c r="J6389" i="14" s="1"/>
  <c r="F6388" i="14"/>
  <c r="J6388" i="14" s="1"/>
  <c r="F6387" i="14"/>
  <c r="J6387" i="14" s="1"/>
  <c r="F6386" i="14"/>
  <c r="J6386" i="14" s="1"/>
  <c r="F6385" i="14"/>
  <c r="J6385" i="14" s="1"/>
  <c r="F6384" i="14"/>
  <c r="J6384" i="14" s="1"/>
  <c r="F6383" i="14"/>
  <c r="J6383" i="14" s="1"/>
  <c r="F6382" i="14"/>
  <c r="J6382" i="14" s="1"/>
  <c r="F6381" i="14"/>
  <c r="J6381" i="14" s="1"/>
  <c r="F6380" i="14"/>
  <c r="J6380" i="14" s="1"/>
  <c r="F6379" i="14"/>
  <c r="J6379" i="14" s="1"/>
  <c r="J6378" i="14"/>
  <c r="F6378" i="14"/>
  <c r="F6377" i="14"/>
  <c r="J6377" i="14" s="1"/>
  <c r="F6376" i="14"/>
  <c r="J6376" i="14" s="1"/>
  <c r="F6375" i="14"/>
  <c r="J6375" i="14" s="1"/>
  <c r="F6374" i="14"/>
  <c r="J6374" i="14" s="1"/>
  <c r="F6373" i="14"/>
  <c r="J6373" i="14" s="1"/>
  <c r="F6372" i="14"/>
  <c r="J6372" i="14" s="1"/>
  <c r="F6371" i="14"/>
  <c r="J6371" i="14" s="1"/>
  <c r="F6370" i="14"/>
  <c r="J6370" i="14" s="1"/>
  <c r="F6369" i="14"/>
  <c r="J6369" i="14" s="1"/>
  <c r="F6368" i="14"/>
  <c r="J6368" i="14" s="1"/>
  <c r="F6367" i="14"/>
  <c r="J6367" i="14" s="1"/>
  <c r="F6366" i="14"/>
  <c r="J6366" i="14" s="1"/>
  <c r="F6365" i="14"/>
  <c r="J6365" i="14" s="1"/>
  <c r="F6364" i="14"/>
  <c r="J6364" i="14" s="1"/>
  <c r="F6363" i="14"/>
  <c r="J6363" i="14" s="1"/>
  <c r="J6362" i="14"/>
  <c r="F6362" i="14"/>
  <c r="F6361" i="14"/>
  <c r="J6361" i="14" s="1"/>
  <c r="F6360" i="14"/>
  <c r="J6360" i="14" s="1"/>
  <c r="F6359" i="14"/>
  <c r="J6359" i="14" s="1"/>
  <c r="F6358" i="14"/>
  <c r="J6358" i="14" s="1"/>
  <c r="F6357" i="14"/>
  <c r="J6357" i="14" s="1"/>
  <c r="F6356" i="14"/>
  <c r="J6356" i="14" s="1"/>
  <c r="F6355" i="14"/>
  <c r="J6355" i="14" s="1"/>
  <c r="F6354" i="14"/>
  <c r="J6354" i="14" s="1"/>
  <c r="F6353" i="14"/>
  <c r="J6353" i="14" s="1"/>
  <c r="F6352" i="14"/>
  <c r="J6352" i="14" s="1"/>
  <c r="F6351" i="14"/>
  <c r="J6351" i="14" s="1"/>
  <c r="F6350" i="14"/>
  <c r="J6350" i="14" s="1"/>
  <c r="F6349" i="14"/>
  <c r="J6349" i="14" s="1"/>
  <c r="F6348" i="14"/>
  <c r="J6348" i="14" s="1"/>
  <c r="F6347" i="14"/>
  <c r="J6347" i="14" s="1"/>
  <c r="J6346" i="14"/>
  <c r="F6346" i="14"/>
  <c r="F6345" i="14"/>
  <c r="J6345" i="14" s="1"/>
  <c r="F6344" i="14"/>
  <c r="J6344" i="14" s="1"/>
  <c r="F6343" i="14"/>
  <c r="J6343" i="14" s="1"/>
  <c r="F6342" i="14"/>
  <c r="J6342" i="14" s="1"/>
  <c r="F6341" i="14"/>
  <c r="J6341" i="14" s="1"/>
  <c r="F6340" i="14"/>
  <c r="J6340" i="14" s="1"/>
  <c r="F6339" i="14"/>
  <c r="J6339" i="14" s="1"/>
  <c r="F6338" i="14"/>
  <c r="J6338" i="14" s="1"/>
  <c r="F6337" i="14"/>
  <c r="J6337" i="14" s="1"/>
  <c r="F6336" i="14"/>
  <c r="J6336" i="14" s="1"/>
  <c r="F6335" i="14"/>
  <c r="J6335" i="14" s="1"/>
  <c r="F6334" i="14"/>
  <c r="J6334" i="14" s="1"/>
  <c r="F6333" i="14"/>
  <c r="J6333" i="14" s="1"/>
  <c r="F6332" i="14"/>
  <c r="J6332" i="14" s="1"/>
  <c r="F6331" i="14"/>
  <c r="J6331" i="14" s="1"/>
  <c r="J6330" i="14"/>
  <c r="F6330" i="14"/>
  <c r="F6329" i="14"/>
  <c r="J6329" i="14" s="1"/>
  <c r="F6328" i="14"/>
  <c r="J6328" i="14" s="1"/>
  <c r="F6327" i="14"/>
  <c r="J6327" i="14" s="1"/>
  <c r="F6326" i="14"/>
  <c r="J6326" i="14" s="1"/>
  <c r="F6325" i="14"/>
  <c r="J6325" i="14" s="1"/>
  <c r="F6324" i="14"/>
  <c r="J6324" i="14" s="1"/>
  <c r="F6323" i="14"/>
  <c r="J6323" i="14" s="1"/>
  <c r="F6322" i="14"/>
  <c r="J6322" i="14" s="1"/>
  <c r="F6321" i="14"/>
  <c r="J6321" i="14" s="1"/>
  <c r="F6320" i="14"/>
  <c r="J6320" i="14" s="1"/>
  <c r="F6319" i="14"/>
  <c r="J6319" i="14" s="1"/>
  <c r="F6318" i="14"/>
  <c r="J6318" i="14" s="1"/>
  <c r="F6317" i="14"/>
  <c r="J6317" i="14" s="1"/>
  <c r="F6316" i="14"/>
  <c r="J6316" i="14" s="1"/>
  <c r="F6315" i="14"/>
  <c r="J6315" i="14" s="1"/>
  <c r="F6314" i="14"/>
  <c r="J6314" i="14" s="1"/>
  <c r="F6313" i="14"/>
  <c r="J6313" i="14" s="1"/>
  <c r="F6312" i="14"/>
  <c r="J6312" i="14" s="1"/>
  <c r="F6311" i="14"/>
  <c r="J6311" i="14" s="1"/>
  <c r="F6310" i="14"/>
  <c r="J6310" i="14" s="1"/>
  <c r="F6309" i="14"/>
  <c r="J6309" i="14" s="1"/>
  <c r="F6308" i="14"/>
  <c r="J6308" i="14" s="1"/>
  <c r="F6307" i="14"/>
  <c r="J6307" i="14" s="1"/>
  <c r="J6306" i="14"/>
  <c r="F6306" i="14"/>
  <c r="F6305" i="14"/>
  <c r="J6305" i="14" s="1"/>
  <c r="F6304" i="14"/>
  <c r="J6304" i="14" s="1"/>
  <c r="F6303" i="14"/>
  <c r="J6303" i="14" s="1"/>
  <c r="F6302" i="14"/>
  <c r="J6302" i="14" s="1"/>
  <c r="F6301" i="14"/>
  <c r="J6301" i="14" s="1"/>
  <c r="F6300" i="14"/>
  <c r="J6300" i="14" s="1"/>
  <c r="F6299" i="14"/>
  <c r="J6299" i="14" s="1"/>
  <c r="F6298" i="14"/>
  <c r="J6298" i="14" s="1"/>
  <c r="F6297" i="14"/>
  <c r="J6297" i="14" s="1"/>
  <c r="F6296" i="14"/>
  <c r="J6296" i="14" s="1"/>
  <c r="F6295" i="14"/>
  <c r="J6295" i="14" s="1"/>
  <c r="F6294" i="14"/>
  <c r="J6294" i="14" s="1"/>
  <c r="F6293" i="14"/>
  <c r="J6293" i="14" s="1"/>
  <c r="F6292" i="14"/>
  <c r="J6292" i="14" s="1"/>
  <c r="F6291" i="14"/>
  <c r="J6291" i="14" s="1"/>
  <c r="J6290" i="14"/>
  <c r="F6290" i="14"/>
  <c r="F6289" i="14"/>
  <c r="J6289" i="14" s="1"/>
  <c r="F6288" i="14"/>
  <c r="J6288" i="14" s="1"/>
  <c r="F6287" i="14"/>
  <c r="J6287" i="14" s="1"/>
  <c r="F6286" i="14"/>
  <c r="J6286" i="14" s="1"/>
  <c r="F6285" i="14"/>
  <c r="J6285" i="14" s="1"/>
  <c r="F6284" i="14"/>
  <c r="J6284" i="14" s="1"/>
  <c r="F6283" i="14"/>
  <c r="J6283" i="14" s="1"/>
  <c r="F6282" i="14"/>
  <c r="J6282" i="14" s="1"/>
  <c r="F6281" i="14"/>
  <c r="J6281" i="14" s="1"/>
  <c r="F6280" i="14"/>
  <c r="J6280" i="14" s="1"/>
  <c r="F6279" i="14"/>
  <c r="J6279" i="14" s="1"/>
  <c r="F6278" i="14"/>
  <c r="J6278" i="14" s="1"/>
  <c r="F6277" i="14"/>
  <c r="J6277" i="14" s="1"/>
  <c r="F6276" i="14"/>
  <c r="J6276" i="14" s="1"/>
  <c r="F6275" i="14"/>
  <c r="J6275" i="14" s="1"/>
  <c r="J6274" i="14"/>
  <c r="F6274" i="14"/>
  <c r="F6273" i="14"/>
  <c r="J6273" i="14" s="1"/>
  <c r="F6272" i="14"/>
  <c r="J6272" i="14" s="1"/>
  <c r="F6271" i="14"/>
  <c r="J6271" i="14" s="1"/>
  <c r="F6270" i="14"/>
  <c r="J6270" i="14" s="1"/>
  <c r="F6269" i="14"/>
  <c r="J6269" i="14" s="1"/>
  <c r="F6268" i="14"/>
  <c r="J6268" i="14" s="1"/>
  <c r="F6267" i="14"/>
  <c r="J6267" i="14" s="1"/>
  <c r="F6266" i="14"/>
  <c r="J6266" i="14" s="1"/>
  <c r="F6265" i="14"/>
  <c r="J6265" i="14" s="1"/>
  <c r="J6264" i="14"/>
  <c r="F6264" i="14"/>
  <c r="F6263" i="14"/>
  <c r="J6263" i="14" s="1"/>
  <c r="F6262" i="14"/>
  <c r="J6262" i="14" s="1"/>
  <c r="F6261" i="14"/>
  <c r="J6261" i="14" s="1"/>
  <c r="F6260" i="14"/>
  <c r="J6260" i="14" s="1"/>
  <c r="F6259" i="14"/>
  <c r="J6259" i="14" s="1"/>
  <c r="F6258" i="14"/>
  <c r="J6258" i="14" s="1"/>
  <c r="F6257" i="14"/>
  <c r="J6257" i="14" s="1"/>
  <c r="F6256" i="14"/>
  <c r="J6256" i="14" s="1"/>
  <c r="F6255" i="14"/>
  <c r="J6255" i="14" s="1"/>
  <c r="F6254" i="14"/>
  <c r="J6254" i="14" s="1"/>
  <c r="F6253" i="14"/>
  <c r="J6253" i="14" s="1"/>
  <c r="F6252" i="14"/>
  <c r="J6252" i="14" s="1"/>
  <c r="F6251" i="14"/>
  <c r="J6251" i="14" s="1"/>
  <c r="F6250" i="14"/>
  <c r="J6250" i="14" s="1"/>
  <c r="F6249" i="14"/>
  <c r="J6249" i="14" s="1"/>
  <c r="J6248" i="14"/>
  <c r="F6248" i="14"/>
  <c r="F6247" i="14"/>
  <c r="J6247" i="14" s="1"/>
  <c r="F6246" i="14"/>
  <c r="J6246" i="14" s="1"/>
  <c r="F6245" i="14"/>
  <c r="J6245" i="14" s="1"/>
  <c r="F6244" i="14"/>
  <c r="J6244" i="14" s="1"/>
  <c r="F6243" i="14"/>
  <c r="J6243" i="14" s="1"/>
  <c r="F6242" i="14"/>
  <c r="J6242" i="14" s="1"/>
  <c r="F6241" i="14"/>
  <c r="J6241" i="14" s="1"/>
  <c r="F6240" i="14"/>
  <c r="J6240" i="14" s="1"/>
  <c r="F6239" i="14"/>
  <c r="J6239" i="14" s="1"/>
  <c r="F6238" i="14"/>
  <c r="J6238" i="14" s="1"/>
  <c r="F6237" i="14"/>
  <c r="J6237" i="14" s="1"/>
  <c r="F6236" i="14"/>
  <c r="J6236" i="14" s="1"/>
  <c r="F6235" i="14"/>
  <c r="J6235" i="14" s="1"/>
  <c r="F6234" i="14"/>
  <c r="J6234" i="14" s="1"/>
  <c r="F6233" i="14"/>
  <c r="J6233" i="14" s="1"/>
  <c r="J6232" i="14"/>
  <c r="F6232" i="14"/>
  <c r="F6231" i="14"/>
  <c r="J6231" i="14" s="1"/>
  <c r="F6230" i="14"/>
  <c r="J6230" i="14" s="1"/>
  <c r="F6229" i="14"/>
  <c r="J6229" i="14" s="1"/>
  <c r="F6228" i="14"/>
  <c r="J6228" i="14" s="1"/>
  <c r="F6227" i="14"/>
  <c r="J6227" i="14" s="1"/>
  <c r="F6226" i="14"/>
  <c r="J6226" i="14" s="1"/>
  <c r="F6225" i="14"/>
  <c r="J6225" i="14" s="1"/>
  <c r="F6224" i="14"/>
  <c r="J6224" i="14" s="1"/>
  <c r="F6223" i="14"/>
  <c r="J6223" i="14" s="1"/>
  <c r="F6222" i="14"/>
  <c r="J6222" i="14" s="1"/>
  <c r="F6221" i="14"/>
  <c r="J6221" i="14" s="1"/>
  <c r="F6220" i="14"/>
  <c r="J6220" i="14" s="1"/>
  <c r="F6219" i="14"/>
  <c r="J6219" i="14" s="1"/>
  <c r="F6218" i="14"/>
  <c r="J6218" i="14" s="1"/>
  <c r="F6217" i="14"/>
  <c r="J6217" i="14" s="1"/>
  <c r="J6216" i="14"/>
  <c r="F6216" i="14"/>
  <c r="F6215" i="14"/>
  <c r="J6215" i="14" s="1"/>
  <c r="F6214" i="14"/>
  <c r="J6214" i="14" s="1"/>
  <c r="F6213" i="14"/>
  <c r="J6213" i="14" s="1"/>
  <c r="F6212" i="14"/>
  <c r="J6212" i="14" s="1"/>
  <c r="F6211" i="14"/>
  <c r="J6211" i="14" s="1"/>
  <c r="F6210" i="14"/>
  <c r="J6210" i="14" s="1"/>
  <c r="F6209" i="14"/>
  <c r="J6209" i="14" s="1"/>
  <c r="F6208" i="14"/>
  <c r="J6208" i="14" s="1"/>
  <c r="F6207" i="14"/>
  <c r="J6207" i="14" s="1"/>
  <c r="F6206" i="14"/>
  <c r="J6206" i="14" s="1"/>
  <c r="F6205" i="14"/>
  <c r="J6205" i="14" s="1"/>
  <c r="F6204" i="14"/>
  <c r="J6204" i="14" s="1"/>
  <c r="F6203" i="14"/>
  <c r="J6203" i="14" s="1"/>
  <c r="F6202" i="14"/>
  <c r="J6202" i="14" s="1"/>
  <c r="F6201" i="14"/>
  <c r="J6201" i="14" s="1"/>
  <c r="J6200" i="14"/>
  <c r="F6200" i="14"/>
  <c r="F6199" i="14"/>
  <c r="J6199" i="14" s="1"/>
  <c r="F6198" i="14"/>
  <c r="J6198" i="14" s="1"/>
  <c r="F6197" i="14"/>
  <c r="J6197" i="14" s="1"/>
  <c r="F6196" i="14"/>
  <c r="J6196" i="14" s="1"/>
  <c r="F6195" i="14"/>
  <c r="J6195" i="14" s="1"/>
  <c r="F6194" i="14"/>
  <c r="J6194" i="14" s="1"/>
  <c r="F6193" i="14"/>
  <c r="J6193" i="14" s="1"/>
  <c r="F6192" i="14"/>
  <c r="J6192" i="14" s="1"/>
  <c r="F6191" i="14"/>
  <c r="J6191" i="14" s="1"/>
  <c r="F6190" i="14"/>
  <c r="J6190" i="14" s="1"/>
  <c r="F6189" i="14"/>
  <c r="J6189" i="14" s="1"/>
  <c r="F6188" i="14"/>
  <c r="J6188" i="14" s="1"/>
  <c r="F6187" i="14"/>
  <c r="J6187" i="14" s="1"/>
  <c r="F6186" i="14"/>
  <c r="J6186" i="14" s="1"/>
  <c r="F6185" i="14"/>
  <c r="J6185" i="14" s="1"/>
  <c r="J6184" i="14"/>
  <c r="F6184" i="14"/>
  <c r="F6183" i="14"/>
  <c r="J6183" i="14" s="1"/>
  <c r="F6182" i="14"/>
  <c r="J6182" i="14" s="1"/>
  <c r="F6181" i="14"/>
  <c r="J6181" i="14" s="1"/>
  <c r="F6180" i="14"/>
  <c r="J6180" i="14" s="1"/>
  <c r="F6179" i="14"/>
  <c r="J6179" i="14" s="1"/>
  <c r="F6178" i="14"/>
  <c r="J6178" i="14" s="1"/>
  <c r="F6177" i="14"/>
  <c r="J6177" i="14" s="1"/>
  <c r="F6176" i="14"/>
  <c r="J6176" i="14" s="1"/>
  <c r="F6175" i="14"/>
  <c r="J6175" i="14" s="1"/>
  <c r="F6174" i="14"/>
  <c r="J6174" i="14" s="1"/>
  <c r="F6173" i="14"/>
  <c r="J6173" i="14" s="1"/>
  <c r="F6172" i="14"/>
  <c r="J6172" i="14" s="1"/>
  <c r="F6171" i="14"/>
  <c r="J6171" i="14" s="1"/>
  <c r="F6170" i="14"/>
  <c r="J6170" i="14" s="1"/>
  <c r="F6169" i="14"/>
  <c r="J6169" i="14" s="1"/>
  <c r="J6168" i="14"/>
  <c r="F6168" i="14"/>
  <c r="F6167" i="14"/>
  <c r="J6167" i="14" s="1"/>
  <c r="F6166" i="14"/>
  <c r="J6166" i="14" s="1"/>
  <c r="F6165" i="14"/>
  <c r="J6165" i="14" s="1"/>
  <c r="F6164" i="14"/>
  <c r="J6164" i="14" s="1"/>
  <c r="F6163" i="14"/>
  <c r="J6163" i="14" s="1"/>
  <c r="F6162" i="14"/>
  <c r="J6162" i="14" s="1"/>
  <c r="F6161" i="14"/>
  <c r="J6161" i="14" s="1"/>
  <c r="F6160" i="14"/>
  <c r="J6160" i="14" s="1"/>
  <c r="F6159" i="14"/>
  <c r="J6159" i="14" s="1"/>
  <c r="F6158" i="14"/>
  <c r="J6158" i="14" s="1"/>
  <c r="F6157" i="14"/>
  <c r="J6157" i="14" s="1"/>
  <c r="F6156" i="14"/>
  <c r="J6156" i="14" s="1"/>
  <c r="F6155" i="14"/>
  <c r="J6155" i="14" s="1"/>
  <c r="F6154" i="14"/>
  <c r="J6154" i="14" s="1"/>
  <c r="F6153" i="14"/>
  <c r="J6153" i="14" s="1"/>
  <c r="J6152" i="14"/>
  <c r="F6152" i="14"/>
  <c r="F6151" i="14"/>
  <c r="J6151" i="14" s="1"/>
  <c r="F6150" i="14"/>
  <c r="J6150" i="14" s="1"/>
  <c r="F6149" i="14"/>
  <c r="J6149" i="14" s="1"/>
  <c r="F6148" i="14"/>
  <c r="J6148" i="14" s="1"/>
  <c r="F6147" i="14"/>
  <c r="J6147" i="14" s="1"/>
  <c r="F6146" i="14"/>
  <c r="J6146" i="14" s="1"/>
  <c r="F6145" i="14"/>
  <c r="J6145" i="14" s="1"/>
  <c r="F6144" i="14"/>
  <c r="J6144" i="14" s="1"/>
  <c r="F6143" i="14"/>
  <c r="J6143" i="14" s="1"/>
  <c r="F6142" i="14"/>
  <c r="J6142" i="14" s="1"/>
  <c r="F6141" i="14"/>
  <c r="J6141" i="14" s="1"/>
  <c r="F6140" i="14"/>
  <c r="J6140" i="14" s="1"/>
  <c r="F6139" i="14"/>
  <c r="J6139" i="14" s="1"/>
  <c r="F6138" i="14"/>
  <c r="J6138" i="14" s="1"/>
  <c r="F6137" i="14"/>
  <c r="J6137" i="14" s="1"/>
  <c r="J6136" i="14"/>
  <c r="F6136" i="14"/>
  <c r="F6135" i="14"/>
  <c r="J6135" i="14" s="1"/>
  <c r="F6134" i="14"/>
  <c r="J6134" i="14" s="1"/>
  <c r="F6133" i="14"/>
  <c r="J6133" i="14" s="1"/>
  <c r="F6132" i="14"/>
  <c r="J6132" i="14" s="1"/>
  <c r="F6131" i="14"/>
  <c r="J6131" i="14" s="1"/>
  <c r="F6130" i="14"/>
  <c r="J6130" i="14" s="1"/>
  <c r="F6129" i="14"/>
  <c r="J6129" i="14" s="1"/>
  <c r="F6128" i="14"/>
  <c r="J6128" i="14" s="1"/>
  <c r="F6127" i="14"/>
  <c r="J6127" i="14" s="1"/>
  <c r="F6126" i="14"/>
  <c r="J6126" i="14" s="1"/>
  <c r="F6125" i="14"/>
  <c r="J6125" i="14" s="1"/>
  <c r="F6124" i="14"/>
  <c r="J6124" i="14" s="1"/>
  <c r="F6123" i="14"/>
  <c r="J6123" i="14" s="1"/>
  <c r="F6122" i="14"/>
  <c r="J6122" i="14" s="1"/>
  <c r="F6121" i="14"/>
  <c r="J6121" i="14" s="1"/>
  <c r="J6120" i="14"/>
  <c r="F6120" i="14"/>
  <c r="F6119" i="14"/>
  <c r="J6119" i="14" s="1"/>
  <c r="F6118" i="14"/>
  <c r="J6118" i="14" s="1"/>
  <c r="F6117" i="14"/>
  <c r="J6117" i="14" s="1"/>
  <c r="F6116" i="14"/>
  <c r="J6116" i="14" s="1"/>
  <c r="F6115" i="14"/>
  <c r="J6115" i="14" s="1"/>
  <c r="F6114" i="14"/>
  <c r="J6114" i="14" s="1"/>
  <c r="F6113" i="14"/>
  <c r="J6113" i="14" s="1"/>
  <c r="F6112" i="14"/>
  <c r="J6112" i="14" s="1"/>
  <c r="F6111" i="14"/>
  <c r="J6111" i="14" s="1"/>
  <c r="F6110" i="14"/>
  <c r="J6110" i="14" s="1"/>
  <c r="F6109" i="14"/>
  <c r="J6109" i="14" s="1"/>
  <c r="J6108" i="14"/>
  <c r="F6108" i="14"/>
  <c r="F6107" i="14"/>
  <c r="J6107" i="14" s="1"/>
  <c r="F6106" i="14"/>
  <c r="J6106" i="14" s="1"/>
  <c r="F6105" i="14"/>
  <c r="J6105" i="14" s="1"/>
  <c r="F6104" i="14"/>
  <c r="J6104" i="14" s="1"/>
  <c r="F6103" i="14"/>
  <c r="J6103" i="14" s="1"/>
  <c r="J6102" i="14"/>
  <c r="F6102" i="14"/>
  <c r="F6101" i="14"/>
  <c r="J6101" i="14" s="1"/>
  <c r="F6100" i="14"/>
  <c r="J6100" i="14" s="1"/>
  <c r="F6099" i="14"/>
  <c r="J6099" i="14" s="1"/>
  <c r="F6098" i="14"/>
  <c r="J6098" i="14" s="1"/>
  <c r="F6097" i="14"/>
  <c r="J6097" i="14" s="1"/>
  <c r="J6096" i="14"/>
  <c r="F6096" i="14"/>
  <c r="F6095" i="14"/>
  <c r="J6095" i="14" s="1"/>
  <c r="F6094" i="14"/>
  <c r="J6094" i="14" s="1"/>
  <c r="F6093" i="14"/>
  <c r="J6093" i="14" s="1"/>
  <c r="F6092" i="14"/>
  <c r="J6092" i="14" s="1"/>
  <c r="F6091" i="14"/>
  <c r="J6091" i="14" s="1"/>
  <c r="F6090" i="14"/>
  <c r="J6090" i="14" s="1"/>
  <c r="F6089" i="14"/>
  <c r="J6089" i="14" s="1"/>
  <c r="J6088" i="14"/>
  <c r="F6088" i="14"/>
  <c r="F6087" i="14"/>
  <c r="J6087" i="14" s="1"/>
  <c r="F6086" i="14"/>
  <c r="J6086" i="14" s="1"/>
  <c r="F6085" i="14"/>
  <c r="J6085" i="14" s="1"/>
  <c r="F6084" i="14"/>
  <c r="J6084" i="14" s="1"/>
  <c r="F6083" i="14"/>
  <c r="J6083" i="14" s="1"/>
  <c r="F6082" i="14"/>
  <c r="J6082" i="14" s="1"/>
  <c r="F6081" i="14"/>
  <c r="J6081" i="14" s="1"/>
  <c r="F6080" i="14"/>
  <c r="J6080" i="14" s="1"/>
  <c r="F6079" i="14"/>
  <c r="J6079" i="14" s="1"/>
  <c r="J6078" i="14"/>
  <c r="F6078" i="14"/>
  <c r="F6077" i="14"/>
  <c r="J6077" i="14" s="1"/>
  <c r="F6076" i="14"/>
  <c r="J6076" i="14" s="1"/>
  <c r="F6075" i="14"/>
  <c r="J6075" i="14" s="1"/>
  <c r="F6074" i="14"/>
  <c r="J6074" i="14" s="1"/>
  <c r="F6073" i="14"/>
  <c r="J6073" i="14" s="1"/>
  <c r="F6072" i="14"/>
  <c r="J6072" i="14" s="1"/>
  <c r="F6071" i="14"/>
  <c r="J6071" i="14" s="1"/>
  <c r="J6070" i="14"/>
  <c r="F6070" i="14"/>
  <c r="F6069" i="14"/>
  <c r="J6069" i="14" s="1"/>
  <c r="F6068" i="14"/>
  <c r="J6068" i="14" s="1"/>
  <c r="F6067" i="14"/>
  <c r="J6067" i="14" s="1"/>
  <c r="F6066" i="14"/>
  <c r="J6066" i="14" s="1"/>
  <c r="F6065" i="14"/>
  <c r="J6065" i="14" s="1"/>
  <c r="F6064" i="14"/>
  <c r="J6064" i="14" s="1"/>
  <c r="F6063" i="14"/>
  <c r="J6063" i="14" s="1"/>
  <c r="F6062" i="14"/>
  <c r="J6062" i="14" s="1"/>
  <c r="F6061" i="14"/>
  <c r="J6061" i="14" s="1"/>
  <c r="F6060" i="14"/>
  <c r="J6060" i="14" s="1"/>
  <c r="F6059" i="14"/>
  <c r="J6059" i="14" s="1"/>
  <c r="F6058" i="14"/>
  <c r="J6058" i="14" s="1"/>
  <c r="F6057" i="14"/>
  <c r="J6057" i="14" s="1"/>
  <c r="J6056" i="14"/>
  <c r="F6056" i="14"/>
  <c r="F6055" i="14"/>
  <c r="J6055" i="14" s="1"/>
  <c r="F6054" i="14"/>
  <c r="J6054" i="14" s="1"/>
  <c r="F6053" i="14"/>
  <c r="J6053" i="14" s="1"/>
  <c r="F6052" i="14"/>
  <c r="J6052" i="14" s="1"/>
  <c r="F6051" i="14"/>
  <c r="J6051" i="14" s="1"/>
  <c r="F6050" i="14"/>
  <c r="J6050" i="14" s="1"/>
  <c r="F6049" i="14"/>
  <c r="J6049" i="14" s="1"/>
  <c r="F6048" i="14"/>
  <c r="J6048" i="14" s="1"/>
  <c r="F6047" i="14"/>
  <c r="J6047" i="14" s="1"/>
  <c r="F6046" i="14"/>
  <c r="J6046" i="14" s="1"/>
  <c r="F6045" i="14"/>
  <c r="J6045" i="14" s="1"/>
  <c r="J6044" i="14"/>
  <c r="F6044" i="14"/>
  <c r="F6043" i="14"/>
  <c r="J6043" i="14" s="1"/>
  <c r="F6042" i="14"/>
  <c r="J6042" i="14" s="1"/>
  <c r="F6041" i="14"/>
  <c r="J6041" i="14" s="1"/>
  <c r="F6040" i="14"/>
  <c r="J6040" i="14" s="1"/>
  <c r="F6039" i="14"/>
  <c r="J6039" i="14" s="1"/>
  <c r="F6038" i="14"/>
  <c r="J6038" i="14" s="1"/>
  <c r="F6037" i="14"/>
  <c r="J6037" i="14" s="1"/>
  <c r="J6036" i="14"/>
  <c r="F6036" i="14"/>
  <c r="F6035" i="14"/>
  <c r="J6035" i="14" s="1"/>
  <c r="F6034" i="14"/>
  <c r="J6034" i="14" s="1"/>
  <c r="F6033" i="14"/>
  <c r="J6033" i="14" s="1"/>
  <c r="F6032" i="14"/>
  <c r="J6032" i="14" s="1"/>
  <c r="F6031" i="14"/>
  <c r="J6031" i="14" s="1"/>
  <c r="J6030" i="14"/>
  <c r="F6030" i="14"/>
  <c r="F6029" i="14"/>
  <c r="J6029" i="14" s="1"/>
  <c r="F6028" i="14"/>
  <c r="J6028" i="14" s="1"/>
  <c r="F6027" i="14"/>
  <c r="J6027" i="14" s="1"/>
  <c r="F6026" i="14"/>
  <c r="J6026" i="14" s="1"/>
  <c r="F6025" i="14"/>
  <c r="J6025" i="14" s="1"/>
  <c r="F6024" i="14"/>
  <c r="J6024" i="14" s="1"/>
  <c r="F6023" i="14"/>
  <c r="J6023" i="14" s="1"/>
  <c r="F6022" i="14"/>
  <c r="J6022" i="14" s="1"/>
  <c r="F6021" i="14"/>
  <c r="J6021" i="14" s="1"/>
  <c r="F6020" i="14"/>
  <c r="J6020" i="14" s="1"/>
  <c r="F6019" i="14"/>
  <c r="J6019" i="14" s="1"/>
  <c r="F6018" i="14"/>
  <c r="J6018" i="14" s="1"/>
  <c r="F6017" i="14"/>
  <c r="J6017" i="14" s="1"/>
  <c r="J6016" i="14"/>
  <c r="F6016" i="14"/>
  <c r="F6015" i="14"/>
  <c r="J6015" i="14" s="1"/>
  <c r="F6014" i="14"/>
  <c r="J6014" i="14" s="1"/>
  <c r="F6013" i="14"/>
  <c r="J6013" i="14" s="1"/>
  <c r="F6012" i="14"/>
  <c r="J6012" i="14" s="1"/>
  <c r="F6011" i="14"/>
  <c r="J6011" i="14" s="1"/>
  <c r="F6010" i="14"/>
  <c r="J6010" i="14" s="1"/>
  <c r="F6009" i="14"/>
  <c r="J6009" i="14" s="1"/>
  <c r="J6008" i="14"/>
  <c r="F6008" i="14"/>
  <c r="F6007" i="14"/>
  <c r="J6007" i="14" s="1"/>
  <c r="F6006" i="14"/>
  <c r="J6006" i="14" s="1"/>
  <c r="F6005" i="14"/>
  <c r="J6005" i="14" s="1"/>
  <c r="F6004" i="14"/>
  <c r="J6004" i="14" s="1"/>
  <c r="F6003" i="14"/>
  <c r="J6003" i="14" s="1"/>
  <c r="F6002" i="14"/>
  <c r="J6002" i="14" s="1"/>
  <c r="F6001" i="14"/>
  <c r="J6001" i="14" s="1"/>
  <c r="J6000" i="14"/>
  <c r="F6000" i="14"/>
  <c r="F5999" i="14"/>
  <c r="J5999" i="14" s="1"/>
  <c r="F5998" i="14"/>
  <c r="J5998" i="14" s="1"/>
  <c r="F5997" i="14"/>
  <c r="J5997" i="14" s="1"/>
  <c r="F5996" i="14"/>
  <c r="J5996" i="14" s="1"/>
  <c r="F5995" i="14"/>
  <c r="J5995" i="14" s="1"/>
  <c r="F5994" i="14"/>
  <c r="J5994" i="14" s="1"/>
  <c r="F5993" i="14"/>
  <c r="J5993" i="14" s="1"/>
  <c r="J5992" i="14"/>
  <c r="F5992" i="14"/>
  <c r="F5991" i="14"/>
  <c r="J5991" i="14" s="1"/>
  <c r="F5990" i="14"/>
  <c r="J5990" i="14" s="1"/>
  <c r="F5989" i="14"/>
  <c r="J5989" i="14" s="1"/>
  <c r="F5988" i="14"/>
  <c r="J5988" i="14" s="1"/>
  <c r="F5987" i="14"/>
  <c r="J5987" i="14" s="1"/>
  <c r="F5986" i="14"/>
  <c r="J5986" i="14" s="1"/>
  <c r="F5985" i="14"/>
  <c r="J5985" i="14" s="1"/>
  <c r="J5984" i="14"/>
  <c r="F5984" i="14"/>
  <c r="F5983" i="14"/>
  <c r="J5983" i="14" s="1"/>
  <c r="F5982" i="14"/>
  <c r="J5982" i="14" s="1"/>
  <c r="F5981" i="14"/>
  <c r="J5981" i="14" s="1"/>
  <c r="F5980" i="14"/>
  <c r="J5980" i="14" s="1"/>
  <c r="F5979" i="14"/>
  <c r="J5979" i="14" s="1"/>
  <c r="F5978" i="14"/>
  <c r="J5978" i="14" s="1"/>
  <c r="F5977" i="14"/>
  <c r="J5977" i="14" s="1"/>
  <c r="J5976" i="14"/>
  <c r="F5976" i="14"/>
  <c r="F5975" i="14"/>
  <c r="J5975" i="14" s="1"/>
  <c r="F5974" i="14"/>
  <c r="J5974" i="14" s="1"/>
  <c r="F5973" i="14"/>
  <c r="J5973" i="14" s="1"/>
  <c r="F5972" i="14"/>
  <c r="J5972" i="14" s="1"/>
  <c r="F5971" i="14"/>
  <c r="J5971" i="14" s="1"/>
  <c r="F5970" i="14"/>
  <c r="J5970" i="14" s="1"/>
  <c r="F5969" i="14"/>
  <c r="J5969" i="14" s="1"/>
  <c r="J5968" i="14"/>
  <c r="F5968" i="14"/>
  <c r="F5967" i="14"/>
  <c r="J5967" i="14" s="1"/>
  <c r="F5966" i="14"/>
  <c r="J5966" i="14" s="1"/>
  <c r="F5965" i="14"/>
  <c r="J5965" i="14" s="1"/>
  <c r="F5964" i="14"/>
  <c r="J5964" i="14" s="1"/>
  <c r="F5963" i="14"/>
  <c r="J5963" i="14" s="1"/>
  <c r="F5962" i="14"/>
  <c r="J5962" i="14" s="1"/>
  <c r="F5961" i="14"/>
  <c r="J5961" i="14" s="1"/>
  <c r="J5960" i="14"/>
  <c r="F5960" i="14"/>
  <c r="F5959" i="14"/>
  <c r="J5959" i="14" s="1"/>
  <c r="F5958" i="14"/>
  <c r="J5958" i="14" s="1"/>
  <c r="F5957" i="14"/>
  <c r="J5957" i="14" s="1"/>
  <c r="F5956" i="14"/>
  <c r="J5956" i="14" s="1"/>
  <c r="F5955" i="14"/>
  <c r="J5955" i="14" s="1"/>
  <c r="F5954" i="14"/>
  <c r="J5954" i="14" s="1"/>
  <c r="F5953" i="14"/>
  <c r="J5953" i="14" s="1"/>
  <c r="J5952" i="14"/>
  <c r="F5952" i="14"/>
  <c r="F5951" i="14"/>
  <c r="J5951" i="14" s="1"/>
  <c r="F5950" i="14"/>
  <c r="J5950" i="14" s="1"/>
  <c r="F5949" i="14"/>
  <c r="J5949" i="14" s="1"/>
  <c r="F5948" i="14"/>
  <c r="J5948" i="14" s="1"/>
  <c r="F5947" i="14"/>
  <c r="J5947" i="14" s="1"/>
  <c r="F5946" i="14"/>
  <c r="J5946" i="14" s="1"/>
  <c r="F5945" i="14"/>
  <c r="J5945" i="14" s="1"/>
  <c r="J5944" i="14"/>
  <c r="F5944" i="14"/>
  <c r="F5943" i="14"/>
  <c r="J5943" i="14" s="1"/>
  <c r="F5942" i="14"/>
  <c r="J5942" i="14" s="1"/>
  <c r="F5941" i="14"/>
  <c r="J5941" i="14" s="1"/>
  <c r="F5940" i="14"/>
  <c r="J5940" i="14" s="1"/>
  <c r="F5939" i="14"/>
  <c r="J5939" i="14" s="1"/>
  <c r="F5938" i="14"/>
  <c r="J5938" i="14" s="1"/>
  <c r="F5937" i="14"/>
  <c r="J5937" i="14" s="1"/>
  <c r="J5936" i="14"/>
  <c r="F5936" i="14"/>
  <c r="F5935" i="14"/>
  <c r="J5935" i="14" s="1"/>
  <c r="F5934" i="14"/>
  <c r="J5934" i="14" s="1"/>
  <c r="F5933" i="14"/>
  <c r="J5933" i="14" s="1"/>
  <c r="F5932" i="14"/>
  <c r="J5932" i="14" s="1"/>
  <c r="F5931" i="14"/>
  <c r="J5931" i="14" s="1"/>
  <c r="F5930" i="14"/>
  <c r="J5930" i="14" s="1"/>
  <c r="F5929" i="14"/>
  <c r="J5929" i="14" s="1"/>
  <c r="J5928" i="14"/>
  <c r="F5928" i="14"/>
  <c r="F5927" i="14"/>
  <c r="J5927" i="14" s="1"/>
  <c r="F5926" i="14"/>
  <c r="J5926" i="14" s="1"/>
  <c r="F5925" i="14"/>
  <c r="J5925" i="14" s="1"/>
  <c r="F5924" i="14"/>
  <c r="J5924" i="14" s="1"/>
  <c r="F5923" i="14"/>
  <c r="J5923" i="14" s="1"/>
  <c r="F5922" i="14"/>
  <c r="J5922" i="14" s="1"/>
  <c r="F5921" i="14"/>
  <c r="J5921" i="14" s="1"/>
  <c r="J5920" i="14"/>
  <c r="F5920" i="14"/>
  <c r="F5919" i="14"/>
  <c r="J5919" i="14" s="1"/>
  <c r="F5918" i="14"/>
  <c r="J5918" i="14" s="1"/>
  <c r="F5917" i="14"/>
  <c r="J5917" i="14" s="1"/>
  <c r="F5916" i="14"/>
  <c r="J5916" i="14" s="1"/>
  <c r="F5915" i="14"/>
  <c r="J5915" i="14" s="1"/>
  <c r="F5914" i="14"/>
  <c r="J5914" i="14" s="1"/>
  <c r="F5913" i="14"/>
  <c r="J5913" i="14" s="1"/>
  <c r="J5912" i="14"/>
  <c r="F5912" i="14"/>
  <c r="F5911" i="14"/>
  <c r="J5911" i="14" s="1"/>
  <c r="F5910" i="14"/>
  <c r="J5910" i="14" s="1"/>
  <c r="F5909" i="14"/>
  <c r="J5909" i="14" s="1"/>
  <c r="F5908" i="14"/>
  <c r="J5908" i="14" s="1"/>
  <c r="F5907" i="14"/>
  <c r="J5907" i="14" s="1"/>
  <c r="F5906" i="14"/>
  <c r="J5906" i="14" s="1"/>
  <c r="F5905" i="14"/>
  <c r="J5905" i="14" s="1"/>
  <c r="J5904" i="14"/>
  <c r="F5904" i="14"/>
  <c r="F5903" i="14"/>
  <c r="J5903" i="14" s="1"/>
  <c r="F5902" i="14"/>
  <c r="J5902" i="14" s="1"/>
  <c r="F5901" i="14"/>
  <c r="J5901" i="14" s="1"/>
  <c r="F5900" i="14"/>
  <c r="J5900" i="14" s="1"/>
  <c r="F5899" i="14"/>
  <c r="J5899" i="14" s="1"/>
  <c r="F5898" i="14"/>
  <c r="J5898" i="14" s="1"/>
  <c r="F5897" i="14"/>
  <c r="J5897" i="14" s="1"/>
  <c r="J5896" i="14"/>
  <c r="F5896" i="14"/>
  <c r="F5895" i="14"/>
  <c r="J5895" i="14" s="1"/>
  <c r="F5894" i="14"/>
  <c r="J5894" i="14" s="1"/>
  <c r="F5893" i="14"/>
  <c r="J5893" i="14" s="1"/>
  <c r="F5892" i="14"/>
  <c r="J5892" i="14" s="1"/>
  <c r="F5891" i="14"/>
  <c r="J5891" i="14" s="1"/>
  <c r="F5890" i="14"/>
  <c r="J5890" i="14" s="1"/>
  <c r="F5889" i="14"/>
  <c r="J5889" i="14" s="1"/>
  <c r="J5888" i="14"/>
  <c r="F5888" i="14"/>
  <c r="F5887" i="14"/>
  <c r="J5887" i="14" s="1"/>
  <c r="F5886" i="14"/>
  <c r="J5886" i="14" s="1"/>
  <c r="F5885" i="14"/>
  <c r="J5885" i="14" s="1"/>
  <c r="F5884" i="14"/>
  <c r="J5884" i="14" s="1"/>
  <c r="F5883" i="14"/>
  <c r="J5883" i="14" s="1"/>
  <c r="F5882" i="14"/>
  <c r="J5882" i="14" s="1"/>
  <c r="F5881" i="14"/>
  <c r="J5881" i="14" s="1"/>
  <c r="J5880" i="14"/>
  <c r="F5880" i="14"/>
  <c r="F5879" i="14"/>
  <c r="J5879" i="14" s="1"/>
  <c r="F5878" i="14"/>
  <c r="J5878" i="14" s="1"/>
  <c r="F5877" i="14"/>
  <c r="J5877" i="14" s="1"/>
  <c r="F5876" i="14"/>
  <c r="J5876" i="14" s="1"/>
  <c r="F5875" i="14"/>
  <c r="J5875" i="14" s="1"/>
  <c r="F5874" i="14"/>
  <c r="J5874" i="14" s="1"/>
  <c r="F5873" i="14"/>
  <c r="J5873" i="14" s="1"/>
  <c r="J5872" i="14"/>
  <c r="F5872" i="14"/>
  <c r="F5871" i="14"/>
  <c r="J5871" i="14" s="1"/>
  <c r="F5870" i="14"/>
  <c r="J5870" i="14" s="1"/>
  <c r="F5869" i="14"/>
  <c r="J5869" i="14" s="1"/>
  <c r="F5868" i="14"/>
  <c r="J5868" i="14" s="1"/>
  <c r="F5867" i="14"/>
  <c r="J5867" i="14" s="1"/>
  <c r="F5866" i="14"/>
  <c r="J5866" i="14" s="1"/>
  <c r="F5865" i="14"/>
  <c r="J5865" i="14" s="1"/>
  <c r="J5864" i="14"/>
  <c r="F5864" i="14"/>
  <c r="F5863" i="14"/>
  <c r="J5863" i="14" s="1"/>
  <c r="F5862" i="14"/>
  <c r="J5862" i="14" s="1"/>
  <c r="F5861" i="14"/>
  <c r="J5861" i="14" s="1"/>
  <c r="F5860" i="14"/>
  <c r="J5860" i="14" s="1"/>
  <c r="F5859" i="14"/>
  <c r="J5859" i="14" s="1"/>
  <c r="F5858" i="14"/>
  <c r="J5858" i="14" s="1"/>
  <c r="F5857" i="14"/>
  <c r="J5857" i="14" s="1"/>
  <c r="J5856" i="14"/>
  <c r="F5856" i="14"/>
  <c r="F5855" i="14"/>
  <c r="J5855" i="14" s="1"/>
  <c r="F5854" i="14"/>
  <c r="J5854" i="14" s="1"/>
  <c r="F5853" i="14"/>
  <c r="J5853" i="14" s="1"/>
  <c r="F5852" i="14"/>
  <c r="J5852" i="14" s="1"/>
  <c r="F5851" i="14"/>
  <c r="J5851" i="14" s="1"/>
  <c r="F5850" i="14"/>
  <c r="J5850" i="14" s="1"/>
  <c r="F5849" i="14"/>
  <c r="J5849" i="14" s="1"/>
  <c r="J5848" i="14"/>
  <c r="F5848" i="14"/>
  <c r="F5847" i="14"/>
  <c r="J5847" i="14" s="1"/>
  <c r="F5846" i="14"/>
  <c r="J5846" i="14" s="1"/>
  <c r="F5845" i="14"/>
  <c r="J5845" i="14" s="1"/>
  <c r="F5844" i="14"/>
  <c r="J5844" i="14" s="1"/>
  <c r="F5843" i="14"/>
  <c r="J5843" i="14" s="1"/>
  <c r="F5842" i="14"/>
  <c r="J5842" i="14" s="1"/>
  <c r="F5841" i="14"/>
  <c r="J5841" i="14" s="1"/>
  <c r="J5840" i="14"/>
  <c r="F5840" i="14"/>
  <c r="F5839" i="14"/>
  <c r="J5839" i="14" s="1"/>
  <c r="F5838" i="14"/>
  <c r="J5838" i="14" s="1"/>
  <c r="F5837" i="14"/>
  <c r="J5837" i="14" s="1"/>
  <c r="F5836" i="14"/>
  <c r="J5836" i="14" s="1"/>
  <c r="F5835" i="14"/>
  <c r="J5835" i="14" s="1"/>
  <c r="F5834" i="14"/>
  <c r="J5834" i="14" s="1"/>
  <c r="F5833" i="14"/>
  <c r="J5833" i="14" s="1"/>
  <c r="J5832" i="14"/>
  <c r="F5832" i="14"/>
  <c r="J5831" i="14"/>
  <c r="F5831" i="14"/>
  <c r="J5830" i="14"/>
  <c r="F5830" i="14"/>
  <c r="J5829" i="14"/>
  <c r="F5829" i="14"/>
  <c r="J5828" i="14"/>
  <c r="F5828" i="14"/>
  <c r="J5827" i="14"/>
  <c r="F5827" i="14"/>
  <c r="J5826" i="14"/>
  <c r="F5826" i="14"/>
  <c r="J5825" i="14"/>
  <c r="F5825" i="14"/>
  <c r="F5824" i="14"/>
  <c r="J5824" i="14" s="1"/>
  <c r="F5823" i="14"/>
  <c r="J5823" i="14" s="1"/>
  <c r="F5822" i="14"/>
  <c r="J5822" i="14" s="1"/>
  <c r="F5821" i="14"/>
  <c r="J5821" i="14" s="1"/>
  <c r="F5820" i="14"/>
  <c r="J5820" i="14" s="1"/>
  <c r="F5819" i="14"/>
  <c r="J5819" i="14" s="1"/>
  <c r="F5818" i="14"/>
  <c r="J5818" i="14" s="1"/>
  <c r="F5817" i="14"/>
  <c r="J5817" i="14" s="1"/>
  <c r="F5816" i="14"/>
  <c r="J5816" i="14" s="1"/>
  <c r="F5815" i="14"/>
  <c r="J5815" i="14" s="1"/>
  <c r="F5814" i="14"/>
  <c r="J5814" i="14" s="1"/>
  <c r="F5813" i="14"/>
  <c r="J5813" i="14" s="1"/>
  <c r="F5812" i="14"/>
  <c r="J5812" i="14" s="1"/>
  <c r="F5811" i="14"/>
  <c r="J5811" i="14" s="1"/>
  <c r="F5810" i="14"/>
  <c r="J5810" i="14" s="1"/>
  <c r="J5809" i="14"/>
  <c r="F5809" i="14"/>
  <c r="F5808" i="14"/>
  <c r="J5808" i="14" s="1"/>
  <c r="F5807" i="14"/>
  <c r="J5807" i="14" s="1"/>
  <c r="F5806" i="14"/>
  <c r="J5806" i="14" s="1"/>
  <c r="F5805" i="14"/>
  <c r="J5805" i="14" s="1"/>
  <c r="F5804" i="14"/>
  <c r="J5804" i="14" s="1"/>
  <c r="F5803" i="14"/>
  <c r="J5803" i="14" s="1"/>
  <c r="F5802" i="14"/>
  <c r="J5802" i="14" s="1"/>
  <c r="F5801" i="14"/>
  <c r="J5801" i="14" s="1"/>
  <c r="F5800" i="14"/>
  <c r="J5800" i="14" s="1"/>
  <c r="F5799" i="14"/>
  <c r="J5799" i="14" s="1"/>
  <c r="F5798" i="14"/>
  <c r="J5798" i="14" s="1"/>
  <c r="F5797" i="14"/>
  <c r="J5797" i="14" s="1"/>
  <c r="F5796" i="14"/>
  <c r="J5796" i="14" s="1"/>
  <c r="F5795" i="14"/>
  <c r="J5795" i="14" s="1"/>
  <c r="F5794" i="14"/>
  <c r="J5794" i="14" s="1"/>
  <c r="J5793" i="14"/>
  <c r="F5793" i="14"/>
  <c r="F5792" i="14"/>
  <c r="J5792" i="14" s="1"/>
  <c r="F5791" i="14"/>
  <c r="J5791" i="14" s="1"/>
  <c r="F5790" i="14"/>
  <c r="J5790" i="14" s="1"/>
  <c r="F5789" i="14"/>
  <c r="J5789" i="14" s="1"/>
  <c r="F5788" i="14"/>
  <c r="J5788" i="14" s="1"/>
  <c r="F5787" i="14"/>
  <c r="J5787" i="14" s="1"/>
  <c r="F5786" i="14"/>
  <c r="J5786" i="14" s="1"/>
  <c r="F5785" i="14"/>
  <c r="J5785" i="14" s="1"/>
  <c r="F5784" i="14"/>
  <c r="J5784" i="14" s="1"/>
  <c r="F5783" i="14"/>
  <c r="J5783" i="14" s="1"/>
  <c r="F5782" i="14"/>
  <c r="J5782" i="14" s="1"/>
  <c r="F5781" i="14"/>
  <c r="J5781" i="14" s="1"/>
  <c r="F5780" i="14"/>
  <c r="J5780" i="14" s="1"/>
  <c r="F5779" i="14"/>
  <c r="J5779" i="14" s="1"/>
  <c r="F5778" i="14"/>
  <c r="J5778" i="14" s="1"/>
  <c r="J5777" i="14"/>
  <c r="F5777" i="14"/>
  <c r="F5776" i="14"/>
  <c r="J5776" i="14" s="1"/>
  <c r="F5775" i="14"/>
  <c r="J5775" i="14" s="1"/>
  <c r="F5774" i="14"/>
  <c r="J5774" i="14" s="1"/>
  <c r="F5773" i="14"/>
  <c r="J5773" i="14" s="1"/>
  <c r="F5772" i="14"/>
  <c r="J5772" i="14" s="1"/>
  <c r="F5771" i="14"/>
  <c r="J5771" i="14" s="1"/>
  <c r="F5770" i="14"/>
  <c r="J5770" i="14" s="1"/>
  <c r="F5769" i="14"/>
  <c r="J5769" i="14" s="1"/>
  <c r="F5768" i="14"/>
  <c r="J5768" i="14" s="1"/>
  <c r="F5767" i="14"/>
  <c r="J5767" i="14" s="1"/>
  <c r="F5766" i="14"/>
  <c r="J5766" i="14" s="1"/>
  <c r="F5765" i="14"/>
  <c r="J5765" i="14" s="1"/>
  <c r="F5764" i="14"/>
  <c r="J5764" i="14" s="1"/>
  <c r="F5763" i="14"/>
  <c r="J5763" i="14" s="1"/>
  <c r="F5762" i="14"/>
  <c r="J5762" i="14" s="1"/>
  <c r="J5761" i="14"/>
  <c r="F5761" i="14"/>
  <c r="F5760" i="14"/>
  <c r="J5760" i="14" s="1"/>
  <c r="F5759" i="14"/>
  <c r="J5759" i="14" s="1"/>
  <c r="F5758" i="14"/>
  <c r="J5758" i="14" s="1"/>
  <c r="F5757" i="14"/>
  <c r="J5757" i="14" s="1"/>
  <c r="F5756" i="14"/>
  <c r="J5756" i="14" s="1"/>
  <c r="F5755" i="14"/>
  <c r="J5755" i="14" s="1"/>
  <c r="F5754" i="14"/>
  <c r="J5754" i="14" s="1"/>
  <c r="F5753" i="14"/>
  <c r="J5753" i="14" s="1"/>
  <c r="F5752" i="14"/>
  <c r="J5752" i="14" s="1"/>
  <c r="F5751" i="14"/>
  <c r="J5751" i="14" s="1"/>
  <c r="F5750" i="14"/>
  <c r="J5750" i="14" s="1"/>
  <c r="F5749" i="14"/>
  <c r="J5749" i="14" s="1"/>
  <c r="F5748" i="14"/>
  <c r="J5748" i="14" s="1"/>
  <c r="F5747" i="14"/>
  <c r="J5747" i="14" s="1"/>
  <c r="F5746" i="14"/>
  <c r="J5746" i="14" s="1"/>
  <c r="J5745" i="14"/>
  <c r="F5745" i="14"/>
  <c r="F5744" i="14"/>
  <c r="J5744" i="14" s="1"/>
  <c r="F5743" i="14"/>
  <c r="J5743" i="14" s="1"/>
  <c r="F5742" i="14"/>
  <c r="J5742" i="14" s="1"/>
  <c r="F5741" i="14"/>
  <c r="J5741" i="14" s="1"/>
  <c r="F5740" i="14"/>
  <c r="J5740" i="14" s="1"/>
  <c r="F5739" i="14"/>
  <c r="J5739" i="14" s="1"/>
  <c r="F5738" i="14"/>
  <c r="J5738" i="14" s="1"/>
  <c r="F5737" i="14"/>
  <c r="J5737" i="14" s="1"/>
  <c r="F5736" i="14"/>
  <c r="J5736" i="14" s="1"/>
  <c r="F5735" i="14"/>
  <c r="J5735" i="14" s="1"/>
  <c r="F5734" i="14"/>
  <c r="J5734" i="14" s="1"/>
  <c r="F5733" i="14"/>
  <c r="J5733" i="14" s="1"/>
  <c r="F5732" i="14"/>
  <c r="J5732" i="14" s="1"/>
  <c r="F5731" i="14"/>
  <c r="J5731" i="14" s="1"/>
  <c r="F5730" i="14"/>
  <c r="J5730" i="14" s="1"/>
  <c r="J5729" i="14"/>
  <c r="F5729" i="14"/>
  <c r="F5728" i="14"/>
  <c r="J5728" i="14" s="1"/>
  <c r="F5727" i="14"/>
  <c r="J5727" i="14" s="1"/>
  <c r="F5726" i="14"/>
  <c r="J5726" i="14" s="1"/>
  <c r="F5725" i="14"/>
  <c r="J5725" i="14" s="1"/>
  <c r="F5724" i="14"/>
  <c r="J5724" i="14" s="1"/>
  <c r="F5723" i="14"/>
  <c r="J5723" i="14" s="1"/>
  <c r="F5722" i="14"/>
  <c r="J5722" i="14" s="1"/>
  <c r="F5721" i="14"/>
  <c r="J5721" i="14" s="1"/>
  <c r="F5720" i="14"/>
  <c r="J5720" i="14" s="1"/>
  <c r="F5719" i="14"/>
  <c r="J5719" i="14" s="1"/>
  <c r="F5718" i="14"/>
  <c r="J5718" i="14" s="1"/>
  <c r="F5717" i="14"/>
  <c r="J5717" i="14" s="1"/>
  <c r="F5716" i="14"/>
  <c r="J5716" i="14" s="1"/>
  <c r="F5715" i="14"/>
  <c r="J5715" i="14" s="1"/>
  <c r="F5714" i="14"/>
  <c r="J5714" i="14" s="1"/>
  <c r="J5713" i="14"/>
  <c r="F5713" i="14"/>
  <c r="F5712" i="14"/>
  <c r="J5712" i="14" s="1"/>
  <c r="F5711" i="14"/>
  <c r="J5711" i="14" s="1"/>
  <c r="F5710" i="14"/>
  <c r="J5710" i="14" s="1"/>
  <c r="F5709" i="14"/>
  <c r="J5709" i="14" s="1"/>
  <c r="F5708" i="14"/>
  <c r="J5708" i="14" s="1"/>
  <c r="F5707" i="14"/>
  <c r="J5707" i="14" s="1"/>
  <c r="F5706" i="14"/>
  <c r="J5706" i="14" s="1"/>
  <c r="F5705" i="14"/>
  <c r="J5705" i="14" s="1"/>
  <c r="F5704" i="14"/>
  <c r="J5704" i="14" s="1"/>
  <c r="F5703" i="14"/>
  <c r="J5703" i="14" s="1"/>
  <c r="F5702" i="14"/>
  <c r="J5702" i="14" s="1"/>
  <c r="F5701" i="14"/>
  <c r="J5701" i="14" s="1"/>
  <c r="F5700" i="14"/>
  <c r="J5700" i="14" s="1"/>
  <c r="F5699" i="14"/>
  <c r="J5699" i="14" s="1"/>
  <c r="F5698" i="14"/>
  <c r="J5698" i="14" s="1"/>
  <c r="J5697" i="14"/>
  <c r="F5697" i="14"/>
  <c r="F5696" i="14"/>
  <c r="J5696" i="14" s="1"/>
  <c r="F5695" i="14"/>
  <c r="J5695" i="14" s="1"/>
  <c r="F5694" i="14"/>
  <c r="J5694" i="14" s="1"/>
  <c r="F5693" i="14"/>
  <c r="J5693" i="14" s="1"/>
  <c r="F5692" i="14"/>
  <c r="J5692" i="14" s="1"/>
  <c r="F5691" i="14"/>
  <c r="J5691" i="14" s="1"/>
  <c r="F5690" i="14"/>
  <c r="J5690" i="14" s="1"/>
  <c r="F5689" i="14"/>
  <c r="J5689" i="14" s="1"/>
  <c r="F5688" i="14"/>
  <c r="J5688" i="14" s="1"/>
  <c r="F5687" i="14"/>
  <c r="J5687" i="14" s="1"/>
  <c r="F5686" i="14"/>
  <c r="J5686" i="14" s="1"/>
  <c r="F5685" i="14"/>
  <c r="J5685" i="14" s="1"/>
  <c r="F5684" i="14"/>
  <c r="J5684" i="14" s="1"/>
  <c r="F5683" i="14"/>
  <c r="J5683" i="14" s="1"/>
  <c r="F5682" i="14"/>
  <c r="J5682" i="14" s="1"/>
  <c r="J5681" i="14"/>
  <c r="F5681" i="14"/>
  <c r="F5680" i="14"/>
  <c r="J5680" i="14" s="1"/>
  <c r="F5679" i="14"/>
  <c r="J5679" i="14" s="1"/>
  <c r="F5678" i="14"/>
  <c r="J5678" i="14" s="1"/>
  <c r="F5677" i="14"/>
  <c r="J5677" i="14" s="1"/>
  <c r="F5676" i="14"/>
  <c r="J5676" i="14" s="1"/>
  <c r="F5675" i="14"/>
  <c r="J5675" i="14" s="1"/>
  <c r="F5674" i="14"/>
  <c r="J5674" i="14" s="1"/>
  <c r="F5673" i="14"/>
  <c r="J5673" i="14" s="1"/>
  <c r="F5672" i="14"/>
  <c r="J5672" i="14" s="1"/>
  <c r="F5671" i="14"/>
  <c r="J5671" i="14" s="1"/>
  <c r="F5670" i="14"/>
  <c r="J5670" i="14" s="1"/>
  <c r="F5669" i="14"/>
  <c r="J5669" i="14" s="1"/>
  <c r="F5668" i="14"/>
  <c r="J5668" i="14" s="1"/>
  <c r="F5667" i="14"/>
  <c r="J5667" i="14" s="1"/>
  <c r="F5666" i="14"/>
  <c r="J5666" i="14" s="1"/>
  <c r="J5665" i="14"/>
  <c r="F5665" i="14"/>
  <c r="F5664" i="14"/>
  <c r="J5664" i="14" s="1"/>
  <c r="F5663" i="14"/>
  <c r="J5663" i="14" s="1"/>
  <c r="F5662" i="14"/>
  <c r="J5662" i="14" s="1"/>
  <c r="F5661" i="14"/>
  <c r="J5661" i="14" s="1"/>
  <c r="F5660" i="14"/>
  <c r="J5660" i="14" s="1"/>
  <c r="F5659" i="14"/>
  <c r="J5659" i="14" s="1"/>
  <c r="F5658" i="14"/>
  <c r="J5658" i="14" s="1"/>
  <c r="F5657" i="14"/>
  <c r="J5657" i="14" s="1"/>
  <c r="F5656" i="14"/>
  <c r="J5656" i="14" s="1"/>
  <c r="F5655" i="14"/>
  <c r="J5655" i="14" s="1"/>
  <c r="F5654" i="14"/>
  <c r="J5654" i="14" s="1"/>
  <c r="F5653" i="14"/>
  <c r="J5653" i="14" s="1"/>
  <c r="F5652" i="14"/>
  <c r="J5652" i="14" s="1"/>
  <c r="F5651" i="14"/>
  <c r="J5651" i="14" s="1"/>
  <c r="F5650" i="14"/>
  <c r="J5650" i="14" s="1"/>
  <c r="J5649" i="14"/>
  <c r="F5649" i="14"/>
  <c r="F5648" i="14"/>
  <c r="J5648" i="14" s="1"/>
  <c r="F5647" i="14"/>
  <c r="J5647" i="14" s="1"/>
  <c r="F5646" i="14"/>
  <c r="J5646" i="14" s="1"/>
  <c r="F5645" i="14"/>
  <c r="J5645" i="14" s="1"/>
  <c r="F5644" i="14"/>
  <c r="J5644" i="14" s="1"/>
  <c r="F5643" i="14"/>
  <c r="J5643" i="14" s="1"/>
  <c r="F5642" i="14"/>
  <c r="J5642" i="14" s="1"/>
  <c r="F5641" i="14"/>
  <c r="J5641" i="14" s="1"/>
  <c r="F5640" i="14"/>
  <c r="J5640" i="14" s="1"/>
  <c r="F5639" i="14"/>
  <c r="J5639" i="14" s="1"/>
  <c r="F5638" i="14"/>
  <c r="J5638" i="14" s="1"/>
  <c r="F5637" i="14"/>
  <c r="J5637" i="14" s="1"/>
  <c r="F5636" i="14"/>
  <c r="J5636" i="14" s="1"/>
  <c r="F5635" i="14"/>
  <c r="J5635" i="14" s="1"/>
  <c r="F5634" i="14"/>
  <c r="J5634" i="14" s="1"/>
  <c r="J5633" i="14"/>
  <c r="F5633" i="14"/>
  <c r="F5632" i="14"/>
  <c r="J5632" i="14" s="1"/>
  <c r="F5631" i="14"/>
  <c r="J5631" i="14" s="1"/>
  <c r="F5630" i="14"/>
  <c r="J5630" i="14" s="1"/>
  <c r="F5629" i="14"/>
  <c r="J5629" i="14" s="1"/>
  <c r="F5628" i="14"/>
  <c r="J5628" i="14" s="1"/>
  <c r="F5627" i="14"/>
  <c r="J5627" i="14" s="1"/>
  <c r="F5626" i="14"/>
  <c r="J5626" i="14" s="1"/>
  <c r="F5625" i="14"/>
  <c r="J5625" i="14" s="1"/>
  <c r="F5624" i="14"/>
  <c r="J5624" i="14" s="1"/>
  <c r="F5623" i="14"/>
  <c r="J5623" i="14" s="1"/>
  <c r="F5622" i="14"/>
  <c r="J5622" i="14" s="1"/>
  <c r="F5621" i="14"/>
  <c r="J5621" i="14" s="1"/>
  <c r="F5620" i="14"/>
  <c r="J5620" i="14" s="1"/>
  <c r="F5619" i="14"/>
  <c r="J5619" i="14" s="1"/>
  <c r="F5618" i="14"/>
  <c r="J5618" i="14" s="1"/>
  <c r="J5617" i="14"/>
  <c r="F5617" i="14"/>
  <c r="F5616" i="14"/>
  <c r="J5616" i="14" s="1"/>
  <c r="F5615" i="14"/>
  <c r="J5615" i="14" s="1"/>
  <c r="F5614" i="14"/>
  <c r="J5614" i="14" s="1"/>
  <c r="F5613" i="14"/>
  <c r="J5613" i="14" s="1"/>
  <c r="F5612" i="14"/>
  <c r="J5612" i="14" s="1"/>
  <c r="F5611" i="14"/>
  <c r="J5611" i="14" s="1"/>
  <c r="F5610" i="14"/>
  <c r="J5610" i="14" s="1"/>
  <c r="F5609" i="14"/>
  <c r="J5609" i="14" s="1"/>
  <c r="F5608" i="14"/>
  <c r="J5608" i="14" s="1"/>
  <c r="F5607" i="14"/>
  <c r="J5607" i="14" s="1"/>
  <c r="F5606" i="14"/>
  <c r="J5606" i="14" s="1"/>
  <c r="F5605" i="14"/>
  <c r="J5605" i="14" s="1"/>
  <c r="F5604" i="14"/>
  <c r="J5604" i="14" s="1"/>
  <c r="F5603" i="14"/>
  <c r="J5603" i="14" s="1"/>
  <c r="F5602" i="14"/>
  <c r="J5602" i="14" s="1"/>
  <c r="J5601" i="14"/>
  <c r="F5601" i="14"/>
  <c r="F5600" i="14"/>
  <c r="J5600" i="14" s="1"/>
  <c r="F5599" i="14"/>
  <c r="J5599" i="14" s="1"/>
  <c r="F5598" i="14"/>
  <c r="J5598" i="14" s="1"/>
  <c r="F5597" i="14"/>
  <c r="J5597" i="14" s="1"/>
  <c r="F5596" i="14"/>
  <c r="J5596" i="14" s="1"/>
  <c r="F5595" i="14"/>
  <c r="J5595" i="14" s="1"/>
  <c r="F5594" i="14"/>
  <c r="J5594" i="14" s="1"/>
  <c r="F5593" i="14"/>
  <c r="J5593" i="14" s="1"/>
  <c r="F5592" i="14"/>
  <c r="J5592" i="14" s="1"/>
  <c r="F5591" i="14"/>
  <c r="J5591" i="14" s="1"/>
  <c r="F5590" i="14"/>
  <c r="J5590" i="14" s="1"/>
  <c r="F5589" i="14"/>
  <c r="J5589" i="14" s="1"/>
  <c r="F5588" i="14"/>
  <c r="J5588" i="14" s="1"/>
  <c r="F5587" i="14"/>
  <c r="J5587" i="14" s="1"/>
  <c r="F5586" i="14"/>
  <c r="J5586" i="14" s="1"/>
  <c r="J5585" i="14"/>
  <c r="F5585" i="14"/>
  <c r="F5584" i="14"/>
  <c r="J5584" i="14" s="1"/>
  <c r="F5583" i="14"/>
  <c r="J5583" i="14" s="1"/>
  <c r="F5582" i="14"/>
  <c r="J5582" i="14" s="1"/>
  <c r="F5581" i="14"/>
  <c r="J5581" i="14" s="1"/>
  <c r="F5580" i="14"/>
  <c r="J5580" i="14" s="1"/>
  <c r="F5579" i="14"/>
  <c r="J5579" i="14" s="1"/>
  <c r="F5578" i="14"/>
  <c r="J5578" i="14" s="1"/>
  <c r="F5577" i="14"/>
  <c r="J5577" i="14" s="1"/>
  <c r="F5576" i="14"/>
  <c r="J5576" i="14" s="1"/>
  <c r="F5575" i="14"/>
  <c r="J5575" i="14" s="1"/>
  <c r="F5574" i="14"/>
  <c r="J5574" i="14" s="1"/>
  <c r="F5573" i="14"/>
  <c r="J5573" i="14" s="1"/>
  <c r="F5572" i="14"/>
  <c r="J5572" i="14" s="1"/>
  <c r="F5571" i="14"/>
  <c r="J5571" i="14" s="1"/>
  <c r="F5570" i="14"/>
  <c r="J5570" i="14" s="1"/>
  <c r="J5569" i="14"/>
  <c r="F5569" i="14"/>
  <c r="F5568" i="14"/>
  <c r="J5568" i="14" s="1"/>
  <c r="F5567" i="14"/>
  <c r="J5567" i="14" s="1"/>
  <c r="F5566" i="14"/>
  <c r="J5566" i="14" s="1"/>
  <c r="F5565" i="14"/>
  <c r="J5565" i="14" s="1"/>
  <c r="F5564" i="14"/>
  <c r="J5564" i="14" s="1"/>
  <c r="F5563" i="14"/>
  <c r="J5563" i="14" s="1"/>
  <c r="F5562" i="14"/>
  <c r="J5562" i="14" s="1"/>
  <c r="F5561" i="14"/>
  <c r="J5561" i="14" s="1"/>
  <c r="F5560" i="14"/>
  <c r="J5560" i="14" s="1"/>
  <c r="F5559" i="14"/>
  <c r="J5559" i="14" s="1"/>
  <c r="F5558" i="14"/>
  <c r="J5558" i="14" s="1"/>
  <c r="F5557" i="14"/>
  <c r="J5557" i="14" s="1"/>
  <c r="F5556" i="14"/>
  <c r="J5556" i="14" s="1"/>
  <c r="F5555" i="14"/>
  <c r="J5555" i="14" s="1"/>
  <c r="F5554" i="14"/>
  <c r="J5554" i="14" s="1"/>
  <c r="J5553" i="14"/>
  <c r="F5553" i="14"/>
  <c r="F5552" i="14"/>
  <c r="J5552" i="14" s="1"/>
  <c r="F5551" i="14"/>
  <c r="J5551" i="14" s="1"/>
  <c r="F5550" i="14"/>
  <c r="J5550" i="14" s="1"/>
  <c r="F5549" i="14"/>
  <c r="J5549" i="14" s="1"/>
  <c r="F5548" i="14"/>
  <c r="J5548" i="14" s="1"/>
  <c r="F5547" i="14"/>
  <c r="J5547" i="14" s="1"/>
  <c r="F5546" i="14"/>
  <c r="J5546" i="14" s="1"/>
  <c r="F5545" i="14"/>
  <c r="J5545" i="14" s="1"/>
  <c r="F5544" i="14"/>
  <c r="J5544" i="14" s="1"/>
  <c r="F5543" i="14"/>
  <c r="J5543" i="14" s="1"/>
  <c r="F5542" i="14"/>
  <c r="J5542" i="14" s="1"/>
  <c r="F5541" i="14"/>
  <c r="J5541" i="14" s="1"/>
  <c r="F5540" i="14"/>
  <c r="J5540" i="14" s="1"/>
  <c r="F5539" i="14"/>
  <c r="J5539" i="14" s="1"/>
  <c r="F5538" i="14"/>
  <c r="J5538" i="14" s="1"/>
  <c r="J5537" i="14"/>
  <c r="F5537" i="14"/>
  <c r="F5536" i="14"/>
  <c r="J5536" i="14" s="1"/>
  <c r="F5535" i="14"/>
  <c r="J5535" i="14" s="1"/>
  <c r="F5534" i="14"/>
  <c r="J5534" i="14" s="1"/>
  <c r="F5533" i="14"/>
  <c r="J5533" i="14" s="1"/>
  <c r="F5532" i="14"/>
  <c r="J5532" i="14" s="1"/>
  <c r="F5531" i="14"/>
  <c r="J5531" i="14" s="1"/>
  <c r="F5530" i="14"/>
  <c r="J5530" i="14" s="1"/>
  <c r="F5529" i="14"/>
  <c r="J5529" i="14" s="1"/>
  <c r="F5528" i="14"/>
  <c r="J5528" i="14" s="1"/>
  <c r="F5527" i="14"/>
  <c r="J5527" i="14" s="1"/>
  <c r="F5526" i="14"/>
  <c r="J5526" i="14" s="1"/>
  <c r="F5525" i="14"/>
  <c r="J5525" i="14" s="1"/>
  <c r="F5524" i="14"/>
  <c r="J5524" i="14" s="1"/>
  <c r="F5523" i="14"/>
  <c r="J5523" i="14" s="1"/>
  <c r="F5522" i="14"/>
  <c r="J5522" i="14" s="1"/>
  <c r="J5521" i="14"/>
  <c r="F5521" i="14"/>
  <c r="F5520" i="14"/>
  <c r="J5520" i="14" s="1"/>
  <c r="F5519" i="14"/>
  <c r="J5519" i="14" s="1"/>
  <c r="F5518" i="14"/>
  <c r="J5518" i="14" s="1"/>
  <c r="F5517" i="14"/>
  <c r="J5517" i="14" s="1"/>
  <c r="F5516" i="14"/>
  <c r="J5516" i="14" s="1"/>
  <c r="F5515" i="14"/>
  <c r="J5515" i="14" s="1"/>
  <c r="F5514" i="14"/>
  <c r="J5514" i="14" s="1"/>
  <c r="F5513" i="14"/>
  <c r="J5513" i="14" s="1"/>
  <c r="F5512" i="14"/>
  <c r="J5512" i="14" s="1"/>
  <c r="F5511" i="14"/>
  <c r="J5511" i="14" s="1"/>
  <c r="F5510" i="14"/>
  <c r="J5510" i="14" s="1"/>
  <c r="F5509" i="14"/>
  <c r="J5509" i="14" s="1"/>
  <c r="F5508" i="14"/>
  <c r="J5508" i="14" s="1"/>
  <c r="F5507" i="14"/>
  <c r="J5507" i="14" s="1"/>
  <c r="F5506" i="14"/>
  <c r="J5506" i="14" s="1"/>
  <c r="J5505" i="14"/>
  <c r="F5505" i="14"/>
  <c r="F5504" i="14"/>
  <c r="J5504" i="14" s="1"/>
  <c r="F5503" i="14"/>
  <c r="J5503" i="14" s="1"/>
  <c r="F5502" i="14"/>
  <c r="J5502" i="14" s="1"/>
  <c r="F5501" i="14"/>
  <c r="J5501" i="14" s="1"/>
  <c r="F5500" i="14"/>
  <c r="J5500" i="14" s="1"/>
  <c r="F5499" i="14"/>
  <c r="J5499" i="14" s="1"/>
  <c r="F5498" i="14"/>
  <c r="J5498" i="14" s="1"/>
  <c r="F5497" i="14"/>
  <c r="J5497" i="14" s="1"/>
  <c r="F5496" i="14"/>
  <c r="J5496" i="14" s="1"/>
  <c r="F5495" i="14"/>
  <c r="J5495" i="14" s="1"/>
  <c r="F5494" i="14"/>
  <c r="J5494" i="14" s="1"/>
  <c r="F5493" i="14"/>
  <c r="J5493" i="14" s="1"/>
  <c r="F5492" i="14"/>
  <c r="J5492" i="14" s="1"/>
  <c r="F5491" i="14"/>
  <c r="J5491" i="14" s="1"/>
  <c r="F5490" i="14"/>
  <c r="J5490" i="14" s="1"/>
  <c r="J5489" i="14"/>
  <c r="F5489" i="14"/>
  <c r="F5488" i="14"/>
  <c r="J5488" i="14" s="1"/>
  <c r="F5487" i="14"/>
  <c r="J5487" i="14" s="1"/>
  <c r="F5486" i="14"/>
  <c r="J5486" i="14" s="1"/>
  <c r="F5485" i="14"/>
  <c r="J5485" i="14" s="1"/>
  <c r="F5484" i="14"/>
  <c r="J5484" i="14" s="1"/>
  <c r="F5483" i="14"/>
  <c r="J5483" i="14" s="1"/>
  <c r="F5482" i="14"/>
  <c r="J5482" i="14" s="1"/>
  <c r="F5481" i="14"/>
  <c r="J5481" i="14" s="1"/>
  <c r="F5480" i="14"/>
  <c r="J5480" i="14" s="1"/>
  <c r="F5479" i="14"/>
  <c r="J5479" i="14" s="1"/>
  <c r="F5478" i="14"/>
  <c r="J5478" i="14" s="1"/>
  <c r="F5477" i="14"/>
  <c r="J5477" i="14" s="1"/>
  <c r="F5476" i="14"/>
  <c r="J5476" i="14" s="1"/>
  <c r="F5475" i="14"/>
  <c r="J5475" i="14" s="1"/>
  <c r="F5474" i="14"/>
  <c r="J5474" i="14" s="1"/>
  <c r="J5473" i="14"/>
  <c r="F5473" i="14"/>
  <c r="F5472" i="14"/>
  <c r="J5472" i="14" s="1"/>
  <c r="F5471" i="14"/>
  <c r="J5471" i="14" s="1"/>
  <c r="F5470" i="14"/>
  <c r="J5470" i="14" s="1"/>
  <c r="F5469" i="14"/>
  <c r="J5469" i="14" s="1"/>
  <c r="F5468" i="14"/>
  <c r="J5468" i="14" s="1"/>
  <c r="F5467" i="14"/>
  <c r="J5467" i="14" s="1"/>
  <c r="F5466" i="14"/>
  <c r="J5466" i="14" s="1"/>
  <c r="F5465" i="14"/>
  <c r="J5465" i="14" s="1"/>
  <c r="F5464" i="14"/>
  <c r="J5464" i="14" s="1"/>
  <c r="F5463" i="14"/>
  <c r="J5463" i="14" s="1"/>
  <c r="F5462" i="14"/>
  <c r="J5462" i="14" s="1"/>
  <c r="F5461" i="14"/>
  <c r="J5461" i="14" s="1"/>
  <c r="F5460" i="14"/>
  <c r="J5460" i="14" s="1"/>
  <c r="F5459" i="14"/>
  <c r="J5459" i="14" s="1"/>
  <c r="F5458" i="14"/>
  <c r="J5458" i="14" s="1"/>
  <c r="J5457" i="14"/>
  <c r="F5457" i="14"/>
  <c r="F5456" i="14"/>
  <c r="J5456" i="14" s="1"/>
  <c r="F5455" i="14"/>
  <c r="J5455" i="14" s="1"/>
  <c r="F5454" i="14"/>
  <c r="J5454" i="14" s="1"/>
  <c r="F5453" i="14"/>
  <c r="J5453" i="14" s="1"/>
  <c r="F5452" i="14"/>
  <c r="J5452" i="14" s="1"/>
  <c r="F5451" i="14"/>
  <c r="J5451" i="14" s="1"/>
  <c r="F5450" i="14"/>
  <c r="J5450" i="14" s="1"/>
  <c r="F5449" i="14"/>
  <c r="J5449" i="14" s="1"/>
  <c r="F5448" i="14"/>
  <c r="J5448" i="14" s="1"/>
  <c r="F5447" i="14"/>
  <c r="J5447" i="14" s="1"/>
  <c r="F5446" i="14"/>
  <c r="J5446" i="14" s="1"/>
  <c r="F5445" i="14"/>
  <c r="J5445" i="14" s="1"/>
  <c r="F5444" i="14"/>
  <c r="J5444" i="14" s="1"/>
  <c r="F5443" i="14"/>
  <c r="J5443" i="14" s="1"/>
  <c r="F5442" i="14"/>
  <c r="J5442" i="14" s="1"/>
  <c r="J5441" i="14"/>
  <c r="F5441" i="14"/>
  <c r="F5440" i="14"/>
  <c r="J5440" i="14" s="1"/>
  <c r="F5439" i="14"/>
  <c r="J5439" i="14" s="1"/>
  <c r="F5438" i="14"/>
  <c r="J5438" i="14" s="1"/>
  <c r="F5437" i="14"/>
  <c r="J5437" i="14" s="1"/>
  <c r="F5436" i="14"/>
  <c r="J5436" i="14" s="1"/>
  <c r="F5435" i="14"/>
  <c r="J5435" i="14" s="1"/>
  <c r="F5434" i="14"/>
  <c r="J5434" i="14" s="1"/>
  <c r="F5433" i="14"/>
  <c r="J5433" i="14" s="1"/>
  <c r="F5432" i="14"/>
  <c r="J5432" i="14" s="1"/>
  <c r="F5431" i="14"/>
  <c r="J5431" i="14" s="1"/>
  <c r="F5430" i="14"/>
  <c r="J5430" i="14" s="1"/>
  <c r="F5429" i="14"/>
  <c r="J5429" i="14" s="1"/>
  <c r="F5428" i="14"/>
  <c r="J5428" i="14" s="1"/>
  <c r="F5427" i="14"/>
  <c r="J5427" i="14" s="1"/>
  <c r="F5426" i="14"/>
  <c r="J5426" i="14" s="1"/>
  <c r="J5425" i="14"/>
  <c r="F5425" i="14"/>
  <c r="F5424" i="14"/>
  <c r="J5424" i="14" s="1"/>
  <c r="F5423" i="14"/>
  <c r="J5423" i="14" s="1"/>
  <c r="F5422" i="14"/>
  <c r="J5422" i="14" s="1"/>
  <c r="F5421" i="14"/>
  <c r="J5421" i="14" s="1"/>
  <c r="F5420" i="14"/>
  <c r="J5420" i="14" s="1"/>
  <c r="F5419" i="14"/>
  <c r="J5419" i="14" s="1"/>
  <c r="F5418" i="14"/>
  <c r="J5418" i="14" s="1"/>
  <c r="F5417" i="14"/>
  <c r="J5417" i="14" s="1"/>
  <c r="F5416" i="14"/>
  <c r="J5416" i="14" s="1"/>
  <c r="F5415" i="14"/>
  <c r="J5415" i="14" s="1"/>
  <c r="F5414" i="14"/>
  <c r="J5414" i="14" s="1"/>
  <c r="F5413" i="14"/>
  <c r="J5413" i="14" s="1"/>
  <c r="F5412" i="14"/>
  <c r="J5412" i="14" s="1"/>
  <c r="F5411" i="14"/>
  <c r="J5411" i="14" s="1"/>
  <c r="F5410" i="14"/>
  <c r="J5410" i="14" s="1"/>
  <c r="J5409" i="14"/>
  <c r="F5409" i="14"/>
  <c r="F5408" i="14"/>
  <c r="J5408" i="14" s="1"/>
  <c r="F5407" i="14"/>
  <c r="J5407" i="14" s="1"/>
  <c r="F5406" i="14"/>
  <c r="J5406" i="14" s="1"/>
  <c r="F5405" i="14"/>
  <c r="J5405" i="14" s="1"/>
  <c r="F5404" i="14"/>
  <c r="J5404" i="14" s="1"/>
  <c r="F5403" i="14"/>
  <c r="J5403" i="14" s="1"/>
  <c r="F5402" i="14"/>
  <c r="J5402" i="14" s="1"/>
  <c r="F5401" i="14"/>
  <c r="J5401" i="14" s="1"/>
  <c r="F5400" i="14"/>
  <c r="J5400" i="14" s="1"/>
  <c r="F5399" i="14"/>
  <c r="J5399" i="14" s="1"/>
  <c r="F5398" i="14"/>
  <c r="J5398" i="14" s="1"/>
  <c r="F5397" i="14"/>
  <c r="J5397" i="14" s="1"/>
  <c r="F5396" i="14"/>
  <c r="J5396" i="14" s="1"/>
  <c r="F5395" i="14"/>
  <c r="J5395" i="14" s="1"/>
  <c r="F5394" i="14"/>
  <c r="J5394" i="14" s="1"/>
  <c r="J5393" i="14"/>
  <c r="F5393" i="14"/>
  <c r="F5392" i="14"/>
  <c r="J5392" i="14" s="1"/>
  <c r="F5391" i="14"/>
  <c r="J5391" i="14" s="1"/>
  <c r="F5390" i="14"/>
  <c r="J5390" i="14" s="1"/>
  <c r="F5389" i="14"/>
  <c r="J5389" i="14" s="1"/>
  <c r="F5388" i="14"/>
  <c r="J5388" i="14" s="1"/>
  <c r="F5387" i="14"/>
  <c r="J5387" i="14" s="1"/>
  <c r="F5386" i="14"/>
  <c r="J5386" i="14" s="1"/>
  <c r="F5385" i="14"/>
  <c r="J5385" i="14" s="1"/>
  <c r="F5384" i="14"/>
  <c r="J5384" i="14" s="1"/>
  <c r="F5383" i="14"/>
  <c r="J5383" i="14" s="1"/>
  <c r="F5382" i="14"/>
  <c r="J5382" i="14" s="1"/>
  <c r="F5381" i="14"/>
  <c r="J5381" i="14" s="1"/>
  <c r="F5380" i="14"/>
  <c r="J5380" i="14" s="1"/>
  <c r="F5379" i="14"/>
  <c r="J5379" i="14" s="1"/>
  <c r="F5378" i="14"/>
  <c r="J5378" i="14" s="1"/>
  <c r="J5377" i="14"/>
  <c r="F5377" i="14"/>
  <c r="F5376" i="14"/>
  <c r="J5376" i="14" s="1"/>
  <c r="F5375" i="14"/>
  <c r="J5375" i="14" s="1"/>
  <c r="F5374" i="14"/>
  <c r="J5374" i="14" s="1"/>
  <c r="F5373" i="14"/>
  <c r="J5373" i="14" s="1"/>
  <c r="F5372" i="14"/>
  <c r="J5372" i="14" s="1"/>
  <c r="F5371" i="14"/>
  <c r="J5371" i="14" s="1"/>
  <c r="F5370" i="14"/>
  <c r="J5370" i="14" s="1"/>
  <c r="F5369" i="14"/>
  <c r="J5369" i="14" s="1"/>
  <c r="F5368" i="14"/>
  <c r="J5368" i="14" s="1"/>
  <c r="F5367" i="14"/>
  <c r="J5367" i="14" s="1"/>
  <c r="F5366" i="14"/>
  <c r="J5366" i="14" s="1"/>
  <c r="F5365" i="14"/>
  <c r="J5365" i="14" s="1"/>
  <c r="F5364" i="14"/>
  <c r="J5364" i="14" s="1"/>
  <c r="F5363" i="14"/>
  <c r="J5363" i="14" s="1"/>
  <c r="F5362" i="14"/>
  <c r="J5362" i="14" s="1"/>
  <c r="J5361" i="14"/>
  <c r="F5361" i="14"/>
  <c r="F5360" i="14"/>
  <c r="J5360" i="14" s="1"/>
  <c r="F5359" i="14"/>
  <c r="J5359" i="14" s="1"/>
  <c r="F5358" i="14"/>
  <c r="J5358" i="14" s="1"/>
  <c r="F5357" i="14"/>
  <c r="J5357" i="14" s="1"/>
  <c r="F5356" i="14"/>
  <c r="J5356" i="14" s="1"/>
  <c r="F5355" i="14"/>
  <c r="J5355" i="14" s="1"/>
  <c r="F5354" i="14"/>
  <c r="J5354" i="14" s="1"/>
  <c r="F5353" i="14"/>
  <c r="J5353" i="14" s="1"/>
  <c r="F5352" i="14"/>
  <c r="J5352" i="14" s="1"/>
  <c r="F5351" i="14"/>
  <c r="J5351" i="14" s="1"/>
  <c r="F5350" i="14"/>
  <c r="J5350" i="14" s="1"/>
  <c r="F5349" i="14"/>
  <c r="J5349" i="14" s="1"/>
  <c r="F5348" i="14"/>
  <c r="J5348" i="14" s="1"/>
  <c r="F5347" i="14"/>
  <c r="J5347" i="14" s="1"/>
  <c r="F5346" i="14"/>
  <c r="J5346" i="14" s="1"/>
  <c r="J5345" i="14"/>
  <c r="F5345" i="14"/>
  <c r="F5344" i="14"/>
  <c r="J5344" i="14" s="1"/>
  <c r="F5343" i="14"/>
  <c r="J5343" i="14" s="1"/>
  <c r="F5342" i="14"/>
  <c r="J5342" i="14" s="1"/>
  <c r="F5341" i="14"/>
  <c r="J5341" i="14" s="1"/>
  <c r="F5340" i="14"/>
  <c r="J5340" i="14" s="1"/>
  <c r="F5339" i="14"/>
  <c r="J5339" i="14" s="1"/>
  <c r="F5338" i="14"/>
  <c r="J5338" i="14" s="1"/>
  <c r="F5337" i="14"/>
  <c r="J5337" i="14" s="1"/>
  <c r="F5336" i="14"/>
  <c r="J5336" i="14" s="1"/>
  <c r="F5335" i="14"/>
  <c r="J5335" i="14" s="1"/>
  <c r="F5334" i="14"/>
  <c r="J5334" i="14" s="1"/>
  <c r="F5333" i="14"/>
  <c r="J5333" i="14" s="1"/>
  <c r="F5332" i="14"/>
  <c r="J5332" i="14" s="1"/>
  <c r="F5331" i="14"/>
  <c r="J5331" i="14" s="1"/>
  <c r="F5330" i="14"/>
  <c r="J5330" i="14" s="1"/>
  <c r="J5329" i="14"/>
  <c r="F5329" i="14"/>
  <c r="F5328" i="14"/>
  <c r="J5328" i="14" s="1"/>
  <c r="F5327" i="14"/>
  <c r="J5327" i="14" s="1"/>
  <c r="F5326" i="14"/>
  <c r="J5326" i="14" s="1"/>
  <c r="F5325" i="14"/>
  <c r="J5325" i="14" s="1"/>
  <c r="F5324" i="14"/>
  <c r="J5324" i="14" s="1"/>
  <c r="F5323" i="14"/>
  <c r="J5323" i="14" s="1"/>
  <c r="F5322" i="14"/>
  <c r="J5322" i="14" s="1"/>
  <c r="F5321" i="14"/>
  <c r="J5321" i="14" s="1"/>
  <c r="F5320" i="14"/>
  <c r="J5320" i="14" s="1"/>
  <c r="F5319" i="14"/>
  <c r="J5319" i="14" s="1"/>
  <c r="F5318" i="14"/>
  <c r="J5318" i="14" s="1"/>
  <c r="F5317" i="14"/>
  <c r="J5317" i="14" s="1"/>
  <c r="F5316" i="14"/>
  <c r="J5316" i="14" s="1"/>
  <c r="F5315" i="14"/>
  <c r="J5315" i="14" s="1"/>
  <c r="F5314" i="14"/>
  <c r="J5314" i="14" s="1"/>
  <c r="J5313" i="14"/>
  <c r="F5313" i="14"/>
  <c r="F5312" i="14"/>
  <c r="J5312" i="14" s="1"/>
  <c r="F5311" i="14"/>
  <c r="J5311" i="14" s="1"/>
  <c r="F5310" i="14"/>
  <c r="J5310" i="14" s="1"/>
  <c r="F5309" i="14"/>
  <c r="J5309" i="14" s="1"/>
  <c r="F5308" i="14"/>
  <c r="J5308" i="14" s="1"/>
  <c r="F5307" i="14"/>
  <c r="J5307" i="14" s="1"/>
  <c r="F5306" i="14"/>
  <c r="J5306" i="14" s="1"/>
  <c r="F5305" i="14"/>
  <c r="J5305" i="14" s="1"/>
  <c r="F5304" i="14"/>
  <c r="J5304" i="14" s="1"/>
  <c r="F5303" i="14"/>
  <c r="J5303" i="14" s="1"/>
  <c r="F5302" i="14"/>
  <c r="J5302" i="14" s="1"/>
  <c r="F5301" i="14"/>
  <c r="J5301" i="14" s="1"/>
  <c r="F5300" i="14"/>
  <c r="J5300" i="14" s="1"/>
  <c r="F5299" i="14"/>
  <c r="J5299" i="14" s="1"/>
  <c r="F5298" i="14"/>
  <c r="J5298" i="14" s="1"/>
  <c r="J5297" i="14"/>
  <c r="F5297" i="14"/>
  <c r="F5296" i="14"/>
  <c r="J5296" i="14" s="1"/>
  <c r="F5295" i="14"/>
  <c r="J5295" i="14" s="1"/>
  <c r="F5294" i="14"/>
  <c r="J5294" i="14" s="1"/>
  <c r="F5293" i="14"/>
  <c r="J5293" i="14" s="1"/>
  <c r="F5292" i="14"/>
  <c r="J5292" i="14" s="1"/>
  <c r="F5291" i="14"/>
  <c r="J5291" i="14" s="1"/>
  <c r="F5290" i="14"/>
  <c r="J5290" i="14" s="1"/>
  <c r="F5289" i="14"/>
  <c r="J5289" i="14" s="1"/>
  <c r="F5288" i="14"/>
  <c r="J5288" i="14" s="1"/>
  <c r="F5287" i="14"/>
  <c r="J5287" i="14" s="1"/>
  <c r="F5286" i="14"/>
  <c r="J5286" i="14" s="1"/>
  <c r="F5285" i="14"/>
  <c r="J5285" i="14" s="1"/>
  <c r="F5284" i="14"/>
  <c r="J5284" i="14" s="1"/>
  <c r="F5283" i="14"/>
  <c r="J5283" i="14" s="1"/>
  <c r="F5282" i="14"/>
  <c r="J5282" i="14" s="1"/>
  <c r="J5281" i="14"/>
  <c r="F5281" i="14"/>
  <c r="F5280" i="14"/>
  <c r="J5280" i="14" s="1"/>
  <c r="F5279" i="14"/>
  <c r="J5279" i="14" s="1"/>
  <c r="F5278" i="14"/>
  <c r="J5278" i="14" s="1"/>
  <c r="F5277" i="14"/>
  <c r="J5277" i="14" s="1"/>
  <c r="F5276" i="14"/>
  <c r="J5276" i="14" s="1"/>
  <c r="F5275" i="14"/>
  <c r="J5275" i="14" s="1"/>
  <c r="F5274" i="14"/>
  <c r="J5274" i="14" s="1"/>
  <c r="F5273" i="14"/>
  <c r="J5273" i="14" s="1"/>
  <c r="F5272" i="14"/>
  <c r="J5272" i="14" s="1"/>
  <c r="F5271" i="14"/>
  <c r="J5271" i="14" s="1"/>
  <c r="F5270" i="14"/>
  <c r="J5270" i="14" s="1"/>
  <c r="F5269" i="14"/>
  <c r="J5269" i="14" s="1"/>
  <c r="F5268" i="14"/>
  <c r="J5268" i="14" s="1"/>
  <c r="F5267" i="14"/>
  <c r="J5267" i="14" s="1"/>
  <c r="F5266" i="14"/>
  <c r="J5266" i="14" s="1"/>
  <c r="J5265" i="14"/>
  <c r="F5265" i="14"/>
  <c r="F5264" i="14"/>
  <c r="J5264" i="14" s="1"/>
  <c r="F5263" i="14"/>
  <c r="J5263" i="14" s="1"/>
  <c r="F5262" i="14"/>
  <c r="J5262" i="14" s="1"/>
  <c r="F5261" i="14"/>
  <c r="J5261" i="14" s="1"/>
  <c r="F5260" i="14"/>
  <c r="J5260" i="14" s="1"/>
  <c r="F5259" i="14"/>
  <c r="J5259" i="14" s="1"/>
  <c r="F5258" i="14"/>
  <c r="J5258" i="14" s="1"/>
  <c r="F5257" i="14"/>
  <c r="J5257" i="14" s="1"/>
  <c r="F5256" i="14"/>
  <c r="J5256" i="14" s="1"/>
  <c r="F5255" i="14"/>
  <c r="J5255" i="14" s="1"/>
  <c r="F5254" i="14"/>
  <c r="J5254" i="14" s="1"/>
  <c r="F5253" i="14"/>
  <c r="J5253" i="14" s="1"/>
  <c r="F5252" i="14"/>
  <c r="J5252" i="14" s="1"/>
  <c r="F5251" i="14"/>
  <c r="J5251" i="14" s="1"/>
  <c r="F5250" i="14"/>
  <c r="J5250" i="14" s="1"/>
  <c r="J5249" i="14"/>
  <c r="F5249" i="14"/>
  <c r="F5248" i="14"/>
  <c r="J5248" i="14" s="1"/>
  <c r="F5247" i="14"/>
  <c r="J5247" i="14" s="1"/>
  <c r="F5246" i="14"/>
  <c r="J5246" i="14" s="1"/>
  <c r="F5245" i="14"/>
  <c r="J5245" i="14" s="1"/>
  <c r="F5244" i="14"/>
  <c r="J5244" i="14" s="1"/>
  <c r="F5243" i="14"/>
  <c r="J5243" i="14" s="1"/>
  <c r="F5242" i="14"/>
  <c r="J5242" i="14" s="1"/>
  <c r="F5241" i="14"/>
  <c r="J5241" i="14" s="1"/>
  <c r="F5240" i="14"/>
  <c r="J5240" i="14" s="1"/>
  <c r="F5239" i="14"/>
  <c r="J5239" i="14" s="1"/>
  <c r="F5238" i="14"/>
  <c r="J5238" i="14" s="1"/>
  <c r="F5237" i="14"/>
  <c r="J5237" i="14" s="1"/>
  <c r="F5236" i="14"/>
  <c r="J5236" i="14" s="1"/>
  <c r="F5235" i="14"/>
  <c r="J5235" i="14" s="1"/>
  <c r="F5234" i="14"/>
  <c r="J5234" i="14" s="1"/>
  <c r="J5233" i="14"/>
  <c r="F5233" i="14"/>
  <c r="F5232" i="14"/>
  <c r="J5232" i="14" s="1"/>
  <c r="F5231" i="14"/>
  <c r="J5231" i="14" s="1"/>
  <c r="F5230" i="14"/>
  <c r="J5230" i="14" s="1"/>
  <c r="F5229" i="14"/>
  <c r="J5229" i="14" s="1"/>
  <c r="F5228" i="14"/>
  <c r="J5228" i="14" s="1"/>
  <c r="F5227" i="14"/>
  <c r="J5227" i="14" s="1"/>
  <c r="F5226" i="14"/>
  <c r="J5226" i="14" s="1"/>
  <c r="F5225" i="14"/>
  <c r="J5225" i="14" s="1"/>
  <c r="F5224" i="14"/>
  <c r="J5224" i="14" s="1"/>
  <c r="F5223" i="14"/>
  <c r="J5223" i="14" s="1"/>
  <c r="F5222" i="14"/>
  <c r="J5222" i="14" s="1"/>
  <c r="F5221" i="14"/>
  <c r="J5221" i="14" s="1"/>
  <c r="F5220" i="14"/>
  <c r="J5220" i="14" s="1"/>
  <c r="F5219" i="14"/>
  <c r="J5219" i="14" s="1"/>
  <c r="F5218" i="14"/>
  <c r="J5218" i="14" s="1"/>
  <c r="J5217" i="14"/>
  <c r="F5217" i="14"/>
  <c r="F5216" i="14"/>
  <c r="J5216" i="14" s="1"/>
  <c r="F5215" i="14"/>
  <c r="J5215" i="14" s="1"/>
  <c r="F5214" i="14"/>
  <c r="J5214" i="14" s="1"/>
  <c r="F5213" i="14"/>
  <c r="J5213" i="14" s="1"/>
  <c r="F5212" i="14"/>
  <c r="J5212" i="14" s="1"/>
  <c r="F5211" i="14"/>
  <c r="J5211" i="14" s="1"/>
  <c r="F5210" i="14"/>
  <c r="J5210" i="14" s="1"/>
  <c r="F5209" i="14"/>
  <c r="J5209" i="14" s="1"/>
  <c r="F5208" i="14"/>
  <c r="J5208" i="14" s="1"/>
  <c r="F5207" i="14"/>
  <c r="J5207" i="14" s="1"/>
  <c r="F5206" i="14"/>
  <c r="J5206" i="14" s="1"/>
  <c r="F5205" i="14"/>
  <c r="J5205" i="14" s="1"/>
  <c r="F5204" i="14"/>
  <c r="J5204" i="14" s="1"/>
  <c r="F5203" i="14"/>
  <c r="J5203" i="14" s="1"/>
  <c r="F5202" i="14"/>
  <c r="J5202" i="14" s="1"/>
  <c r="J5201" i="14"/>
  <c r="F5201" i="14"/>
  <c r="F5200" i="14"/>
  <c r="J5200" i="14" s="1"/>
  <c r="F5199" i="14"/>
  <c r="J5199" i="14" s="1"/>
  <c r="F5198" i="14"/>
  <c r="J5198" i="14" s="1"/>
  <c r="F5197" i="14"/>
  <c r="J5197" i="14" s="1"/>
  <c r="F5196" i="14"/>
  <c r="J5196" i="14" s="1"/>
  <c r="F5195" i="14"/>
  <c r="J5195" i="14" s="1"/>
  <c r="F5194" i="14"/>
  <c r="J5194" i="14" s="1"/>
  <c r="F5193" i="14"/>
  <c r="J5193" i="14" s="1"/>
  <c r="F5192" i="14"/>
  <c r="J5192" i="14" s="1"/>
  <c r="F5191" i="14"/>
  <c r="J5191" i="14" s="1"/>
  <c r="F5190" i="14"/>
  <c r="J5190" i="14" s="1"/>
  <c r="F5189" i="14"/>
  <c r="J5189" i="14" s="1"/>
  <c r="F5188" i="14"/>
  <c r="J5188" i="14" s="1"/>
  <c r="F5187" i="14"/>
  <c r="J5187" i="14" s="1"/>
  <c r="F5186" i="14"/>
  <c r="J5186" i="14" s="1"/>
  <c r="J5185" i="14"/>
  <c r="F5185" i="14"/>
  <c r="F5184" i="14"/>
  <c r="J5184" i="14" s="1"/>
  <c r="F5183" i="14"/>
  <c r="J5183" i="14" s="1"/>
  <c r="F5182" i="14"/>
  <c r="J5182" i="14" s="1"/>
  <c r="F5181" i="14"/>
  <c r="J5181" i="14" s="1"/>
  <c r="F5180" i="14"/>
  <c r="J5180" i="14" s="1"/>
  <c r="F5179" i="14"/>
  <c r="J5179" i="14" s="1"/>
  <c r="F5178" i="14"/>
  <c r="J5178" i="14" s="1"/>
  <c r="F5177" i="14"/>
  <c r="J5177" i="14" s="1"/>
  <c r="F5176" i="14"/>
  <c r="J5176" i="14" s="1"/>
  <c r="F5175" i="14"/>
  <c r="J5175" i="14" s="1"/>
  <c r="F5174" i="14"/>
  <c r="J5174" i="14" s="1"/>
  <c r="F5173" i="14"/>
  <c r="J5173" i="14" s="1"/>
  <c r="F5172" i="14"/>
  <c r="J5172" i="14" s="1"/>
  <c r="F5171" i="14"/>
  <c r="J5171" i="14" s="1"/>
  <c r="F5170" i="14"/>
  <c r="J5170" i="14" s="1"/>
  <c r="J5169" i="14"/>
  <c r="F5169" i="14"/>
  <c r="F5168" i="14"/>
  <c r="J5168" i="14" s="1"/>
  <c r="F5167" i="14"/>
  <c r="J5167" i="14" s="1"/>
  <c r="F5166" i="14"/>
  <c r="J5166" i="14" s="1"/>
  <c r="F5165" i="14"/>
  <c r="J5165" i="14" s="1"/>
  <c r="F5164" i="14"/>
  <c r="J5164" i="14" s="1"/>
  <c r="F5163" i="14"/>
  <c r="J5163" i="14" s="1"/>
  <c r="F5162" i="14"/>
  <c r="J5162" i="14" s="1"/>
  <c r="F5161" i="14"/>
  <c r="J5161" i="14" s="1"/>
  <c r="F5160" i="14"/>
  <c r="J5160" i="14" s="1"/>
  <c r="F5159" i="14"/>
  <c r="J5159" i="14" s="1"/>
  <c r="F5158" i="14"/>
  <c r="J5158" i="14" s="1"/>
  <c r="F5157" i="14"/>
  <c r="J5157" i="14" s="1"/>
  <c r="F5156" i="14"/>
  <c r="J5156" i="14" s="1"/>
  <c r="F5155" i="14"/>
  <c r="J5155" i="14" s="1"/>
  <c r="F5154" i="14"/>
  <c r="J5154" i="14" s="1"/>
  <c r="J5153" i="14"/>
  <c r="F5153" i="14"/>
  <c r="F5152" i="14"/>
  <c r="J5152" i="14" s="1"/>
  <c r="F5151" i="14"/>
  <c r="J5151" i="14" s="1"/>
  <c r="F5150" i="14"/>
  <c r="J5150" i="14" s="1"/>
  <c r="F5149" i="14"/>
  <c r="J5149" i="14" s="1"/>
  <c r="F5148" i="14"/>
  <c r="J5148" i="14" s="1"/>
  <c r="F5147" i="14"/>
  <c r="J5147" i="14" s="1"/>
  <c r="F5146" i="14"/>
  <c r="J5146" i="14" s="1"/>
  <c r="F5145" i="14"/>
  <c r="J5145" i="14" s="1"/>
  <c r="F5144" i="14"/>
  <c r="J5144" i="14" s="1"/>
  <c r="F5143" i="14"/>
  <c r="J5143" i="14" s="1"/>
  <c r="F5142" i="14"/>
  <c r="J5142" i="14" s="1"/>
  <c r="F5141" i="14"/>
  <c r="J5141" i="14" s="1"/>
  <c r="F5140" i="14"/>
  <c r="J5140" i="14" s="1"/>
  <c r="F5139" i="14"/>
  <c r="J5139" i="14" s="1"/>
  <c r="F5138" i="14"/>
  <c r="J5138" i="14" s="1"/>
  <c r="J5137" i="14"/>
  <c r="F5137" i="14"/>
  <c r="F5136" i="14"/>
  <c r="J5136" i="14" s="1"/>
  <c r="F5135" i="14"/>
  <c r="J5135" i="14" s="1"/>
  <c r="F5134" i="14"/>
  <c r="J5134" i="14" s="1"/>
  <c r="F5133" i="14"/>
  <c r="J5133" i="14" s="1"/>
  <c r="F5132" i="14"/>
  <c r="J5132" i="14" s="1"/>
  <c r="F5131" i="14"/>
  <c r="J5131" i="14" s="1"/>
  <c r="F5130" i="14"/>
  <c r="J5130" i="14" s="1"/>
  <c r="F5129" i="14"/>
  <c r="J5129" i="14" s="1"/>
  <c r="F5128" i="14"/>
  <c r="J5128" i="14" s="1"/>
  <c r="F5127" i="14"/>
  <c r="J5127" i="14" s="1"/>
  <c r="F5126" i="14"/>
  <c r="J5126" i="14" s="1"/>
  <c r="F5125" i="14"/>
  <c r="J5125" i="14" s="1"/>
  <c r="F5124" i="14"/>
  <c r="J5124" i="14" s="1"/>
  <c r="F5123" i="14"/>
  <c r="J5123" i="14" s="1"/>
  <c r="F5122" i="14"/>
  <c r="J5122" i="14" s="1"/>
  <c r="J5121" i="14"/>
  <c r="F5121" i="14"/>
  <c r="F5120" i="14"/>
  <c r="J5120" i="14" s="1"/>
  <c r="F5119" i="14"/>
  <c r="J5119" i="14" s="1"/>
  <c r="F5118" i="14"/>
  <c r="J5118" i="14" s="1"/>
  <c r="F5117" i="14"/>
  <c r="J5117" i="14" s="1"/>
  <c r="F5116" i="14"/>
  <c r="J5116" i="14" s="1"/>
  <c r="F5115" i="14"/>
  <c r="J5115" i="14" s="1"/>
  <c r="F5114" i="14"/>
  <c r="J5114" i="14" s="1"/>
  <c r="F5113" i="14"/>
  <c r="J5113" i="14" s="1"/>
  <c r="F5112" i="14"/>
  <c r="J5112" i="14" s="1"/>
  <c r="F5111" i="14"/>
  <c r="J5111" i="14" s="1"/>
  <c r="F5110" i="14"/>
  <c r="J5110" i="14" s="1"/>
  <c r="F5109" i="14"/>
  <c r="J5109" i="14" s="1"/>
  <c r="F5108" i="14"/>
  <c r="J5108" i="14" s="1"/>
  <c r="F5107" i="14"/>
  <c r="J5107" i="14" s="1"/>
  <c r="F5106" i="14"/>
  <c r="J5106" i="14" s="1"/>
  <c r="J5105" i="14"/>
  <c r="F5105" i="14"/>
  <c r="F5104" i="14"/>
  <c r="J5104" i="14" s="1"/>
  <c r="F5103" i="14"/>
  <c r="J5103" i="14" s="1"/>
  <c r="F5102" i="14"/>
  <c r="J5102" i="14" s="1"/>
  <c r="F5101" i="14"/>
  <c r="J5101" i="14" s="1"/>
  <c r="F5100" i="14"/>
  <c r="J5100" i="14" s="1"/>
  <c r="F5099" i="14"/>
  <c r="J5099" i="14" s="1"/>
  <c r="F5098" i="14"/>
  <c r="J5098" i="14" s="1"/>
  <c r="F5097" i="14"/>
  <c r="J5097" i="14" s="1"/>
  <c r="F5096" i="14"/>
  <c r="J5096" i="14" s="1"/>
  <c r="F5095" i="14"/>
  <c r="J5095" i="14" s="1"/>
  <c r="F5094" i="14"/>
  <c r="J5094" i="14" s="1"/>
  <c r="F5093" i="14"/>
  <c r="J5093" i="14" s="1"/>
  <c r="F5092" i="14"/>
  <c r="J5092" i="14" s="1"/>
  <c r="F5091" i="14"/>
  <c r="J5091" i="14" s="1"/>
  <c r="F5090" i="14"/>
  <c r="J5090" i="14" s="1"/>
  <c r="J5089" i="14"/>
  <c r="F5089" i="14"/>
  <c r="F5088" i="14"/>
  <c r="J5088" i="14" s="1"/>
  <c r="F5087" i="14"/>
  <c r="J5087" i="14" s="1"/>
  <c r="F5086" i="14"/>
  <c r="J5086" i="14" s="1"/>
  <c r="F5085" i="14"/>
  <c r="J5085" i="14" s="1"/>
  <c r="F5084" i="14"/>
  <c r="J5084" i="14" s="1"/>
  <c r="F5083" i="14"/>
  <c r="J5083" i="14" s="1"/>
  <c r="F5082" i="14"/>
  <c r="J5082" i="14" s="1"/>
  <c r="F5081" i="14"/>
  <c r="J5081" i="14" s="1"/>
  <c r="F5080" i="14"/>
  <c r="J5080" i="14" s="1"/>
  <c r="F5079" i="14"/>
  <c r="J5079" i="14" s="1"/>
  <c r="F5078" i="14"/>
  <c r="J5078" i="14" s="1"/>
  <c r="F5077" i="14"/>
  <c r="J5077" i="14" s="1"/>
  <c r="F5076" i="14"/>
  <c r="J5076" i="14" s="1"/>
  <c r="F5075" i="14"/>
  <c r="J5075" i="14" s="1"/>
  <c r="F5074" i="14"/>
  <c r="J5074" i="14" s="1"/>
  <c r="J5073" i="14"/>
  <c r="F5073" i="14"/>
  <c r="F5072" i="14"/>
  <c r="J5072" i="14" s="1"/>
  <c r="F5071" i="14"/>
  <c r="J5071" i="14" s="1"/>
  <c r="F5070" i="14"/>
  <c r="J5070" i="14" s="1"/>
  <c r="F5069" i="14"/>
  <c r="J5069" i="14" s="1"/>
  <c r="F5068" i="14"/>
  <c r="J5068" i="14" s="1"/>
  <c r="F5067" i="14"/>
  <c r="J5067" i="14" s="1"/>
  <c r="F5066" i="14"/>
  <c r="J5066" i="14" s="1"/>
  <c r="F5065" i="14"/>
  <c r="J5065" i="14" s="1"/>
  <c r="F5064" i="14"/>
  <c r="J5064" i="14" s="1"/>
  <c r="F5063" i="14"/>
  <c r="J5063" i="14" s="1"/>
  <c r="F5062" i="14"/>
  <c r="J5062" i="14" s="1"/>
  <c r="F5061" i="14"/>
  <c r="J5061" i="14" s="1"/>
  <c r="F5060" i="14"/>
  <c r="J5060" i="14" s="1"/>
  <c r="F5059" i="14"/>
  <c r="J5059" i="14" s="1"/>
  <c r="F5058" i="14"/>
  <c r="J5058" i="14" s="1"/>
  <c r="J5057" i="14"/>
  <c r="F5057" i="14"/>
  <c r="F5056" i="14"/>
  <c r="J5056" i="14" s="1"/>
  <c r="F5055" i="14"/>
  <c r="J5055" i="14" s="1"/>
  <c r="F5054" i="14"/>
  <c r="J5054" i="14" s="1"/>
  <c r="F5053" i="14"/>
  <c r="J5053" i="14" s="1"/>
  <c r="F5052" i="14"/>
  <c r="J5052" i="14" s="1"/>
  <c r="F5051" i="14"/>
  <c r="J5051" i="14" s="1"/>
  <c r="F5050" i="14"/>
  <c r="J5050" i="14" s="1"/>
  <c r="F5049" i="14"/>
  <c r="J5049" i="14" s="1"/>
  <c r="F5048" i="14"/>
  <c r="J5048" i="14" s="1"/>
  <c r="F5047" i="14"/>
  <c r="J5047" i="14" s="1"/>
  <c r="F5046" i="14"/>
  <c r="J5046" i="14" s="1"/>
  <c r="F5045" i="14"/>
  <c r="J5045" i="14" s="1"/>
  <c r="F5044" i="14"/>
  <c r="J5044" i="14" s="1"/>
  <c r="F5043" i="14"/>
  <c r="J5043" i="14" s="1"/>
  <c r="F5042" i="14"/>
  <c r="J5042" i="14" s="1"/>
  <c r="J5041" i="14"/>
  <c r="F5041" i="14"/>
  <c r="F5040" i="14"/>
  <c r="J5040" i="14" s="1"/>
  <c r="F5039" i="14"/>
  <c r="J5039" i="14" s="1"/>
  <c r="F5038" i="14"/>
  <c r="J5038" i="14" s="1"/>
  <c r="F5037" i="14"/>
  <c r="J5037" i="14" s="1"/>
  <c r="F5036" i="14"/>
  <c r="J5036" i="14" s="1"/>
  <c r="F5035" i="14"/>
  <c r="J5035" i="14" s="1"/>
  <c r="F5034" i="14"/>
  <c r="J5034" i="14" s="1"/>
  <c r="F5033" i="14"/>
  <c r="J5033" i="14" s="1"/>
  <c r="F5032" i="14"/>
  <c r="J5032" i="14" s="1"/>
  <c r="F5031" i="14"/>
  <c r="J5031" i="14" s="1"/>
  <c r="F5030" i="14"/>
  <c r="J5030" i="14" s="1"/>
  <c r="F5029" i="14"/>
  <c r="J5029" i="14" s="1"/>
  <c r="F5028" i="14"/>
  <c r="J5028" i="14" s="1"/>
  <c r="F5027" i="14"/>
  <c r="J5027" i="14" s="1"/>
  <c r="F5026" i="14"/>
  <c r="J5026" i="14" s="1"/>
  <c r="J5025" i="14"/>
  <c r="F5025" i="14"/>
  <c r="F5024" i="14"/>
  <c r="J5024" i="14" s="1"/>
  <c r="F5023" i="14"/>
  <c r="J5023" i="14" s="1"/>
  <c r="F5022" i="14"/>
  <c r="J5022" i="14" s="1"/>
  <c r="F5021" i="14"/>
  <c r="J5021" i="14" s="1"/>
  <c r="F5020" i="14"/>
  <c r="J5020" i="14" s="1"/>
  <c r="F5019" i="14"/>
  <c r="J5019" i="14" s="1"/>
  <c r="F5018" i="14"/>
  <c r="J5018" i="14" s="1"/>
  <c r="F5017" i="14"/>
  <c r="J5017" i="14" s="1"/>
  <c r="F5016" i="14"/>
  <c r="J5016" i="14" s="1"/>
  <c r="F5015" i="14"/>
  <c r="J5015" i="14" s="1"/>
  <c r="F5014" i="14"/>
  <c r="J5014" i="14" s="1"/>
  <c r="F5013" i="14"/>
  <c r="J5013" i="14" s="1"/>
  <c r="F5012" i="14"/>
  <c r="J5012" i="14" s="1"/>
  <c r="F5011" i="14"/>
  <c r="J5011" i="14" s="1"/>
  <c r="F5010" i="14"/>
  <c r="J5010" i="14" s="1"/>
  <c r="F5009" i="14"/>
  <c r="J5009" i="14" s="1"/>
  <c r="F5008" i="14"/>
  <c r="J5008" i="14" s="1"/>
  <c r="F5007" i="14"/>
  <c r="J5007" i="14" s="1"/>
  <c r="F5006" i="14"/>
  <c r="J5006" i="14" s="1"/>
  <c r="F5005" i="14"/>
  <c r="J5005" i="14" s="1"/>
  <c r="F5004" i="14"/>
  <c r="J5004" i="14" s="1"/>
  <c r="F5003" i="14"/>
  <c r="J5003" i="14" s="1"/>
  <c r="F5002" i="14"/>
  <c r="J5002" i="14" s="1"/>
  <c r="F5001" i="14"/>
  <c r="J5001" i="14" s="1"/>
  <c r="F5000" i="14"/>
  <c r="J5000" i="14" s="1"/>
  <c r="F4999" i="14"/>
  <c r="J4999" i="14" s="1"/>
  <c r="F4998" i="14"/>
  <c r="J4998" i="14" s="1"/>
  <c r="F4997" i="14"/>
  <c r="J4997" i="14" s="1"/>
  <c r="F4996" i="14"/>
  <c r="J4996" i="14" s="1"/>
  <c r="F4995" i="14"/>
  <c r="J4995" i="14" s="1"/>
  <c r="F4994" i="14"/>
  <c r="J4994" i="14" s="1"/>
  <c r="F4993" i="14"/>
  <c r="J4993" i="14" s="1"/>
  <c r="F4992" i="14"/>
  <c r="J4992" i="14" s="1"/>
  <c r="F4991" i="14"/>
  <c r="J4991" i="14" s="1"/>
  <c r="F4990" i="14"/>
  <c r="J4990" i="14" s="1"/>
  <c r="F4989" i="14"/>
  <c r="J4989" i="14" s="1"/>
  <c r="F4988" i="14"/>
  <c r="J4988" i="14" s="1"/>
  <c r="F4987" i="14"/>
  <c r="J4987" i="14" s="1"/>
  <c r="F4986" i="14"/>
  <c r="J4986" i="14" s="1"/>
  <c r="F4985" i="14"/>
  <c r="J4985" i="14" s="1"/>
  <c r="F4984" i="14"/>
  <c r="J4984" i="14" s="1"/>
  <c r="F4983" i="14"/>
  <c r="J4983" i="14" s="1"/>
  <c r="F4982" i="14"/>
  <c r="J4982" i="14" s="1"/>
  <c r="F4981" i="14"/>
  <c r="J4981" i="14" s="1"/>
  <c r="F4980" i="14"/>
  <c r="J4980" i="14" s="1"/>
  <c r="F4979" i="14"/>
  <c r="J4979" i="14" s="1"/>
  <c r="F4978" i="14"/>
  <c r="J4978" i="14" s="1"/>
  <c r="F4977" i="14"/>
  <c r="J4977" i="14" s="1"/>
  <c r="F4976" i="14"/>
  <c r="J4976" i="14" s="1"/>
  <c r="F4975" i="14"/>
  <c r="J4975" i="14" s="1"/>
  <c r="F4974" i="14"/>
  <c r="J4974" i="14" s="1"/>
  <c r="F4973" i="14"/>
  <c r="J4973" i="14" s="1"/>
  <c r="F4972" i="14"/>
  <c r="J4972" i="14" s="1"/>
  <c r="F4971" i="14"/>
  <c r="J4971" i="14" s="1"/>
  <c r="F4970" i="14"/>
  <c r="J4970" i="14" s="1"/>
  <c r="J4969" i="14"/>
  <c r="F4969" i="14"/>
  <c r="F4968" i="14"/>
  <c r="J4968" i="14" s="1"/>
  <c r="F4967" i="14"/>
  <c r="J4967" i="14" s="1"/>
  <c r="F4966" i="14"/>
  <c r="J4966" i="14" s="1"/>
  <c r="F4965" i="14"/>
  <c r="J4965" i="14" s="1"/>
  <c r="F4964" i="14"/>
  <c r="J4964" i="14" s="1"/>
  <c r="F4963" i="14"/>
  <c r="J4963" i="14" s="1"/>
  <c r="F4962" i="14"/>
  <c r="J4962" i="14" s="1"/>
  <c r="F4961" i="14"/>
  <c r="J4961" i="14" s="1"/>
  <c r="F4960" i="14"/>
  <c r="J4960" i="14" s="1"/>
  <c r="F4959" i="14"/>
  <c r="J4959" i="14" s="1"/>
  <c r="F4958" i="14"/>
  <c r="J4958" i="14" s="1"/>
  <c r="F4957" i="14"/>
  <c r="J4957" i="14" s="1"/>
  <c r="F4956" i="14"/>
  <c r="J4956" i="14" s="1"/>
  <c r="F4955" i="14"/>
  <c r="J4955" i="14" s="1"/>
  <c r="F4954" i="14"/>
  <c r="J4954" i="14" s="1"/>
  <c r="F4953" i="14"/>
  <c r="J4953" i="14" s="1"/>
  <c r="F4952" i="14"/>
  <c r="J4952" i="14" s="1"/>
  <c r="F4951" i="14"/>
  <c r="J4951" i="14" s="1"/>
  <c r="F4950" i="14"/>
  <c r="J4950" i="14" s="1"/>
  <c r="F4949" i="14"/>
  <c r="J4949" i="14" s="1"/>
  <c r="F4948" i="14"/>
  <c r="J4948" i="14" s="1"/>
  <c r="F4947" i="14"/>
  <c r="J4947" i="14" s="1"/>
  <c r="F4946" i="14"/>
  <c r="J4946" i="14" s="1"/>
  <c r="F4945" i="14"/>
  <c r="J4945" i="14" s="1"/>
  <c r="F4944" i="14"/>
  <c r="J4944" i="14" s="1"/>
  <c r="F4943" i="14"/>
  <c r="J4943" i="14" s="1"/>
  <c r="F4942" i="14"/>
  <c r="J4942" i="14" s="1"/>
  <c r="F4941" i="14"/>
  <c r="J4941" i="14" s="1"/>
  <c r="F4940" i="14"/>
  <c r="J4940" i="14" s="1"/>
  <c r="F4939" i="14"/>
  <c r="J4939" i="14" s="1"/>
  <c r="F4938" i="14"/>
  <c r="J4938" i="14" s="1"/>
  <c r="J4937" i="14"/>
  <c r="F4937" i="14"/>
  <c r="F4936" i="14"/>
  <c r="J4936" i="14" s="1"/>
  <c r="F4935" i="14"/>
  <c r="J4935" i="14" s="1"/>
  <c r="F4934" i="14"/>
  <c r="J4934" i="14" s="1"/>
  <c r="F4933" i="14"/>
  <c r="J4933" i="14" s="1"/>
  <c r="F4932" i="14"/>
  <c r="J4932" i="14" s="1"/>
  <c r="F4931" i="14"/>
  <c r="J4931" i="14" s="1"/>
  <c r="F4930" i="14"/>
  <c r="J4930" i="14" s="1"/>
  <c r="F4929" i="14"/>
  <c r="J4929" i="14" s="1"/>
  <c r="F4928" i="14"/>
  <c r="J4928" i="14" s="1"/>
  <c r="F4927" i="14"/>
  <c r="J4927" i="14" s="1"/>
  <c r="F4926" i="14"/>
  <c r="J4926" i="14" s="1"/>
  <c r="F4925" i="14"/>
  <c r="J4925" i="14" s="1"/>
  <c r="F4924" i="14"/>
  <c r="J4924" i="14" s="1"/>
  <c r="F4923" i="14"/>
  <c r="J4923" i="14" s="1"/>
  <c r="F4922" i="14"/>
  <c r="J4922" i="14" s="1"/>
  <c r="J4921" i="14"/>
  <c r="F4921" i="14"/>
  <c r="F4920" i="14"/>
  <c r="J4920" i="14" s="1"/>
  <c r="F4919" i="14"/>
  <c r="J4919" i="14" s="1"/>
  <c r="F4918" i="14"/>
  <c r="J4918" i="14" s="1"/>
  <c r="F4917" i="14"/>
  <c r="J4917" i="14" s="1"/>
  <c r="F4916" i="14"/>
  <c r="J4916" i="14" s="1"/>
  <c r="F4915" i="14"/>
  <c r="J4915" i="14" s="1"/>
  <c r="F4914" i="14"/>
  <c r="J4914" i="14" s="1"/>
  <c r="F4913" i="14"/>
  <c r="J4913" i="14" s="1"/>
  <c r="F4912" i="14"/>
  <c r="J4912" i="14" s="1"/>
  <c r="F4911" i="14"/>
  <c r="J4911" i="14" s="1"/>
  <c r="F4910" i="14"/>
  <c r="J4910" i="14" s="1"/>
  <c r="F4909" i="14"/>
  <c r="J4909" i="14" s="1"/>
  <c r="F4908" i="14"/>
  <c r="J4908" i="14" s="1"/>
  <c r="F4907" i="14"/>
  <c r="J4907" i="14" s="1"/>
  <c r="F4906" i="14"/>
  <c r="J4906" i="14" s="1"/>
  <c r="J4905" i="14"/>
  <c r="F4905" i="14"/>
  <c r="F4904" i="14"/>
  <c r="J4904" i="14" s="1"/>
  <c r="F4903" i="14"/>
  <c r="J4903" i="14" s="1"/>
  <c r="F4902" i="14"/>
  <c r="J4902" i="14" s="1"/>
  <c r="F4901" i="14"/>
  <c r="J4901" i="14" s="1"/>
  <c r="F4900" i="14"/>
  <c r="J4900" i="14" s="1"/>
  <c r="F4899" i="14"/>
  <c r="J4899" i="14" s="1"/>
  <c r="F4898" i="14"/>
  <c r="J4898" i="14" s="1"/>
  <c r="F4897" i="14"/>
  <c r="J4897" i="14" s="1"/>
  <c r="F4896" i="14"/>
  <c r="J4896" i="14" s="1"/>
  <c r="F4895" i="14"/>
  <c r="J4895" i="14" s="1"/>
  <c r="F4894" i="14"/>
  <c r="J4894" i="14" s="1"/>
  <c r="F4893" i="14"/>
  <c r="J4893" i="14" s="1"/>
  <c r="F4892" i="14"/>
  <c r="J4892" i="14" s="1"/>
  <c r="F4891" i="14"/>
  <c r="J4891" i="14" s="1"/>
  <c r="F4890" i="14"/>
  <c r="J4890" i="14" s="1"/>
  <c r="J4889" i="14"/>
  <c r="F4889" i="14"/>
  <c r="F4888" i="14"/>
  <c r="J4888" i="14" s="1"/>
  <c r="F4887" i="14"/>
  <c r="J4887" i="14" s="1"/>
  <c r="F4886" i="14"/>
  <c r="J4886" i="14" s="1"/>
  <c r="F4885" i="14"/>
  <c r="J4885" i="14" s="1"/>
  <c r="F4884" i="14"/>
  <c r="J4884" i="14" s="1"/>
  <c r="F4883" i="14"/>
  <c r="J4883" i="14" s="1"/>
  <c r="F4882" i="14"/>
  <c r="J4882" i="14" s="1"/>
  <c r="J4881" i="14"/>
  <c r="F4881" i="14"/>
  <c r="F4880" i="14"/>
  <c r="J4880" i="14" s="1"/>
  <c r="F4879" i="14"/>
  <c r="J4879" i="14" s="1"/>
  <c r="F4878" i="14"/>
  <c r="J4878" i="14" s="1"/>
  <c r="F4877" i="14"/>
  <c r="J4877" i="14" s="1"/>
  <c r="F4876" i="14"/>
  <c r="J4876" i="14" s="1"/>
  <c r="F4875" i="14"/>
  <c r="J4875" i="14" s="1"/>
  <c r="F4874" i="14"/>
  <c r="J4874" i="14" s="1"/>
  <c r="F4873" i="14"/>
  <c r="J4873" i="14" s="1"/>
  <c r="F4872" i="14"/>
  <c r="J4872" i="14" s="1"/>
  <c r="F4871" i="14"/>
  <c r="J4871" i="14" s="1"/>
  <c r="F4870" i="14"/>
  <c r="J4870" i="14" s="1"/>
  <c r="F4869" i="14"/>
  <c r="J4869" i="14" s="1"/>
  <c r="F4868" i="14"/>
  <c r="J4868" i="14" s="1"/>
  <c r="J4867" i="14"/>
  <c r="F4867" i="14"/>
  <c r="F4866" i="14"/>
  <c r="J4866" i="14" s="1"/>
  <c r="F4865" i="14"/>
  <c r="J4865" i="14" s="1"/>
  <c r="F4864" i="14"/>
  <c r="J4864" i="14" s="1"/>
  <c r="F4863" i="14"/>
  <c r="J4863" i="14" s="1"/>
  <c r="F4862" i="14"/>
  <c r="J4862" i="14" s="1"/>
  <c r="F4861" i="14"/>
  <c r="J4861" i="14" s="1"/>
  <c r="F4860" i="14"/>
  <c r="J4860" i="14" s="1"/>
  <c r="F4859" i="14"/>
  <c r="J4859" i="14" s="1"/>
  <c r="F4858" i="14"/>
  <c r="J4858" i="14" s="1"/>
  <c r="J4857" i="14"/>
  <c r="F4857" i="14"/>
  <c r="F4856" i="14"/>
  <c r="J4856" i="14" s="1"/>
  <c r="F4855" i="14"/>
  <c r="J4855" i="14" s="1"/>
  <c r="F4854" i="14"/>
  <c r="J4854" i="14" s="1"/>
  <c r="F4853" i="14"/>
  <c r="J4853" i="14" s="1"/>
  <c r="F4852" i="14"/>
  <c r="J4852" i="14" s="1"/>
  <c r="F4851" i="14"/>
  <c r="J4851" i="14" s="1"/>
  <c r="F4850" i="14"/>
  <c r="J4850" i="14" s="1"/>
  <c r="J4849" i="14"/>
  <c r="F4849" i="14"/>
  <c r="F4848" i="14"/>
  <c r="J4848" i="14" s="1"/>
  <c r="F4847" i="14"/>
  <c r="J4847" i="14" s="1"/>
  <c r="F4846" i="14"/>
  <c r="J4846" i="14" s="1"/>
  <c r="F4845" i="14"/>
  <c r="J4845" i="14" s="1"/>
  <c r="F4844" i="14"/>
  <c r="J4844" i="14" s="1"/>
  <c r="F4843" i="14"/>
  <c r="J4843" i="14" s="1"/>
  <c r="F4842" i="14"/>
  <c r="J4842" i="14" s="1"/>
  <c r="F4841" i="14"/>
  <c r="J4841" i="14" s="1"/>
  <c r="F4840" i="14"/>
  <c r="J4840" i="14" s="1"/>
  <c r="F4839" i="14"/>
  <c r="J4839" i="14" s="1"/>
  <c r="F4838" i="14"/>
  <c r="J4838" i="14" s="1"/>
  <c r="F4837" i="14"/>
  <c r="J4837" i="14" s="1"/>
  <c r="F4836" i="14"/>
  <c r="J4836" i="14" s="1"/>
  <c r="J4835" i="14"/>
  <c r="F4835" i="14"/>
  <c r="F4834" i="14"/>
  <c r="J4834" i="14" s="1"/>
  <c r="F4833" i="14"/>
  <c r="J4833" i="14" s="1"/>
  <c r="F4832" i="14"/>
  <c r="J4832" i="14" s="1"/>
  <c r="F4831" i="14"/>
  <c r="J4831" i="14" s="1"/>
  <c r="F4830" i="14"/>
  <c r="J4830" i="14" s="1"/>
  <c r="F4829" i="14"/>
  <c r="J4829" i="14" s="1"/>
  <c r="F4828" i="14"/>
  <c r="J4828" i="14" s="1"/>
  <c r="F4827" i="14"/>
  <c r="J4827" i="14" s="1"/>
  <c r="F4826" i="14"/>
  <c r="J4826" i="14" s="1"/>
  <c r="J4825" i="14"/>
  <c r="F4825" i="14"/>
  <c r="F4824" i="14"/>
  <c r="J4824" i="14" s="1"/>
  <c r="F4823" i="14"/>
  <c r="J4823" i="14" s="1"/>
  <c r="F4822" i="14"/>
  <c r="J4822" i="14" s="1"/>
  <c r="F4821" i="14"/>
  <c r="J4821" i="14" s="1"/>
  <c r="F4820" i="14"/>
  <c r="J4820" i="14" s="1"/>
  <c r="F4819" i="14"/>
  <c r="J4819" i="14" s="1"/>
  <c r="F4818" i="14"/>
  <c r="J4818" i="14" s="1"/>
  <c r="J4817" i="14"/>
  <c r="F4817" i="14"/>
  <c r="F4816" i="14"/>
  <c r="J4816" i="14" s="1"/>
  <c r="F4815" i="14"/>
  <c r="J4815" i="14" s="1"/>
  <c r="F4814" i="14"/>
  <c r="J4814" i="14" s="1"/>
  <c r="F4813" i="14"/>
  <c r="J4813" i="14" s="1"/>
  <c r="F4812" i="14"/>
  <c r="J4812" i="14" s="1"/>
  <c r="F4811" i="14"/>
  <c r="J4811" i="14" s="1"/>
  <c r="F4810" i="14"/>
  <c r="J4810" i="14" s="1"/>
  <c r="F4809" i="14"/>
  <c r="J4809" i="14" s="1"/>
  <c r="F4808" i="14"/>
  <c r="J4808" i="14" s="1"/>
  <c r="F4807" i="14"/>
  <c r="J4807" i="14" s="1"/>
  <c r="F4806" i="14"/>
  <c r="J4806" i="14" s="1"/>
  <c r="F4805" i="14"/>
  <c r="J4805" i="14" s="1"/>
  <c r="F4804" i="14"/>
  <c r="J4804" i="14" s="1"/>
  <c r="J4803" i="14"/>
  <c r="F4803" i="14"/>
  <c r="F4802" i="14"/>
  <c r="J4802" i="14" s="1"/>
  <c r="F4801" i="14"/>
  <c r="J4801" i="14" s="1"/>
  <c r="F4800" i="14"/>
  <c r="J4800" i="14" s="1"/>
  <c r="F4799" i="14"/>
  <c r="J4799" i="14" s="1"/>
  <c r="F4798" i="14"/>
  <c r="J4798" i="14" s="1"/>
  <c r="F4797" i="14"/>
  <c r="J4797" i="14" s="1"/>
  <c r="F4796" i="14"/>
  <c r="J4796" i="14" s="1"/>
  <c r="F4795" i="14"/>
  <c r="J4795" i="14" s="1"/>
  <c r="F4794" i="14"/>
  <c r="J4794" i="14" s="1"/>
  <c r="J4793" i="14"/>
  <c r="F4793" i="14"/>
  <c r="F4792" i="14"/>
  <c r="J4792" i="14" s="1"/>
  <c r="F4791" i="14"/>
  <c r="J4791" i="14" s="1"/>
  <c r="F4790" i="14"/>
  <c r="J4790" i="14" s="1"/>
  <c r="F4789" i="14"/>
  <c r="J4789" i="14" s="1"/>
  <c r="F4788" i="14"/>
  <c r="J4788" i="14" s="1"/>
  <c r="F4787" i="14"/>
  <c r="J4787" i="14" s="1"/>
  <c r="F4786" i="14"/>
  <c r="J4786" i="14" s="1"/>
  <c r="J4785" i="14"/>
  <c r="F4785" i="14"/>
  <c r="F4784" i="14"/>
  <c r="J4784" i="14" s="1"/>
  <c r="F4783" i="14"/>
  <c r="J4783" i="14" s="1"/>
  <c r="F4782" i="14"/>
  <c r="J4782" i="14" s="1"/>
  <c r="F4781" i="14"/>
  <c r="J4781" i="14" s="1"/>
  <c r="F4780" i="14"/>
  <c r="J4780" i="14" s="1"/>
  <c r="F4779" i="14"/>
  <c r="J4779" i="14" s="1"/>
  <c r="F4778" i="14"/>
  <c r="J4778" i="14" s="1"/>
  <c r="F4777" i="14"/>
  <c r="J4777" i="14" s="1"/>
  <c r="F4776" i="14"/>
  <c r="J4776" i="14" s="1"/>
  <c r="F4775" i="14"/>
  <c r="J4775" i="14" s="1"/>
  <c r="F4774" i="14"/>
  <c r="J4774" i="14" s="1"/>
  <c r="F4773" i="14"/>
  <c r="J4773" i="14" s="1"/>
  <c r="F4772" i="14"/>
  <c r="J4772" i="14" s="1"/>
  <c r="J4771" i="14"/>
  <c r="F4771" i="14"/>
  <c r="F4770" i="14"/>
  <c r="J4770" i="14" s="1"/>
  <c r="F4769" i="14"/>
  <c r="J4769" i="14" s="1"/>
  <c r="F4768" i="14"/>
  <c r="J4768" i="14" s="1"/>
  <c r="F4767" i="14"/>
  <c r="J4767" i="14" s="1"/>
  <c r="F4766" i="14"/>
  <c r="J4766" i="14" s="1"/>
  <c r="F4765" i="14"/>
  <c r="J4765" i="14" s="1"/>
  <c r="F4764" i="14"/>
  <c r="J4764" i="14" s="1"/>
  <c r="F4763" i="14"/>
  <c r="J4763" i="14" s="1"/>
  <c r="F4762" i="14"/>
  <c r="J4762" i="14" s="1"/>
  <c r="J4761" i="14"/>
  <c r="F4761" i="14"/>
  <c r="F4760" i="14"/>
  <c r="J4760" i="14" s="1"/>
  <c r="F4759" i="14"/>
  <c r="J4759" i="14" s="1"/>
  <c r="F4758" i="14"/>
  <c r="J4758" i="14" s="1"/>
  <c r="F4757" i="14"/>
  <c r="J4757" i="14" s="1"/>
  <c r="F4756" i="14"/>
  <c r="J4756" i="14" s="1"/>
  <c r="F4755" i="14"/>
  <c r="J4755" i="14" s="1"/>
  <c r="F4754" i="14"/>
  <c r="J4754" i="14" s="1"/>
  <c r="J4753" i="14"/>
  <c r="F4753" i="14"/>
  <c r="F4752" i="14"/>
  <c r="J4752" i="14" s="1"/>
  <c r="F4751" i="14"/>
  <c r="J4751" i="14" s="1"/>
  <c r="F4750" i="14"/>
  <c r="J4750" i="14" s="1"/>
  <c r="F4749" i="14"/>
  <c r="J4749" i="14" s="1"/>
  <c r="F4748" i="14"/>
  <c r="J4748" i="14" s="1"/>
  <c r="F4747" i="14"/>
  <c r="J4747" i="14" s="1"/>
  <c r="F4746" i="14"/>
  <c r="J4746" i="14" s="1"/>
  <c r="F4745" i="14"/>
  <c r="J4745" i="14" s="1"/>
  <c r="F4744" i="14"/>
  <c r="J4744" i="14" s="1"/>
  <c r="F4743" i="14"/>
  <c r="J4743" i="14" s="1"/>
  <c r="F4742" i="14"/>
  <c r="J4742" i="14" s="1"/>
  <c r="F4741" i="14"/>
  <c r="J4741" i="14" s="1"/>
  <c r="F4740" i="14"/>
  <c r="J4740" i="14" s="1"/>
  <c r="J4739" i="14"/>
  <c r="F4739" i="14"/>
  <c r="F4738" i="14"/>
  <c r="J4738" i="14" s="1"/>
  <c r="F4737" i="14"/>
  <c r="J4737" i="14" s="1"/>
  <c r="F4736" i="14"/>
  <c r="J4736" i="14" s="1"/>
  <c r="F4735" i="14"/>
  <c r="J4735" i="14" s="1"/>
  <c r="F4734" i="14"/>
  <c r="J4734" i="14" s="1"/>
  <c r="F4733" i="14"/>
  <c r="J4733" i="14" s="1"/>
  <c r="F4732" i="14"/>
  <c r="J4732" i="14" s="1"/>
  <c r="F4731" i="14"/>
  <c r="J4731" i="14" s="1"/>
  <c r="F4730" i="14"/>
  <c r="J4730" i="14" s="1"/>
  <c r="J4729" i="14"/>
  <c r="F4729" i="14"/>
  <c r="F4728" i="14"/>
  <c r="J4728" i="14" s="1"/>
  <c r="F4727" i="14"/>
  <c r="J4727" i="14" s="1"/>
  <c r="F4726" i="14"/>
  <c r="J4726" i="14" s="1"/>
  <c r="F4725" i="14"/>
  <c r="J4725" i="14" s="1"/>
  <c r="F4724" i="14"/>
  <c r="J4724" i="14" s="1"/>
  <c r="F4723" i="14"/>
  <c r="J4723" i="14" s="1"/>
  <c r="F4722" i="14"/>
  <c r="J4722" i="14" s="1"/>
  <c r="J4721" i="14"/>
  <c r="F4721" i="14"/>
  <c r="F4720" i="14"/>
  <c r="J4720" i="14" s="1"/>
  <c r="F4719" i="14"/>
  <c r="J4719" i="14" s="1"/>
  <c r="F4718" i="14"/>
  <c r="J4718" i="14" s="1"/>
  <c r="F4717" i="14"/>
  <c r="J4717" i="14" s="1"/>
  <c r="F4716" i="14"/>
  <c r="J4716" i="14" s="1"/>
  <c r="F4715" i="14"/>
  <c r="J4715" i="14" s="1"/>
  <c r="F4714" i="14"/>
  <c r="J4714" i="14" s="1"/>
  <c r="F4713" i="14"/>
  <c r="J4713" i="14" s="1"/>
  <c r="F4712" i="14"/>
  <c r="J4712" i="14" s="1"/>
  <c r="F4711" i="14"/>
  <c r="J4711" i="14" s="1"/>
  <c r="F4710" i="14"/>
  <c r="J4710" i="14" s="1"/>
  <c r="F4709" i="14"/>
  <c r="J4709" i="14" s="1"/>
  <c r="F4708" i="14"/>
  <c r="J4708" i="14" s="1"/>
  <c r="J4707" i="14"/>
  <c r="F4707" i="14"/>
  <c r="F4706" i="14"/>
  <c r="J4706" i="14" s="1"/>
  <c r="F4705" i="14"/>
  <c r="J4705" i="14" s="1"/>
  <c r="F4704" i="14"/>
  <c r="J4704" i="14" s="1"/>
  <c r="F4703" i="14"/>
  <c r="J4703" i="14" s="1"/>
  <c r="F4702" i="14"/>
  <c r="J4702" i="14" s="1"/>
  <c r="F4701" i="14"/>
  <c r="J4701" i="14" s="1"/>
  <c r="F4700" i="14"/>
  <c r="J4700" i="14" s="1"/>
  <c r="F4699" i="14"/>
  <c r="J4699" i="14" s="1"/>
  <c r="F4698" i="14"/>
  <c r="J4698" i="14" s="1"/>
  <c r="J4697" i="14"/>
  <c r="F4697" i="14"/>
  <c r="F4696" i="14"/>
  <c r="J4696" i="14" s="1"/>
  <c r="F4695" i="14"/>
  <c r="J4695" i="14" s="1"/>
  <c r="F4694" i="14"/>
  <c r="J4694" i="14" s="1"/>
  <c r="F4693" i="14"/>
  <c r="J4693" i="14" s="1"/>
  <c r="F4692" i="14"/>
  <c r="J4692" i="14" s="1"/>
  <c r="F4691" i="14"/>
  <c r="J4691" i="14" s="1"/>
  <c r="F4690" i="14"/>
  <c r="J4690" i="14" s="1"/>
  <c r="J4689" i="14"/>
  <c r="F4689" i="14"/>
  <c r="F4688" i="14"/>
  <c r="J4688" i="14" s="1"/>
  <c r="F4687" i="14"/>
  <c r="J4687" i="14" s="1"/>
  <c r="F4686" i="14"/>
  <c r="J4686" i="14" s="1"/>
  <c r="F4685" i="14"/>
  <c r="J4685" i="14" s="1"/>
  <c r="F4684" i="14"/>
  <c r="J4684" i="14" s="1"/>
  <c r="F4683" i="14"/>
  <c r="J4683" i="14" s="1"/>
  <c r="F4682" i="14"/>
  <c r="J4682" i="14" s="1"/>
  <c r="F4681" i="14"/>
  <c r="J4681" i="14" s="1"/>
  <c r="F4680" i="14"/>
  <c r="J4680" i="14" s="1"/>
  <c r="F4679" i="14"/>
  <c r="J4679" i="14" s="1"/>
  <c r="F4678" i="14"/>
  <c r="J4678" i="14" s="1"/>
  <c r="F4677" i="14"/>
  <c r="J4677" i="14" s="1"/>
  <c r="F4676" i="14"/>
  <c r="J4676" i="14" s="1"/>
  <c r="J4675" i="14"/>
  <c r="F4675" i="14"/>
  <c r="F4674" i="14"/>
  <c r="J4674" i="14" s="1"/>
  <c r="F4673" i="14"/>
  <c r="J4673" i="14" s="1"/>
  <c r="F4672" i="14"/>
  <c r="J4672" i="14" s="1"/>
  <c r="F4671" i="14"/>
  <c r="J4671" i="14" s="1"/>
  <c r="F4670" i="14"/>
  <c r="J4670" i="14" s="1"/>
  <c r="F4669" i="14"/>
  <c r="J4669" i="14" s="1"/>
  <c r="F4668" i="14"/>
  <c r="J4668" i="14" s="1"/>
  <c r="F4667" i="14"/>
  <c r="J4667" i="14" s="1"/>
  <c r="F4666" i="14"/>
  <c r="J4666" i="14" s="1"/>
  <c r="J4665" i="14"/>
  <c r="F4665" i="14"/>
  <c r="F4664" i="14"/>
  <c r="J4664" i="14" s="1"/>
  <c r="F4663" i="14"/>
  <c r="J4663" i="14" s="1"/>
  <c r="F4662" i="14"/>
  <c r="J4662" i="14" s="1"/>
  <c r="F4661" i="14"/>
  <c r="J4661" i="14" s="1"/>
  <c r="F4660" i="14"/>
  <c r="J4660" i="14" s="1"/>
  <c r="F4659" i="14"/>
  <c r="J4659" i="14" s="1"/>
  <c r="F4658" i="14"/>
  <c r="J4658" i="14" s="1"/>
  <c r="J4657" i="14"/>
  <c r="F4657" i="14"/>
  <c r="F4656" i="14"/>
  <c r="J4656" i="14" s="1"/>
  <c r="F4655" i="14"/>
  <c r="J4655" i="14" s="1"/>
  <c r="F4654" i="14"/>
  <c r="J4654" i="14" s="1"/>
  <c r="F4653" i="14"/>
  <c r="J4653" i="14" s="1"/>
  <c r="F4652" i="14"/>
  <c r="J4652" i="14" s="1"/>
  <c r="F4651" i="14"/>
  <c r="J4651" i="14" s="1"/>
  <c r="F4650" i="14"/>
  <c r="J4650" i="14" s="1"/>
  <c r="F4649" i="14"/>
  <c r="J4649" i="14" s="1"/>
  <c r="F4648" i="14"/>
  <c r="J4648" i="14" s="1"/>
  <c r="F4647" i="14"/>
  <c r="J4647" i="14" s="1"/>
  <c r="F4646" i="14"/>
  <c r="J4646" i="14" s="1"/>
  <c r="F4645" i="14"/>
  <c r="J4645" i="14" s="1"/>
  <c r="F4644" i="14"/>
  <c r="J4644" i="14" s="1"/>
  <c r="J4643" i="14"/>
  <c r="F4643" i="14"/>
  <c r="F4642" i="14"/>
  <c r="J4642" i="14" s="1"/>
  <c r="F4641" i="14"/>
  <c r="J4641" i="14" s="1"/>
  <c r="F4640" i="14"/>
  <c r="J4640" i="14" s="1"/>
  <c r="F4639" i="14"/>
  <c r="J4639" i="14" s="1"/>
  <c r="F4638" i="14"/>
  <c r="J4638" i="14" s="1"/>
  <c r="F4637" i="14"/>
  <c r="J4637" i="14" s="1"/>
  <c r="F4636" i="14"/>
  <c r="J4636" i="14" s="1"/>
  <c r="F4635" i="14"/>
  <c r="J4635" i="14" s="1"/>
  <c r="F4634" i="14"/>
  <c r="J4634" i="14" s="1"/>
  <c r="J4633" i="14"/>
  <c r="F4633" i="14"/>
  <c r="F4632" i="14"/>
  <c r="J4632" i="14" s="1"/>
  <c r="F4631" i="14"/>
  <c r="J4631" i="14" s="1"/>
  <c r="F4630" i="14"/>
  <c r="J4630" i="14" s="1"/>
  <c r="F4629" i="14"/>
  <c r="J4629" i="14" s="1"/>
  <c r="F4628" i="14"/>
  <c r="J4628" i="14" s="1"/>
  <c r="F4627" i="14"/>
  <c r="J4627" i="14" s="1"/>
  <c r="F4626" i="14"/>
  <c r="J4626" i="14" s="1"/>
  <c r="J4625" i="14"/>
  <c r="F4625" i="14"/>
  <c r="F4624" i="14"/>
  <c r="J4624" i="14" s="1"/>
  <c r="F4623" i="14"/>
  <c r="J4623" i="14" s="1"/>
  <c r="F4622" i="14"/>
  <c r="J4622" i="14" s="1"/>
  <c r="F4621" i="14"/>
  <c r="J4621" i="14" s="1"/>
  <c r="F4620" i="14"/>
  <c r="J4620" i="14" s="1"/>
  <c r="F4619" i="14"/>
  <c r="J4619" i="14" s="1"/>
  <c r="F4618" i="14"/>
  <c r="J4618" i="14" s="1"/>
  <c r="F4617" i="14"/>
  <c r="J4617" i="14" s="1"/>
  <c r="F4616" i="14"/>
  <c r="J4616" i="14" s="1"/>
  <c r="F4615" i="14"/>
  <c r="J4615" i="14" s="1"/>
  <c r="F4614" i="14"/>
  <c r="J4614" i="14" s="1"/>
  <c r="F4613" i="14"/>
  <c r="J4613" i="14" s="1"/>
  <c r="F4612" i="14"/>
  <c r="J4612" i="14" s="1"/>
  <c r="J4611" i="14"/>
  <c r="F4611" i="14"/>
  <c r="F4610" i="14"/>
  <c r="J4610" i="14" s="1"/>
  <c r="F4609" i="14"/>
  <c r="J4609" i="14" s="1"/>
  <c r="F4608" i="14"/>
  <c r="J4608" i="14" s="1"/>
  <c r="F4607" i="14"/>
  <c r="J4607" i="14" s="1"/>
  <c r="F4606" i="14"/>
  <c r="J4606" i="14" s="1"/>
  <c r="F4605" i="14"/>
  <c r="J4605" i="14" s="1"/>
  <c r="F4604" i="14"/>
  <c r="J4604" i="14" s="1"/>
  <c r="F4603" i="14"/>
  <c r="J4603" i="14" s="1"/>
  <c r="F4602" i="14"/>
  <c r="J4602" i="14" s="1"/>
  <c r="J4601" i="14"/>
  <c r="F4601" i="14"/>
  <c r="F4600" i="14"/>
  <c r="J4600" i="14" s="1"/>
  <c r="F4599" i="14"/>
  <c r="J4599" i="14" s="1"/>
  <c r="F4598" i="14"/>
  <c r="J4598" i="14" s="1"/>
  <c r="F4597" i="14"/>
  <c r="J4597" i="14" s="1"/>
  <c r="F4596" i="14"/>
  <c r="J4596" i="14" s="1"/>
  <c r="F4595" i="14"/>
  <c r="J4595" i="14" s="1"/>
  <c r="F4594" i="14"/>
  <c r="J4594" i="14" s="1"/>
  <c r="J4593" i="14"/>
  <c r="F4593" i="14"/>
  <c r="F4592" i="14"/>
  <c r="J4592" i="14" s="1"/>
  <c r="F4591" i="14"/>
  <c r="J4591" i="14" s="1"/>
  <c r="F4590" i="14"/>
  <c r="J4590" i="14" s="1"/>
  <c r="F4589" i="14"/>
  <c r="J4589" i="14" s="1"/>
  <c r="F4588" i="14"/>
  <c r="J4588" i="14" s="1"/>
  <c r="F4587" i="14"/>
  <c r="J4587" i="14" s="1"/>
  <c r="F4586" i="14"/>
  <c r="J4586" i="14" s="1"/>
  <c r="F4585" i="14"/>
  <c r="J4585" i="14" s="1"/>
  <c r="F4584" i="14"/>
  <c r="J4584" i="14" s="1"/>
  <c r="F4583" i="14"/>
  <c r="J4583" i="14" s="1"/>
  <c r="F4582" i="14"/>
  <c r="J4582" i="14" s="1"/>
  <c r="F4581" i="14"/>
  <c r="J4581" i="14" s="1"/>
  <c r="F4580" i="14"/>
  <c r="J4580" i="14" s="1"/>
  <c r="J4579" i="14"/>
  <c r="F4579" i="14"/>
  <c r="F4578" i="14"/>
  <c r="J4578" i="14" s="1"/>
  <c r="F4577" i="14"/>
  <c r="J4577" i="14" s="1"/>
  <c r="F4576" i="14"/>
  <c r="J4576" i="14" s="1"/>
  <c r="F4575" i="14"/>
  <c r="J4575" i="14" s="1"/>
  <c r="F4574" i="14"/>
  <c r="J4574" i="14" s="1"/>
  <c r="F4573" i="14"/>
  <c r="J4573" i="14" s="1"/>
  <c r="F4572" i="14"/>
  <c r="J4572" i="14" s="1"/>
  <c r="F4571" i="14"/>
  <c r="J4571" i="14" s="1"/>
  <c r="F4570" i="14"/>
  <c r="J4570" i="14" s="1"/>
  <c r="J4569" i="14"/>
  <c r="F4569" i="14"/>
  <c r="F4568" i="14"/>
  <c r="J4568" i="14" s="1"/>
  <c r="F4567" i="14"/>
  <c r="J4567" i="14" s="1"/>
  <c r="F4566" i="14"/>
  <c r="J4566" i="14" s="1"/>
  <c r="F4565" i="14"/>
  <c r="J4565" i="14" s="1"/>
  <c r="F4564" i="14"/>
  <c r="J4564" i="14" s="1"/>
  <c r="F4563" i="14"/>
  <c r="J4563" i="14" s="1"/>
  <c r="F4562" i="14"/>
  <c r="J4562" i="14" s="1"/>
  <c r="J4561" i="14"/>
  <c r="F4561" i="14"/>
  <c r="F4560" i="14"/>
  <c r="J4560" i="14" s="1"/>
  <c r="F4559" i="14"/>
  <c r="J4559" i="14" s="1"/>
  <c r="F4558" i="14"/>
  <c r="J4558" i="14" s="1"/>
  <c r="F4557" i="14"/>
  <c r="J4557" i="14" s="1"/>
  <c r="F4556" i="14"/>
  <c r="J4556" i="14" s="1"/>
  <c r="F4555" i="14"/>
  <c r="J4555" i="14" s="1"/>
  <c r="F4554" i="14"/>
  <c r="J4554" i="14" s="1"/>
  <c r="F4553" i="14"/>
  <c r="J4553" i="14" s="1"/>
  <c r="F4552" i="14"/>
  <c r="J4552" i="14" s="1"/>
  <c r="F4551" i="14"/>
  <c r="J4551" i="14" s="1"/>
  <c r="F4550" i="14"/>
  <c r="J4550" i="14" s="1"/>
  <c r="F4549" i="14"/>
  <c r="J4549" i="14" s="1"/>
  <c r="F4548" i="14"/>
  <c r="J4548" i="14" s="1"/>
  <c r="J4547" i="14"/>
  <c r="F4547" i="14"/>
  <c r="F4546" i="14"/>
  <c r="J4546" i="14" s="1"/>
  <c r="F4545" i="14"/>
  <c r="J4545" i="14" s="1"/>
  <c r="F4544" i="14"/>
  <c r="J4544" i="14" s="1"/>
  <c r="F4543" i="14"/>
  <c r="J4543" i="14" s="1"/>
  <c r="F4542" i="14"/>
  <c r="J4542" i="14" s="1"/>
  <c r="F4541" i="14"/>
  <c r="J4541" i="14" s="1"/>
  <c r="F4540" i="14"/>
  <c r="J4540" i="14" s="1"/>
  <c r="F4539" i="14"/>
  <c r="J4539" i="14" s="1"/>
  <c r="F4538" i="14"/>
  <c r="J4538" i="14" s="1"/>
  <c r="J4537" i="14"/>
  <c r="F4537" i="14"/>
  <c r="F4536" i="14"/>
  <c r="J4536" i="14" s="1"/>
  <c r="F4535" i="14"/>
  <c r="J4535" i="14" s="1"/>
  <c r="F4534" i="14"/>
  <c r="J4534" i="14" s="1"/>
  <c r="F4533" i="14"/>
  <c r="J4533" i="14" s="1"/>
  <c r="F4532" i="14"/>
  <c r="J4532" i="14" s="1"/>
  <c r="F4531" i="14"/>
  <c r="J4531" i="14" s="1"/>
  <c r="F4530" i="14"/>
  <c r="J4530" i="14" s="1"/>
  <c r="J4529" i="14"/>
  <c r="F4529" i="14"/>
  <c r="F4528" i="14"/>
  <c r="J4528" i="14" s="1"/>
  <c r="F4527" i="14"/>
  <c r="J4527" i="14" s="1"/>
  <c r="F4526" i="14"/>
  <c r="J4526" i="14" s="1"/>
  <c r="F4525" i="14"/>
  <c r="J4525" i="14" s="1"/>
  <c r="F4524" i="14"/>
  <c r="J4524" i="14" s="1"/>
  <c r="F4523" i="14"/>
  <c r="J4523" i="14" s="1"/>
  <c r="F4522" i="14"/>
  <c r="J4522" i="14" s="1"/>
  <c r="F4521" i="14"/>
  <c r="J4521" i="14" s="1"/>
  <c r="F4520" i="14"/>
  <c r="J4520" i="14" s="1"/>
  <c r="F4519" i="14"/>
  <c r="J4519" i="14" s="1"/>
  <c r="F4518" i="14"/>
  <c r="J4518" i="14" s="1"/>
  <c r="F4517" i="14"/>
  <c r="J4517" i="14" s="1"/>
  <c r="F4516" i="14"/>
  <c r="J4516" i="14" s="1"/>
  <c r="J4515" i="14"/>
  <c r="F4515" i="14"/>
  <c r="F4514" i="14"/>
  <c r="J4514" i="14" s="1"/>
  <c r="F4513" i="14"/>
  <c r="J4513" i="14" s="1"/>
  <c r="F4512" i="14"/>
  <c r="J4512" i="14" s="1"/>
  <c r="F4511" i="14"/>
  <c r="J4511" i="14" s="1"/>
  <c r="F4510" i="14"/>
  <c r="J4510" i="14" s="1"/>
  <c r="F4509" i="14"/>
  <c r="J4509" i="14" s="1"/>
  <c r="F4508" i="14"/>
  <c r="J4508" i="14" s="1"/>
  <c r="F4507" i="14"/>
  <c r="J4507" i="14" s="1"/>
  <c r="F4506" i="14"/>
  <c r="J4506" i="14" s="1"/>
  <c r="J4505" i="14"/>
  <c r="F4505" i="14"/>
  <c r="F4504" i="14"/>
  <c r="J4504" i="14" s="1"/>
  <c r="F4503" i="14"/>
  <c r="J4503" i="14" s="1"/>
  <c r="F4502" i="14"/>
  <c r="J4502" i="14" s="1"/>
  <c r="F4501" i="14"/>
  <c r="J4501" i="14" s="1"/>
  <c r="F4500" i="14"/>
  <c r="J4500" i="14" s="1"/>
  <c r="F4499" i="14"/>
  <c r="J4499" i="14" s="1"/>
  <c r="F4498" i="14"/>
  <c r="J4498" i="14" s="1"/>
  <c r="J4497" i="14"/>
  <c r="F4497" i="14"/>
  <c r="F4496" i="14"/>
  <c r="J4496" i="14" s="1"/>
  <c r="F4495" i="14"/>
  <c r="J4495" i="14" s="1"/>
  <c r="F4494" i="14"/>
  <c r="J4494" i="14" s="1"/>
  <c r="F4493" i="14"/>
  <c r="J4493" i="14" s="1"/>
  <c r="F4492" i="14"/>
  <c r="J4492" i="14" s="1"/>
  <c r="F4491" i="14"/>
  <c r="J4491" i="14" s="1"/>
  <c r="F4490" i="14"/>
  <c r="J4490" i="14" s="1"/>
  <c r="F4489" i="14"/>
  <c r="J4489" i="14" s="1"/>
  <c r="F4488" i="14"/>
  <c r="J4488" i="14" s="1"/>
  <c r="F4487" i="14"/>
  <c r="J4487" i="14" s="1"/>
  <c r="F4486" i="14"/>
  <c r="J4486" i="14" s="1"/>
  <c r="F4485" i="14"/>
  <c r="J4485" i="14" s="1"/>
  <c r="F4484" i="14"/>
  <c r="J4484" i="14" s="1"/>
  <c r="J4483" i="14"/>
  <c r="F4483" i="14"/>
  <c r="F4482" i="14"/>
  <c r="J4482" i="14" s="1"/>
  <c r="F4481" i="14"/>
  <c r="J4481" i="14" s="1"/>
  <c r="F4480" i="14"/>
  <c r="J4480" i="14" s="1"/>
  <c r="F4479" i="14"/>
  <c r="J4479" i="14" s="1"/>
  <c r="F4478" i="14"/>
  <c r="J4478" i="14" s="1"/>
  <c r="F4477" i="14"/>
  <c r="J4477" i="14" s="1"/>
  <c r="F4476" i="14"/>
  <c r="J4476" i="14" s="1"/>
  <c r="F4475" i="14"/>
  <c r="J4475" i="14" s="1"/>
  <c r="F4474" i="14"/>
  <c r="J4474" i="14" s="1"/>
  <c r="J4473" i="14"/>
  <c r="F4473" i="14"/>
  <c r="F4472" i="14"/>
  <c r="J4472" i="14" s="1"/>
  <c r="F4471" i="14"/>
  <c r="J4471" i="14" s="1"/>
  <c r="F4470" i="14"/>
  <c r="J4470" i="14" s="1"/>
  <c r="F4469" i="14"/>
  <c r="J4469" i="14" s="1"/>
  <c r="F4468" i="14"/>
  <c r="J4468" i="14" s="1"/>
  <c r="F4467" i="14"/>
  <c r="J4467" i="14" s="1"/>
  <c r="F4466" i="14"/>
  <c r="J4466" i="14" s="1"/>
  <c r="J4465" i="14"/>
  <c r="F4465" i="14"/>
  <c r="F4464" i="14"/>
  <c r="J4464" i="14" s="1"/>
  <c r="F4463" i="14"/>
  <c r="J4463" i="14" s="1"/>
  <c r="F4462" i="14"/>
  <c r="J4462" i="14" s="1"/>
  <c r="F4461" i="14"/>
  <c r="J4461" i="14" s="1"/>
  <c r="F4460" i="14"/>
  <c r="J4460" i="14" s="1"/>
  <c r="F4459" i="14"/>
  <c r="J4459" i="14" s="1"/>
  <c r="F4458" i="14"/>
  <c r="J4458" i="14" s="1"/>
  <c r="F4457" i="14"/>
  <c r="J4457" i="14" s="1"/>
  <c r="F4456" i="14"/>
  <c r="J4456" i="14" s="1"/>
  <c r="F4455" i="14"/>
  <c r="J4455" i="14" s="1"/>
  <c r="F4454" i="14"/>
  <c r="J4454" i="14" s="1"/>
  <c r="F4453" i="14"/>
  <c r="J4453" i="14" s="1"/>
  <c r="F4452" i="14"/>
  <c r="J4452" i="14" s="1"/>
  <c r="J4451" i="14"/>
  <c r="F4451" i="14"/>
  <c r="F4450" i="14"/>
  <c r="J4450" i="14" s="1"/>
  <c r="F4449" i="14"/>
  <c r="J4449" i="14" s="1"/>
  <c r="F4448" i="14"/>
  <c r="J4448" i="14" s="1"/>
  <c r="F4447" i="14"/>
  <c r="J4447" i="14" s="1"/>
  <c r="F4446" i="14"/>
  <c r="J4446" i="14" s="1"/>
  <c r="F4445" i="14"/>
  <c r="J4445" i="14" s="1"/>
  <c r="F4444" i="14"/>
  <c r="J4444" i="14" s="1"/>
  <c r="F4443" i="14"/>
  <c r="J4443" i="14" s="1"/>
  <c r="F4442" i="14"/>
  <c r="J4442" i="14" s="1"/>
  <c r="J4441" i="14"/>
  <c r="F4441" i="14"/>
  <c r="F4440" i="14"/>
  <c r="J4440" i="14" s="1"/>
  <c r="F4439" i="14"/>
  <c r="J4439" i="14" s="1"/>
  <c r="F4438" i="14"/>
  <c r="J4438" i="14" s="1"/>
  <c r="F4437" i="14"/>
  <c r="J4437" i="14" s="1"/>
  <c r="F4436" i="14"/>
  <c r="J4436" i="14" s="1"/>
  <c r="F4435" i="14"/>
  <c r="J4435" i="14" s="1"/>
  <c r="F4434" i="14"/>
  <c r="J4434" i="14" s="1"/>
  <c r="J4433" i="14"/>
  <c r="F4433" i="14"/>
  <c r="F4432" i="14"/>
  <c r="J4432" i="14" s="1"/>
  <c r="F4431" i="14"/>
  <c r="J4431" i="14" s="1"/>
  <c r="F4430" i="14"/>
  <c r="J4430" i="14" s="1"/>
  <c r="F4429" i="14"/>
  <c r="J4429" i="14" s="1"/>
  <c r="F4428" i="14"/>
  <c r="J4428" i="14" s="1"/>
  <c r="F4427" i="14"/>
  <c r="J4427" i="14" s="1"/>
  <c r="F4426" i="14"/>
  <c r="J4426" i="14" s="1"/>
  <c r="F4425" i="14"/>
  <c r="J4425" i="14" s="1"/>
  <c r="F4424" i="14"/>
  <c r="J4424" i="14" s="1"/>
  <c r="F4423" i="14"/>
  <c r="J4423" i="14" s="1"/>
  <c r="F4422" i="14"/>
  <c r="J4422" i="14" s="1"/>
  <c r="F4421" i="14"/>
  <c r="J4421" i="14" s="1"/>
  <c r="F4420" i="14"/>
  <c r="J4420" i="14" s="1"/>
  <c r="J4419" i="14"/>
  <c r="F4419" i="14"/>
  <c r="F4418" i="14"/>
  <c r="J4418" i="14" s="1"/>
  <c r="F4417" i="14"/>
  <c r="J4417" i="14" s="1"/>
  <c r="F4416" i="14"/>
  <c r="J4416" i="14" s="1"/>
  <c r="F4415" i="14"/>
  <c r="J4415" i="14" s="1"/>
  <c r="F4414" i="14"/>
  <c r="J4414" i="14" s="1"/>
  <c r="F4413" i="14"/>
  <c r="J4413" i="14" s="1"/>
  <c r="F4412" i="14"/>
  <c r="J4412" i="14" s="1"/>
  <c r="F4411" i="14"/>
  <c r="J4411" i="14" s="1"/>
  <c r="F4410" i="14"/>
  <c r="J4410" i="14" s="1"/>
  <c r="J4409" i="14"/>
  <c r="F4409" i="14"/>
  <c r="F4408" i="14"/>
  <c r="J4408" i="14" s="1"/>
  <c r="F4407" i="14"/>
  <c r="J4407" i="14" s="1"/>
  <c r="F4406" i="14"/>
  <c r="J4406" i="14" s="1"/>
  <c r="F4405" i="14"/>
  <c r="J4405" i="14" s="1"/>
  <c r="F4404" i="14"/>
  <c r="J4404" i="14" s="1"/>
  <c r="F4403" i="14"/>
  <c r="J4403" i="14" s="1"/>
  <c r="F4402" i="14"/>
  <c r="J4402" i="14" s="1"/>
  <c r="J4401" i="14"/>
  <c r="F4401" i="14"/>
  <c r="F4400" i="14"/>
  <c r="J4400" i="14" s="1"/>
  <c r="F4399" i="14"/>
  <c r="J4399" i="14" s="1"/>
  <c r="F4398" i="14"/>
  <c r="J4398" i="14" s="1"/>
  <c r="F4397" i="14"/>
  <c r="J4397" i="14" s="1"/>
  <c r="F4396" i="14"/>
  <c r="J4396" i="14" s="1"/>
  <c r="F4395" i="14"/>
  <c r="J4395" i="14" s="1"/>
  <c r="F4394" i="14"/>
  <c r="J4394" i="14" s="1"/>
  <c r="F4393" i="14"/>
  <c r="J4393" i="14" s="1"/>
  <c r="F4392" i="14"/>
  <c r="J4392" i="14" s="1"/>
  <c r="F4391" i="14"/>
  <c r="J4391" i="14" s="1"/>
  <c r="F4390" i="14"/>
  <c r="J4390" i="14" s="1"/>
  <c r="F4389" i="14"/>
  <c r="J4389" i="14" s="1"/>
  <c r="F4388" i="14"/>
  <c r="J4388" i="14" s="1"/>
  <c r="J4387" i="14"/>
  <c r="F4387" i="14"/>
  <c r="F4386" i="14"/>
  <c r="J4386" i="14" s="1"/>
  <c r="F4385" i="14"/>
  <c r="J4385" i="14" s="1"/>
  <c r="F4384" i="14"/>
  <c r="J4384" i="14" s="1"/>
  <c r="F4383" i="14"/>
  <c r="J4383" i="14" s="1"/>
  <c r="F4382" i="14"/>
  <c r="J4382" i="14" s="1"/>
  <c r="F4381" i="14"/>
  <c r="J4381" i="14" s="1"/>
  <c r="F4380" i="14"/>
  <c r="J4380" i="14" s="1"/>
  <c r="F4379" i="14"/>
  <c r="J4379" i="14" s="1"/>
  <c r="F4378" i="14"/>
  <c r="J4378" i="14" s="1"/>
  <c r="J4377" i="14"/>
  <c r="F4377" i="14"/>
  <c r="F4376" i="14"/>
  <c r="J4376" i="14" s="1"/>
  <c r="F4375" i="14"/>
  <c r="J4375" i="14" s="1"/>
  <c r="F4374" i="14"/>
  <c r="J4374" i="14" s="1"/>
  <c r="F4373" i="14"/>
  <c r="J4373" i="14" s="1"/>
  <c r="F4372" i="14"/>
  <c r="J4372" i="14" s="1"/>
  <c r="F4371" i="14"/>
  <c r="J4371" i="14" s="1"/>
  <c r="F4370" i="14"/>
  <c r="J4370" i="14" s="1"/>
  <c r="J4369" i="14"/>
  <c r="F4369" i="14"/>
  <c r="F4368" i="14"/>
  <c r="J4368" i="14" s="1"/>
  <c r="F4367" i="14"/>
  <c r="J4367" i="14" s="1"/>
  <c r="F4366" i="14"/>
  <c r="J4366" i="14" s="1"/>
  <c r="F4365" i="14"/>
  <c r="J4365" i="14" s="1"/>
  <c r="F4364" i="14"/>
  <c r="J4364" i="14" s="1"/>
  <c r="F4363" i="14"/>
  <c r="J4363" i="14" s="1"/>
  <c r="F4362" i="14"/>
  <c r="J4362" i="14" s="1"/>
  <c r="F4361" i="14"/>
  <c r="J4361" i="14" s="1"/>
  <c r="F4360" i="14"/>
  <c r="J4360" i="14" s="1"/>
  <c r="F4359" i="14"/>
  <c r="J4359" i="14" s="1"/>
  <c r="F4358" i="14"/>
  <c r="J4358" i="14" s="1"/>
  <c r="F4357" i="14"/>
  <c r="J4357" i="14" s="1"/>
  <c r="F4356" i="14"/>
  <c r="J4356" i="14" s="1"/>
  <c r="J4355" i="14"/>
  <c r="F4355" i="14"/>
  <c r="F4354" i="14"/>
  <c r="J4354" i="14" s="1"/>
  <c r="F4353" i="14"/>
  <c r="J4353" i="14" s="1"/>
  <c r="F4352" i="14"/>
  <c r="J4352" i="14" s="1"/>
  <c r="F4351" i="14"/>
  <c r="J4351" i="14" s="1"/>
  <c r="F4350" i="14"/>
  <c r="J4350" i="14" s="1"/>
  <c r="F4349" i="14"/>
  <c r="J4349" i="14" s="1"/>
  <c r="F4348" i="14"/>
  <c r="J4348" i="14" s="1"/>
  <c r="F4347" i="14"/>
  <c r="J4347" i="14" s="1"/>
  <c r="F4346" i="14"/>
  <c r="J4346" i="14" s="1"/>
  <c r="J4345" i="14"/>
  <c r="F4345" i="14"/>
  <c r="F4344" i="14"/>
  <c r="J4344" i="14" s="1"/>
  <c r="F4343" i="14"/>
  <c r="J4343" i="14" s="1"/>
  <c r="F4342" i="14"/>
  <c r="J4342" i="14" s="1"/>
  <c r="F4341" i="14"/>
  <c r="J4341" i="14" s="1"/>
  <c r="F4340" i="14"/>
  <c r="J4340" i="14" s="1"/>
  <c r="F4339" i="14"/>
  <c r="J4339" i="14" s="1"/>
  <c r="F4338" i="14"/>
  <c r="J4338" i="14" s="1"/>
  <c r="J4337" i="14"/>
  <c r="F4337" i="14"/>
  <c r="F4336" i="14"/>
  <c r="J4336" i="14" s="1"/>
  <c r="F4335" i="14"/>
  <c r="J4335" i="14" s="1"/>
  <c r="F4334" i="14"/>
  <c r="J4334" i="14" s="1"/>
  <c r="F4333" i="14"/>
  <c r="J4333" i="14" s="1"/>
  <c r="F4332" i="14"/>
  <c r="J4332" i="14" s="1"/>
  <c r="F4331" i="14"/>
  <c r="J4331" i="14" s="1"/>
  <c r="F4330" i="14"/>
  <c r="J4330" i="14" s="1"/>
  <c r="F4329" i="14"/>
  <c r="J4329" i="14" s="1"/>
  <c r="F4328" i="14"/>
  <c r="J4328" i="14" s="1"/>
  <c r="F4327" i="14"/>
  <c r="J4327" i="14" s="1"/>
  <c r="F4326" i="14"/>
  <c r="J4326" i="14" s="1"/>
  <c r="F4325" i="14"/>
  <c r="J4325" i="14" s="1"/>
  <c r="F4324" i="14"/>
  <c r="J4324" i="14" s="1"/>
  <c r="J4323" i="14"/>
  <c r="F4323" i="14"/>
  <c r="F4322" i="14"/>
  <c r="J4322" i="14" s="1"/>
  <c r="F4321" i="14"/>
  <c r="J4321" i="14" s="1"/>
  <c r="F4320" i="14"/>
  <c r="J4320" i="14" s="1"/>
  <c r="F4319" i="14"/>
  <c r="J4319" i="14" s="1"/>
  <c r="F4318" i="14"/>
  <c r="J4318" i="14" s="1"/>
  <c r="F4317" i="14"/>
  <c r="J4317" i="14" s="1"/>
  <c r="F4316" i="14"/>
  <c r="J4316" i="14" s="1"/>
  <c r="F4315" i="14"/>
  <c r="J4315" i="14" s="1"/>
  <c r="F4314" i="14"/>
  <c r="J4314" i="14" s="1"/>
  <c r="J4313" i="14"/>
  <c r="F4313" i="14"/>
  <c r="F4312" i="14"/>
  <c r="J4312" i="14" s="1"/>
  <c r="F4311" i="14"/>
  <c r="J4311" i="14" s="1"/>
  <c r="F4310" i="14"/>
  <c r="J4310" i="14" s="1"/>
  <c r="F4309" i="14"/>
  <c r="J4309" i="14" s="1"/>
  <c r="F4308" i="14"/>
  <c r="J4308" i="14" s="1"/>
  <c r="F4307" i="14"/>
  <c r="J4307" i="14" s="1"/>
  <c r="F4306" i="14"/>
  <c r="J4306" i="14" s="1"/>
  <c r="J4305" i="14"/>
  <c r="F4305" i="14"/>
  <c r="F4304" i="14"/>
  <c r="J4304" i="14" s="1"/>
  <c r="F4303" i="14"/>
  <c r="J4303" i="14" s="1"/>
  <c r="F4302" i="14"/>
  <c r="J4302" i="14" s="1"/>
  <c r="F4301" i="14"/>
  <c r="J4301" i="14" s="1"/>
  <c r="F4300" i="14"/>
  <c r="J4300" i="14" s="1"/>
  <c r="F4299" i="14"/>
  <c r="J4299" i="14" s="1"/>
  <c r="F4298" i="14"/>
  <c r="J4298" i="14" s="1"/>
  <c r="F4297" i="14"/>
  <c r="J4297" i="14" s="1"/>
  <c r="F4296" i="14"/>
  <c r="J4296" i="14" s="1"/>
  <c r="F4295" i="14"/>
  <c r="J4295" i="14" s="1"/>
  <c r="F4294" i="14"/>
  <c r="J4294" i="14" s="1"/>
  <c r="F4293" i="14"/>
  <c r="J4293" i="14" s="1"/>
  <c r="F4292" i="14"/>
  <c r="J4292" i="14" s="1"/>
  <c r="J4291" i="14"/>
  <c r="F4291" i="14"/>
  <c r="F4290" i="14"/>
  <c r="J4290" i="14" s="1"/>
  <c r="F4289" i="14"/>
  <c r="J4289" i="14" s="1"/>
  <c r="F4288" i="14"/>
  <c r="J4288" i="14" s="1"/>
  <c r="F4287" i="14"/>
  <c r="J4287" i="14" s="1"/>
  <c r="F4286" i="14"/>
  <c r="J4286" i="14" s="1"/>
  <c r="F4285" i="14"/>
  <c r="J4285" i="14" s="1"/>
  <c r="F4284" i="14"/>
  <c r="J4284" i="14" s="1"/>
  <c r="F4283" i="14"/>
  <c r="J4283" i="14" s="1"/>
  <c r="F4282" i="14"/>
  <c r="J4282" i="14" s="1"/>
  <c r="J4281" i="14"/>
  <c r="F4281" i="14"/>
  <c r="F4280" i="14"/>
  <c r="J4280" i="14" s="1"/>
  <c r="F4279" i="14"/>
  <c r="J4279" i="14" s="1"/>
  <c r="F4278" i="14"/>
  <c r="J4278" i="14" s="1"/>
  <c r="F4277" i="14"/>
  <c r="J4277" i="14" s="1"/>
  <c r="F4276" i="14"/>
  <c r="J4276" i="14" s="1"/>
  <c r="F4275" i="14"/>
  <c r="J4275" i="14" s="1"/>
  <c r="F4274" i="14"/>
  <c r="J4274" i="14" s="1"/>
  <c r="J4273" i="14"/>
  <c r="F4273" i="14"/>
  <c r="F4272" i="14"/>
  <c r="J4272" i="14" s="1"/>
  <c r="F4271" i="14"/>
  <c r="J4271" i="14" s="1"/>
  <c r="F4270" i="14"/>
  <c r="J4270" i="14" s="1"/>
  <c r="F4269" i="14"/>
  <c r="J4269" i="14" s="1"/>
  <c r="F4268" i="14"/>
  <c r="J4268" i="14" s="1"/>
  <c r="F4267" i="14"/>
  <c r="J4267" i="14" s="1"/>
  <c r="F4266" i="14"/>
  <c r="J4266" i="14" s="1"/>
  <c r="F4265" i="14"/>
  <c r="J4265" i="14" s="1"/>
  <c r="F4264" i="14"/>
  <c r="J4264" i="14" s="1"/>
  <c r="F4263" i="14"/>
  <c r="J4263" i="14" s="1"/>
  <c r="F4262" i="14"/>
  <c r="J4262" i="14" s="1"/>
  <c r="F4261" i="14"/>
  <c r="J4261" i="14" s="1"/>
  <c r="F4260" i="14"/>
  <c r="J4260" i="14" s="1"/>
  <c r="J4259" i="14"/>
  <c r="F4259" i="14"/>
  <c r="F4258" i="14"/>
  <c r="J4258" i="14" s="1"/>
  <c r="F4257" i="14"/>
  <c r="J4257" i="14" s="1"/>
  <c r="F4256" i="14"/>
  <c r="J4256" i="14" s="1"/>
  <c r="F4255" i="14"/>
  <c r="J4255" i="14" s="1"/>
  <c r="F4254" i="14"/>
  <c r="J4254" i="14" s="1"/>
  <c r="F4253" i="14"/>
  <c r="J4253" i="14" s="1"/>
  <c r="F4252" i="14"/>
  <c r="J4252" i="14" s="1"/>
  <c r="F4251" i="14"/>
  <c r="J4251" i="14" s="1"/>
  <c r="F4250" i="14"/>
  <c r="J4250" i="14" s="1"/>
  <c r="J4249" i="14"/>
  <c r="F4249" i="14"/>
  <c r="F4248" i="14"/>
  <c r="J4248" i="14" s="1"/>
  <c r="F4247" i="14"/>
  <c r="J4247" i="14" s="1"/>
  <c r="F4246" i="14"/>
  <c r="J4246" i="14" s="1"/>
  <c r="F4245" i="14"/>
  <c r="J4245" i="14" s="1"/>
  <c r="F4244" i="14"/>
  <c r="J4244" i="14" s="1"/>
  <c r="F4243" i="14"/>
  <c r="J4243" i="14" s="1"/>
  <c r="F4242" i="14"/>
  <c r="J4242" i="14" s="1"/>
  <c r="J4241" i="14"/>
  <c r="F4241" i="14"/>
  <c r="F4240" i="14"/>
  <c r="J4240" i="14" s="1"/>
  <c r="F4239" i="14"/>
  <c r="J4239" i="14" s="1"/>
  <c r="F4238" i="14"/>
  <c r="J4238" i="14" s="1"/>
  <c r="F4237" i="14"/>
  <c r="J4237" i="14" s="1"/>
  <c r="F4236" i="14"/>
  <c r="J4236" i="14" s="1"/>
  <c r="F4235" i="14"/>
  <c r="J4235" i="14" s="1"/>
  <c r="F4234" i="14"/>
  <c r="J4234" i="14" s="1"/>
  <c r="F4233" i="14"/>
  <c r="J4233" i="14" s="1"/>
  <c r="F4232" i="14"/>
  <c r="J4232" i="14" s="1"/>
  <c r="F4231" i="14"/>
  <c r="J4231" i="14" s="1"/>
  <c r="F4230" i="14"/>
  <c r="J4230" i="14" s="1"/>
  <c r="F4229" i="14"/>
  <c r="J4229" i="14" s="1"/>
  <c r="F4228" i="14"/>
  <c r="J4228" i="14" s="1"/>
  <c r="J4227" i="14"/>
  <c r="F4227" i="14"/>
  <c r="F4226" i="14"/>
  <c r="J4226" i="14" s="1"/>
  <c r="F4225" i="14"/>
  <c r="J4225" i="14" s="1"/>
  <c r="F4224" i="14"/>
  <c r="J4224" i="14" s="1"/>
  <c r="F4223" i="14"/>
  <c r="J4223" i="14" s="1"/>
  <c r="F4222" i="14"/>
  <c r="J4222" i="14" s="1"/>
  <c r="F4221" i="14"/>
  <c r="J4221" i="14" s="1"/>
  <c r="F4220" i="14"/>
  <c r="J4220" i="14" s="1"/>
  <c r="F4219" i="14"/>
  <c r="J4219" i="14" s="1"/>
  <c r="F4218" i="14"/>
  <c r="J4218" i="14" s="1"/>
  <c r="J4217" i="14"/>
  <c r="F4217" i="14"/>
  <c r="F4216" i="14"/>
  <c r="J4216" i="14" s="1"/>
  <c r="F4215" i="14"/>
  <c r="J4215" i="14" s="1"/>
  <c r="F4214" i="14"/>
  <c r="J4214" i="14" s="1"/>
  <c r="F4213" i="14"/>
  <c r="J4213" i="14" s="1"/>
  <c r="F4212" i="14"/>
  <c r="J4212" i="14" s="1"/>
  <c r="F4211" i="14"/>
  <c r="J4211" i="14" s="1"/>
  <c r="F4210" i="14"/>
  <c r="J4210" i="14" s="1"/>
  <c r="J4209" i="14"/>
  <c r="F4209" i="14"/>
  <c r="F4208" i="14"/>
  <c r="J4208" i="14" s="1"/>
  <c r="F4207" i="14"/>
  <c r="J4207" i="14" s="1"/>
  <c r="F4206" i="14"/>
  <c r="J4206" i="14" s="1"/>
  <c r="F4205" i="14"/>
  <c r="J4205" i="14" s="1"/>
  <c r="F4204" i="14"/>
  <c r="J4204" i="14" s="1"/>
  <c r="F4203" i="14"/>
  <c r="J4203" i="14" s="1"/>
  <c r="F4202" i="14"/>
  <c r="J4202" i="14" s="1"/>
  <c r="F4201" i="14"/>
  <c r="J4201" i="14" s="1"/>
  <c r="F4200" i="14"/>
  <c r="J4200" i="14" s="1"/>
  <c r="F4199" i="14"/>
  <c r="J4199" i="14" s="1"/>
  <c r="F4198" i="14"/>
  <c r="J4198" i="14" s="1"/>
  <c r="F4197" i="14"/>
  <c r="J4197" i="14" s="1"/>
  <c r="F4196" i="14"/>
  <c r="J4196" i="14" s="1"/>
  <c r="J4195" i="14"/>
  <c r="F4195" i="14"/>
  <c r="F4194" i="14"/>
  <c r="J4194" i="14" s="1"/>
  <c r="F4193" i="14"/>
  <c r="J4193" i="14" s="1"/>
  <c r="F4192" i="14"/>
  <c r="J4192" i="14" s="1"/>
  <c r="F4191" i="14"/>
  <c r="J4191" i="14" s="1"/>
  <c r="F4190" i="14"/>
  <c r="J4190" i="14" s="1"/>
  <c r="J4189" i="14"/>
  <c r="F4189" i="14"/>
  <c r="F4188" i="14"/>
  <c r="J4188" i="14" s="1"/>
  <c r="F4187" i="14"/>
  <c r="J4187" i="14" s="1"/>
  <c r="F4186" i="14"/>
  <c r="J4186" i="14" s="1"/>
  <c r="J4185" i="14"/>
  <c r="F4185" i="14"/>
  <c r="F4184" i="14"/>
  <c r="J4184" i="14" s="1"/>
  <c r="F4183" i="14"/>
  <c r="J4183" i="14" s="1"/>
  <c r="F4182" i="14"/>
  <c r="J4182" i="14" s="1"/>
  <c r="F4181" i="14"/>
  <c r="J4181" i="14" s="1"/>
  <c r="F4180" i="14"/>
  <c r="J4180" i="14" s="1"/>
  <c r="J4179" i="14"/>
  <c r="F4179" i="14"/>
  <c r="F4178" i="14"/>
  <c r="J4178" i="14" s="1"/>
  <c r="F4177" i="14"/>
  <c r="J4177" i="14" s="1"/>
  <c r="F4176" i="14"/>
  <c r="J4176" i="14" s="1"/>
  <c r="F4175" i="14"/>
  <c r="J4175" i="14" s="1"/>
  <c r="F4174" i="14"/>
  <c r="J4174" i="14" s="1"/>
  <c r="J4173" i="14"/>
  <c r="F4173" i="14"/>
  <c r="F4172" i="14"/>
  <c r="J4172" i="14" s="1"/>
  <c r="F4171" i="14"/>
  <c r="J4171" i="14" s="1"/>
  <c r="F4170" i="14"/>
  <c r="J4170" i="14" s="1"/>
  <c r="J4169" i="14"/>
  <c r="F4169" i="14"/>
  <c r="F4168" i="14"/>
  <c r="J4168" i="14" s="1"/>
  <c r="F4167" i="14"/>
  <c r="J4167" i="14" s="1"/>
  <c r="F4166" i="14"/>
  <c r="J4166" i="14" s="1"/>
  <c r="F4165" i="14"/>
  <c r="J4165" i="14" s="1"/>
  <c r="F4164" i="14"/>
  <c r="J4164" i="14" s="1"/>
  <c r="J4163" i="14"/>
  <c r="F4163" i="14"/>
  <c r="F4162" i="14"/>
  <c r="J4162" i="14" s="1"/>
  <c r="F4161" i="14"/>
  <c r="J4161" i="14" s="1"/>
  <c r="F4160" i="14"/>
  <c r="J4160" i="14" s="1"/>
  <c r="F4159" i="14"/>
  <c r="J4159" i="14" s="1"/>
  <c r="F4158" i="14"/>
  <c r="J4158" i="14" s="1"/>
  <c r="J4157" i="14"/>
  <c r="F4157" i="14"/>
  <c r="F4156" i="14"/>
  <c r="J4156" i="14" s="1"/>
  <c r="F4155" i="14"/>
  <c r="J4155" i="14" s="1"/>
  <c r="F4154" i="14"/>
  <c r="J4154" i="14" s="1"/>
  <c r="J4153" i="14"/>
  <c r="F4153" i="14"/>
  <c r="F4152" i="14"/>
  <c r="J4152" i="14" s="1"/>
  <c r="F4151" i="14"/>
  <c r="J4151" i="14" s="1"/>
  <c r="F4150" i="14"/>
  <c r="J4150" i="14" s="1"/>
  <c r="F4149" i="14"/>
  <c r="J4149" i="14" s="1"/>
  <c r="F4148" i="14"/>
  <c r="J4148" i="14" s="1"/>
  <c r="J4147" i="14"/>
  <c r="F4147" i="14"/>
  <c r="F4146" i="14"/>
  <c r="J4146" i="14" s="1"/>
  <c r="F4145" i="14"/>
  <c r="J4145" i="14" s="1"/>
  <c r="F4144" i="14"/>
  <c r="J4144" i="14" s="1"/>
  <c r="F4143" i="14"/>
  <c r="J4143" i="14" s="1"/>
  <c r="F4142" i="14"/>
  <c r="J4142" i="14" s="1"/>
  <c r="J4141" i="14"/>
  <c r="F4141" i="14"/>
  <c r="F4140" i="14"/>
  <c r="J4140" i="14" s="1"/>
  <c r="F4139" i="14"/>
  <c r="J4139" i="14" s="1"/>
  <c r="F4138" i="14"/>
  <c r="J4138" i="14" s="1"/>
  <c r="J4137" i="14"/>
  <c r="F4137" i="14"/>
  <c r="F4136" i="14"/>
  <c r="J4136" i="14" s="1"/>
  <c r="F4135" i="14"/>
  <c r="J4135" i="14" s="1"/>
  <c r="F4134" i="14"/>
  <c r="J4134" i="14" s="1"/>
  <c r="F4133" i="14"/>
  <c r="J4133" i="14" s="1"/>
  <c r="F4132" i="14"/>
  <c r="J4132" i="14" s="1"/>
  <c r="J4131" i="14"/>
  <c r="F4131" i="14"/>
  <c r="F4130" i="14"/>
  <c r="J4130" i="14" s="1"/>
  <c r="F4129" i="14"/>
  <c r="J4129" i="14" s="1"/>
  <c r="F4128" i="14"/>
  <c r="J4128" i="14" s="1"/>
  <c r="F4127" i="14"/>
  <c r="J4127" i="14" s="1"/>
  <c r="F4126" i="14"/>
  <c r="J4126" i="14" s="1"/>
  <c r="J4125" i="14"/>
  <c r="F4125" i="14"/>
  <c r="F4124" i="14"/>
  <c r="J4124" i="14" s="1"/>
  <c r="F4123" i="14"/>
  <c r="J4123" i="14" s="1"/>
  <c r="F4122" i="14"/>
  <c r="J4122" i="14" s="1"/>
  <c r="J4121" i="14"/>
  <c r="F4121" i="14"/>
  <c r="F4120" i="14"/>
  <c r="J4120" i="14" s="1"/>
  <c r="F4119" i="14"/>
  <c r="J4119" i="14" s="1"/>
  <c r="F4118" i="14"/>
  <c r="J4118" i="14" s="1"/>
  <c r="F4117" i="14"/>
  <c r="J4117" i="14" s="1"/>
  <c r="F4116" i="14"/>
  <c r="J4116" i="14" s="1"/>
  <c r="J4115" i="14"/>
  <c r="F4115" i="14"/>
  <c r="F4114" i="14"/>
  <c r="J4114" i="14" s="1"/>
  <c r="F4113" i="14"/>
  <c r="J4113" i="14" s="1"/>
  <c r="F4112" i="14"/>
  <c r="J4112" i="14" s="1"/>
  <c r="F4111" i="14"/>
  <c r="J4111" i="14" s="1"/>
  <c r="F4110" i="14"/>
  <c r="J4110" i="14" s="1"/>
  <c r="J4109" i="14"/>
  <c r="F4109" i="14"/>
  <c r="F4108" i="14"/>
  <c r="J4108" i="14" s="1"/>
  <c r="F4107" i="14"/>
  <c r="J4107" i="14" s="1"/>
  <c r="F4106" i="14"/>
  <c r="J4106" i="14" s="1"/>
  <c r="J4105" i="14"/>
  <c r="F4105" i="14"/>
  <c r="F4104" i="14"/>
  <c r="J4104" i="14" s="1"/>
  <c r="F4103" i="14"/>
  <c r="J4103" i="14" s="1"/>
  <c r="F4102" i="14"/>
  <c r="J4102" i="14" s="1"/>
  <c r="F4101" i="14"/>
  <c r="J4101" i="14" s="1"/>
  <c r="F4100" i="14"/>
  <c r="J4100" i="14" s="1"/>
  <c r="J4099" i="14"/>
  <c r="F4099" i="14"/>
  <c r="F4098" i="14"/>
  <c r="J4098" i="14" s="1"/>
  <c r="F4097" i="14"/>
  <c r="J4097" i="14" s="1"/>
  <c r="F4096" i="14"/>
  <c r="J4096" i="14" s="1"/>
  <c r="F4095" i="14"/>
  <c r="J4095" i="14" s="1"/>
  <c r="F4094" i="14"/>
  <c r="J4094" i="14" s="1"/>
  <c r="F4093" i="14"/>
  <c r="J4093" i="14" s="1"/>
  <c r="F4092" i="14"/>
  <c r="J4092" i="14" s="1"/>
  <c r="J4091" i="14"/>
  <c r="F4091" i="14"/>
  <c r="F4090" i="14"/>
  <c r="J4090" i="14" s="1"/>
  <c r="F4089" i="14"/>
  <c r="J4089" i="14" s="1"/>
  <c r="F4088" i="14"/>
  <c r="J4088" i="14" s="1"/>
  <c r="J4087" i="14"/>
  <c r="F4087" i="14"/>
  <c r="F4086" i="14"/>
  <c r="J4086" i="14" s="1"/>
  <c r="F4085" i="14"/>
  <c r="J4085" i="14" s="1"/>
  <c r="F4084" i="14"/>
  <c r="J4084" i="14" s="1"/>
  <c r="J4083" i="14"/>
  <c r="F4083" i="14"/>
  <c r="F4082" i="14"/>
  <c r="J4082" i="14" s="1"/>
  <c r="F4081" i="14"/>
  <c r="J4081" i="14" s="1"/>
  <c r="F4080" i="14"/>
  <c r="J4080" i="14" s="1"/>
  <c r="J4079" i="14"/>
  <c r="F4079" i="14"/>
  <c r="F4078" i="14"/>
  <c r="J4078" i="14" s="1"/>
  <c r="F4077" i="14"/>
  <c r="J4077" i="14" s="1"/>
  <c r="F4076" i="14"/>
  <c r="J4076" i="14" s="1"/>
  <c r="J4075" i="14"/>
  <c r="F4075" i="14"/>
  <c r="F4074" i="14"/>
  <c r="J4074" i="14" s="1"/>
  <c r="F4073" i="14"/>
  <c r="J4073" i="14" s="1"/>
  <c r="F4072" i="14"/>
  <c r="J4072" i="14" s="1"/>
  <c r="F4071" i="14"/>
  <c r="J4071" i="14" s="1"/>
  <c r="F4070" i="14"/>
  <c r="J4070" i="14" s="1"/>
  <c r="F4069" i="14"/>
  <c r="J4069" i="14" s="1"/>
  <c r="F4068" i="14"/>
  <c r="J4068" i="14" s="1"/>
  <c r="F4067" i="14"/>
  <c r="J4067" i="14" s="1"/>
  <c r="F4066" i="14"/>
  <c r="J4066" i="14" s="1"/>
  <c r="F4065" i="14"/>
  <c r="J4065" i="14" s="1"/>
  <c r="F4064" i="14"/>
  <c r="J4064" i="14" s="1"/>
  <c r="F4063" i="14"/>
  <c r="J4063" i="14" s="1"/>
  <c r="F4062" i="14"/>
  <c r="J4062" i="14" s="1"/>
  <c r="F4061" i="14"/>
  <c r="J4061" i="14" s="1"/>
  <c r="F4060" i="14"/>
  <c r="J4060" i="14" s="1"/>
  <c r="F4059" i="14"/>
  <c r="J4059" i="14" s="1"/>
  <c r="F4058" i="14"/>
  <c r="J4058" i="14" s="1"/>
  <c r="F4057" i="14"/>
  <c r="J4057" i="14" s="1"/>
  <c r="F4056" i="14"/>
  <c r="J4056" i="14" s="1"/>
  <c r="F4055" i="14"/>
  <c r="J4055" i="14" s="1"/>
  <c r="F4054" i="14"/>
  <c r="J4054" i="14" s="1"/>
  <c r="F4053" i="14"/>
  <c r="J4053" i="14" s="1"/>
  <c r="F4052" i="14"/>
  <c r="J4052" i="14" s="1"/>
  <c r="F4051" i="14"/>
  <c r="J4051" i="14" s="1"/>
  <c r="F4050" i="14"/>
  <c r="J4050" i="14" s="1"/>
  <c r="F4049" i="14"/>
  <c r="J4049" i="14" s="1"/>
  <c r="J4048" i="14"/>
  <c r="F4048" i="14"/>
  <c r="F4047" i="14"/>
  <c r="J4047" i="14" s="1"/>
  <c r="F4046" i="14"/>
  <c r="J4046" i="14" s="1"/>
  <c r="F4045" i="14"/>
  <c r="J4045" i="14" s="1"/>
  <c r="F4044" i="14"/>
  <c r="J4044" i="14" s="1"/>
  <c r="F4043" i="14"/>
  <c r="J4043" i="14" s="1"/>
  <c r="F4042" i="14"/>
  <c r="J4042" i="14" s="1"/>
  <c r="F4041" i="14"/>
  <c r="J4041" i="14" s="1"/>
  <c r="J4040" i="14"/>
  <c r="F4040" i="14"/>
  <c r="F4039" i="14"/>
  <c r="J4039" i="14" s="1"/>
  <c r="F4038" i="14"/>
  <c r="J4038" i="14" s="1"/>
  <c r="F4037" i="14"/>
  <c r="J4037" i="14" s="1"/>
  <c r="F4036" i="14"/>
  <c r="J4036" i="14" s="1"/>
  <c r="F4035" i="14"/>
  <c r="J4035" i="14" s="1"/>
  <c r="F4034" i="14"/>
  <c r="J4034" i="14" s="1"/>
  <c r="F4033" i="14"/>
  <c r="J4033" i="14" s="1"/>
  <c r="J4032" i="14"/>
  <c r="F4032" i="14"/>
  <c r="F4031" i="14"/>
  <c r="J4031" i="14" s="1"/>
  <c r="F4030" i="14"/>
  <c r="J4030" i="14" s="1"/>
  <c r="F4029" i="14"/>
  <c r="J4029" i="14" s="1"/>
  <c r="F4028" i="14"/>
  <c r="J4028" i="14" s="1"/>
  <c r="F4027" i="14"/>
  <c r="J4027" i="14" s="1"/>
  <c r="F4026" i="14"/>
  <c r="J4026" i="14" s="1"/>
  <c r="F4025" i="14"/>
  <c r="J4025" i="14" s="1"/>
  <c r="J4024" i="14"/>
  <c r="F4024" i="14"/>
  <c r="F4023" i="14"/>
  <c r="J4023" i="14" s="1"/>
  <c r="F4022" i="14"/>
  <c r="J4022" i="14" s="1"/>
  <c r="F4021" i="14"/>
  <c r="J4021" i="14" s="1"/>
  <c r="F4020" i="14"/>
  <c r="J4020" i="14" s="1"/>
  <c r="F4019" i="14"/>
  <c r="J4019" i="14" s="1"/>
  <c r="F4018" i="14"/>
  <c r="J4018" i="14" s="1"/>
  <c r="F4017" i="14"/>
  <c r="J4017" i="14" s="1"/>
  <c r="J4016" i="14"/>
  <c r="F4016" i="14"/>
  <c r="F4015" i="14"/>
  <c r="J4015" i="14" s="1"/>
  <c r="F4014" i="14"/>
  <c r="J4014" i="14" s="1"/>
  <c r="F4013" i="14"/>
  <c r="J4013" i="14" s="1"/>
  <c r="F4012" i="14"/>
  <c r="J4012" i="14" s="1"/>
  <c r="F4011" i="14"/>
  <c r="J4011" i="14" s="1"/>
  <c r="F4010" i="14"/>
  <c r="J4010" i="14" s="1"/>
  <c r="F4009" i="14"/>
  <c r="J4009" i="14" s="1"/>
  <c r="J4008" i="14"/>
  <c r="F4008" i="14"/>
  <c r="F4007" i="14"/>
  <c r="J4007" i="14" s="1"/>
  <c r="F4006" i="14"/>
  <c r="J4006" i="14" s="1"/>
  <c r="F4005" i="14"/>
  <c r="J4005" i="14" s="1"/>
  <c r="F4004" i="14"/>
  <c r="J4004" i="14" s="1"/>
  <c r="F4003" i="14"/>
  <c r="J4003" i="14" s="1"/>
  <c r="F4002" i="14"/>
  <c r="J4002" i="14" s="1"/>
  <c r="F4001" i="14"/>
  <c r="J4001" i="14" s="1"/>
  <c r="J4000" i="14"/>
  <c r="F4000" i="14"/>
  <c r="F3999" i="14"/>
  <c r="J3999" i="14" s="1"/>
  <c r="F3998" i="14"/>
  <c r="J3998" i="14" s="1"/>
  <c r="F3997" i="14"/>
  <c r="J3997" i="14" s="1"/>
  <c r="F3996" i="14"/>
  <c r="J3996" i="14" s="1"/>
  <c r="F3995" i="14"/>
  <c r="J3995" i="14" s="1"/>
  <c r="F3994" i="14"/>
  <c r="J3994" i="14" s="1"/>
  <c r="F3993" i="14"/>
  <c r="J3993" i="14" s="1"/>
  <c r="J3992" i="14"/>
  <c r="F3992" i="14"/>
  <c r="F3991" i="14"/>
  <c r="J3991" i="14" s="1"/>
  <c r="F3990" i="14"/>
  <c r="J3990" i="14" s="1"/>
  <c r="F3989" i="14"/>
  <c r="J3989" i="14" s="1"/>
  <c r="F3988" i="14"/>
  <c r="J3988" i="14" s="1"/>
  <c r="F3987" i="14"/>
  <c r="J3987" i="14" s="1"/>
  <c r="F3986" i="14"/>
  <c r="J3986" i="14" s="1"/>
  <c r="F3985" i="14"/>
  <c r="J3985" i="14" s="1"/>
  <c r="J3984" i="14"/>
  <c r="F3984" i="14"/>
  <c r="F3983" i="14"/>
  <c r="J3983" i="14" s="1"/>
  <c r="F3982" i="14"/>
  <c r="J3982" i="14" s="1"/>
  <c r="F3981" i="14"/>
  <c r="J3981" i="14" s="1"/>
  <c r="F3980" i="14"/>
  <c r="J3980" i="14" s="1"/>
  <c r="F3979" i="14"/>
  <c r="J3979" i="14" s="1"/>
  <c r="F3978" i="14"/>
  <c r="J3978" i="14" s="1"/>
  <c r="F3977" i="14"/>
  <c r="J3977" i="14" s="1"/>
  <c r="J3976" i="14"/>
  <c r="F3976" i="14"/>
  <c r="F3975" i="14"/>
  <c r="J3975" i="14" s="1"/>
  <c r="F3974" i="14"/>
  <c r="J3974" i="14" s="1"/>
  <c r="F3973" i="14"/>
  <c r="J3973" i="14" s="1"/>
  <c r="F3972" i="14"/>
  <c r="J3972" i="14" s="1"/>
  <c r="F3971" i="14"/>
  <c r="J3971" i="14" s="1"/>
  <c r="F3970" i="14"/>
  <c r="J3970" i="14" s="1"/>
  <c r="F3969" i="14"/>
  <c r="J3969" i="14" s="1"/>
  <c r="J3968" i="14"/>
  <c r="F3968" i="14"/>
  <c r="F3967" i="14"/>
  <c r="J3967" i="14" s="1"/>
  <c r="F3966" i="14"/>
  <c r="J3966" i="14" s="1"/>
  <c r="F3965" i="14"/>
  <c r="J3965" i="14" s="1"/>
  <c r="F3964" i="14"/>
  <c r="J3964" i="14" s="1"/>
  <c r="F3963" i="14"/>
  <c r="J3963" i="14" s="1"/>
  <c r="F3962" i="14"/>
  <c r="J3962" i="14" s="1"/>
  <c r="F3961" i="14"/>
  <c r="J3961" i="14" s="1"/>
  <c r="J3960" i="14"/>
  <c r="F3960" i="14"/>
  <c r="F3959" i="14"/>
  <c r="J3959" i="14" s="1"/>
  <c r="F3958" i="14"/>
  <c r="J3958" i="14" s="1"/>
  <c r="F3957" i="14"/>
  <c r="J3957" i="14" s="1"/>
  <c r="F3956" i="14"/>
  <c r="J3956" i="14" s="1"/>
  <c r="F3955" i="14"/>
  <c r="J3955" i="14" s="1"/>
  <c r="F3954" i="14"/>
  <c r="J3954" i="14" s="1"/>
  <c r="F3953" i="14"/>
  <c r="J3953" i="14" s="1"/>
  <c r="J3952" i="14"/>
  <c r="F3952" i="14"/>
  <c r="F3951" i="14"/>
  <c r="J3951" i="14" s="1"/>
  <c r="F3950" i="14"/>
  <c r="J3950" i="14" s="1"/>
  <c r="F3949" i="14"/>
  <c r="J3949" i="14" s="1"/>
  <c r="F3948" i="14"/>
  <c r="J3948" i="14" s="1"/>
  <c r="F3947" i="14"/>
  <c r="J3947" i="14" s="1"/>
  <c r="F3946" i="14"/>
  <c r="J3946" i="14" s="1"/>
  <c r="F3945" i="14"/>
  <c r="J3945" i="14" s="1"/>
  <c r="J3944" i="14"/>
  <c r="F3944" i="14"/>
  <c r="F3943" i="14"/>
  <c r="J3943" i="14" s="1"/>
  <c r="F3942" i="14"/>
  <c r="J3942" i="14" s="1"/>
  <c r="F3941" i="14"/>
  <c r="J3941" i="14" s="1"/>
  <c r="F3940" i="14"/>
  <c r="J3940" i="14" s="1"/>
  <c r="F3939" i="14"/>
  <c r="J3939" i="14" s="1"/>
  <c r="F3938" i="14"/>
  <c r="J3938" i="14" s="1"/>
  <c r="F3937" i="14"/>
  <c r="J3937" i="14" s="1"/>
  <c r="J3936" i="14"/>
  <c r="F3936" i="14"/>
  <c r="F3935" i="14"/>
  <c r="J3935" i="14" s="1"/>
  <c r="F3934" i="14"/>
  <c r="J3934" i="14" s="1"/>
  <c r="F3933" i="14"/>
  <c r="J3933" i="14" s="1"/>
  <c r="F3932" i="14"/>
  <c r="J3932" i="14" s="1"/>
  <c r="F3931" i="14"/>
  <c r="J3931" i="14" s="1"/>
  <c r="F3930" i="14"/>
  <c r="J3930" i="14" s="1"/>
  <c r="F3929" i="14"/>
  <c r="J3929" i="14" s="1"/>
  <c r="J3928" i="14"/>
  <c r="F3928" i="14"/>
  <c r="F3927" i="14"/>
  <c r="J3927" i="14" s="1"/>
  <c r="F3926" i="14"/>
  <c r="J3926" i="14" s="1"/>
  <c r="F3925" i="14"/>
  <c r="J3925" i="14" s="1"/>
  <c r="F3924" i="14"/>
  <c r="J3924" i="14" s="1"/>
  <c r="F3923" i="14"/>
  <c r="J3923" i="14" s="1"/>
  <c r="F3922" i="14"/>
  <c r="J3922" i="14" s="1"/>
  <c r="F3921" i="14"/>
  <c r="J3921" i="14" s="1"/>
  <c r="J3920" i="14"/>
  <c r="F3920" i="14"/>
  <c r="F3919" i="14"/>
  <c r="J3919" i="14" s="1"/>
  <c r="F3918" i="14"/>
  <c r="J3918" i="14" s="1"/>
  <c r="F3917" i="14"/>
  <c r="J3917" i="14" s="1"/>
  <c r="F3916" i="14"/>
  <c r="J3916" i="14" s="1"/>
  <c r="F3915" i="14"/>
  <c r="J3915" i="14" s="1"/>
  <c r="F3914" i="14"/>
  <c r="J3914" i="14" s="1"/>
  <c r="F3913" i="14"/>
  <c r="J3913" i="14" s="1"/>
  <c r="J3912" i="14"/>
  <c r="F3912" i="14"/>
  <c r="F3911" i="14"/>
  <c r="J3911" i="14" s="1"/>
  <c r="F3910" i="14"/>
  <c r="J3910" i="14" s="1"/>
  <c r="F3909" i="14"/>
  <c r="J3909" i="14" s="1"/>
  <c r="F3908" i="14"/>
  <c r="J3908" i="14" s="1"/>
  <c r="F3907" i="14"/>
  <c r="J3907" i="14" s="1"/>
  <c r="F3906" i="14"/>
  <c r="J3906" i="14" s="1"/>
  <c r="F3905" i="14"/>
  <c r="J3905" i="14" s="1"/>
  <c r="J3904" i="14"/>
  <c r="F3904" i="14"/>
  <c r="F3903" i="14"/>
  <c r="J3903" i="14" s="1"/>
  <c r="F3902" i="14"/>
  <c r="J3902" i="14" s="1"/>
  <c r="F3901" i="14"/>
  <c r="J3901" i="14" s="1"/>
  <c r="F3900" i="14"/>
  <c r="J3900" i="14" s="1"/>
  <c r="F3899" i="14"/>
  <c r="J3899" i="14" s="1"/>
  <c r="F3898" i="14"/>
  <c r="J3898" i="14" s="1"/>
  <c r="F3897" i="14"/>
  <c r="J3897" i="14" s="1"/>
  <c r="J3896" i="14"/>
  <c r="F3896" i="14"/>
  <c r="F3895" i="14"/>
  <c r="J3895" i="14" s="1"/>
  <c r="F3894" i="14"/>
  <c r="J3894" i="14" s="1"/>
  <c r="F3893" i="14"/>
  <c r="J3893" i="14" s="1"/>
  <c r="F3892" i="14"/>
  <c r="J3892" i="14" s="1"/>
  <c r="F3891" i="14"/>
  <c r="J3891" i="14" s="1"/>
  <c r="F3890" i="14"/>
  <c r="J3890" i="14" s="1"/>
  <c r="F3889" i="14"/>
  <c r="J3889" i="14" s="1"/>
  <c r="J3888" i="14"/>
  <c r="F3888" i="14"/>
  <c r="F3887" i="14"/>
  <c r="J3887" i="14" s="1"/>
  <c r="F3886" i="14"/>
  <c r="J3886" i="14" s="1"/>
  <c r="F3885" i="14"/>
  <c r="J3885" i="14" s="1"/>
  <c r="F3884" i="14"/>
  <c r="J3884" i="14" s="1"/>
  <c r="F3883" i="14"/>
  <c r="J3883" i="14" s="1"/>
  <c r="F3882" i="14"/>
  <c r="J3882" i="14" s="1"/>
  <c r="F3881" i="14"/>
  <c r="J3881" i="14" s="1"/>
  <c r="J3880" i="14"/>
  <c r="F3880" i="14"/>
  <c r="F3879" i="14"/>
  <c r="J3879" i="14" s="1"/>
  <c r="F3878" i="14"/>
  <c r="J3878" i="14" s="1"/>
  <c r="F3877" i="14"/>
  <c r="J3877" i="14" s="1"/>
  <c r="F3876" i="14"/>
  <c r="J3876" i="14" s="1"/>
  <c r="F3875" i="14"/>
  <c r="J3875" i="14" s="1"/>
  <c r="F3874" i="14"/>
  <c r="J3874" i="14" s="1"/>
  <c r="F3873" i="14"/>
  <c r="J3873" i="14" s="1"/>
  <c r="J3872" i="14"/>
  <c r="F3872" i="14"/>
  <c r="F3871" i="14"/>
  <c r="J3871" i="14" s="1"/>
  <c r="F3870" i="14"/>
  <c r="J3870" i="14" s="1"/>
  <c r="F3869" i="14"/>
  <c r="J3869" i="14" s="1"/>
  <c r="F3868" i="14"/>
  <c r="J3868" i="14" s="1"/>
  <c r="F3867" i="14"/>
  <c r="J3867" i="14" s="1"/>
  <c r="F3866" i="14"/>
  <c r="J3866" i="14" s="1"/>
  <c r="F3865" i="14"/>
  <c r="J3865" i="14" s="1"/>
  <c r="J3864" i="14"/>
  <c r="F3864" i="14"/>
  <c r="F3863" i="14"/>
  <c r="J3863" i="14" s="1"/>
  <c r="F3862" i="14"/>
  <c r="J3862" i="14" s="1"/>
  <c r="F3861" i="14"/>
  <c r="J3861" i="14" s="1"/>
  <c r="F3860" i="14"/>
  <c r="J3860" i="14" s="1"/>
  <c r="F3859" i="14"/>
  <c r="J3859" i="14" s="1"/>
  <c r="F3858" i="14"/>
  <c r="J3858" i="14" s="1"/>
  <c r="F3857" i="14"/>
  <c r="J3857" i="14" s="1"/>
  <c r="J3856" i="14"/>
  <c r="F3856" i="14"/>
  <c r="F3855" i="14"/>
  <c r="J3855" i="14" s="1"/>
  <c r="F3854" i="14"/>
  <c r="J3854" i="14" s="1"/>
  <c r="F3853" i="14"/>
  <c r="J3853" i="14" s="1"/>
  <c r="F3852" i="14"/>
  <c r="J3852" i="14" s="1"/>
  <c r="F3851" i="14"/>
  <c r="J3851" i="14" s="1"/>
  <c r="F3850" i="14"/>
  <c r="J3850" i="14" s="1"/>
  <c r="F3849" i="14"/>
  <c r="J3849" i="14" s="1"/>
  <c r="J3848" i="14"/>
  <c r="F3848" i="14"/>
  <c r="F3847" i="14"/>
  <c r="J3847" i="14" s="1"/>
  <c r="F3846" i="14"/>
  <c r="J3846" i="14" s="1"/>
  <c r="F3845" i="14"/>
  <c r="J3845" i="14" s="1"/>
  <c r="F3844" i="14"/>
  <c r="J3844" i="14" s="1"/>
  <c r="F3843" i="14"/>
  <c r="J3843" i="14" s="1"/>
  <c r="F3842" i="14"/>
  <c r="J3842" i="14" s="1"/>
  <c r="F3841" i="14"/>
  <c r="J3841" i="14" s="1"/>
  <c r="J3840" i="14"/>
  <c r="F3840" i="14"/>
  <c r="F3839" i="14"/>
  <c r="J3839" i="14" s="1"/>
  <c r="F3838" i="14"/>
  <c r="J3838" i="14" s="1"/>
  <c r="F3837" i="14"/>
  <c r="J3837" i="14" s="1"/>
  <c r="F3836" i="14"/>
  <c r="J3836" i="14" s="1"/>
  <c r="F3835" i="14"/>
  <c r="J3835" i="14" s="1"/>
  <c r="F3834" i="14"/>
  <c r="J3834" i="14" s="1"/>
  <c r="F3833" i="14"/>
  <c r="J3833" i="14" s="1"/>
  <c r="J3832" i="14"/>
  <c r="F3832" i="14"/>
  <c r="F3831" i="14"/>
  <c r="J3831" i="14" s="1"/>
  <c r="F3830" i="14"/>
  <c r="J3830" i="14" s="1"/>
  <c r="F3829" i="14"/>
  <c r="J3829" i="14" s="1"/>
  <c r="F3828" i="14"/>
  <c r="J3828" i="14" s="1"/>
  <c r="F3827" i="14"/>
  <c r="J3827" i="14" s="1"/>
  <c r="F3826" i="14"/>
  <c r="J3826" i="14" s="1"/>
  <c r="F3825" i="14"/>
  <c r="J3825" i="14" s="1"/>
  <c r="J3824" i="14"/>
  <c r="F3824" i="14"/>
  <c r="F3823" i="14"/>
  <c r="J3823" i="14" s="1"/>
  <c r="F3822" i="14"/>
  <c r="J3822" i="14" s="1"/>
  <c r="F3821" i="14"/>
  <c r="J3821" i="14" s="1"/>
  <c r="F3820" i="14"/>
  <c r="J3820" i="14" s="1"/>
  <c r="F3819" i="14"/>
  <c r="J3819" i="14" s="1"/>
  <c r="F3818" i="14"/>
  <c r="J3818" i="14" s="1"/>
  <c r="F3817" i="14"/>
  <c r="J3817" i="14" s="1"/>
  <c r="J3816" i="14"/>
  <c r="F3816" i="14"/>
  <c r="F3815" i="14"/>
  <c r="J3815" i="14" s="1"/>
  <c r="F3814" i="14"/>
  <c r="J3814" i="14" s="1"/>
  <c r="F3813" i="14"/>
  <c r="J3813" i="14" s="1"/>
  <c r="F3812" i="14"/>
  <c r="J3812" i="14" s="1"/>
  <c r="F3811" i="14"/>
  <c r="J3811" i="14" s="1"/>
  <c r="F3810" i="14"/>
  <c r="J3810" i="14" s="1"/>
  <c r="F3809" i="14"/>
  <c r="J3809" i="14" s="1"/>
  <c r="J3808" i="14"/>
  <c r="F3808" i="14"/>
  <c r="F3807" i="14"/>
  <c r="J3807" i="14" s="1"/>
  <c r="F3806" i="14"/>
  <c r="J3806" i="14" s="1"/>
  <c r="F3805" i="14"/>
  <c r="J3805" i="14" s="1"/>
  <c r="F3804" i="14"/>
  <c r="J3804" i="14" s="1"/>
  <c r="F3803" i="14"/>
  <c r="J3803" i="14" s="1"/>
  <c r="F3802" i="14"/>
  <c r="J3802" i="14" s="1"/>
  <c r="F3801" i="14"/>
  <c r="J3801" i="14" s="1"/>
  <c r="J3800" i="14"/>
  <c r="F3800" i="14"/>
  <c r="F3799" i="14"/>
  <c r="J3799" i="14" s="1"/>
  <c r="F3798" i="14"/>
  <c r="J3798" i="14" s="1"/>
  <c r="F3797" i="14"/>
  <c r="J3797" i="14" s="1"/>
  <c r="F3796" i="14"/>
  <c r="J3796" i="14" s="1"/>
  <c r="F3795" i="14"/>
  <c r="J3795" i="14" s="1"/>
  <c r="F3794" i="14"/>
  <c r="J3794" i="14" s="1"/>
  <c r="F3793" i="14"/>
  <c r="J3793" i="14" s="1"/>
  <c r="J3792" i="14"/>
  <c r="F3792" i="14"/>
  <c r="F3791" i="14"/>
  <c r="J3791" i="14" s="1"/>
  <c r="F3790" i="14"/>
  <c r="J3790" i="14" s="1"/>
  <c r="F3789" i="14"/>
  <c r="J3789" i="14" s="1"/>
  <c r="F3788" i="14"/>
  <c r="J3788" i="14" s="1"/>
  <c r="F3787" i="14"/>
  <c r="J3787" i="14" s="1"/>
  <c r="F3786" i="14"/>
  <c r="J3786" i="14" s="1"/>
  <c r="F3785" i="14"/>
  <c r="J3785" i="14" s="1"/>
  <c r="J3784" i="14"/>
  <c r="F3784" i="14"/>
  <c r="F3783" i="14"/>
  <c r="J3783" i="14" s="1"/>
  <c r="F3782" i="14"/>
  <c r="J3782" i="14" s="1"/>
  <c r="F3781" i="14"/>
  <c r="J3781" i="14" s="1"/>
  <c r="F3780" i="14"/>
  <c r="J3780" i="14" s="1"/>
  <c r="F3779" i="14"/>
  <c r="J3779" i="14" s="1"/>
  <c r="F3778" i="14"/>
  <c r="J3778" i="14" s="1"/>
  <c r="F3777" i="14"/>
  <c r="J3777" i="14" s="1"/>
  <c r="J3776" i="14"/>
  <c r="F3776" i="14"/>
  <c r="F3775" i="14"/>
  <c r="J3775" i="14" s="1"/>
  <c r="F3774" i="14"/>
  <c r="J3774" i="14" s="1"/>
  <c r="F3773" i="14"/>
  <c r="J3773" i="14" s="1"/>
  <c r="F3772" i="14"/>
  <c r="J3772" i="14" s="1"/>
  <c r="F3771" i="14"/>
  <c r="J3771" i="14" s="1"/>
  <c r="F3770" i="14"/>
  <c r="J3770" i="14" s="1"/>
  <c r="F3769" i="14"/>
  <c r="J3769" i="14" s="1"/>
  <c r="J3768" i="14"/>
  <c r="F3768" i="14"/>
  <c r="F3767" i="14"/>
  <c r="J3767" i="14" s="1"/>
  <c r="F3766" i="14"/>
  <c r="J3766" i="14" s="1"/>
  <c r="F3765" i="14"/>
  <c r="J3765" i="14" s="1"/>
  <c r="F3764" i="14"/>
  <c r="J3764" i="14" s="1"/>
  <c r="F3763" i="14"/>
  <c r="J3763" i="14" s="1"/>
  <c r="F3762" i="14"/>
  <c r="J3762" i="14" s="1"/>
  <c r="F3761" i="14"/>
  <c r="J3761" i="14" s="1"/>
  <c r="J3760" i="14"/>
  <c r="F3760" i="14"/>
  <c r="F3759" i="14"/>
  <c r="J3759" i="14" s="1"/>
  <c r="F3758" i="14"/>
  <c r="J3758" i="14" s="1"/>
  <c r="F3757" i="14"/>
  <c r="J3757" i="14" s="1"/>
  <c r="F3756" i="14"/>
  <c r="J3756" i="14" s="1"/>
  <c r="F3755" i="14"/>
  <c r="J3755" i="14" s="1"/>
  <c r="F3754" i="14"/>
  <c r="J3754" i="14" s="1"/>
  <c r="F3753" i="14"/>
  <c r="J3753" i="14" s="1"/>
  <c r="J3752" i="14"/>
  <c r="F3752" i="14"/>
  <c r="F3751" i="14"/>
  <c r="J3751" i="14" s="1"/>
  <c r="F3750" i="14"/>
  <c r="J3750" i="14" s="1"/>
  <c r="F3749" i="14"/>
  <c r="J3749" i="14" s="1"/>
  <c r="F3748" i="14"/>
  <c r="J3748" i="14" s="1"/>
  <c r="F3747" i="14"/>
  <c r="J3747" i="14" s="1"/>
  <c r="F3746" i="14"/>
  <c r="J3746" i="14" s="1"/>
  <c r="F3745" i="14"/>
  <c r="J3745" i="14" s="1"/>
  <c r="J3744" i="14"/>
  <c r="F3744" i="14"/>
  <c r="F3743" i="14"/>
  <c r="J3743" i="14" s="1"/>
  <c r="F3742" i="14"/>
  <c r="J3742" i="14" s="1"/>
  <c r="F3741" i="14"/>
  <c r="J3741" i="14" s="1"/>
  <c r="F3740" i="14"/>
  <c r="J3740" i="14" s="1"/>
  <c r="F3739" i="14"/>
  <c r="J3739" i="14" s="1"/>
  <c r="F3738" i="14"/>
  <c r="J3738" i="14" s="1"/>
  <c r="F3737" i="14"/>
  <c r="J3737" i="14" s="1"/>
  <c r="J3736" i="14"/>
  <c r="F3736" i="14"/>
  <c r="F3735" i="14"/>
  <c r="J3735" i="14" s="1"/>
  <c r="F3734" i="14"/>
  <c r="J3734" i="14" s="1"/>
  <c r="F3733" i="14"/>
  <c r="J3733" i="14" s="1"/>
  <c r="F3732" i="14"/>
  <c r="J3732" i="14" s="1"/>
  <c r="F3731" i="14"/>
  <c r="J3731" i="14" s="1"/>
  <c r="F3730" i="14"/>
  <c r="J3730" i="14" s="1"/>
  <c r="F3729" i="14"/>
  <c r="J3729" i="14" s="1"/>
  <c r="J3728" i="14"/>
  <c r="F3728" i="14"/>
  <c r="F3727" i="14"/>
  <c r="J3727" i="14" s="1"/>
  <c r="F3726" i="14"/>
  <c r="J3726" i="14" s="1"/>
  <c r="F3725" i="14"/>
  <c r="J3725" i="14" s="1"/>
  <c r="F3724" i="14"/>
  <c r="J3724" i="14" s="1"/>
  <c r="F3723" i="14"/>
  <c r="J3723" i="14" s="1"/>
  <c r="F3722" i="14"/>
  <c r="J3722" i="14" s="1"/>
  <c r="F3721" i="14"/>
  <c r="J3721" i="14" s="1"/>
  <c r="J3720" i="14"/>
  <c r="F3720" i="14"/>
  <c r="F3719" i="14"/>
  <c r="J3719" i="14" s="1"/>
  <c r="F3718" i="14"/>
  <c r="J3718" i="14" s="1"/>
  <c r="F3717" i="14"/>
  <c r="J3717" i="14" s="1"/>
  <c r="F3716" i="14"/>
  <c r="J3716" i="14" s="1"/>
  <c r="F3715" i="14"/>
  <c r="J3715" i="14" s="1"/>
  <c r="F3714" i="14"/>
  <c r="J3714" i="14" s="1"/>
  <c r="F3713" i="14"/>
  <c r="J3713" i="14" s="1"/>
  <c r="J3712" i="14"/>
  <c r="F3712" i="14"/>
  <c r="F3711" i="14"/>
  <c r="J3711" i="14" s="1"/>
  <c r="F3710" i="14"/>
  <c r="J3710" i="14" s="1"/>
  <c r="F3709" i="14"/>
  <c r="J3709" i="14" s="1"/>
  <c r="F3708" i="14"/>
  <c r="J3708" i="14" s="1"/>
  <c r="F3707" i="14"/>
  <c r="J3707" i="14" s="1"/>
  <c r="F3706" i="14"/>
  <c r="J3706" i="14" s="1"/>
  <c r="F3705" i="14"/>
  <c r="J3705" i="14" s="1"/>
  <c r="J3704" i="14"/>
  <c r="F3704" i="14"/>
  <c r="F3703" i="14"/>
  <c r="J3703" i="14" s="1"/>
  <c r="F3702" i="14"/>
  <c r="J3702" i="14" s="1"/>
  <c r="F3701" i="14"/>
  <c r="J3701" i="14" s="1"/>
  <c r="F3700" i="14"/>
  <c r="J3700" i="14" s="1"/>
  <c r="F3699" i="14"/>
  <c r="J3699" i="14" s="1"/>
  <c r="F3698" i="14"/>
  <c r="J3698" i="14" s="1"/>
  <c r="F3697" i="14"/>
  <c r="J3697" i="14" s="1"/>
  <c r="J3696" i="14"/>
  <c r="F3696" i="14"/>
  <c r="F3695" i="14"/>
  <c r="J3695" i="14" s="1"/>
  <c r="F3694" i="14"/>
  <c r="J3694" i="14" s="1"/>
  <c r="F3693" i="14"/>
  <c r="J3693" i="14" s="1"/>
  <c r="F3692" i="14"/>
  <c r="J3692" i="14" s="1"/>
  <c r="F3691" i="14"/>
  <c r="J3691" i="14" s="1"/>
  <c r="F3690" i="14"/>
  <c r="J3690" i="14" s="1"/>
  <c r="F3689" i="14"/>
  <c r="J3689" i="14" s="1"/>
  <c r="J3688" i="14"/>
  <c r="F3688" i="14"/>
  <c r="F3687" i="14"/>
  <c r="J3687" i="14" s="1"/>
  <c r="F3686" i="14"/>
  <c r="J3686" i="14" s="1"/>
  <c r="F3685" i="14"/>
  <c r="J3685" i="14" s="1"/>
  <c r="F3684" i="14"/>
  <c r="J3684" i="14" s="1"/>
  <c r="F3683" i="14"/>
  <c r="J3683" i="14" s="1"/>
  <c r="F3682" i="14"/>
  <c r="J3682" i="14" s="1"/>
  <c r="F3681" i="14"/>
  <c r="J3681" i="14" s="1"/>
  <c r="J3680" i="14"/>
  <c r="F3680" i="14"/>
  <c r="F3679" i="14"/>
  <c r="J3679" i="14" s="1"/>
  <c r="F3678" i="14"/>
  <c r="J3678" i="14" s="1"/>
  <c r="F3677" i="14"/>
  <c r="J3677" i="14" s="1"/>
  <c r="F3676" i="14"/>
  <c r="J3676" i="14" s="1"/>
  <c r="F3675" i="14"/>
  <c r="J3675" i="14" s="1"/>
  <c r="F3674" i="14"/>
  <c r="J3674" i="14" s="1"/>
  <c r="F3673" i="14"/>
  <c r="J3673" i="14" s="1"/>
  <c r="J3672" i="14"/>
  <c r="F3672" i="14"/>
  <c r="F3671" i="14"/>
  <c r="J3671" i="14" s="1"/>
  <c r="F3670" i="14"/>
  <c r="J3670" i="14" s="1"/>
  <c r="F3669" i="14"/>
  <c r="J3669" i="14" s="1"/>
  <c r="F3668" i="14"/>
  <c r="J3668" i="14" s="1"/>
  <c r="F3667" i="14"/>
  <c r="J3667" i="14" s="1"/>
  <c r="F3666" i="14"/>
  <c r="J3666" i="14" s="1"/>
  <c r="F3665" i="14"/>
  <c r="J3665" i="14" s="1"/>
  <c r="J3664" i="14"/>
  <c r="F3664" i="14"/>
  <c r="F3663" i="14"/>
  <c r="J3663" i="14" s="1"/>
  <c r="F3662" i="14"/>
  <c r="J3662" i="14" s="1"/>
  <c r="F3661" i="14"/>
  <c r="J3661" i="14" s="1"/>
  <c r="F3660" i="14"/>
  <c r="J3660" i="14" s="1"/>
  <c r="F3659" i="14"/>
  <c r="J3659" i="14" s="1"/>
  <c r="F3658" i="14"/>
  <c r="J3658" i="14" s="1"/>
  <c r="F3657" i="14"/>
  <c r="J3657" i="14" s="1"/>
  <c r="J3656" i="14"/>
  <c r="F3656" i="14"/>
  <c r="F3655" i="14"/>
  <c r="J3655" i="14" s="1"/>
  <c r="F3654" i="14"/>
  <c r="J3654" i="14" s="1"/>
  <c r="F3653" i="14"/>
  <c r="J3653" i="14" s="1"/>
  <c r="F3652" i="14"/>
  <c r="J3652" i="14" s="1"/>
  <c r="F3651" i="14"/>
  <c r="J3651" i="14" s="1"/>
  <c r="F3650" i="14"/>
  <c r="J3650" i="14" s="1"/>
  <c r="F3649" i="14"/>
  <c r="J3649" i="14" s="1"/>
  <c r="J3648" i="14"/>
  <c r="F3648" i="14"/>
  <c r="F3647" i="14"/>
  <c r="J3647" i="14" s="1"/>
  <c r="F3646" i="14"/>
  <c r="J3646" i="14" s="1"/>
  <c r="F3645" i="14"/>
  <c r="J3645" i="14" s="1"/>
  <c r="F3644" i="14"/>
  <c r="J3644" i="14" s="1"/>
  <c r="F3643" i="14"/>
  <c r="J3643" i="14" s="1"/>
  <c r="F3642" i="14"/>
  <c r="J3642" i="14" s="1"/>
  <c r="F3641" i="14"/>
  <c r="J3641" i="14" s="1"/>
  <c r="J3640" i="14"/>
  <c r="F3640" i="14"/>
  <c r="F3639" i="14"/>
  <c r="J3639" i="14" s="1"/>
  <c r="F3638" i="14"/>
  <c r="J3638" i="14" s="1"/>
  <c r="F3637" i="14"/>
  <c r="J3637" i="14" s="1"/>
  <c r="F3636" i="14"/>
  <c r="J3636" i="14" s="1"/>
  <c r="F3635" i="14"/>
  <c r="J3635" i="14" s="1"/>
  <c r="F3634" i="14"/>
  <c r="J3634" i="14" s="1"/>
  <c r="F3633" i="14"/>
  <c r="J3633" i="14" s="1"/>
  <c r="J3632" i="14"/>
  <c r="F3632" i="14"/>
  <c r="F3631" i="14"/>
  <c r="J3631" i="14" s="1"/>
  <c r="F3630" i="14"/>
  <c r="J3630" i="14" s="1"/>
  <c r="F3629" i="14"/>
  <c r="J3629" i="14" s="1"/>
  <c r="F3628" i="14"/>
  <c r="J3628" i="14" s="1"/>
  <c r="F3627" i="14"/>
  <c r="J3627" i="14" s="1"/>
  <c r="F3626" i="14"/>
  <c r="J3626" i="14" s="1"/>
  <c r="F3625" i="14"/>
  <c r="J3625" i="14" s="1"/>
  <c r="J3624" i="14"/>
  <c r="F3624" i="14"/>
  <c r="F3623" i="14"/>
  <c r="J3623" i="14" s="1"/>
  <c r="F3622" i="14"/>
  <c r="J3622" i="14" s="1"/>
  <c r="F3621" i="14"/>
  <c r="J3621" i="14" s="1"/>
  <c r="F3620" i="14"/>
  <c r="J3620" i="14" s="1"/>
  <c r="F3619" i="14"/>
  <c r="J3619" i="14" s="1"/>
  <c r="F3618" i="14"/>
  <c r="J3618" i="14" s="1"/>
  <c r="F3617" i="14"/>
  <c r="J3617" i="14" s="1"/>
  <c r="J3616" i="14"/>
  <c r="F3616" i="14"/>
  <c r="F3615" i="14"/>
  <c r="J3615" i="14" s="1"/>
  <c r="F3614" i="14"/>
  <c r="J3614" i="14" s="1"/>
  <c r="F3613" i="14"/>
  <c r="J3613" i="14" s="1"/>
  <c r="F3612" i="14"/>
  <c r="J3612" i="14" s="1"/>
  <c r="F3611" i="14"/>
  <c r="J3611" i="14" s="1"/>
  <c r="F3610" i="14"/>
  <c r="J3610" i="14" s="1"/>
  <c r="F3609" i="14"/>
  <c r="J3609" i="14" s="1"/>
  <c r="J3608" i="14"/>
  <c r="F3608" i="14"/>
  <c r="F3607" i="14"/>
  <c r="J3607" i="14" s="1"/>
  <c r="F3606" i="14"/>
  <c r="J3606" i="14" s="1"/>
  <c r="F3605" i="14"/>
  <c r="J3605" i="14" s="1"/>
  <c r="F3604" i="14"/>
  <c r="J3604" i="14" s="1"/>
  <c r="F3603" i="14"/>
  <c r="J3603" i="14" s="1"/>
  <c r="F3602" i="14"/>
  <c r="J3602" i="14" s="1"/>
  <c r="F3601" i="14"/>
  <c r="J3601" i="14" s="1"/>
  <c r="J3600" i="14"/>
  <c r="F3600" i="14"/>
  <c r="F3599" i="14"/>
  <c r="J3599" i="14" s="1"/>
  <c r="F3598" i="14"/>
  <c r="J3598" i="14" s="1"/>
  <c r="F3597" i="14"/>
  <c r="J3597" i="14" s="1"/>
  <c r="F3596" i="14"/>
  <c r="J3596" i="14" s="1"/>
  <c r="F3595" i="14"/>
  <c r="J3595" i="14" s="1"/>
  <c r="F3594" i="14"/>
  <c r="J3594" i="14" s="1"/>
  <c r="F3593" i="14"/>
  <c r="J3593" i="14" s="1"/>
  <c r="J3592" i="14"/>
  <c r="F3592" i="14"/>
  <c r="F3591" i="14"/>
  <c r="J3591" i="14" s="1"/>
  <c r="F3590" i="14"/>
  <c r="J3590" i="14" s="1"/>
  <c r="F3589" i="14"/>
  <c r="J3589" i="14" s="1"/>
  <c r="F3588" i="14"/>
  <c r="J3588" i="14" s="1"/>
  <c r="F3587" i="14"/>
  <c r="J3587" i="14" s="1"/>
  <c r="F3586" i="14"/>
  <c r="J3586" i="14" s="1"/>
  <c r="F3585" i="14"/>
  <c r="J3585" i="14" s="1"/>
  <c r="J3584" i="14"/>
  <c r="F3584" i="14"/>
  <c r="F3583" i="14"/>
  <c r="J3583" i="14" s="1"/>
  <c r="F3582" i="14"/>
  <c r="J3582" i="14" s="1"/>
  <c r="F3581" i="14"/>
  <c r="J3581" i="14" s="1"/>
  <c r="F3580" i="14"/>
  <c r="J3580" i="14" s="1"/>
  <c r="F3579" i="14"/>
  <c r="J3579" i="14" s="1"/>
  <c r="F3578" i="14"/>
  <c r="J3578" i="14" s="1"/>
  <c r="F3577" i="14"/>
  <c r="J3577" i="14" s="1"/>
  <c r="J3576" i="14"/>
  <c r="F3576" i="14"/>
  <c r="F3575" i="14"/>
  <c r="J3575" i="14" s="1"/>
  <c r="F3574" i="14"/>
  <c r="J3574" i="14" s="1"/>
  <c r="F3573" i="14"/>
  <c r="J3573" i="14" s="1"/>
  <c r="F3572" i="14"/>
  <c r="J3572" i="14" s="1"/>
  <c r="F3571" i="14"/>
  <c r="J3571" i="14" s="1"/>
  <c r="F3570" i="14"/>
  <c r="J3570" i="14" s="1"/>
  <c r="F3569" i="14"/>
  <c r="J3569" i="14" s="1"/>
  <c r="J3568" i="14"/>
  <c r="F3568" i="14"/>
  <c r="F3567" i="14"/>
  <c r="J3567" i="14" s="1"/>
  <c r="F3566" i="14"/>
  <c r="J3566" i="14" s="1"/>
  <c r="F3565" i="14"/>
  <c r="J3565" i="14" s="1"/>
  <c r="F3564" i="14"/>
  <c r="J3564" i="14" s="1"/>
  <c r="F3563" i="14"/>
  <c r="J3563" i="14" s="1"/>
  <c r="F3562" i="14"/>
  <c r="J3562" i="14" s="1"/>
  <c r="F3561" i="14"/>
  <c r="J3561" i="14" s="1"/>
  <c r="J3560" i="14"/>
  <c r="F3560" i="14"/>
  <c r="F3559" i="14"/>
  <c r="J3559" i="14" s="1"/>
  <c r="F3558" i="14"/>
  <c r="J3558" i="14" s="1"/>
  <c r="F3557" i="14"/>
  <c r="J3557" i="14" s="1"/>
  <c r="F3556" i="14"/>
  <c r="J3556" i="14" s="1"/>
  <c r="F3555" i="14"/>
  <c r="J3555" i="14" s="1"/>
  <c r="F3554" i="14"/>
  <c r="J3554" i="14" s="1"/>
  <c r="F3553" i="14"/>
  <c r="J3553" i="14" s="1"/>
  <c r="J3552" i="14"/>
  <c r="F3552" i="14"/>
  <c r="F3551" i="14"/>
  <c r="J3551" i="14" s="1"/>
  <c r="F3550" i="14"/>
  <c r="J3550" i="14" s="1"/>
  <c r="F3549" i="14"/>
  <c r="J3549" i="14" s="1"/>
  <c r="F3548" i="14"/>
  <c r="J3548" i="14" s="1"/>
  <c r="F3547" i="14"/>
  <c r="J3547" i="14" s="1"/>
  <c r="F3546" i="14"/>
  <c r="J3546" i="14" s="1"/>
  <c r="F3545" i="14"/>
  <c r="J3545" i="14" s="1"/>
  <c r="J3544" i="14"/>
  <c r="F3544" i="14"/>
  <c r="F3543" i="14"/>
  <c r="J3543" i="14" s="1"/>
  <c r="F3542" i="14"/>
  <c r="J3542" i="14" s="1"/>
  <c r="F3541" i="14"/>
  <c r="J3541" i="14" s="1"/>
  <c r="F3540" i="14"/>
  <c r="J3540" i="14" s="1"/>
  <c r="F3539" i="14"/>
  <c r="J3539" i="14" s="1"/>
  <c r="F3538" i="14"/>
  <c r="J3538" i="14" s="1"/>
  <c r="F3537" i="14"/>
  <c r="J3537" i="14" s="1"/>
  <c r="J3536" i="14"/>
  <c r="F3536" i="14"/>
  <c r="F3535" i="14"/>
  <c r="J3535" i="14" s="1"/>
  <c r="F3534" i="14"/>
  <c r="J3534" i="14" s="1"/>
  <c r="F3533" i="14"/>
  <c r="J3533" i="14" s="1"/>
  <c r="F3532" i="14"/>
  <c r="J3532" i="14" s="1"/>
  <c r="F3531" i="14"/>
  <c r="J3531" i="14" s="1"/>
  <c r="F3530" i="14"/>
  <c r="J3530" i="14" s="1"/>
  <c r="F3529" i="14"/>
  <c r="J3529" i="14" s="1"/>
  <c r="J3528" i="14"/>
  <c r="F3528" i="14"/>
  <c r="F3527" i="14"/>
  <c r="J3527" i="14" s="1"/>
  <c r="F3526" i="14"/>
  <c r="J3526" i="14" s="1"/>
  <c r="F3525" i="14"/>
  <c r="J3525" i="14" s="1"/>
  <c r="F3524" i="14"/>
  <c r="J3524" i="14" s="1"/>
  <c r="F3523" i="14"/>
  <c r="J3523" i="14" s="1"/>
  <c r="F3522" i="14"/>
  <c r="J3522" i="14" s="1"/>
  <c r="F3521" i="14"/>
  <c r="J3521" i="14" s="1"/>
  <c r="J3520" i="14"/>
  <c r="F3520" i="14"/>
  <c r="F3519" i="14"/>
  <c r="J3519" i="14" s="1"/>
  <c r="F3518" i="14"/>
  <c r="J3518" i="14" s="1"/>
  <c r="F3517" i="14"/>
  <c r="J3517" i="14" s="1"/>
  <c r="F3516" i="14"/>
  <c r="J3516" i="14" s="1"/>
  <c r="F3515" i="14"/>
  <c r="J3515" i="14" s="1"/>
  <c r="F3514" i="14"/>
  <c r="J3514" i="14" s="1"/>
  <c r="F3513" i="14"/>
  <c r="J3513" i="14" s="1"/>
  <c r="J3512" i="14"/>
  <c r="F3512" i="14"/>
  <c r="F3511" i="14"/>
  <c r="J3511" i="14" s="1"/>
  <c r="F3510" i="14"/>
  <c r="J3510" i="14" s="1"/>
  <c r="F3509" i="14"/>
  <c r="J3509" i="14" s="1"/>
  <c r="F3508" i="14"/>
  <c r="J3508" i="14" s="1"/>
  <c r="F3507" i="14"/>
  <c r="J3507" i="14" s="1"/>
  <c r="F3506" i="14"/>
  <c r="J3506" i="14" s="1"/>
  <c r="F3505" i="14"/>
  <c r="J3505" i="14" s="1"/>
  <c r="J3504" i="14"/>
  <c r="F3504" i="14"/>
  <c r="F3503" i="14"/>
  <c r="J3503" i="14" s="1"/>
  <c r="F3502" i="14"/>
  <c r="J3502" i="14" s="1"/>
  <c r="F3501" i="14"/>
  <c r="J3501" i="14" s="1"/>
  <c r="F3500" i="14"/>
  <c r="J3500" i="14" s="1"/>
  <c r="F3499" i="14"/>
  <c r="J3499" i="14" s="1"/>
  <c r="F3498" i="14"/>
  <c r="J3498" i="14" s="1"/>
  <c r="F3497" i="14"/>
  <c r="J3497" i="14" s="1"/>
  <c r="J3496" i="14"/>
  <c r="F3496" i="14"/>
  <c r="F3495" i="14"/>
  <c r="J3495" i="14" s="1"/>
  <c r="F3494" i="14"/>
  <c r="J3494" i="14" s="1"/>
  <c r="F3493" i="14"/>
  <c r="J3493" i="14" s="1"/>
  <c r="F3492" i="14"/>
  <c r="J3492" i="14" s="1"/>
  <c r="F3491" i="14"/>
  <c r="J3491" i="14" s="1"/>
  <c r="F3490" i="14"/>
  <c r="J3490" i="14" s="1"/>
  <c r="F3489" i="14"/>
  <c r="J3489" i="14" s="1"/>
  <c r="J3488" i="14"/>
  <c r="F3488" i="14"/>
  <c r="F3487" i="14"/>
  <c r="J3487" i="14" s="1"/>
  <c r="F3486" i="14"/>
  <c r="J3486" i="14" s="1"/>
  <c r="F3485" i="14"/>
  <c r="J3485" i="14" s="1"/>
  <c r="F3484" i="14"/>
  <c r="J3484" i="14" s="1"/>
  <c r="F3483" i="14"/>
  <c r="J3483" i="14" s="1"/>
  <c r="F3482" i="14"/>
  <c r="J3482" i="14" s="1"/>
  <c r="F3481" i="14"/>
  <c r="J3481" i="14" s="1"/>
  <c r="J3480" i="14"/>
  <c r="F3480" i="14"/>
  <c r="F3479" i="14"/>
  <c r="J3479" i="14" s="1"/>
  <c r="F3478" i="14"/>
  <c r="J3478" i="14" s="1"/>
  <c r="F3477" i="14"/>
  <c r="J3477" i="14" s="1"/>
  <c r="F3476" i="14"/>
  <c r="J3476" i="14" s="1"/>
  <c r="F3475" i="14"/>
  <c r="J3475" i="14" s="1"/>
  <c r="F3474" i="14"/>
  <c r="J3474" i="14" s="1"/>
  <c r="F3473" i="14"/>
  <c r="J3473" i="14" s="1"/>
  <c r="F3472" i="14"/>
  <c r="J3472" i="14" s="1"/>
  <c r="F3471" i="14"/>
  <c r="J3471" i="14" s="1"/>
  <c r="F3470" i="14"/>
  <c r="J3470" i="14" s="1"/>
  <c r="F3469" i="14"/>
  <c r="J3469" i="14" s="1"/>
  <c r="J3468" i="14"/>
  <c r="F3468" i="14"/>
  <c r="F3467" i="14"/>
  <c r="J3467" i="14" s="1"/>
  <c r="F3466" i="14"/>
  <c r="J3466" i="14" s="1"/>
  <c r="F3465" i="14"/>
  <c r="J3465" i="14" s="1"/>
  <c r="F3464" i="14"/>
  <c r="J3464" i="14" s="1"/>
  <c r="F3463" i="14"/>
  <c r="J3463" i="14" s="1"/>
  <c r="F3462" i="14"/>
  <c r="J3462" i="14" s="1"/>
  <c r="F3461" i="14"/>
  <c r="J3461" i="14" s="1"/>
  <c r="J3460" i="14"/>
  <c r="F3460" i="14"/>
  <c r="F3459" i="14"/>
  <c r="J3459" i="14" s="1"/>
  <c r="F3458" i="14"/>
  <c r="J3458" i="14" s="1"/>
  <c r="F3457" i="14"/>
  <c r="J3457" i="14" s="1"/>
  <c r="F3456" i="14"/>
  <c r="J3456" i="14" s="1"/>
  <c r="F3455" i="14"/>
  <c r="J3455" i="14" s="1"/>
  <c r="F3454" i="14"/>
  <c r="J3454" i="14" s="1"/>
  <c r="F3453" i="14"/>
  <c r="J3453" i="14" s="1"/>
  <c r="J3452" i="14"/>
  <c r="F3452" i="14"/>
  <c r="F3451" i="14"/>
  <c r="J3451" i="14" s="1"/>
  <c r="F3450" i="14"/>
  <c r="J3450" i="14" s="1"/>
  <c r="F3449" i="14"/>
  <c r="J3449" i="14" s="1"/>
  <c r="F3448" i="14"/>
  <c r="J3448" i="14" s="1"/>
  <c r="F3447" i="14"/>
  <c r="J3447" i="14" s="1"/>
  <c r="F3446" i="14"/>
  <c r="J3446" i="14" s="1"/>
  <c r="F3445" i="14"/>
  <c r="J3445" i="14" s="1"/>
  <c r="J3444" i="14"/>
  <c r="F3444" i="14"/>
  <c r="F3443" i="14"/>
  <c r="J3443" i="14" s="1"/>
  <c r="F3442" i="14"/>
  <c r="J3442" i="14" s="1"/>
  <c r="F3441" i="14"/>
  <c r="J3441" i="14" s="1"/>
  <c r="F3440" i="14"/>
  <c r="J3440" i="14" s="1"/>
  <c r="F3439" i="14"/>
  <c r="J3439" i="14" s="1"/>
  <c r="F3438" i="14"/>
  <c r="J3438" i="14" s="1"/>
  <c r="F3437" i="14"/>
  <c r="J3437" i="14" s="1"/>
  <c r="J3436" i="14"/>
  <c r="F3436" i="14"/>
  <c r="F3435" i="14"/>
  <c r="J3435" i="14" s="1"/>
  <c r="F3434" i="14"/>
  <c r="J3434" i="14" s="1"/>
  <c r="F3433" i="14"/>
  <c r="J3433" i="14" s="1"/>
  <c r="F3432" i="14"/>
  <c r="J3432" i="14" s="1"/>
  <c r="F3431" i="14"/>
  <c r="J3431" i="14" s="1"/>
  <c r="F3430" i="14"/>
  <c r="J3430" i="14" s="1"/>
  <c r="F3429" i="14"/>
  <c r="J3429" i="14" s="1"/>
  <c r="J3428" i="14"/>
  <c r="F3428" i="14"/>
  <c r="F3427" i="14"/>
  <c r="J3427" i="14" s="1"/>
  <c r="F3426" i="14"/>
  <c r="J3426" i="14" s="1"/>
  <c r="F3425" i="14"/>
  <c r="J3425" i="14" s="1"/>
  <c r="F3424" i="14"/>
  <c r="J3424" i="14" s="1"/>
  <c r="F3423" i="14"/>
  <c r="J3423" i="14" s="1"/>
  <c r="F3422" i="14"/>
  <c r="J3422" i="14" s="1"/>
  <c r="F3421" i="14"/>
  <c r="J3421" i="14" s="1"/>
  <c r="J3420" i="14"/>
  <c r="F3420" i="14"/>
  <c r="F3419" i="14"/>
  <c r="J3419" i="14" s="1"/>
  <c r="F3418" i="14"/>
  <c r="J3418" i="14" s="1"/>
  <c r="F3417" i="14"/>
  <c r="J3417" i="14" s="1"/>
  <c r="F3416" i="14"/>
  <c r="J3416" i="14" s="1"/>
  <c r="F3415" i="14"/>
  <c r="J3415" i="14" s="1"/>
  <c r="F3414" i="14"/>
  <c r="J3414" i="14" s="1"/>
  <c r="F3413" i="14"/>
  <c r="J3413" i="14" s="1"/>
  <c r="J3412" i="14"/>
  <c r="F3412" i="14"/>
  <c r="F3411" i="14"/>
  <c r="J3411" i="14" s="1"/>
  <c r="F3410" i="14"/>
  <c r="J3410" i="14" s="1"/>
  <c r="F3409" i="14"/>
  <c r="J3409" i="14" s="1"/>
  <c r="F3408" i="14"/>
  <c r="J3408" i="14" s="1"/>
  <c r="F3407" i="14"/>
  <c r="J3407" i="14" s="1"/>
  <c r="F3406" i="14"/>
  <c r="J3406" i="14" s="1"/>
  <c r="F3405" i="14"/>
  <c r="J3405" i="14" s="1"/>
  <c r="J3404" i="14"/>
  <c r="F3404" i="14"/>
  <c r="F3403" i="14"/>
  <c r="J3403" i="14" s="1"/>
  <c r="F3402" i="14"/>
  <c r="J3402" i="14" s="1"/>
  <c r="F3401" i="14"/>
  <c r="J3401" i="14" s="1"/>
  <c r="F3400" i="14"/>
  <c r="J3400" i="14" s="1"/>
  <c r="F3399" i="14"/>
  <c r="J3399" i="14" s="1"/>
  <c r="F3398" i="14"/>
  <c r="J3398" i="14" s="1"/>
  <c r="F3397" i="14"/>
  <c r="J3397" i="14" s="1"/>
  <c r="J3396" i="14"/>
  <c r="F3396" i="14"/>
  <c r="F3395" i="14"/>
  <c r="J3395" i="14" s="1"/>
  <c r="F3394" i="14"/>
  <c r="J3394" i="14" s="1"/>
  <c r="F3393" i="14"/>
  <c r="J3393" i="14" s="1"/>
  <c r="F3392" i="14"/>
  <c r="J3392" i="14" s="1"/>
  <c r="F3391" i="14"/>
  <c r="J3391" i="14" s="1"/>
  <c r="F3390" i="14"/>
  <c r="J3390" i="14" s="1"/>
  <c r="F3389" i="14"/>
  <c r="J3389" i="14" s="1"/>
  <c r="J3388" i="14"/>
  <c r="F3388" i="14"/>
  <c r="F3387" i="14"/>
  <c r="J3387" i="14" s="1"/>
  <c r="F3386" i="14"/>
  <c r="J3386" i="14" s="1"/>
  <c r="F3385" i="14"/>
  <c r="J3385" i="14" s="1"/>
  <c r="F3384" i="14"/>
  <c r="J3384" i="14" s="1"/>
  <c r="F3383" i="14"/>
  <c r="J3383" i="14" s="1"/>
  <c r="F3382" i="14"/>
  <c r="J3382" i="14" s="1"/>
  <c r="F3381" i="14"/>
  <c r="J3381" i="14" s="1"/>
  <c r="J3380" i="14"/>
  <c r="F3380" i="14"/>
  <c r="F3379" i="14"/>
  <c r="J3379" i="14" s="1"/>
  <c r="F3378" i="14"/>
  <c r="J3378" i="14" s="1"/>
  <c r="F3377" i="14"/>
  <c r="J3377" i="14" s="1"/>
  <c r="F3376" i="14"/>
  <c r="J3376" i="14" s="1"/>
  <c r="F3375" i="14"/>
  <c r="J3375" i="14" s="1"/>
  <c r="F3374" i="14"/>
  <c r="J3374" i="14" s="1"/>
  <c r="F3373" i="14"/>
  <c r="J3373" i="14" s="1"/>
  <c r="J3372" i="14"/>
  <c r="F3372" i="14"/>
  <c r="F3371" i="14"/>
  <c r="J3371" i="14" s="1"/>
  <c r="F3370" i="14"/>
  <c r="J3370" i="14" s="1"/>
  <c r="F3369" i="14"/>
  <c r="J3369" i="14" s="1"/>
  <c r="F3368" i="14"/>
  <c r="J3368" i="14" s="1"/>
  <c r="F3367" i="14"/>
  <c r="J3367" i="14" s="1"/>
  <c r="F3366" i="14"/>
  <c r="J3366" i="14" s="1"/>
  <c r="F3365" i="14"/>
  <c r="J3365" i="14" s="1"/>
  <c r="J3364" i="14"/>
  <c r="F3364" i="14"/>
  <c r="F3363" i="14"/>
  <c r="J3363" i="14" s="1"/>
  <c r="F3362" i="14"/>
  <c r="J3362" i="14" s="1"/>
  <c r="F3361" i="14"/>
  <c r="J3361" i="14" s="1"/>
  <c r="F3360" i="14"/>
  <c r="J3360" i="14" s="1"/>
  <c r="F3359" i="14"/>
  <c r="J3359" i="14" s="1"/>
  <c r="F3358" i="14"/>
  <c r="J3358" i="14" s="1"/>
  <c r="F3357" i="14"/>
  <c r="J3357" i="14" s="1"/>
  <c r="J3356" i="14"/>
  <c r="F3356" i="14"/>
  <c r="F3355" i="14"/>
  <c r="J3355" i="14" s="1"/>
  <c r="F3354" i="14"/>
  <c r="J3354" i="14" s="1"/>
  <c r="F3353" i="14"/>
  <c r="J3353" i="14" s="1"/>
  <c r="F3352" i="14"/>
  <c r="J3352" i="14" s="1"/>
  <c r="F3351" i="14"/>
  <c r="J3351" i="14" s="1"/>
  <c r="F3350" i="14"/>
  <c r="J3350" i="14" s="1"/>
  <c r="F3349" i="14"/>
  <c r="J3349" i="14" s="1"/>
  <c r="J3348" i="14"/>
  <c r="F3348" i="14"/>
  <c r="F3347" i="14"/>
  <c r="J3347" i="14" s="1"/>
  <c r="F3346" i="14"/>
  <c r="J3346" i="14" s="1"/>
  <c r="F3345" i="14"/>
  <c r="J3345" i="14" s="1"/>
  <c r="F3344" i="14"/>
  <c r="J3344" i="14" s="1"/>
  <c r="F3343" i="14"/>
  <c r="J3343" i="14" s="1"/>
  <c r="F3342" i="14"/>
  <c r="J3342" i="14" s="1"/>
  <c r="F3341" i="14"/>
  <c r="J3341" i="14" s="1"/>
  <c r="J3340" i="14"/>
  <c r="F3340" i="14"/>
  <c r="F3339" i="14"/>
  <c r="J3339" i="14" s="1"/>
  <c r="F3338" i="14"/>
  <c r="J3338" i="14" s="1"/>
  <c r="F3337" i="14"/>
  <c r="J3337" i="14" s="1"/>
  <c r="F3336" i="14"/>
  <c r="J3336" i="14" s="1"/>
  <c r="F3335" i="14"/>
  <c r="J3335" i="14" s="1"/>
  <c r="F3334" i="14"/>
  <c r="J3334" i="14" s="1"/>
  <c r="F3333" i="14"/>
  <c r="J3333" i="14" s="1"/>
  <c r="J3332" i="14"/>
  <c r="F3332" i="14"/>
  <c r="F3331" i="14"/>
  <c r="J3331" i="14" s="1"/>
  <c r="F3330" i="14"/>
  <c r="J3330" i="14" s="1"/>
  <c r="F3329" i="14"/>
  <c r="J3329" i="14" s="1"/>
  <c r="F3328" i="14"/>
  <c r="J3328" i="14" s="1"/>
  <c r="F3327" i="14"/>
  <c r="J3327" i="14" s="1"/>
  <c r="F3326" i="14"/>
  <c r="J3326" i="14" s="1"/>
  <c r="F3325" i="14"/>
  <c r="J3325" i="14" s="1"/>
  <c r="J3324" i="14"/>
  <c r="F3324" i="14"/>
  <c r="F3323" i="14"/>
  <c r="J3323" i="14" s="1"/>
  <c r="F3322" i="14"/>
  <c r="J3322" i="14" s="1"/>
  <c r="F3321" i="14"/>
  <c r="J3321" i="14" s="1"/>
  <c r="F3320" i="14"/>
  <c r="J3320" i="14" s="1"/>
  <c r="F3319" i="14"/>
  <c r="J3319" i="14" s="1"/>
  <c r="F3318" i="14"/>
  <c r="J3318" i="14" s="1"/>
  <c r="F3317" i="14"/>
  <c r="J3317" i="14" s="1"/>
  <c r="J3316" i="14"/>
  <c r="F3316" i="14"/>
  <c r="F3315" i="14"/>
  <c r="J3315" i="14" s="1"/>
  <c r="F3314" i="14"/>
  <c r="J3314" i="14" s="1"/>
  <c r="F3313" i="14"/>
  <c r="J3313" i="14" s="1"/>
  <c r="F3312" i="14"/>
  <c r="J3312" i="14" s="1"/>
  <c r="F3311" i="14"/>
  <c r="J3311" i="14" s="1"/>
  <c r="F3310" i="14"/>
  <c r="J3310" i="14" s="1"/>
  <c r="F3309" i="14"/>
  <c r="J3309" i="14" s="1"/>
  <c r="J3308" i="14"/>
  <c r="F3308" i="14"/>
  <c r="F3307" i="14"/>
  <c r="J3307" i="14" s="1"/>
  <c r="F3306" i="14"/>
  <c r="J3306" i="14" s="1"/>
  <c r="F3305" i="14"/>
  <c r="J3305" i="14" s="1"/>
  <c r="F3304" i="14"/>
  <c r="J3304" i="14" s="1"/>
  <c r="F3303" i="14"/>
  <c r="J3303" i="14" s="1"/>
  <c r="F3302" i="14"/>
  <c r="J3302" i="14" s="1"/>
  <c r="F3301" i="14"/>
  <c r="J3301" i="14" s="1"/>
  <c r="J3300" i="14"/>
  <c r="F3300" i="14"/>
  <c r="F3299" i="14"/>
  <c r="J3299" i="14" s="1"/>
  <c r="F3298" i="14"/>
  <c r="J3298" i="14" s="1"/>
  <c r="F3297" i="14"/>
  <c r="J3297" i="14" s="1"/>
  <c r="F3296" i="14"/>
  <c r="J3296" i="14" s="1"/>
  <c r="F3295" i="14"/>
  <c r="J3295" i="14" s="1"/>
  <c r="F3294" i="14"/>
  <c r="J3294" i="14" s="1"/>
  <c r="F3293" i="14"/>
  <c r="J3293" i="14" s="1"/>
  <c r="J3292" i="14"/>
  <c r="F3292" i="14"/>
  <c r="F3291" i="14"/>
  <c r="J3291" i="14" s="1"/>
  <c r="F3290" i="14"/>
  <c r="J3290" i="14" s="1"/>
  <c r="F3289" i="14"/>
  <c r="J3289" i="14" s="1"/>
  <c r="F3288" i="14"/>
  <c r="J3288" i="14" s="1"/>
  <c r="F3287" i="14"/>
  <c r="J3287" i="14" s="1"/>
  <c r="F3286" i="14"/>
  <c r="J3286" i="14" s="1"/>
  <c r="F3285" i="14"/>
  <c r="J3285" i="14" s="1"/>
  <c r="J3284" i="14"/>
  <c r="F3284" i="14"/>
  <c r="F3283" i="14"/>
  <c r="J3283" i="14" s="1"/>
  <c r="F3282" i="14"/>
  <c r="J3282" i="14" s="1"/>
  <c r="F3281" i="14"/>
  <c r="J3281" i="14" s="1"/>
  <c r="F3280" i="14"/>
  <c r="J3280" i="14" s="1"/>
  <c r="F3279" i="14"/>
  <c r="J3279" i="14" s="1"/>
  <c r="F3278" i="14"/>
  <c r="J3278" i="14" s="1"/>
  <c r="F3277" i="14"/>
  <c r="J3277" i="14" s="1"/>
  <c r="J3276" i="14"/>
  <c r="F3276" i="14"/>
  <c r="F3275" i="14"/>
  <c r="J3275" i="14" s="1"/>
  <c r="F3274" i="14"/>
  <c r="J3274" i="14" s="1"/>
  <c r="F3273" i="14"/>
  <c r="J3273" i="14" s="1"/>
  <c r="F3272" i="14"/>
  <c r="J3272" i="14" s="1"/>
  <c r="F3271" i="14"/>
  <c r="J3271" i="14" s="1"/>
  <c r="F3270" i="14"/>
  <c r="J3270" i="14" s="1"/>
  <c r="F3269" i="14"/>
  <c r="J3269" i="14" s="1"/>
  <c r="J3268" i="14"/>
  <c r="F3268" i="14"/>
  <c r="F3267" i="14"/>
  <c r="J3267" i="14" s="1"/>
  <c r="F3266" i="14"/>
  <c r="J3266" i="14" s="1"/>
  <c r="F3265" i="14"/>
  <c r="J3265" i="14" s="1"/>
  <c r="F3264" i="14"/>
  <c r="J3264" i="14" s="1"/>
  <c r="F3263" i="14"/>
  <c r="J3263" i="14" s="1"/>
  <c r="F3262" i="14"/>
  <c r="J3262" i="14" s="1"/>
  <c r="F3261" i="14"/>
  <c r="J3261" i="14" s="1"/>
  <c r="J3260" i="14"/>
  <c r="F3260" i="14"/>
  <c r="F3259" i="14"/>
  <c r="J3259" i="14" s="1"/>
  <c r="F3258" i="14"/>
  <c r="J3258" i="14" s="1"/>
  <c r="F3257" i="14"/>
  <c r="J3257" i="14" s="1"/>
  <c r="F3256" i="14"/>
  <c r="J3256" i="14" s="1"/>
  <c r="F3255" i="14"/>
  <c r="J3255" i="14" s="1"/>
  <c r="F3254" i="14"/>
  <c r="J3254" i="14" s="1"/>
  <c r="F3253" i="14"/>
  <c r="J3253" i="14" s="1"/>
  <c r="J3252" i="14"/>
  <c r="F3252" i="14"/>
  <c r="F3251" i="14"/>
  <c r="J3251" i="14" s="1"/>
  <c r="F3250" i="14"/>
  <c r="J3250" i="14" s="1"/>
  <c r="F3249" i="14"/>
  <c r="J3249" i="14" s="1"/>
  <c r="F3248" i="14"/>
  <c r="J3248" i="14" s="1"/>
  <c r="F3247" i="14"/>
  <c r="J3247" i="14" s="1"/>
  <c r="F3246" i="14"/>
  <c r="J3246" i="14" s="1"/>
  <c r="F3245" i="14"/>
  <c r="J3245" i="14" s="1"/>
  <c r="J3244" i="14"/>
  <c r="F3244" i="14"/>
  <c r="F3243" i="14"/>
  <c r="J3243" i="14" s="1"/>
  <c r="F3242" i="14"/>
  <c r="J3242" i="14" s="1"/>
  <c r="F3241" i="14"/>
  <c r="J3241" i="14" s="1"/>
  <c r="F3240" i="14"/>
  <c r="J3240" i="14" s="1"/>
  <c r="F3239" i="14"/>
  <c r="J3239" i="14" s="1"/>
  <c r="F3238" i="14"/>
  <c r="J3238" i="14" s="1"/>
  <c r="F3237" i="14"/>
  <c r="J3237" i="14" s="1"/>
  <c r="J3236" i="14"/>
  <c r="F3236" i="14"/>
  <c r="F3235" i="14"/>
  <c r="J3235" i="14" s="1"/>
  <c r="F3234" i="14"/>
  <c r="J3234" i="14" s="1"/>
  <c r="F3233" i="14"/>
  <c r="J3233" i="14" s="1"/>
  <c r="F3232" i="14"/>
  <c r="J3232" i="14" s="1"/>
  <c r="F3231" i="14"/>
  <c r="J3231" i="14" s="1"/>
  <c r="F3230" i="14"/>
  <c r="J3230" i="14" s="1"/>
  <c r="F3229" i="14"/>
  <c r="J3229" i="14" s="1"/>
  <c r="J3228" i="14"/>
  <c r="F3228" i="14"/>
  <c r="F3227" i="14"/>
  <c r="J3227" i="14" s="1"/>
  <c r="F3226" i="14"/>
  <c r="J3226" i="14" s="1"/>
  <c r="F3225" i="14"/>
  <c r="J3225" i="14" s="1"/>
  <c r="F3224" i="14"/>
  <c r="J3224" i="14" s="1"/>
  <c r="F3223" i="14"/>
  <c r="J3223" i="14" s="1"/>
  <c r="F3222" i="14"/>
  <c r="J3222" i="14" s="1"/>
  <c r="F3221" i="14"/>
  <c r="J3221" i="14" s="1"/>
  <c r="J3220" i="14"/>
  <c r="F3220" i="14"/>
  <c r="F3219" i="14"/>
  <c r="J3219" i="14" s="1"/>
  <c r="F3218" i="14"/>
  <c r="J3218" i="14" s="1"/>
  <c r="F3217" i="14"/>
  <c r="J3217" i="14" s="1"/>
  <c r="F3216" i="14"/>
  <c r="J3216" i="14" s="1"/>
  <c r="F3215" i="14"/>
  <c r="J3215" i="14" s="1"/>
  <c r="F3214" i="14"/>
  <c r="J3214" i="14" s="1"/>
  <c r="F3213" i="14"/>
  <c r="J3213" i="14" s="1"/>
  <c r="J3212" i="14"/>
  <c r="F3212" i="14"/>
  <c r="F3211" i="14"/>
  <c r="J3211" i="14" s="1"/>
  <c r="F3210" i="14"/>
  <c r="J3210" i="14" s="1"/>
  <c r="F3209" i="14"/>
  <c r="J3209" i="14" s="1"/>
  <c r="F3208" i="14"/>
  <c r="J3208" i="14" s="1"/>
  <c r="F3207" i="14"/>
  <c r="J3207" i="14" s="1"/>
  <c r="F3206" i="14"/>
  <c r="J3206" i="14" s="1"/>
  <c r="F3205" i="14"/>
  <c r="J3205" i="14" s="1"/>
  <c r="J3204" i="14"/>
  <c r="F3204" i="14"/>
  <c r="F3203" i="14"/>
  <c r="J3203" i="14" s="1"/>
  <c r="F3202" i="14"/>
  <c r="J3202" i="14" s="1"/>
  <c r="F3201" i="14"/>
  <c r="J3201" i="14" s="1"/>
  <c r="F3200" i="14"/>
  <c r="J3200" i="14" s="1"/>
  <c r="F3199" i="14"/>
  <c r="J3199" i="14" s="1"/>
  <c r="F3198" i="14"/>
  <c r="J3198" i="14" s="1"/>
  <c r="F3197" i="14"/>
  <c r="J3197" i="14" s="1"/>
  <c r="J3196" i="14"/>
  <c r="F3196" i="14"/>
  <c r="F3195" i="14"/>
  <c r="J3195" i="14" s="1"/>
  <c r="F3194" i="14"/>
  <c r="J3194" i="14" s="1"/>
  <c r="F3193" i="14"/>
  <c r="J3193" i="14" s="1"/>
  <c r="F3192" i="14"/>
  <c r="J3192" i="14" s="1"/>
  <c r="F3191" i="14"/>
  <c r="J3191" i="14" s="1"/>
  <c r="F3190" i="14"/>
  <c r="J3190" i="14" s="1"/>
  <c r="F3189" i="14"/>
  <c r="J3189" i="14" s="1"/>
  <c r="J3188" i="14"/>
  <c r="F3188" i="14"/>
  <c r="F3187" i="14"/>
  <c r="J3187" i="14" s="1"/>
  <c r="F3186" i="14"/>
  <c r="J3186" i="14" s="1"/>
  <c r="F3185" i="14"/>
  <c r="J3185" i="14" s="1"/>
  <c r="F3184" i="14"/>
  <c r="J3184" i="14" s="1"/>
  <c r="F3183" i="14"/>
  <c r="J3183" i="14" s="1"/>
  <c r="F3182" i="14"/>
  <c r="J3182" i="14" s="1"/>
  <c r="F3181" i="14"/>
  <c r="J3181" i="14" s="1"/>
  <c r="J3180" i="14"/>
  <c r="F3180" i="14"/>
  <c r="F3179" i="14"/>
  <c r="J3179" i="14" s="1"/>
  <c r="F3178" i="14"/>
  <c r="J3178" i="14" s="1"/>
  <c r="F3177" i="14"/>
  <c r="J3177" i="14" s="1"/>
  <c r="F3176" i="14"/>
  <c r="J3176" i="14" s="1"/>
  <c r="F3175" i="14"/>
  <c r="J3175" i="14" s="1"/>
  <c r="F3174" i="14"/>
  <c r="J3174" i="14" s="1"/>
  <c r="F3173" i="14"/>
  <c r="J3173" i="14" s="1"/>
  <c r="J3172" i="14"/>
  <c r="F3172" i="14"/>
  <c r="F3171" i="14"/>
  <c r="J3171" i="14" s="1"/>
  <c r="F3170" i="14"/>
  <c r="J3170" i="14" s="1"/>
  <c r="F3169" i="14"/>
  <c r="J3169" i="14" s="1"/>
  <c r="F3168" i="14"/>
  <c r="J3168" i="14" s="1"/>
  <c r="F3167" i="14"/>
  <c r="J3167" i="14" s="1"/>
  <c r="F3166" i="14"/>
  <c r="J3166" i="14" s="1"/>
  <c r="F3165" i="14"/>
  <c r="J3165" i="14" s="1"/>
  <c r="J3164" i="14"/>
  <c r="F3164" i="14"/>
  <c r="F3163" i="14"/>
  <c r="J3163" i="14" s="1"/>
  <c r="F3162" i="14"/>
  <c r="J3162" i="14" s="1"/>
  <c r="F3161" i="14"/>
  <c r="J3161" i="14" s="1"/>
  <c r="F3160" i="14"/>
  <c r="J3160" i="14" s="1"/>
  <c r="F3159" i="14"/>
  <c r="J3159" i="14" s="1"/>
  <c r="F3158" i="14"/>
  <c r="J3158" i="14" s="1"/>
  <c r="F3157" i="14"/>
  <c r="J3157" i="14" s="1"/>
  <c r="J3156" i="14"/>
  <c r="F3156" i="14"/>
  <c r="F3155" i="14"/>
  <c r="J3155" i="14" s="1"/>
  <c r="F3154" i="14"/>
  <c r="J3154" i="14" s="1"/>
  <c r="F3153" i="14"/>
  <c r="J3153" i="14" s="1"/>
  <c r="F3152" i="14"/>
  <c r="J3152" i="14" s="1"/>
  <c r="F3151" i="14"/>
  <c r="J3151" i="14" s="1"/>
  <c r="F3150" i="14"/>
  <c r="J3150" i="14" s="1"/>
  <c r="F3149" i="14"/>
  <c r="J3149" i="14" s="1"/>
  <c r="J3148" i="14"/>
  <c r="F3148" i="14"/>
  <c r="F3147" i="14"/>
  <c r="J3147" i="14" s="1"/>
  <c r="F3146" i="14"/>
  <c r="J3146" i="14" s="1"/>
  <c r="F3145" i="14"/>
  <c r="J3145" i="14" s="1"/>
  <c r="F3144" i="14"/>
  <c r="J3144" i="14" s="1"/>
  <c r="F3143" i="14"/>
  <c r="J3143" i="14" s="1"/>
  <c r="F3142" i="14"/>
  <c r="J3142" i="14" s="1"/>
  <c r="F3141" i="14"/>
  <c r="J3141" i="14" s="1"/>
  <c r="J3140" i="14"/>
  <c r="F3140" i="14"/>
  <c r="F3139" i="14"/>
  <c r="J3139" i="14" s="1"/>
  <c r="F3138" i="14"/>
  <c r="J3138" i="14" s="1"/>
  <c r="F3137" i="14"/>
  <c r="J3137" i="14" s="1"/>
  <c r="F3136" i="14"/>
  <c r="J3136" i="14" s="1"/>
  <c r="F3135" i="14"/>
  <c r="J3135" i="14" s="1"/>
  <c r="F3134" i="14"/>
  <c r="J3134" i="14" s="1"/>
  <c r="F3133" i="14"/>
  <c r="J3133" i="14" s="1"/>
  <c r="J3132" i="14"/>
  <c r="F3132" i="14"/>
  <c r="F3131" i="14"/>
  <c r="J3131" i="14" s="1"/>
  <c r="F3130" i="14"/>
  <c r="J3130" i="14" s="1"/>
  <c r="F3129" i="14"/>
  <c r="J3129" i="14" s="1"/>
  <c r="F3128" i="14"/>
  <c r="J3128" i="14" s="1"/>
  <c r="F3127" i="14"/>
  <c r="J3127" i="14" s="1"/>
  <c r="F3126" i="14"/>
  <c r="J3126" i="14" s="1"/>
  <c r="F3125" i="14"/>
  <c r="J3125" i="14" s="1"/>
  <c r="J3124" i="14"/>
  <c r="F3124" i="14"/>
  <c r="F3123" i="14"/>
  <c r="J3123" i="14" s="1"/>
  <c r="F3122" i="14"/>
  <c r="J3122" i="14" s="1"/>
  <c r="F3121" i="14"/>
  <c r="J3121" i="14" s="1"/>
  <c r="F3120" i="14"/>
  <c r="J3120" i="14" s="1"/>
  <c r="F3119" i="14"/>
  <c r="J3119" i="14" s="1"/>
  <c r="F3118" i="14"/>
  <c r="J3118" i="14" s="1"/>
  <c r="F3117" i="14"/>
  <c r="J3117" i="14" s="1"/>
  <c r="J3116" i="14"/>
  <c r="F3116" i="14"/>
  <c r="F3115" i="14"/>
  <c r="J3115" i="14" s="1"/>
  <c r="F3114" i="14"/>
  <c r="J3114" i="14" s="1"/>
  <c r="F3113" i="14"/>
  <c r="J3113" i="14" s="1"/>
  <c r="F3112" i="14"/>
  <c r="J3112" i="14" s="1"/>
  <c r="F3111" i="14"/>
  <c r="J3111" i="14" s="1"/>
  <c r="F3110" i="14"/>
  <c r="J3110" i="14" s="1"/>
  <c r="F3109" i="14"/>
  <c r="J3109" i="14" s="1"/>
  <c r="J3108" i="14"/>
  <c r="F3108" i="14"/>
  <c r="F3107" i="14"/>
  <c r="J3107" i="14" s="1"/>
  <c r="F3106" i="14"/>
  <c r="J3106" i="14" s="1"/>
  <c r="F3105" i="14"/>
  <c r="J3105" i="14" s="1"/>
  <c r="F3104" i="14"/>
  <c r="J3104" i="14" s="1"/>
  <c r="F3103" i="14"/>
  <c r="J3103" i="14" s="1"/>
  <c r="F3102" i="14"/>
  <c r="J3102" i="14" s="1"/>
  <c r="F3101" i="14"/>
  <c r="J3101" i="14" s="1"/>
  <c r="J3100" i="14"/>
  <c r="F3100" i="14"/>
  <c r="F3099" i="14"/>
  <c r="J3099" i="14" s="1"/>
  <c r="F3098" i="14"/>
  <c r="J3098" i="14" s="1"/>
  <c r="F3097" i="14"/>
  <c r="J3097" i="14" s="1"/>
  <c r="F3096" i="14"/>
  <c r="J3096" i="14" s="1"/>
  <c r="F3095" i="14"/>
  <c r="J3095" i="14" s="1"/>
  <c r="F3094" i="14"/>
  <c r="J3094" i="14" s="1"/>
  <c r="F3093" i="14"/>
  <c r="J3093" i="14" s="1"/>
  <c r="J3092" i="14"/>
  <c r="F3092" i="14"/>
  <c r="F3091" i="14"/>
  <c r="J3091" i="14" s="1"/>
  <c r="F3090" i="14"/>
  <c r="J3090" i="14" s="1"/>
  <c r="F3089" i="14"/>
  <c r="J3089" i="14" s="1"/>
  <c r="F3088" i="14"/>
  <c r="J3088" i="14" s="1"/>
  <c r="F3087" i="14"/>
  <c r="J3087" i="14" s="1"/>
  <c r="F3086" i="14"/>
  <c r="J3086" i="14" s="1"/>
  <c r="F3085" i="14"/>
  <c r="J3085" i="14" s="1"/>
  <c r="J3084" i="14"/>
  <c r="F3084" i="14"/>
  <c r="F3083" i="14"/>
  <c r="J3083" i="14" s="1"/>
  <c r="F3082" i="14"/>
  <c r="J3082" i="14" s="1"/>
  <c r="F3081" i="14"/>
  <c r="J3081" i="14" s="1"/>
  <c r="F3080" i="14"/>
  <c r="J3080" i="14" s="1"/>
  <c r="F3079" i="14"/>
  <c r="J3079" i="14" s="1"/>
  <c r="F3078" i="14"/>
  <c r="J3078" i="14" s="1"/>
  <c r="F3077" i="14"/>
  <c r="J3077" i="14" s="1"/>
  <c r="J3076" i="14"/>
  <c r="F3076" i="14"/>
  <c r="F3075" i="14"/>
  <c r="J3075" i="14" s="1"/>
  <c r="F3074" i="14"/>
  <c r="J3074" i="14" s="1"/>
  <c r="F3073" i="14"/>
  <c r="J3073" i="14" s="1"/>
  <c r="F3072" i="14"/>
  <c r="J3072" i="14" s="1"/>
  <c r="F3071" i="14"/>
  <c r="J3071" i="14" s="1"/>
  <c r="F3070" i="14"/>
  <c r="J3070" i="14" s="1"/>
  <c r="F3069" i="14"/>
  <c r="J3069" i="14" s="1"/>
  <c r="J3068" i="14"/>
  <c r="F3068" i="14"/>
  <c r="F3067" i="14"/>
  <c r="J3067" i="14" s="1"/>
  <c r="F3066" i="14"/>
  <c r="J3066" i="14" s="1"/>
  <c r="F3065" i="14"/>
  <c r="J3065" i="14" s="1"/>
  <c r="F3064" i="14"/>
  <c r="J3064" i="14" s="1"/>
  <c r="F3063" i="14"/>
  <c r="J3063" i="14" s="1"/>
  <c r="F3062" i="14"/>
  <c r="J3062" i="14" s="1"/>
  <c r="F3061" i="14"/>
  <c r="J3061" i="14" s="1"/>
  <c r="J3060" i="14"/>
  <c r="F3060" i="14"/>
  <c r="F3059" i="14"/>
  <c r="J3059" i="14" s="1"/>
  <c r="F3058" i="14"/>
  <c r="J3058" i="14" s="1"/>
  <c r="F3057" i="14"/>
  <c r="J3057" i="14" s="1"/>
  <c r="F3056" i="14"/>
  <c r="J3056" i="14" s="1"/>
  <c r="F3055" i="14"/>
  <c r="J3055" i="14" s="1"/>
  <c r="F3054" i="14"/>
  <c r="J3054" i="14" s="1"/>
  <c r="F3053" i="14"/>
  <c r="J3053" i="14" s="1"/>
  <c r="J3052" i="14"/>
  <c r="F3052" i="14"/>
  <c r="F3051" i="14"/>
  <c r="J3051" i="14" s="1"/>
  <c r="F3050" i="14"/>
  <c r="J3050" i="14" s="1"/>
  <c r="F3049" i="14"/>
  <c r="J3049" i="14" s="1"/>
  <c r="F3048" i="14"/>
  <c r="J3048" i="14" s="1"/>
  <c r="F3047" i="14"/>
  <c r="J3047" i="14" s="1"/>
  <c r="F3046" i="14"/>
  <c r="J3046" i="14" s="1"/>
  <c r="F3045" i="14"/>
  <c r="J3045" i="14" s="1"/>
  <c r="J3044" i="14"/>
  <c r="F3044" i="14"/>
  <c r="F3043" i="14"/>
  <c r="J3043" i="14" s="1"/>
  <c r="F3042" i="14"/>
  <c r="J3042" i="14" s="1"/>
  <c r="F3041" i="14"/>
  <c r="J3041" i="14" s="1"/>
  <c r="F3040" i="14"/>
  <c r="J3040" i="14" s="1"/>
  <c r="F3039" i="14"/>
  <c r="J3039" i="14" s="1"/>
  <c r="F3038" i="14"/>
  <c r="J3038" i="14" s="1"/>
  <c r="F3037" i="14"/>
  <c r="J3037" i="14" s="1"/>
  <c r="J3036" i="14"/>
  <c r="F3036" i="14"/>
  <c r="F3035" i="14"/>
  <c r="J3035" i="14" s="1"/>
  <c r="F3034" i="14"/>
  <c r="J3034" i="14" s="1"/>
  <c r="F3033" i="14"/>
  <c r="J3033" i="14" s="1"/>
  <c r="F3032" i="14"/>
  <c r="J3032" i="14" s="1"/>
  <c r="F3031" i="14"/>
  <c r="J3031" i="14" s="1"/>
  <c r="F3030" i="14"/>
  <c r="J3030" i="14" s="1"/>
  <c r="F3029" i="14"/>
  <c r="J3029" i="14" s="1"/>
  <c r="J3028" i="14"/>
  <c r="F3028" i="14"/>
  <c r="F3027" i="14"/>
  <c r="J3027" i="14" s="1"/>
  <c r="F3026" i="14"/>
  <c r="J3026" i="14" s="1"/>
  <c r="F3025" i="14"/>
  <c r="J3025" i="14" s="1"/>
  <c r="F3024" i="14"/>
  <c r="J3024" i="14" s="1"/>
  <c r="F3023" i="14"/>
  <c r="J3023" i="14" s="1"/>
  <c r="F3022" i="14"/>
  <c r="J3022" i="14" s="1"/>
  <c r="F3021" i="14"/>
  <c r="J3021" i="14" s="1"/>
  <c r="J3020" i="14"/>
  <c r="F3020" i="14"/>
  <c r="F3019" i="14"/>
  <c r="J3019" i="14" s="1"/>
  <c r="F3018" i="14"/>
  <c r="J3018" i="14" s="1"/>
  <c r="F3017" i="14"/>
  <c r="J3017" i="14" s="1"/>
  <c r="F3016" i="14"/>
  <c r="J3016" i="14" s="1"/>
  <c r="F3015" i="14"/>
  <c r="J3015" i="14" s="1"/>
  <c r="F3014" i="14"/>
  <c r="J3014" i="14" s="1"/>
  <c r="F3013" i="14"/>
  <c r="J3013" i="14" s="1"/>
  <c r="J3012" i="14"/>
  <c r="F3012" i="14"/>
  <c r="F3011" i="14"/>
  <c r="J3011" i="14" s="1"/>
  <c r="F3010" i="14"/>
  <c r="J3010" i="14" s="1"/>
  <c r="F3009" i="14"/>
  <c r="J3009" i="14" s="1"/>
  <c r="F3008" i="14"/>
  <c r="J3008" i="14" s="1"/>
  <c r="F3007" i="14"/>
  <c r="J3007" i="14" s="1"/>
  <c r="F3006" i="14"/>
  <c r="J3006" i="14" s="1"/>
  <c r="F3005" i="14"/>
  <c r="J3005" i="14" s="1"/>
  <c r="J3004" i="14"/>
  <c r="F3004" i="14"/>
  <c r="F3003" i="14"/>
  <c r="J3003" i="14" s="1"/>
  <c r="F3002" i="14"/>
  <c r="J3002" i="14" s="1"/>
  <c r="F3001" i="14"/>
  <c r="J3001" i="14" s="1"/>
  <c r="F3000" i="14"/>
  <c r="J3000" i="14" s="1"/>
  <c r="F2999" i="14"/>
  <c r="J2999" i="14" s="1"/>
  <c r="F2998" i="14"/>
  <c r="J2998" i="14" s="1"/>
  <c r="F2997" i="14"/>
  <c r="J2997" i="14" s="1"/>
  <c r="J2996" i="14"/>
  <c r="F2996" i="14"/>
  <c r="F2995" i="14"/>
  <c r="J2995" i="14" s="1"/>
  <c r="F2994" i="14"/>
  <c r="J2994" i="14" s="1"/>
  <c r="F2993" i="14"/>
  <c r="J2993" i="14" s="1"/>
  <c r="F2992" i="14"/>
  <c r="J2992" i="14" s="1"/>
  <c r="F2991" i="14"/>
  <c r="J2991" i="14" s="1"/>
  <c r="F2990" i="14"/>
  <c r="J2990" i="14" s="1"/>
  <c r="F2989" i="14"/>
  <c r="J2989" i="14" s="1"/>
  <c r="J2988" i="14"/>
  <c r="F2988" i="14"/>
  <c r="F2987" i="14"/>
  <c r="J2987" i="14" s="1"/>
  <c r="F2986" i="14"/>
  <c r="J2986" i="14" s="1"/>
  <c r="F2985" i="14"/>
  <c r="J2985" i="14" s="1"/>
  <c r="F2984" i="14"/>
  <c r="J2984" i="14" s="1"/>
  <c r="F2983" i="14"/>
  <c r="J2983" i="14" s="1"/>
  <c r="F2982" i="14"/>
  <c r="J2982" i="14" s="1"/>
  <c r="F2981" i="14"/>
  <c r="J2981" i="14" s="1"/>
  <c r="J2980" i="14"/>
  <c r="F2980" i="14"/>
  <c r="F2979" i="14"/>
  <c r="J2979" i="14" s="1"/>
  <c r="F2978" i="14"/>
  <c r="J2978" i="14" s="1"/>
  <c r="F2977" i="14"/>
  <c r="J2977" i="14" s="1"/>
  <c r="F2976" i="14"/>
  <c r="J2976" i="14" s="1"/>
  <c r="F2975" i="14"/>
  <c r="J2975" i="14" s="1"/>
  <c r="F2974" i="14"/>
  <c r="J2974" i="14" s="1"/>
  <c r="F2973" i="14"/>
  <c r="J2973" i="14" s="1"/>
  <c r="J2972" i="14"/>
  <c r="F2972" i="14"/>
  <c r="F2971" i="14"/>
  <c r="J2971" i="14" s="1"/>
  <c r="F2970" i="14"/>
  <c r="J2970" i="14" s="1"/>
  <c r="F2969" i="14"/>
  <c r="J2969" i="14" s="1"/>
  <c r="F2968" i="14"/>
  <c r="J2968" i="14" s="1"/>
  <c r="F2967" i="14"/>
  <c r="J2967" i="14" s="1"/>
  <c r="F2966" i="14"/>
  <c r="J2966" i="14" s="1"/>
  <c r="F2965" i="14"/>
  <c r="J2965" i="14" s="1"/>
  <c r="J2964" i="14"/>
  <c r="F2964" i="14"/>
  <c r="F2963" i="14"/>
  <c r="J2963" i="14" s="1"/>
  <c r="F2962" i="14"/>
  <c r="J2962" i="14" s="1"/>
  <c r="F2961" i="14"/>
  <c r="J2961" i="14" s="1"/>
  <c r="F2960" i="14"/>
  <c r="J2960" i="14" s="1"/>
  <c r="F2959" i="14"/>
  <c r="J2959" i="14" s="1"/>
  <c r="F2958" i="14"/>
  <c r="J2958" i="14" s="1"/>
  <c r="F2957" i="14"/>
  <c r="J2957" i="14" s="1"/>
  <c r="J2956" i="14"/>
  <c r="F2956" i="14"/>
  <c r="F2955" i="14"/>
  <c r="J2955" i="14" s="1"/>
  <c r="F2954" i="14"/>
  <c r="J2954" i="14" s="1"/>
  <c r="F2953" i="14"/>
  <c r="J2953" i="14" s="1"/>
  <c r="F2952" i="14"/>
  <c r="J2952" i="14" s="1"/>
  <c r="F2951" i="14"/>
  <c r="J2951" i="14" s="1"/>
  <c r="F2950" i="14"/>
  <c r="J2950" i="14" s="1"/>
  <c r="F2949" i="14"/>
  <c r="J2949" i="14" s="1"/>
  <c r="J2948" i="14"/>
  <c r="F2948" i="14"/>
  <c r="F2947" i="14"/>
  <c r="J2947" i="14" s="1"/>
  <c r="F2946" i="14"/>
  <c r="J2946" i="14" s="1"/>
  <c r="F2945" i="14"/>
  <c r="J2945" i="14" s="1"/>
  <c r="F2944" i="14"/>
  <c r="J2944" i="14" s="1"/>
  <c r="F2943" i="14"/>
  <c r="J2943" i="14" s="1"/>
  <c r="F2942" i="14"/>
  <c r="J2942" i="14" s="1"/>
  <c r="F2941" i="14"/>
  <c r="J2941" i="14" s="1"/>
  <c r="J2940" i="14"/>
  <c r="F2940" i="14"/>
  <c r="F2939" i="14"/>
  <c r="J2939" i="14" s="1"/>
  <c r="F2938" i="14"/>
  <c r="J2938" i="14" s="1"/>
  <c r="F2937" i="14"/>
  <c r="J2937" i="14" s="1"/>
  <c r="F2936" i="14"/>
  <c r="J2936" i="14" s="1"/>
  <c r="F2935" i="14"/>
  <c r="J2935" i="14" s="1"/>
  <c r="F2934" i="14"/>
  <c r="J2934" i="14" s="1"/>
  <c r="F2933" i="14"/>
  <c r="J2933" i="14" s="1"/>
  <c r="J2932" i="14"/>
  <c r="F2932" i="14"/>
  <c r="F2931" i="14"/>
  <c r="J2931" i="14" s="1"/>
  <c r="F2930" i="14"/>
  <c r="J2930" i="14" s="1"/>
  <c r="F2929" i="14"/>
  <c r="J2929" i="14" s="1"/>
  <c r="F2928" i="14"/>
  <c r="J2928" i="14" s="1"/>
  <c r="F2927" i="14"/>
  <c r="J2927" i="14" s="1"/>
  <c r="F2926" i="14"/>
  <c r="J2926" i="14" s="1"/>
  <c r="F2925" i="14"/>
  <c r="J2925" i="14" s="1"/>
  <c r="J2924" i="14"/>
  <c r="F2924" i="14"/>
  <c r="F2923" i="14"/>
  <c r="J2923" i="14" s="1"/>
  <c r="F2922" i="14"/>
  <c r="J2922" i="14" s="1"/>
  <c r="F2921" i="14"/>
  <c r="J2921" i="14" s="1"/>
  <c r="F2920" i="14"/>
  <c r="J2920" i="14" s="1"/>
  <c r="F2919" i="14"/>
  <c r="J2919" i="14" s="1"/>
  <c r="F2918" i="14"/>
  <c r="J2918" i="14" s="1"/>
  <c r="F2917" i="14"/>
  <c r="J2917" i="14" s="1"/>
  <c r="J2916" i="14"/>
  <c r="F2916" i="14"/>
  <c r="F2915" i="14"/>
  <c r="J2915" i="14" s="1"/>
  <c r="F2914" i="14"/>
  <c r="J2914" i="14" s="1"/>
  <c r="F2913" i="14"/>
  <c r="J2913" i="14" s="1"/>
  <c r="F2912" i="14"/>
  <c r="J2912" i="14" s="1"/>
  <c r="F2911" i="14"/>
  <c r="J2911" i="14" s="1"/>
  <c r="F2910" i="14"/>
  <c r="J2910" i="14" s="1"/>
  <c r="F2909" i="14"/>
  <c r="J2909" i="14" s="1"/>
  <c r="F2908" i="14"/>
  <c r="J2908" i="14" s="1"/>
  <c r="F2907" i="14"/>
  <c r="J2907" i="14" s="1"/>
  <c r="F2906" i="14"/>
  <c r="J2906" i="14" s="1"/>
  <c r="F2905" i="14"/>
  <c r="J2905" i="14" s="1"/>
  <c r="J2904" i="14"/>
  <c r="F2904" i="14"/>
  <c r="F2903" i="14"/>
  <c r="J2903" i="14" s="1"/>
  <c r="F2902" i="14"/>
  <c r="J2902" i="14" s="1"/>
  <c r="F2901" i="14"/>
  <c r="J2901" i="14" s="1"/>
  <c r="F2900" i="14"/>
  <c r="J2900" i="14" s="1"/>
  <c r="F2899" i="14"/>
  <c r="J2899" i="14" s="1"/>
  <c r="J2898" i="14"/>
  <c r="F2898" i="14"/>
  <c r="F2897" i="14"/>
  <c r="J2897" i="14" s="1"/>
  <c r="F2896" i="14"/>
  <c r="J2896" i="14" s="1"/>
  <c r="F2895" i="14"/>
  <c r="J2895" i="14" s="1"/>
  <c r="F2894" i="14"/>
  <c r="J2894" i="14" s="1"/>
  <c r="F2893" i="14"/>
  <c r="J2893" i="14" s="1"/>
  <c r="J2892" i="14"/>
  <c r="F2892" i="14"/>
  <c r="F2891" i="14"/>
  <c r="J2891" i="14" s="1"/>
  <c r="F2890" i="14"/>
  <c r="J2890" i="14" s="1"/>
  <c r="F2889" i="14"/>
  <c r="J2889" i="14" s="1"/>
  <c r="F2888" i="14"/>
  <c r="J2888" i="14" s="1"/>
  <c r="F2887" i="14"/>
  <c r="J2887" i="14" s="1"/>
  <c r="F2886" i="14"/>
  <c r="J2886" i="14" s="1"/>
  <c r="F2885" i="14"/>
  <c r="J2885" i="14" s="1"/>
  <c r="J2884" i="14"/>
  <c r="F2884" i="14"/>
  <c r="F2883" i="14"/>
  <c r="J2883" i="14" s="1"/>
  <c r="F2882" i="14"/>
  <c r="J2882" i="14" s="1"/>
  <c r="F2881" i="14"/>
  <c r="J2881" i="14" s="1"/>
  <c r="F2880" i="14"/>
  <c r="J2880" i="14" s="1"/>
  <c r="F2879" i="14"/>
  <c r="J2879" i="14" s="1"/>
  <c r="F2878" i="14"/>
  <c r="J2878" i="14" s="1"/>
  <c r="F2877" i="14"/>
  <c r="J2877" i="14" s="1"/>
  <c r="J2876" i="14"/>
  <c r="F2876" i="14"/>
  <c r="F2875" i="14"/>
  <c r="J2875" i="14" s="1"/>
  <c r="F2874" i="14"/>
  <c r="J2874" i="14" s="1"/>
  <c r="F2873" i="14"/>
  <c r="J2873" i="14" s="1"/>
  <c r="F2872" i="14"/>
  <c r="J2872" i="14" s="1"/>
  <c r="F2871" i="14"/>
  <c r="J2871" i="14" s="1"/>
  <c r="F2870" i="14"/>
  <c r="J2870" i="14" s="1"/>
  <c r="F2869" i="14"/>
  <c r="J2869" i="14" s="1"/>
  <c r="J2868" i="14"/>
  <c r="F2868" i="14"/>
  <c r="F2867" i="14"/>
  <c r="J2867" i="14" s="1"/>
  <c r="F2866" i="14"/>
  <c r="J2866" i="14" s="1"/>
  <c r="F2865" i="14"/>
  <c r="J2865" i="14" s="1"/>
  <c r="F2864" i="14"/>
  <c r="J2864" i="14" s="1"/>
  <c r="F2863" i="14"/>
  <c r="J2863" i="14" s="1"/>
  <c r="F2862" i="14"/>
  <c r="J2862" i="14" s="1"/>
  <c r="F2861" i="14"/>
  <c r="J2861" i="14" s="1"/>
  <c r="J2860" i="14"/>
  <c r="F2860" i="14"/>
  <c r="F2859" i="14"/>
  <c r="J2859" i="14" s="1"/>
  <c r="F2858" i="14"/>
  <c r="J2858" i="14" s="1"/>
  <c r="F2857" i="14"/>
  <c r="J2857" i="14" s="1"/>
  <c r="F2856" i="14"/>
  <c r="J2856" i="14" s="1"/>
  <c r="F2855" i="14"/>
  <c r="J2855" i="14" s="1"/>
  <c r="F2854" i="14"/>
  <c r="J2854" i="14" s="1"/>
  <c r="F2853" i="14"/>
  <c r="J2853" i="14" s="1"/>
  <c r="J2852" i="14"/>
  <c r="F2852" i="14"/>
  <c r="F2851" i="14"/>
  <c r="J2851" i="14" s="1"/>
  <c r="F2850" i="14"/>
  <c r="J2850" i="14" s="1"/>
  <c r="F2849" i="14"/>
  <c r="J2849" i="14" s="1"/>
  <c r="F2848" i="14"/>
  <c r="J2848" i="14" s="1"/>
  <c r="F2847" i="14"/>
  <c r="J2847" i="14" s="1"/>
  <c r="F2846" i="14"/>
  <c r="J2846" i="14" s="1"/>
  <c r="F2845" i="14"/>
  <c r="J2845" i="14" s="1"/>
  <c r="J2844" i="14"/>
  <c r="F2844" i="14"/>
  <c r="F2843" i="14"/>
  <c r="J2843" i="14" s="1"/>
  <c r="F2842" i="14"/>
  <c r="J2842" i="14" s="1"/>
  <c r="F2841" i="14"/>
  <c r="J2841" i="14" s="1"/>
  <c r="F2840" i="14"/>
  <c r="J2840" i="14" s="1"/>
  <c r="F2839" i="14"/>
  <c r="J2839" i="14" s="1"/>
  <c r="F2838" i="14"/>
  <c r="J2838" i="14" s="1"/>
  <c r="F2837" i="14"/>
  <c r="J2837" i="14" s="1"/>
  <c r="J2836" i="14"/>
  <c r="F2836" i="14"/>
  <c r="F2835" i="14"/>
  <c r="J2835" i="14" s="1"/>
  <c r="F2834" i="14"/>
  <c r="J2834" i="14" s="1"/>
  <c r="F2833" i="14"/>
  <c r="J2833" i="14" s="1"/>
  <c r="F2832" i="14"/>
  <c r="J2832" i="14" s="1"/>
  <c r="F2831" i="14"/>
  <c r="J2831" i="14" s="1"/>
  <c r="F2830" i="14"/>
  <c r="J2830" i="14" s="1"/>
  <c r="F2829" i="14"/>
  <c r="J2829" i="14" s="1"/>
  <c r="J2828" i="14"/>
  <c r="F2828" i="14"/>
  <c r="F2827" i="14"/>
  <c r="J2827" i="14" s="1"/>
  <c r="F2826" i="14"/>
  <c r="J2826" i="14" s="1"/>
  <c r="F2825" i="14"/>
  <c r="J2825" i="14" s="1"/>
  <c r="F2824" i="14"/>
  <c r="J2824" i="14" s="1"/>
  <c r="F2823" i="14"/>
  <c r="J2823" i="14" s="1"/>
  <c r="F2822" i="14"/>
  <c r="J2822" i="14" s="1"/>
  <c r="F2821" i="14"/>
  <c r="J2821" i="14" s="1"/>
  <c r="J2820" i="14"/>
  <c r="F2820" i="14"/>
  <c r="F2819" i="14"/>
  <c r="J2819" i="14" s="1"/>
  <c r="F2818" i="14"/>
  <c r="J2818" i="14" s="1"/>
  <c r="F2817" i="14"/>
  <c r="J2817" i="14" s="1"/>
  <c r="F2816" i="14"/>
  <c r="J2816" i="14" s="1"/>
  <c r="F2815" i="14"/>
  <c r="J2815" i="14" s="1"/>
  <c r="F2814" i="14"/>
  <c r="J2814" i="14" s="1"/>
  <c r="F2813" i="14"/>
  <c r="J2813" i="14" s="1"/>
  <c r="J2812" i="14"/>
  <c r="F2812" i="14"/>
  <c r="F2811" i="14"/>
  <c r="J2811" i="14" s="1"/>
  <c r="F2810" i="14"/>
  <c r="J2810" i="14" s="1"/>
  <c r="F2809" i="14"/>
  <c r="J2809" i="14" s="1"/>
  <c r="F2808" i="14"/>
  <c r="J2808" i="14" s="1"/>
  <c r="F2807" i="14"/>
  <c r="J2807" i="14" s="1"/>
  <c r="F2806" i="14"/>
  <c r="J2806" i="14" s="1"/>
  <c r="F2805" i="14"/>
  <c r="J2805" i="14" s="1"/>
  <c r="J2804" i="14"/>
  <c r="F2804" i="14"/>
  <c r="F2803" i="14"/>
  <c r="J2803" i="14" s="1"/>
  <c r="F2802" i="14"/>
  <c r="J2802" i="14" s="1"/>
  <c r="F2801" i="14"/>
  <c r="J2801" i="14" s="1"/>
  <c r="F2800" i="14"/>
  <c r="J2800" i="14" s="1"/>
  <c r="F2799" i="14"/>
  <c r="J2799" i="14" s="1"/>
  <c r="F2798" i="14"/>
  <c r="J2798" i="14" s="1"/>
  <c r="F2797" i="14"/>
  <c r="J2797" i="14" s="1"/>
  <c r="J2796" i="14"/>
  <c r="F2796" i="14"/>
  <c r="F2795" i="14"/>
  <c r="J2795" i="14" s="1"/>
  <c r="F2794" i="14"/>
  <c r="J2794" i="14" s="1"/>
  <c r="F2793" i="14"/>
  <c r="J2793" i="14" s="1"/>
  <c r="F2792" i="14"/>
  <c r="J2792" i="14" s="1"/>
  <c r="F2791" i="14"/>
  <c r="J2791" i="14" s="1"/>
  <c r="F2790" i="14"/>
  <c r="J2790" i="14" s="1"/>
  <c r="F2789" i="14"/>
  <c r="J2789" i="14" s="1"/>
  <c r="J2788" i="14"/>
  <c r="F2788" i="14"/>
  <c r="F2787" i="14"/>
  <c r="J2787" i="14" s="1"/>
  <c r="F2786" i="14"/>
  <c r="J2786" i="14" s="1"/>
  <c r="F2785" i="14"/>
  <c r="J2785" i="14" s="1"/>
  <c r="F2784" i="14"/>
  <c r="J2784" i="14" s="1"/>
  <c r="F2783" i="14"/>
  <c r="J2783" i="14" s="1"/>
  <c r="F2782" i="14"/>
  <c r="J2782" i="14" s="1"/>
  <c r="F2781" i="14"/>
  <c r="J2781" i="14" s="1"/>
  <c r="J2780" i="14"/>
  <c r="F2780" i="14"/>
  <c r="F2779" i="14"/>
  <c r="J2779" i="14" s="1"/>
  <c r="F2778" i="14"/>
  <c r="J2778" i="14" s="1"/>
  <c r="F2777" i="14"/>
  <c r="J2777" i="14" s="1"/>
  <c r="F2776" i="14"/>
  <c r="J2776" i="14" s="1"/>
  <c r="F2775" i="14"/>
  <c r="J2775" i="14" s="1"/>
  <c r="F2774" i="14"/>
  <c r="J2774" i="14" s="1"/>
  <c r="F2773" i="14"/>
  <c r="J2773" i="14" s="1"/>
  <c r="F2772" i="14"/>
  <c r="J2772" i="14" s="1"/>
  <c r="F2771" i="14"/>
  <c r="J2771" i="14" s="1"/>
  <c r="J2770" i="14"/>
  <c r="F2770" i="14"/>
  <c r="F2769" i="14"/>
  <c r="J2769" i="14" s="1"/>
  <c r="F2768" i="14"/>
  <c r="J2768" i="14" s="1"/>
  <c r="F2767" i="14"/>
  <c r="J2767" i="14" s="1"/>
  <c r="F2766" i="14"/>
  <c r="J2766" i="14" s="1"/>
  <c r="F2765" i="14"/>
  <c r="J2765" i="14" s="1"/>
  <c r="F2764" i="14"/>
  <c r="J2764" i="14" s="1"/>
  <c r="F2763" i="14"/>
  <c r="J2763" i="14" s="1"/>
  <c r="F2762" i="14"/>
  <c r="J2762" i="14" s="1"/>
  <c r="F2761" i="14"/>
  <c r="J2761" i="14" s="1"/>
  <c r="F2760" i="14"/>
  <c r="J2760" i="14" s="1"/>
  <c r="F2759" i="14"/>
  <c r="J2759" i="14" s="1"/>
  <c r="F2758" i="14"/>
  <c r="J2758" i="14" s="1"/>
  <c r="F2757" i="14"/>
  <c r="J2757" i="14" s="1"/>
  <c r="F2756" i="14"/>
  <c r="J2756" i="14" s="1"/>
  <c r="F2755" i="14"/>
  <c r="J2755" i="14" s="1"/>
  <c r="F2754" i="14"/>
  <c r="J2754" i="14" s="1"/>
  <c r="F2753" i="14"/>
  <c r="J2753" i="14" s="1"/>
  <c r="F2752" i="14"/>
  <c r="J2752" i="14" s="1"/>
  <c r="F2751" i="14"/>
  <c r="J2751" i="14" s="1"/>
  <c r="F2750" i="14"/>
  <c r="J2750" i="14" s="1"/>
  <c r="F2749" i="14"/>
  <c r="J2749" i="14" s="1"/>
  <c r="F2748" i="14"/>
  <c r="J2748" i="14" s="1"/>
  <c r="F2747" i="14"/>
  <c r="J2747" i="14" s="1"/>
  <c r="F2746" i="14"/>
  <c r="J2746" i="14" s="1"/>
  <c r="F2745" i="14"/>
  <c r="J2745" i="14" s="1"/>
  <c r="F2744" i="14"/>
  <c r="J2744" i="14" s="1"/>
  <c r="F2743" i="14"/>
  <c r="J2743" i="14" s="1"/>
  <c r="F2742" i="14"/>
  <c r="J2742" i="14" s="1"/>
  <c r="F2741" i="14"/>
  <c r="J2741" i="14" s="1"/>
  <c r="F2740" i="14"/>
  <c r="J2740" i="14" s="1"/>
  <c r="F2739" i="14"/>
  <c r="J2739" i="14" s="1"/>
  <c r="J2738" i="14"/>
  <c r="F2738" i="14"/>
  <c r="F2737" i="14"/>
  <c r="J2737" i="14" s="1"/>
  <c r="F2736" i="14"/>
  <c r="J2736" i="14" s="1"/>
  <c r="F2735" i="14"/>
  <c r="J2735" i="14" s="1"/>
  <c r="F2734" i="14"/>
  <c r="J2734" i="14" s="1"/>
  <c r="F2733" i="14"/>
  <c r="J2733" i="14" s="1"/>
  <c r="F2732" i="14"/>
  <c r="J2732" i="14" s="1"/>
  <c r="F2731" i="14"/>
  <c r="J2731" i="14" s="1"/>
  <c r="F2730" i="14"/>
  <c r="J2730" i="14" s="1"/>
  <c r="F2729" i="14"/>
  <c r="J2729" i="14" s="1"/>
  <c r="F2728" i="14"/>
  <c r="J2728" i="14" s="1"/>
  <c r="F2727" i="14"/>
  <c r="J2727" i="14" s="1"/>
  <c r="F2726" i="14"/>
  <c r="J2726" i="14" s="1"/>
  <c r="F2725" i="14"/>
  <c r="J2725" i="14" s="1"/>
  <c r="F2724" i="14"/>
  <c r="J2724" i="14" s="1"/>
  <c r="F2723" i="14"/>
  <c r="J2723" i="14" s="1"/>
  <c r="F2722" i="14"/>
  <c r="J2722" i="14" s="1"/>
  <c r="F2721" i="14"/>
  <c r="J2721" i="14" s="1"/>
  <c r="F2720" i="14"/>
  <c r="J2720" i="14" s="1"/>
  <c r="F2719" i="14"/>
  <c r="J2719" i="14" s="1"/>
  <c r="F2718" i="14"/>
  <c r="J2718" i="14" s="1"/>
  <c r="F2717" i="14"/>
  <c r="J2717" i="14" s="1"/>
  <c r="F2716" i="14"/>
  <c r="J2716" i="14" s="1"/>
  <c r="F2715" i="14"/>
  <c r="J2715" i="14" s="1"/>
  <c r="F2714" i="14"/>
  <c r="J2714" i="14" s="1"/>
  <c r="F2713" i="14"/>
  <c r="J2713" i="14" s="1"/>
  <c r="F2712" i="14"/>
  <c r="J2712" i="14" s="1"/>
  <c r="F2711" i="14"/>
  <c r="J2711" i="14" s="1"/>
  <c r="F2710" i="14"/>
  <c r="J2710" i="14" s="1"/>
  <c r="F2709" i="14"/>
  <c r="J2709" i="14" s="1"/>
  <c r="F2708" i="14"/>
  <c r="J2708" i="14" s="1"/>
  <c r="F2707" i="14"/>
  <c r="J2707" i="14" s="1"/>
  <c r="J2706" i="14"/>
  <c r="F2706" i="14"/>
  <c r="F2705" i="14"/>
  <c r="J2705" i="14" s="1"/>
  <c r="F2704" i="14"/>
  <c r="J2704" i="14" s="1"/>
  <c r="F2703" i="14"/>
  <c r="J2703" i="14" s="1"/>
  <c r="F2702" i="14"/>
  <c r="J2702" i="14" s="1"/>
  <c r="F2701" i="14"/>
  <c r="J2701" i="14" s="1"/>
  <c r="F2700" i="14"/>
  <c r="J2700" i="14" s="1"/>
  <c r="F2699" i="14"/>
  <c r="J2699" i="14" s="1"/>
  <c r="F2698" i="14"/>
  <c r="J2698" i="14" s="1"/>
  <c r="F2697" i="14"/>
  <c r="J2697" i="14" s="1"/>
  <c r="F2696" i="14"/>
  <c r="J2696" i="14" s="1"/>
  <c r="F2695" i="14"/>
  <c r="J2695" i="14" s="1"/>
  <c r="F2694" i="14"/>
  <c r="J2694" i="14" s="1"/>
  <c r="F2693" i="14"/>
  <c r="J2693" i="14" s="1"/>
  <c r="F2692" i="14"/>
  <c r="J2692" i="14" s="1"/>
  <c r="F2691" i="14"/>
  <c r="J2691" i="14" s="1"/>
  <c r="F2690" i="14"/>
  <c r="J2690" i="14" s="1"/>
  <c r="F2689" i="14"/>
  <c r="J2689" i="14" s="1"/>
  <c r="F2688" i="14"/>
  <c r="J2688" i="14" s="1"/>
  <c r="F2687" i="14"/>
  <c r="J2687" i="14" s="1"/>
  <c r="F2686" i="14"/>
  <c r="J2686" i="14" s="1"/>
  <c r="F2685" i="14"/>
  <c r="J2685" i="14" s="1"/>
  <c r="F2684" i="14"/>
  <c r="J2684" i="14" s="1"/>
  <c r="F2683" i="14"/>
  <c r="J2683" i="14" s="1"/>
  <c r="F2682" i="14"/>
  <c r="J2682" i="14" s="1"/>
  <c r="F2681" i="14"/>
  <c r="J2681" i="14" s="1"/>
  <c r="F2680" i="14"/>
  <c r="J2680" i="14" s="1"/>
  <c r="F2679" i="14"/>
  <c r="J2679" i="14" s="1"/>
  <c r="F2678" i="14"/>
  <c r="J2678" i="14" s="1"/>
  <c r="F2677" i="14"/>
  <c r="J2677" i="14" s="1"/>
  <c r="F2676" i="14"/>
  <c r="J2676" i="14" s="1"/>
  <c r="F2675" i="14"/>
  <c r="J2675" i="14" s="1"/>
  <c r="J2674" i="14"/>
  <c r="F2674" i="14"/>
  <c r="F2673" i="14"/>
  <c r="J2673" i="14" s="1"/>
  <c r="F2672" i="14"/>
  <c r="J2672" i="14" s="1"/>
  <c r="F2671" i="14"/>
  <c r="J2671" i="14" s="1"/>
  <c r="F2670" i="14"/>
  <c r="J2670" i="14" s="1"/>
  <c r="F2669" i="14"/>
  <c r="J2669" i="14" s="1"/>
  <c r="F2668" i="14"/>
  <c r="J2668" i="14" s="1"/>
  <c r="F2667" i="14"/>
  <c r="J2667" i="14" s="1"/>
  <c r="F2666" i="14"/>
  <c r="J2666" i="14" s="1"/>
  <c r="F2665" i="14"/>
  <c r="J2665" i="14" s="1"/>
  <c r="F2664" i="14"/>
  <c r="J2664" i="14" s="1"/>
  <c r="F2663" i="14"/>
  <c r="J2663" i="14" s="1"/>
  <c r="F2662" i="14"/>
  <c r="J2662" i="14" s="1"/>
  <c r="F2661" i="14"/>
  <c r="J2661" i="14" s="1"/>
  <c r="F2660" i="14"/>
  <c r="J2660" i="14" s="1"/>
  <c r="F2659" i="14"/>
  <c r="J2659" i="14" s="1"/>
  <c r="F2658" i="14"/>
  <c r="J2658" i="14" s="1"/>
  <c r="F2657" i="14"/>
  <c r="J2657" i="14" s="1"/>
  <c r="F2656" i="14"/>
  <c r="J2656" i="14" s="1"/>
  <c r="F2655" i="14"/>
  <c r="J2655" i="14" s="1"/>
  <c r="F2654" i="14"/>
  <c r="J2654" i="14" s="1"/>
  <c r="F2653" i="14"/>
  <c r="J2653" i="14" s="1"/>
  <c r="F2652" i="14"/>
  <c r="J2652" i="14" s="1"/>
  <c r="F2651" i="14"/>
  <c r="J2651" i="14" s="1"/>
  <c r="F2650" i="14"/>
  <c r="J2650" i="14" s="1"/>
  <c r="F2649" i="14"/>
  <c r="J2649" i="14" s="1"/>
  <c r="F2648" i="14"/>
  <c r="J2648" i="14" s="1"/>
  <c r="F2647" i="14"/>
  <c r="J2647" i="14" s="1"/>
  <c r="F2646" i="14"/>
  <c r="J2646" i="14" s="1"/>
  <c r="F2645" i="14"/>
  <c r="J2645" i="14" s="1"/>
  <c r="F2644" i="14"/>
  <c r="J2644" i="14" s="1"/>
  <c r="F2643" i="14"/>
  <c r="J2643" i="14" s="1"/>
  <c r="J2642" i="14"/>
  <c r="F2642" i="14"/>
  <c r="F2641" i="14"/>
  <c r="J2641" i="14" s="1"/>
  <c r="F2640" i="14"/>
  <c r="J2640" i="14" s="1"/>
  <c r="F2639" i="14"/>
  <c r="J2639" i="14" s="1"/>
  <c r="F2638" i="14"/>
  <c r="J2638" i="14" s="1"/>
  <c r="F2637" i="14"/>
  <c r="J2637" i="14" s="1"/>
  <c r="F2636" i="14"/>
  <c r="J2636" i="14" s="1"/>
  <c r="F2635" i="14"/>
  <c r="J2635" i="14" s="1"/>
  <c r="F2634" i="14"/>
  <c r="J2634" i="14" s="1"/>
  <c r="F2633" i="14"/>
  <c r="J2633" i="14" s="1"/>
  <c r="F2632" i="14"/>
  <c r="J2632" i="14" s="1"/>
  <c r="F2631" i="14"/>
  <c r="J2631" i="14" s="1"/>
  <c r="F2630" i="14"/>
  <c r="J2630" i="14" s="1"/>
  <c r="F2629" i="14"/>
  <c r="J2629" i="14" s="1"/>
  <c r="F2628" i="14"/>
  <c r="J2628" i="14" s="1"/>
  <c r="F2627" i="14"/>
  <c r="J2627" i="14" s="1"/>
  <c r="F2626" i="14"/>
  <c r="J2626" i="14" s="1"/>
  <c r="F2625" i="14"/>
  <c r="J2625" i="14" s="1"/>
  <c r="F2624" i="14"/>
  <c r="J2624" i="14" s="1"/>
  <c r="F2623" i="14"/>
  <c r="J2623" i="14" s="1"/>
  <c r="F2622" i="14"/>
  <c r="J2622" i="14" s="1"/>
  <c r="F2621" i="14"/>
  <c r="J2621" i="14" s="1"/>
  <c r="F2620" i="14"/>
  <c r="J2620" i="14" s="1"/>
  <c r="F2619" i="14"/>
  <c r="J2619" i="14" s="1"/>
  <c r="F2618" i="14"/>
  <c r="J2618" i="14" s="1"/>
  <c r="F2617" i="14"/>
  <c r="J2617" i="14" s="1"/>
  <c r="F2616" i="14"/>
  <c r="J2616" i="14" s="1"/>
  <c r="F2615" i="14"/>
  <c r="J2615" i="14" s="1"/>
  <c r="F2614" i="14"/>
  <c r="J2614" i="14" s="1"/>
  <c r="F2613" i="14"/>
  <c r="J2613" i="14" s="1"/>
  <c r="F2612" i="14"/>
  <c r="J2612" i="14" s="1"/>
  <c r="F2611" i="14"/>
  <c r="J2611" i="14" s="1"/>
  <c r="J2610" i="14"/>
  <c r="F2610" i="14"/>
  <c r="F2609" i="14"/>
  <c r="J2609" i="14" s="1"/>
  <c r="F2608" i="14"/>
  <c r="J2608" i="14" s="1"/>
  <c r="F2607" i="14"/>
  <c r="J2607" i="14" s="1"/>
  <c r="F2606" i="14"/>
  <c r="J2606" i="14" s="1"/>
  <c r="F2605" i="14"/>
  <c r="J2605" i="14" s="1"/>
  <c r="F2604" i="14"/>
  <c r="J2604" i="14" s="1"/>
  <c r="F2603" i="14"/>
  <c r="J2603" i="14" s="1"/>
  <c r="F2602" i="14"/>
  <c r="J2602" i="14" s="1"/>
  <c r="F2601" i="14"/>
  <c r="J2601" i="14" s="1"/>
  <c r="F2600" i="14"/>
  <c r="J2600" i="14" s="1"/>
  <c r="F2599" i="14"/>
  <c r="J2599" i="14" s="1"/>
  <c r="F2598" i="14"/>
  <c r="J2598" i="14" s="1"/>
  <c r="F2597" i="14"/>
  <c r="J2597" i="14" s="1"/>
  <c r="F2596" i="14"/>
  <c r="J2596" i="14" s="1"/>
  <c r="F2595" i="14"/>
  <c r="J2595" i="14" s="1"/>
  <c r="F2594" i="14"/>
  <c r="J2594" i="14" s="1"/>
  <c r="F2593" i="14"/>
  <c r="J2593" i="14" s="1"/>
  <c r="F2592" i="14"/>
  <c r="J2592" i="14" s="1"/>
  <c r="F2591" i="14"/>
  <c r="J2591" i="14" s="1"/>
  <c r="F2590" i="14"/>
  <c r="J2590" i="14" s="1"/>
  <c r="F2589" i="14"/>
  <c r="J2589" i="14" s="1"/>
  <c r="F2588" i="14"/>
  <c r="J2588" i="14" s="1"/>
  <c r="F2587" i="14"/>
  <c r="J2587" i="14" s="1"/>
  <c r="F2586" i="14"/>
  <c r="J2586" i="14" s="1"/>
  <c r="F2585" i="14"/>
  <c r="J2585" i="14" s="1"/>
  <c r="F2584" i="14"/>
  <c r="J2584" i="14" s="1"/>
  <c r="F2583" i="14"/>
  <c r="J2583" i="14" s="1"/>
  <c r="F2582" i="14"/>
  <c r="J2582" i="14" s="1"/>
  <c r="F2581" i="14"/>
  <c r="J2581" i="14" s="1"/>
  <c r="F2580" i="14"/>
  <c r="J2580" i="14" s="1"/>
  <c r="F2579" i="14"/>
  <c r="J2579" i="14" s="1"/>
  <c r="J2578" i="14"/>
  <c r="F2578" i="14"/>
  <c r="F2577" i="14"/>
  <c r="J2577" i="14" s="1"/>
  <c r="F2576" i="14"/>
  <c r="J2576" i="14" s="1"/>
  <c r="F2575" i="14"/>
  <c r="J2575" i="14" s="1"/>
  <c r="F2574" i="14"/>
  <c r="J2574" i="14" s="1"/>
  <c r="F2573" i="14"/>
  <c r="J2573" i="14" s="1"/>
  <c r="F2572" i="14"/>
  <c r="J2572" i="14" s="1"/>
  <c r="F2571" i="14"/>
  <c r="J2571" i="14" s="1"/>
  <c r="F2570" i="14"/>
  <c r="J2570" i="14" s="1"/>
  <c r="F2569" i="14"/>
  <c r="J2569" i="14" s="1"/>
  <c r="F2568" i="14"/>
  <c r="J2568" i="14" s="1"/>
  <c r="F2567" i="14"/>
  <c r="J2567" i="14" s="1"/>
  <c r="F2566" i="14"/>
  <c r="J2566" i="14" s="1"/>
  <c r="F2565" i="14"/>
  <c r="J2565" i="14" s="1"/>
  <c r="F2564" i="14"/>
  <c r="J2564" i="14" s="1"/>
  <c r="F2563" i="14"/>
  <c r="J2563" i="14" s="1"/>
  <c r="F2562" i="14"/>
  <c r="J2562" i="14" s="1"/>
  <c r="F2561" i="14"/>
  <c r="J2561" i="14" s="1"/>
  <c r="F2560" i="14"/>
  <c r="J2560" i="14" s="1"/>
  <c r="F2559" i="14"/>
  <c r="J2559" i="14" s="1"/>
  <c r="F2558" i="14"/>
  <c r="J2558" i="14" s="1"/>
  <c r="F2557" i="14"/>
  <c r="J2557" i="14" s="1"/>
  <c r="F2556" i="14"/>
  <c r="J2556" i="14" s="1"/>
  <c r="F2555" i="14"/>
  <c r="J2555" i="14" s="1"/>
  <c r="F2554" i="14"/>
  <c r="J2554" i="14" s="1"/>
  <c r="F2553" i="14"/>
  <c r="J2553" i="14" s="1"/>
  <c r="F2552" i="14"/>
  <c r="J2552" i="14" s="1"/>
  <c r="F2551" i="14"/>
  <c r="J2551" i="14" s="1"/>
  <c r="F2550" i="14"/>
  <c r="J2550" i="14" s="1"/>
  <c r="F2549" i="14"/>
  <c r="J2549" i="14" s="1"/>
  <c r="F2548" i="14"/>
  <c r="J2548" i="14" s="1"/>
  <c r="F2547" i="14"/>
  <c r="J2547" i="14" s="1"/>
  <c r="J2546" i="14"/>
  <c r="F2546" i="14"/>
  <c r="F2545" i="14"/>
  <c r="J2545" i="14" s="1"/>
  <c r="F2544" i="14"/>
  <c r="J2544" i="14" s="1"/>
  <c r="F2543" i="14"/>
  <c r="J2543" i="14" s="1"/>
  <c r="F2542" i="14"/>
  <c r="J2542" i="14" s="1"/>
  <c r="F2541" i="14"/>
  <c r="J2541" i="14" s="1"/>
  <c r="F2540" i="14"/>
  <c r="J2540" i="14" s="1"/>
  <c r="F2539" i="14"/>
  <c r="J2539" i="14" s="1"/>
  <c r="F2538" i="14"/>
  <c r="J2538" i="14" s="1"/>
  <c r="F2537" i="14"/>
  <c r="J2537" i="14" s="1"/>
  <c r="F2536" i="14"/>
  <c r="J2536" i="14" s="1"/>
  <c r="F2535" i="14"/>
  <c r="J2535" i="14" s="1"/>
  <c r="F2534" i="14"/>
  <c r="J2534" i="14" s="1"/>
  <c r="F2533" i="14"/>
  <c r="J2533" i="14" s="1"/>
  <c r="F2532" i="14"/>
  <c r="J2532" i="14" s="1"/>
  <c r="F2531" i="14"/>
  <c r="J2531" i="14" s="1"/>
  <c r="F2530" i="14"/>
  <c r="J2530" i="14" s="1"/>
  <c r="F2529" i="14"/>
  <c r="J2529" i="14" s="1"/>
  <c r="F2528" i="14"/>
  <c r="J2528" i="14" s="1"/>
  <c r="F2527" i="14"/>
  <c r="J2527" i="14" s="1"/>
  <c r="F2526" i="14"/>
  <c r="J2526" i="14" s="1"/>
  <c r="F2525" i="14"/>
  <c r="J2525" i="14" s="1"/>
  <c r="F2524" i="14"/>
  <c r="J2524" i="14" s="1"/>
  <c r="F2523" i="14"/>
  <c r="J2523" i="14" s="1"/>
  <c r="F2522" i="14"/>
  <c r="J2522" i="14" s="1"/>
  <c r="F2521" i="14"/>
  <c r="J2521" i="14" s="1"/>
  <c r="F2520" i="14"/>
  <c r="J2520" i="14" s="1"/>
  <c r="F2519" i="14"/>
  <c r="J2519" i="14" s="1"/>
  <c r="F2518" i="14"/>
  <c r="J2518" i="14" s="1"/>
  <c r="F2517" i="14"/>
  <c r="J2517" i="14" s="1"/>
  <c r="F2516" i="14"/>
  <c r="J2516" i="14" s="1"/>
  <c r="F2515" i="14"/>
  <c r="J2515" i="14" s="1"/>
  <c r="J2514" i="14"/>
  <c r="F2514" i="14"/>
  <c r="F2513" i="14"/>
  <c r="J2513" i="14" s="1"/>
  <c r="F2512" i="14"/>
  <c r="J2512" i="14" s="1"/>
  <c r="F2511" i="14"/>
  <c r="J2511" i="14" s="1"/>
  <c r="F2510" i="14"/>
  <c r="J2510" i="14" s="1"/>
  <c r="F2509" i="14"/>
  <c r="J2509" i="14" s="1"/>
  <c r="F2508" i="14"/>
  <c r="J2508" i="14" s="1"/>
  <c r="F2507" i="14"/>
  <c r="J2507" i="14" s="1"/>
  <c r="F2506" i="14"/>
  <c r="J2506" i="14" s="1"/>
  <c r="F2505" i="14"/>
  <c r="J2505" i="14" s="1"/>
  <c r="F2504" i="14"/>
  <c r="J2504" i="14" s="1"/>
  <c r="F2503" i="14"/>
  <c r="J2503" i="14" s="1"/>
  <c r="F2502" i="14"/>
  <c r="J2502" i="14" s="1"/>
  <c r="F2501" i="14"/>
  <c r="J2501" i="14" s="1"/>
  <c r="F2500" i="14"/>
  <c r="J2500" i="14" s="1"/>
  <c r="F2499" i="14"/>
  <c r="J2499" i="14" s="1"/>
  <c r="F2498" i="14"/>
  <c r="J2498" i="14" s="1"/>
  <c r="F2497" i="14"/>
  <c r="J2497" i="14" s="1"/>
  <c r="F2496" i="14"/>
  <c r="J2496" i="14" s="1"/>
  <c r="F2495" i="14"/>
  <c r="J2495" i="14" s="1"/>
  <c r="F2494" i="14"/>
  <c r="J2494" i="14" s="1"/>
  <c r="F2493" i="14"/>
  <c r="J2493" i="14" s="1"/>
  <c r="F2492" i="14"/>
  <c r="J2492" i="14" s="1"/>
  <c r="F2491" i="14"/>
  <c r="J2491" i="14" s="1"/>
  <c r="F2490" i="14"/>
  <c r="J2490" i="14" s="1"/>
  <c r="F2489" i="14"/>
  <c r="J2489" i="14" s="1"/>
  <c r="F2488" i="14"/>
  <c r="J2488" i="14" s="1"/>
  <c r="F2487" i="14"/>
  <c r="J2487" i="14" s="1"/>
  <c r="F2486" i="14"/>
  <c r="J2486" i="14" s="1"/>
  <c r="F2485" i="14"/>
  <c r="J2485" i="14" s="1"/>
  <c r="F2484" i="14"/>
  <c r="J2484" i="14" s="1"/>
  <c r="F2483" i="14"/>
  <c r="J2483" i="14" s="1"/>
  <c r="J2482" i="14"/>
  <c r="F2482" i="14"/>
  <c r="F2481" i="14"/>
  <c r="J2481" i="14" s="1"/>
  <c r="F2480" i="14"/>
  <c r="J2480" i="14" s="1"/>
  <c r="F2479" i="14"/>
  <c r="J2479" i="14" s="1"/>
  <c r="F2478" i="14"/>
  <c r="J2478" i="14" s="1"/>
  <c r="F2477" i="14"/>
  <c r="J2477" i="14" s="1"/>
  <c r="F2476" i="14"/>
  <c r="J2476" i="14" s="1"/>
  <c r="F2475" i="14"/>
  <c r="J2475" i="14" s="1"/>
  <c r="F2474" i="14"/>
  <c r="J2474" i="14" s="1"/>
  <c r="F2473" i="14"/>
  <c r="J2473" i="14" s="1"/>
  <c r="F2472" i="14"/>
  <c r="J2472" i="14" s="1"/>
  <c r="F2471" i="14"/>
  <c r="J2471" i="14" s="1"/>
  <c r="F2470" i="14"/>
  <c r="J2470" i="14" s="1"/>
  <c r="F2469" i="14"/>
  <c r="J2469" i="14" s="1"/>
  <c r="F2468" i="14"/>
  <c r="J2468" i="14" s="1"/>
  <c r="F2467" i="14"/>
  <c r="J2467" i="14" s="1"/>
  <c r="F2466" i="14"/>
  <c r="J2466" i="14" s="1"/>
  <c r="F2465" i="14"/>
  <c r="J2465" i="14" s="1"/>
  <c r="F2464" i="14"/>
  <c r="J2464" i="14" s="1"/>
  <c r="F2463" i="14"/>
  <c r="J2463" i="14" s="1"/>
  <c r="F2462" i="14"/>
  <c r="J2462" i="14" s="1"/>
  <c r="F2461" i="14"/>
  <c r="J2461" i="14" s="1"/>
  <c r="F2460" i="14"/>
  <c r="J2460" i="14" s="1"/>
  <c r="F2459" i="14"/>
  <c r="J2459" i="14" s="1"/>
  <c r="F2458" i="14"/>
  <c r="J2458" i="14" s="1"/>
  <c r="F2457" i="14"/>
  <c r="J2457" i="14" s="1"/>
  <c r="F2456" i="14"/>
  <c r="J2456" i="14" s="1"/>
  <c r="F2455" i="14"/>
  <c r="J2455" i="14" s="1"/>
  <c r="F2454" i="14"/>
  <c r="J2454" i="14" s="1"/>
  <c r="F2453" i="14"/>
  <c r="J2453" i="14" s="1"/>
  <c r="F2452" i="14"/>
  <c r="J2452" i="14" s="1"/>
  <c r="F2451" i="14"/>
  <c r="J2451" i="14" s="1"/>
  <c r="J2450" i="14"/>
  <c r="F2450" i="14"/>
  <c r="F2449" i="14"/>
  <c r="J2449" i="14" s="1"/>
  <c r="F2448" i="14"/>
  <c r="J2448" i="14" s="1"/>
  <c r="F2447" i="14"/>
  <c r="J2447" i="14" s="1"/>
  <c r="F2446" i="14"/>
  <c r="J2446" i="14" s="1"/>
  <c r="F2445" i="14"/>
  <c r="J2445" i="14" s="1"/>
  <c r="F2444" i="14"/>
  <c r="J2444" i="14" s="1"/>
  <c r="F2443" i="14"/>
  <c r="J2443" i="14" s="1"/>
  <c r="F2442" i="14"/>
  <c r="J2442" i="14" s="1"/>
  <c r="F2441" i="14"/>
  <c r="J2441" i="14" s="1"/>
  <c r="F2440" i="14"/>
  <c r="J2440" i="14" s="1"/>
  <c r="F2439" i="14"/>
  <c r="J2439" i="14" s="1"/>
  <c r="F2438" i="14"/>
  <c r="J2438" i="14" s="1"/>
  <c r="F2437" i="14"/>
  <c r="J2437" i="14" s="1"/>
  <c r="F2436" i="14"/>
  <c r="J2436" i="14" s="1"/>
  <c r="F2435" i="14"/>
  <c r="J2435" i="14" s="1"/>
  <c r="F2434" i="14"/>
  <c r="J2434" i="14" s="1"/>
  <c r="F2433" i="14"/>
  <c r="J2433" i="14" s="1"/>
  <c r="F2432" i="14"/>
  <c r="J2432" i="14" s="1"/>
  <c r="F2431" i="14"/>
  <c r="J2431" i="14" s="1"/>
  <c r="F2430" i="14"/>
  <c r="J2430" i="14" s="1"/>
  <c r="F2429" i="14"/>
  <c r="J2429" i="14" s="1"/>
  <c r="F2428" i="14"/>
  <c r="J2428" i="14" s="1"/>
  <c r="F2427" i="14"/>
  <c r="J2427" i="14" s="1"/>
  <c r="F2426" i="14"/>
  <c r="J2426" i="14" s="1"/>
  <c r="F2425" i="14"/>
  <c r="J2425" i="14" s="1"/>
  <c r="F2424" i="14"/>
  <c r="J2424" i="14" s="1"/>
  <c r="F2423" i="14"/>
  <c r="J2423" i="14" s="1"/>
  <c r="F2422" i="14"/>
  <c r="J2422" i="14" s="1"/>
  <c r="F2421" i="14"/>
  <c r="J2421" i="14" s="1"/>
  <c r="F2420" i="14"/>
  <c r="J2420" i="14" s="1"/>
  <c r="F2419" i="14"/>
  <c r="J2419" i="14" s="1"/>
  <c r="J2418" i="14"/>
  <c r="F2418" i="14"/>
  <c r="F2417" i="14"/>
  <c r="J2417" i="14" s="1"/>
  <c r="F2416" i="14"/>
  <c r="J2416" i="14" s="1"/>
  <c r="F2415" i="14"/>
  <c r="J2415" i="14" s="1"/>
  <c r="F2414" i="14"/>
  <c r="J2414" i="14" s="1"/>
  <c r="F2413" i="14"/>
  <c r="J2413" i="14" s="1"/>
  <c r="F2412" i="14"/>
  <c r="J2412" i="14" s="1"/>
  <c r="F2411" i="14"/>
  <c r="J2411" i="14" s="1"/>
  <c r="F2410" i="14"/>
  <c r="J2410" i="14" s="1"/>
  <c r="F2409" i="14"/>
  <c r="J2409" i="14" s="1"/>
  <c r="F2408" i="14"/>
  <c r="J2408" i="14" s="1"/>
  <c r="F2407" i="14"/>
  <c r="J2407" i="14" s="1"/>
  <c r="F2406" i="14"/>
  <c r="J2406" i="14" s="1"/>
  <c r="F2405" i="14"/>
  <c r="J2405" i="14" s="1"/>
  <c r="F2404" i="14"/>
  <c r="J2404" i="14" s="1"/>
  <c r="F2403" i="14"/>
  <c r="J2403" i="14" s="1"/>
  <c r="F2402" i="14"/>
  <c r="J2402" i="14" s="1"/>
  <c r="F2401" i="14"/>
  <c r="J2401" i="14" s="1"/>
  <c r="F2400" i="14"/>
  <c r="J2400" i="14" s="1"/>
  <c r="F2399" i="14"/>
  <c r="J2399" i="14" s="1"/>
  <c r="F2398" i="14"/>
  <c r="J2398" i="14" s="1"/>
  <c r="F2397" i="14"/>
  <c r="J2397" i="14" s="1"/>
  <c r="F2396" i="14"/>
  <c r="J2396" i="14" s="1"/>
  <c r="F2395" i="14"/>
  <c r="J2395" i="14" s="1"/>
  <c r="F2394" i="14"/>
  <c r="J2394" i="14" s="1"/>
  <c r="F2393" i="14"/>
  <c r="J2393" i="14" s="1"/>
  <c r="F2392" i="14"/>
  <c r="J2392" i="14" s="1"/>
  <c r="F2391" i="14"/>
  <c r="J2391" i="14" s="1"/>
  <c r="F2390" i="14"/>
  <c r="J2390" i="14" s="1"/>
  <c r="F2389" i="14"/>
  <c r="J2389" i="14" s="1"/>
  <c r="F2388" i="14"/>
  <c r="J2388" i="14" s="1"/>
  <c r="F2387" i="14"/>
  <c r="J2387" i="14" s="1"/>
  <c r="J2386" i="14"/>
  <c r="F2386" i="14"/>
  <c r="F2385" i="14"/>
  <c r="J2385" i="14" s="1"/>
  <c r="F2384" i="14"/>
  <c r="J2384" i="14" s="1"/>
  <c r="F2383" i="14"/>
  <c r="J2383" i="14" s="1"/>
  <c r="F2382" i="14"/>
  <c r="J2382" i="14" s="1"/>
  <c r="F2381" i="14"/>
  <c r="J2381" i="14" s="1"/>
  <c r="F2380" i="14"/>
  <c r="J2380" i="14" s="1"/>
  <c r="F2379" i="14"/>
  <c r="J2379" i="14" s="1"/>
  <c r="F2378" i="14"/>
  <c r="J2378" i="14" s="1"/>
  <c r="F2377" i="14"/>
  <c r="J2377" i="14" s="1"/>
  <c r="F2376" i="14"/>
  <c r="J2376" i="14" s="1"/>
  <c r="F2375" i="14"/>
  <c r="J2375" i="14" s="1"/>
  <c r="F2374" i="14"/>
  <c r="J2374" i="14" s="1"/>
  <c r="F2373" i="14"/>
  <c r="J2373" i="14" s="1"/>
  <c r="F2372" i="14"/>
  <c r="J2372" i="14" s="1"/>
  <c r="F2371" i="14"/>
  <c r="J2371" i="14" s="1"/>
  <c r="F2370" i="14"/>
  <c r="J2370" i="14" s="1"/>
  <c r="F2369" i="14"/>
  <c r="J2369" i="14" s="1"/>
  <c r="F2368" i="14"/>
  <c r="J2368" i="14" s="1"/>
  <c r="F2367" i="14"/>
  <c r="J2367" i="14" s="1"/>
  <c r="F2366" i="14"/>
  <c r="J2366" i="14" s="1"/>
  <c r="F2365" i="14"/>
  <c r="J2365" i="14" s="1"/>
  <c r="F2364" i="14"/>
  <c r="J2364" i="14" s="1"/>
  <c r="F2363" i="14"/>
  <c r="J2363" i="14" s="1"/>
  <c r="F2362" i="14"/>
  <c r="J2362" i="14" s="1"/>
  <c r="F2361" i="14"/>
  <c r="J2361" i="14" s="1"/>
  <c r="F2360" i="14"/>
  <c r="J2360" i="14" s="1"/>
  <c r="F2359" i="14"/>
  <c r="J2359" i="14" s="1"/>
  <c r="F2358" i="14"/>
  <c r="J2358" i="14" s="1"/>
  <c r="F2357" i="14"/>
  <c r="J2357" i="14" s="1"/>
  <c r="F2356" i="14"/>
  <c r="J2356" i="14" s="1"/>
  <c r="F2355" i="14"/>
  <c r="J2355" i="14" s="1"/>
  <c r="J2354" i="14"/>
  <c r="F2354" i="14"/>
  <c r="F2353" i="14"/>
  <c r="J2353" i="14" s="1"/>
  <c r="F2352" i="14"/>
  <c r="J2352" i="14" s="1"/>
  <c r="F2351" i="14"/>
  <c r="J2351" i="14" s="1"/>
  <c r="F2350" i="14"/>
  <c r="J2350" i="14" s="1"/>
  <c r="F2349" i="14"/>
  <c r="J2349" i="14" s="1"/>
  <c r="F2348" i="14"/>
  <c r="J2348" i="14" s="1"/>
  <c r="F2347" i="14"/>
  <c r="J2347" i="14" s="1"/>
  <c r="F2346" i="14"/>
  <c r="J2346" i="14" s="1"/>
  <c r="F2345" i="14"/>
  <c r="J2345" i="14" s="1"/>
  <c r="F2344" i="14"/>
  <c r="J2344" i="14" s="1"/>
  <c r="F2343" i="14"/>
  <c r="J2343" i="14" s="1"/>
  <c r="F2342" i="14"/>
  <c r="J2342" i="14" s="1"/>
  <c r="F2341" i="14"/>
  <c r="J2341" i="14" s="1"/>
  <c r="F2340" i="14"/>
  <c r="J2340" i="14" s="1"/>
  <c r="F2339" i="14"/>
  <c r="J2339" i="14" s="1"/>
  <c r="F2338" i="14"/>
  <c r="J2338" i="14" s="1"/>
  <c r="F2337" i="14"/>
  <c r="J2337" i="14" s="1"/>
  <c r="F2336" i="14"/>
  <c r="J2336" i="14" s="1"/>
  <c r="F2335" i="14"/>
  <c r="J2335" i="14" s="1"/>
  <c r="F2334" i="14"/>
  <c r="J2334" i="14" s="1"/>
  <c r="F2333" i="14"/>
  <c r="J2333" i="14" s="1"/>
  <c r="F2332" i="14"/>
  <c r="J2332" i="14" s="1"/>
  <c r="F2331" i="14"/>
  <c r="J2331" i="14" s="1"/>
  <c r="F2330" i="14"/>
  <c r="J2330" i="14" s="1"/>
  <c r="F2329" i="14"/>
  <c r="J2329" i="14" s="1"/>
  <c r="F2328" i="14"/>
  <c r="J2328" i="14" s="1"/>
  <c r="F2327" i="14"/>
  <c r="J2327" i="14" s="1"/>
  <c r="F2326" i="14"/>
  <c r="J2326" i="14" s="1"/>
  <c r="F2325" i="14"/>
  <c r="J2325" i="14" s="1"/>
  <c r="F2324" i="14"/>
  <c r="J2324" i="14" s="1"/>
  <c r="F2323" i="14"/>
  <c r="J2323" i="14" s="1"/>
  <c r="J2322" i="14"/>
  <c r="F2322" i="14"/>
  <c r="F2321" i="14"/>
  <c r="J2321" i="14" s="1"/>
  <c r="F2320" i="14"/>
  <c r="J2320" i="14" s="1"/>
  <c r="F2319" i="14"/>
  <c r="J2319" i="14" s="1"/>
  <c r="F2318" i="14"/>
  <c r="J2318" i="14" s="1"/>
  <c r="F2317" i="14"/>
  <c r="J2317" i="14" s="1"/>
  <c r="F2316" i="14"/>
  <c r="J2316" i="14" s="1"/>
  <c r="F2315" i="14"/>
  <c r="J2315" i="14" s="1"/>
  <c r="F2314" i="14"/>
  <c r="J2314" i="14" s="1"/>
  <c r="F2313" i="14"/>
  <c r="J2313" i="14" s="1"/>
  <c r="F2312" i="14"/>
  <c r="J2312" i="14" s="1"/>
  <c r="F2311" i="14"/>
  <c r="J2311" i="14" s="1"/>
  <c r="F2310" i="14"/>
  <c r="J2310" i="14" s="1"/>
  <c r="F2309" i="14"/>
  <c r="J2309" i="14" s="1"/>
  <c r="F2308" i="14"/>
  <c r="J2308" i="14" s="1"/>
  <c r="F2307" i="14"/>
  <c r="J2307" i="14" s="1"/>
  <c r="F2306" i="14"/>
  <c r="J2306" i="14" s="1"/>
  <c r="F2305" i="14"/>
  <c r="J2305" i="14" s="1"/>
  <c r="F2304" i="14"/>
  <c r="J2304" i="14" s="1"/>
  <c r="F2303" i="14"/>
  <c r="J2303" i="14" s="1"/>
  <c r="F2302" i="14"/>
  <c r="J2302" i="14" s="1"/>
  <c r="F2301" i="14"/>
  <c r="J2301" i="14" s="1"/>
  <c r="F2300" i="14"/>
  <c r="J2300" i="14" s="1"/>
  <c r="F2299" i="14"/>
  <c r="J2299" i="14" s="1"/>
  <c r="F2298" i="14"/>
  <c r="J2298" i="14" s="1"/>
  <c r="F2297" i="14"/>
  <c r="J2297" i="14" s="1"/>
  <c r="F2296" i="14"/>
  <c r="J2296" i="14" s="1"/>
  <c r="F2295" i="14"/>
  <c r="J2295" i="14" s="1"/>
  <c r="F2294" i="14"/>
  <c r="J2294" i="14" s="1"/>
  <c r="F2293" i="14"/>
  <c r="J2293" i="14" s="1"/>
  <c r="F2292" i="14"/>
  <c r="J2292" i="14" s="1"/>
  <c r="F2291" i="14"/>
  <c r="J2291" i="14" s="1"/>
  <c r="J2290" i="14"/>
  <c r="F2290" i="14"/>
  <c r="F2289" i="14"/>
  <c r="J2289" i="14" s="1"/>
  <c r="F2288" i="14"/>
  <c r="J2288" i="14" s="1"/>
  <c r="F2287" i="14"/>
  <c r="J2287" i="14" s="1"/>
  <c r="F2286" i="14"/>
  <c r="J2286" i="14" s="1"/>
  <c r="F2285" i="14"/>
  <c r="J2285" i="14" s="1"/>
  <c r="F2284" i="14"/>
  <c r="J2284" i="14" s="1"/>
  <c r="F2283" i="14"/>
  <c r="J2283" i="14" s="1"/>
  <c r="F2282" i="14"/>
  <c r="J2282" i="14" s="1"/>
  <c r="F2281" i="14"/>
  <c r="J2281" i="14" s="1"/>
  <c r="F2280" i="14"/>
  <c r="J2280" i="14" s="1"/>
  <c r="F2279" i="14"/>
  <c r="J2279" i="14" s="1"/>
  <c r="F2278" i="14"/>
  <c r="J2278" i="14" s="1"/>
  <c r="F2277" i="14"/>
  <c r="J2277" i="14" s="1"/>
  <c r="F2276" i="14"/>
  <c r="J2276" i="14" s="1"/>
  <c r="F2275" i="14"/>
  <c r="J2275" i="14" s="1"/>
  <c r="F2274" i="14"/>
  <c r="J2274" i="14" s="1"/>
  <c r="F2273" i="14"/>
  <c r="J2273" i="14" s="1"/>
  <c r="F2272" i="14"/>
  <c r="J2272" i="14" s="1"/>
  <c r="F2271" i="14"/>
  <c r="J2271" i="14" s="1"/>
  <c r="F2270" i="14"/>
  <c r="J2270" i="14" s="1"/>
  <c r="F2269" i="14"/>
  <c r="J2269" i="14" s="1"/>
  <c r="F2268" i="14"/>
  <c r="J2268" i="14" s="1"/>
  <c r="F2267" i="14"/>
  <c r="J2267" i="14" s="1"/>
  <c r="F2266" i="14"/>
  <c r="J2266" i="14" s="1"/>
  <c r="F2265" i="14"/>
  <c r="J2265" i="14" s="1"/>
  <c r="F2264" i="14"/>
  <c r="J2264" i="14" s="1"/>
  <c r="F2263" i="14"/>
  <c r="J2263" i="14" s="1"/>
  <c r="F2262" i="14"/>
  <c r="J2262" i="14" s="1"/>
  <c r="F2261" i="14"/>
  <c r="J2261" i="14" s="1"/>
  <c r="F2260" i="14"/>
  <c r="J2260" i="14" s="1"/>
  <c r="F2259" i="14"/>
  <c r="J2259" i="14" s="1"/>
  <c r="J2258" i="14"/>
  <c r="F2258" i="14"/>
  <c r="F2257" i="14"/>
  <c r="J2257" i="14" s="1"/>
  <c r="F2256" i="14"/>
  <c r="J2256" i="14" s="1"/>
  <c r="F2255" i="14"/>
  <c r="J2255" i="14" s="1"/>
  <c r="F2254" i="14"/>
  <c r="J2254" i="14" s="1"/>
  <c r="F2253" i="14"/>
  <c r="J2253" i="14" s="1"/>
  <c r="F2252" i="14"/>
  <c r="J2252" i="14" s="1"/>
  <c r="F2251" i="14"/>
  <c r="J2251" i="14" s="1"/>
  <c r="F2250" i="14"/>
  <c r="J2250" i="14" s="1"/>
  <c r="F2249" i="14"/>
  <c r="J2249" i="14" s="1"/>
  <c r="F2248" i="14"/>
  <c r="J2248" i="14" s="1"/>
  <c r="F2247" i="14"/>
  <c r="J2247" i="14" s="1"/>
  <c r="F2246" i="14"/>
  <c r="J2246" i="14" s="1"/>
  <c r="F2245" i="14"/>
  <c r="J2245" i="14" s="1"/>
  <c r="F2244" i="14"/>
  <c r="J2244" i="14" s="1"/>
  <c r="F2243" i="14"/>
  <c r="J2243" i="14" s="1"/>
  <c r="F2242" i="14"/>
  <c r="J2242" i="14" s="1"/>
  <c r="F2241" i="14"/>
  <c r="J2241" i="14" s="1"/>
  <c r="F2240" i="14"/>
  <c r="J2240" i="14" s="1"/>
  <c r="F2239" i="14"/>
  <c r="J2239" i="14" s="1"/>
  <c r="F2238" i="14"/>
  <c r="J2238" i="14" s="1"/>
  <c r="F2237" i="14"/>
  <c r="J2237" i="14" s="1"/>
  <c r="F2236" i="14"/>
  <c r="J2236" i="14" s="1"/>
  <c r="F2235" i="14"/>
  <c r="J2235" i="14" s="1"/>
  <c r="F2234" i="14"/>
  <c r="J2234" i="14" s="1"/>
  <c r="F2233" i="14"/>
  <c r="J2233" i="14" s="1"/>
  <c r="F2232" i="14"/>
  <c r="J2232" i="14" s="1"/>
  <c r="F2231" i="14"/>
  <c r="J2231" i="14" s="1"/>
  <c r="F2230" i="14"/>
  <c r="J2230" i="14" s="1"/>
  <c r="F2229" i="14"/>
  <c r="J2229" i="14" s="1"/>
  <c r="F2228" i="14"/>
  <c r="J2228" i="14" s="1"/>
  <c r="F2227" i="14"/>
  <c r="J2227" i="14" s="1"/>
  <c r="J2226" i="14"/>
  <c r="F2226" i="14"/>
  <c r="F2225" i="14"/>
  <c r="J2225" i="14" s="1"/>
  <c r="F2224" i="14"/>
  <c r="J2224" i="14" s="1"/>
  <c r="F2223" i="14"/>
  <c r="J2223" i="14" s="1"/>
  <c r="F2222" i="14"/>
  <c r="J2222" i="14" s="1"/>
  <c r="F2221" i="14"/>
  <c r="J2221" i="14" s="1"/>
  <c r="F2220" i="14"/>
  <c r="J2220" i="14" s="1"/>
  <c r="F2219" i="14"/>
  <c r="J2219" i="14" s="1"/>
  <c r="F2218" i="14"/>
  <c r="J2218" i="14" s="1"/>
  <c r="F2217" i="14"/>
  <c r="J2217" i="14" s="1"/>
  <c r="F2216" i="14"/>
  <c r="J2216" i="14" s="1"/>
  <c r="F2215" i="14"/>
  <c r="J2215" i="14" s="1"/>
  <c r="F2214" i="14"/>
  <c r="J2214" i="14" s="1"/>
  <c r="F2213" i="14"/>
  <c r="J2213" i="14" s="1"/>
  <c r="F2212" i="14"/>
  <c r="J2212" i="14" s="1"/>
  <c r="F2211" i="14"/>
  <c r="J2211" i="14" s="1"/>
  <c r="F2210" i="14"/>
  <c r="J2210" i="14" s="1"/>
  <c r="F2209" i="14"/>
  <c r="J2209" i="14" s="1"/>
  <c r="F2208" i="14"/>
  <c r="J2208" i="14" s="1"/>
  <c r="F2207" i="14"/>
  <c r="J2207" i="14" s="1"/>
  <c r="F2206" i="14"/>
  <c r="J2206" i="14" s="1"/>
  <c r="F2205" i="14"/>
  <c r="J2205" i="14" s="1"/>
  <c r="F2204" i="14"/>
  <c r="J2204" i="14" s="1"/>
  <c r="F2203" i="14"/>
  <c r="J2203" i="14" s="1"/>
  <c r="F2202" i="14"/>
  <c r="J2202" i="14" s="1"/>
  <c r="F2201" i="14"/>
  <c r="J2201" i="14" s="1"/>
  <c r="F2200" i="14"/>
  <c r="J2200" i="14" s="1"/>
  <c r="F2199" i="14"/>
  <c r="J2199" i="14" s="1"/>
  <c r="F2198" i="14"/>
  <c r="J2198" i="14" s="1"/>
  <c r="F2197" i="14"/>
  <c r="J2197" i="14" s="1"/>
  <c r="F2196" i="14"/>
  <c r="J2196" i="14" s="1"/>
  <c r="F2195" i="14"/>
  <c r="J2195" i="14" s="1"/>
  <c r="J2194" i="14"/>
  <c r="F2194" i="14"/>
  <c r="F2193" i="14"/>
  <c r="J2193" i="14" s="1"/>
  <c r="F2192" i="14"/>
  <c r="J2192" i="14" s="1"/>
  <c r="F2191" i="14"/>
  <c r="J2191" i="14" s="1"/>
  <c r="F2190" i="14"/>
  <c r="J2190" i="14" s="1"/>
  <c r="F2189" i="14"/>
  <c r="J2189" i="14" s="1"/>
  <c r="F2188" i="14"/>
  <c r="J2188" i="14" s="1"/>
  <c r="F2187" i="14"/>
  <c r="J2187" i="14" s="1"/>
  <c r="F2186" i="14"/>
  <c r="J2186" i="14" s="1"/>
  <c r="F2185" i="14"/>
  <c r="J2185" i="14" s="1"/>
  <c r="F2184" i="14"/>
  <c r="J2184" i="14" s="1"/>
  <c r="F2183" i="14"/>
  <c r="J2183" i="14" s="1"/>
  <c r="F2182" i="14"/>
  <c r="J2182" i="14" s="1"/>
  <c r="F2181" i="14"/>
  <c r="J2181" i="14" s="1"/>
  <c r="F2180" i="14"/>
  <c r="J2180" i="14" s="1"/>
  <c r="F2179" i="14"/>
  <c r="J2179" i="14" s="1"/>
  <c r="F2178" i="14"/>
  <c r="J2178" i="14" s="1"/>
  <c r="F2177" i="14"/>
  <c r="J2177" i="14" s="1"/>
  <c r="F2176" i="14"/>
  <c r="J2176" i="14" s="1"/>
  <c r="F2175" i="14"/>
  <c r="J2175" i="14" s="1"/>
  <c r="F2174" i="14"/>
  <c r="J2174" i="14" s="1"/>
  <c r="F2173" i="14"/>
  <c r="J2173" i="14" s="1"/>
  <c r="F2172" i="14"/>
  <c r="J2172" i="14" s="1"/>
  <c r="F2171" i="14"/>
  <c r="J2171" i="14" s="1"/>
  <c r="F2170" i="14"/>
  <c r="J2170" i="14" s="1"/>
  <c r="F2169" i="14"/>
  <c r="J2169" i="14" s="1"/>
  <c r="F2168" i="14"/>
  <c r="J2168" i="14" s="1"/>
  <c r="F2167" i="14"/>
  <c r="J2167" i="14" s="1"/>
  <c r="F2166" i="14"/>
  <c r="J2166" i="14" s="1"/>
  <c r="F2165" i="14"/>
  <c r="J2165" i="14" s="1"/>
  <c r="F2164" i="14"/>
  <c r="J2164" i="14" s="1"/>
  <c r="F2163" i="14"/>
  <c r="J2163" i="14" s="1"/>
  <c r="J2162" i="14"/>
  <c r="F2162" i="14"/>
  <c r="F2161" i="14"/>
  <c r="J2161" i="14" s="1"/>
  <c r="F2160" i="14"/>
  <c r="J2160" i="14" s="1"/>
  <c r="F2159" i="14"/>
  <c r="J2159" i="14" s="1"/>
  <c r="F2158" i="14"/>
  <c r="J2158" i="14" s="1"/>
  <c r="F2157" i="14"/>
  <c r="J2157" i="14" s="1"/>
  <c r="F2156" i="14"/>
  <c r="J2156" i="14" s="1"/>
  <c r="F2155" i="14"/>
  <c r="J2155" i="14" s="1"/>
  <c r="F2154" i="14"/>
  <c r="J2154" i="14" s="1"/>
  <c r="F2153" i="14"/>
  <c r="J2153" i="14" s="1"/>
  <c r="F2152" i="14"/>
  <c r="J2152" i="14" s="1"/>
  <c r="F2151" i="14"/>
  <c r="J2151" i="14" s="1"/>
  <c r="F2150" i="14"/>
  <c r="J2150" i="14" s="1"/>
  <c r="F2149" i="14"/>
  <c r="J2149" i="14" s="1"/>
  <c r="F2148" i="14"/>
  <c r="J2148" i="14" s="1"/>
  <c r="F2147" i="14"/>
  <c r="J2147" i="14" s="1"/>
  <c r="F2146" i="14"/>
  <c r="J2146" i="14" s="1"/>
  <c r="F2145" i="14"/>
  <c r="J2145" i="14" s="1"/>
  <c r="F2144" i="14"/>
  <c r="J2144" i="14" s="1"/>
  <c r="F2143" i="14"/>
  <c r="J2143" i="14" s="1"/>
  <c r="F2142" i="14"/>
  <c r="J2142" i="14" s="1"/>
  <c r="F2141" i="14"/>
  <c r="J2141" i="14" s="1"/>
  <c r="F2140" i="14"/>
  <c r="J2140" i="14" s="1"/>
  <c r="F2139" i="14"/>
  <c r="J2139" i="14" s="1"/>
  <c r="F2138" i="14"/>
  <c r="J2138" i="14" s="1"/>
  <c r="F2137" i="14"/>
  <c r="J2137" i="14" s="1"/>
  <c r="F2136" i="14"/>
  <c r="J2136" i="14" s="1"/>
  <c r="F2135" i="14"/>
  <c r="J2135" i="14" s="1"/>
  <c r="F2134" i="14"/>
  <c r="J2134" i="14" s="1"/>
  <c r="F2133" i="14"/>
  <c r="J2133" i="14" s="1"/>
  <c r="F2132" i="14"/>
  <c r="J2132" i="14" s="1"/>
  <c r="F2131" i="14"/>
  <c r="J2131" i="14" s="1"/>
  <c r="J2130" i="14"/>
  <c r="F2130" i="14"/>
  <c r="F2129" i="14"/>
  <c r="J2129" i="14" s="1"/>
  <c r="F2128" i="14"/>
  <c r="J2128" i="14" s="1"/>
  <c r="F2127" i="14"/>
  <c r="J2127" i="14" s="1"/>
  <c r="F2126" i="14"/>
  <c r="J2126" i="14" s="1"/>
  <c r="F2125" i="14"/>
  <c r="J2125" i="14" s="1"/>
  <c r="F2124" i="14"/>
  <c r="J2124" i="14" s="1"/>
  <c r="F2123" i="14"/>
  <c r="J2123" i="14" s="1"/>
  <c r="F2122" i="14"/>
  <c r="J2122" i="14" s="1"/>
  <c r="F2121" i="14"/>
  <c r="J2121" i="14" s="1"/>
  <c r="F2120" i="14"/>
  <c r="J2120" i="14" s="1"/>
  <c r="F2119" i="14"/>
  <c r="J2119" i="14" s="1"/>
  <c r="F2118" i="14"/>
  <c r="J2118" i="14" s="1"/>
  <c r="F2117" i="14"/>
  <c r="J2117" i="14" s="1"/>
  <c r="F2116" i="14"/>
  <c r="J2116" i="14" s="1"/>
  <c r="F2115" i="14"/>
  <c r="J2115" i="14" s="1"/>
  <c r="F2114" i="14"/>
  <c r="J2114" i="14" s="1"/>
  <c r="F2113" i="14"/>
  <c r="J2113" i="14" s="1"/>
  <c r="F2112" i="14"/>
  <c r="J2112" i="14" s="1"/>
  <c r="F2111" i="14"/>
  <c r="J2111" i="14" s="1"/>
  <c r="F2110" i="14"/>
  <c r="J2110" i="14" s="1"/>
  <c r="F2109" i="14"/>
  <c r="J2109" i="14" s="1"/>
  <c r="F2108" i="14"/>
  <c r="J2108" i="14" s="1"/>
  <c r="F2107" i="14"/>
  <c r="J2107" i="14" s="1"/>
  <c r="F2106" i="14"/>
  <c r="J2106" i="14" s="1"/>
  <c r="F2105" i="14"/>
  <c r="J2105" i="14" s="1"/>
  <c r="F2104" i="14"/>
  <c r="J2104" i="14" s="1"/>
  <c r="F2103" i="14"/>
  <c r="J2103" i="14" s="1"/>
  <c r="F2102" i="14"/>
  <c r="J2102" i="14" s="1"/>
  <c r="F2101" i="14"/>
  <c r="J2101" i="14" s="1"/>
  <c r="F2100" i="14"/>
  <c r="J2100" i="14" s="1"/>
  <c r="F2099" i="14"/>
  <c r="J2099" i="14" s="1"/>
  <c r="J2098" i="14"/>
  <c r="F2098" i="14"/>
  <c r="F2097" i="14"/>
  <c r="J2097" i="14" s="1"/>
  <c r="F2096" i="14"/>
  <c r="J2096" i="14" s="1"/>
  <c r="F2095" i="14"/>
  <c r="J2095" i="14" s="1"/>
  <c r="F2094" i="14"/>
  <c r="J2094" i="14" s="1"/>
  <c r="F2093" i="14"/>
  <c r="J2093" i="14" s="1"/>
  <c r="F2092" i="14"/>
  <c r="J2092" i="14" s="1"/>
  <c r="F2091" i="14"/>
  <c r="J2091" i="14" s="1"/>
  <c r="F2090" i="14"/>
  <c r="J2090" i="14" s="1"/>
  <c r="F2089" i="14"/>
  <c r="J2089" i="14" s="1"/>
  <c r="F2088" i="14"/>
  <c r="J2088" i="14" s="1"/>
  <c r="F2087" i="14"/>
  <c r="J2087" i="14" s="1"/>
  <c r="F2086" i="14"/>
  <c r="J2086" i="14" s="1"/>
  <c r="F2085" i="14"/>
  <c r="J2085" i="14" s="1"/>
  <c r="F2084" i="14"/>
  <c r="J2084" i="14" s="1"/>
  <c r="F2083" i="14"/>
  <c r="J2083" i="14" s="1"/>
  <c r="F2082" i="14"/>
  <c r="J2082" i="14" s="1"/>
  <c r="F2081" i="14"/>
  <c r="J2081" i="14" s="1"/>
  <c r="F2080" i="14"/>
  <c r="J2080" i="14" s="1"/>
  <c r="F2079" i="14"/>
  <c r="J2079" i="14" s="1"/>
  <c r="F2078" i="14"/>
  <c r="J2078" i="14" s="1"/>
  <c r="F2077" i="14"/>
  <c r="J2077" i="14" s="1"/>
  <c r="F2076" i="14"/>
  <c r="J2076" i="14" s="1"/>
  <c r="F2075" i="14"/>
  <c r="J2075" i="14" s="1"/>
  <c r="F2074" i="14"/>
  <c r="J2074" i="14" s="1"/>
  <c r="F2073" i="14"/>
  <c r="J2073" i="14" s="1"/>
  <c r="F2072" i="14"/>
  <c r="J2072" i="14" s="1"/>
  <c r="F2071" i="14"/>
  <c r="J2071" i="14" s="1"/>
  <c r="F2070" i="14"/>
  <c r="J2070" i="14" s="1"/>
  <c r="F2069" i="14"/>
  <c r="J2069" i="14" s="1"/>
  <c r="F2068" i="14"/>
  <c r="J2068" i="14" s="1"/>
  <c r="F2067" i="14"/>
  <c r="J2067" i="14" s="1"/>
  <c r="J2066" i="14"/>
  <c r="F2066" i="14"/>
  <c r="F2065" i="14"/>
  <c r="J2065" i="14" s="1"/>
  <c r="F2064" i="14"/>
  <c r="J2064" i="14" s="1"/>
  <c r="F2063" i="14"/>
  <c r="J2063" i="14" s="1"/>
  <c r="F2062" i="14"/>
  <c r="J2062" i="14" s="1"/>
  <c r="F2061" i="14"/>
  <c r="J2061" i="14" s="1"/>
  <c r="F2060" i="14"/>
  <c r="J2060" i="14" s="1"/>
  <c r="F2059" i="14"/>
  <c r="J2059" i="14" s="1"/>
  <c r="F2058" i="14"/>
  <c r="J2058" i="14" s="1"/>
  <c r="F2057" i="14"/>
  <c r="J2057" i="14" s="1"/>
  <c r="F2056" i="14"/>
  <c r="J2056" i="14" s="1"/>
  <c r="F2055" i="14"/>
  <c r="J2055" i="14" s="1"/>
  <c r="F2054" i="14"/>
  <c r="J2054" i="14" s="1"/>
  <c r="F2053" i="14"/>
  <c r="J2053" i="14" s="1"/>
  <c r="F2052" i="14"/>
  <c r="J2052" i="14" s="1"/>
  <c r="F2051" i="14"/>
  <c r="J2051" i="14" s="1"/>
  <c r="F2050" i="14"/>
  <c r="J2050" i="14" s="1"/>
  <c r="F2049" i="14"/>
  <c r="J2049" i="14" s="1"/>
  <c r="F2048" i="14"/>
  <c r="J2048" i="14" s="1"/>
  <c r="F2047" i="14"/>
  <c r="J2047" i="14" s="1"/>
  <c r="F2046" i="14"/>
  <c r="J2046" i="14" s="1"/>
  <c r="F2045" i="14"/>
  <c r="J2045" i="14" s="1"/>
  <c r="F2044" i="14"/>
  <c r="J2044" i="14" s="1"/>
  <c r="F2043" i="14"/>
  <c r="J2043" i="14" s="1"/>
  <c r="F2042" i="14"/>
  <c r="J2042" i="14" s="1"/>
  <c r="F2041" i="14"/>
  <c r="J2041" i="14" s="1"/>
  <c r="F2040" i="14"/>
  <c r="J2040" i="14" s="1"/>
  <c r="F2039" i="14"/>
  <c r="J2039" i="14" s="1"/>
  <c r="F2038" i="14"/>
  <c r="J2038" i="14" s="1"/>
  <c r="F2037" i="14"/>
  <c r="J2037" i="14" s="1"/>
  <c r="F2036" i="14"/>
  <c r="J2036" i="14" s="1"/>
  <c r="F2035" i="14"/>
  <c r="J2035" i="14" s="1"/>
  <c r="F2034" i="14"/>
  <c r="J2034" i="14" s="1"/>
  <c r="F2033" i="14"/>
  <c r="J2033" i="14" s="1"/>
  <c r="F2032" i="14"/>
  <c r="J2032" i="14" s="1"/>
  <c r="F2031" i="14"/>
  <c r="J2031" i="14" s="1"/>
  <c r="F2030" i="14"/>
  <c r="J2030" i="14" s="1"/>
  <c r="F2029" i="14"/>
  <c r="J2029" i="14" s="1"/>
  <c r="F2028" i="14"/>
  <c r="J2028" i="14" s="1"/>
  <c r="F2027" i="14"/>
  <c r="J2027" i="14" s="1"/>
  <c r="J2026" i="14"/>
  <c r="F2026" i="14"/>
  <c r="F2025" i="14"/>
  <c r="J2025" i="14" s="1"/>
  <c r="F2024" i="14"/>
  <c r="J2024" i="14" s="1"/>
  <c r="F2023" i="14"/>
  <c r="J2023" i="14" s="1"/>
  <c r="F2022" i="14"/>
  <c r="J2022" i="14" s="1"/>
  <c r="F2021" i="14"/>
  <c r="J2021" i="14" s="1"/>
  <c r="F2020" i="14"/>
  <c r="J2020" i="14" s="1"/>
  <c r="F2019" i="14"/>
  <c r="J2019" i="14" s="1"/>
  <c r="F2018" i="14"/>
  <c r="J2018" i="14" s="1"/>
  <c r="F2017" i="14"/>
  <c r="J2017" i="14" s="1"/>
  <c r="F2016" i="14"/>
  <c r="J2016" i="14" s="1"/>
  <c r="F2015" i="14"/>
  <c r="J2015" i="14" s="1"/>
  <c r="F2014" i="14"/>
  <c r="J2014" i="14" s="1"/>
  <c r="F2013" i="14"/>
  <c r="J2013" i="14" s="1"/>
  <c r="F2012" i="14"/>
  <c r="J2012" i="14" s="1"/>
  <c r="F2011" i="14"/>
  <c r="J2011" i="14" s="1"/>
  <c r="J2010" i="14"/>
  <c r="F2010" i="14"/>
  <c r="F2009" i="14"/>
  <c r="J2009" i="14" s="1"/>
  <c r="F2008" i="14"/>
  <c r="J2008" i="14" s="1"/>
  <c r="F2007" i="14"/>
  <c r="J2007" i="14" s="1"/>
  <c r="F2006" i="14"/>
  <c r="J2006" i="14" s="1"/>
  <c r="F2005" i="14"/>
  <c r="J2005" i="14" s="1"/>
  <c r="F2004" i="14"/>
  <c r="J2004" i="14" s="1"/>
  <c r="F2003" i="14"/>
  <c r="J2003" i="14" s="1"/>
  <c r="F2002" i="14"/>
  <c r="J2002" i="14" s="1"/>
  <c r="F2001" i="14"/>
  <c r="J2001" i="14" s="1"/>
  <c r="J2000" i="14"/>
  <c r="F2000" i="14"/>
  <c r="F1999" i="14"/>
  <c r="J1999" i="14" s="1"/>
  <c r="F1998" i="14"/>
  <c r="J1998" i="14" s="1"/>
  <c r="F1997" i="14"/>
  <c r="J1997" i="14" s="1"/>
  <c r="F1996" i="14"/>
  <c r="J1996" i="14" s="1"/>
  <c r="F1995" i="14"/>
  <c r="J1995" i="14" s="1"/>
  <c r="F1994" i="14"/>
  <c r="J1994" i="14" s="1"/>
  <c r="F1993" i="14"/>
  <c r="J1993" i="14" s="1"/>
  <c r="F1992" i="14"/>
  <c r="J1992" i="14" s="1"/>
  <c r="F1991" i="14"/>
  <c r="J1991" i="14" s="1"/>
  <c r="F1990" i="14"/>
  <c r="J1990" i="14" s="1"/>
  <c r="F1989" i="14"/>
  <c r="J1989" i="14" s="1"/>
  <c r="F1988" i="14"/>
  <c r="J1988" i="14" s="1"/>
  <c r="F1987" i="14"/>
  <c r="J1987" i="14" s="1"/>
  <c r="F1986" i="14"/>
  <c r="J1986" i="14" s="1"/>
  <c r="F1985" i="14"/>
  <c r="J1985" i="14" s="1"/>
  <c r="F1984" i="14"/>
  <c r="J1984" i="14" s="1"/>
  <c r="F1983" i="14"/>
  <c r="J1983" i="14" s="1"/>
  <c r="F1982" i="14"/>
  <c r="J1982" i="14" s="1"/>
  <c r="F1981" i="14"/>
  <c r="J1981" i="14" s="1"/>
  <c r="F1980" i="14"/>
  <c r="J1980" i="14" s="1"/>
  <c r="F1979" i="14"/>
  <c r="J1979" i="14" s="1"/>
  <c r="F1978" i="14"/>
  <c r="J1978" i="14" s="1"/>
  <c r="F1977" i="14"/>
  <c r="J1977" i="14" s="1"/>
  <c r="F1976" i="14"/>
  <c r="J1976" i="14" s="1"/>
  <c r="F1975" i="14"/>
  <c r="J1975" i="14" s="1"/>
  <c r="F1974" i="14"/>
  <c r="J1974" i="14" s="1"/>
  <c r="F1973" i="14"/>
  <c r="J1973" i="14" s="1"/>
  <c r="F1972" i="14"/>
  <c r="J1972" i="14" s="1"/>
  <c r="F1971" i="14"/>
  <c r="J1971" i="14" s="1"/>
  <c r="F1970" i="14"/>
  <c r="J1970" i="14" s="1"/>
  <c r="F1969" i="14"/>
  <c r="J1969" i="14" s="1"/>
  <c r="F1968" i="14"/>
  <c r="J1968" i="14" s="1"/>
  <c r="F1967" i="14"/>
  <c r="J1967" i="14" s="1"/>
  <c r="F1966" i="14"/>
  <c r="J1966" i="14" s="1"/>
  <c r="F1965" i="14"/>
  <c r="J1965" i="14" s="1"/>
  <c r="F1964" i="14"/>
  <c r="J1964" i="14" s="1"/>
  <c r="F1963" i="14"/>
  <c r="J1963" i="14" s="1"/>
  <c r="F1962" i="14"/>
  <c r="J1962" i="14" s="1"/>
  <c r="F1961" i="14"/>
  <c r="J1961" i="14" s="1"/>
  <c r="F1960" i="14"/>
  <c r="J1960" i="14" s="1"/>
  <c r="F1959" i="14"/>
  <c r="J1959" i="14" s="1"/>
  <c r="F1958" i="14"/>
  <c r="J1958" i="14" s="1"/>
  <c r="F1957" i="14"/>
  <c r="J1957" i="14" s="1"/>
  <c r="F1956" i="14"/>
  <c r="J1956" i="14" s="1"/>
  <c r="F1955" i="14"/>
  <c r="J1955" i="14" s="1"/>
  <c r="F1954" i="14"/>
  <c r="J1954" i="14" s="1"/>
  <c r="F1953" i="14"/>
  <c r="J1953" i="14" s="1"/>
  <c r="F1952" i="14"/>
  <c r="J1952" i="14" s="1"/>
  <c r="F1951" i="14"/>
  <c r="J1951" i="14" s="1"/>
  <c r="F1950" i="14"/>
  <c r="J1950" i="14" s="1"/>
  <c r="F1949" i="14"/>
  <c r="J1949" i="14" s="1"/>
  <c r="F1948" i="14"/>
  <c r="J1948" i="14" s="1"/>
  <c r="F1947" i="14"/>
  <c r="J1947" i="14" s="1"/>
  <c r="J1946" i="14"/>
  <c r="F1946" i="14"/>
  <c r="F1945" i="14"/>
  <c r="J1945" i="14" s="1"/>
  <c r="F1944" i="14"/>
  <c r="J1944" i="14" s="1"/>
  <c r="F1943" i="14"/>
  <c r="J1943" i="14" s="1"/>
  <c r="F1942" i="14"/>
  <c r="J1942" i="14" s="1"/>
  <c r="F1941" i="14"/>
  <c r="J1941" i="14" s="1"/>
  <c r="F1940" i="14"/>
  <c r="J1940" i="14" s="1"/>
  <c r="F1939" i="14"/>
  <c r="J1939" i="14" s="1"/>
  <c r="F1938" i="14"/>
  <c r="J1938" i="14" s="1"/>
  <c r="F1937" i="14"/>
  <c r="J1937" i="14" s="1"/>
  <c r="J1936" i="14"/>
  <c r="F1936" i="14"/>
  <c r="F1935" i="14"/>
  <c r="J1935" i="14" s="1"/>
  <c r="F1934" i="14"/>
  <c r="J1934" i="14" s="1"/>
  <c r="F1933" i="14"/>
  <c r="J1933" i="14" s="1"/>
  <c r="F1932" i="14"/>
  <c r="J1932" i="14" s="1"/>
  <c r="F1931" i="14"/>
  <c r="J1931" i="14" s="1"/>
  <c r="F1930" i="14"/>
  <c r="J1930" i="14" s="1"/>
  <c r="F1929" i="14"/>
  <c r="J1929" i="14" s="1"/>
  <c r="F1928" i="14"/>
  <c r="J1928" i="14" s="1"/>
  <c r="F1927" i="14"/>
  <c r="J1927" i="14" s="1"/>
  <c r="F1926" i="14"/>
  <c r="J1926" i="14" s="1"/>
  <c r="F1925" i="14"/>
  <c r="J1925" i="14" s="1"/>
  <c r="F1924" i="14"/>
  <c r="J1924" i="14" s="1"/>
  <c r="F1923" i="14"/>
  <c r="J1923" i="14" s="1"/>
  <c r="F1922" i="14"/>
  <c r="J1922" i="14" s="1"/>
  <c r="F1921" i="14"/>
  <c r="J1921" i="14" s="1"/>
  <c r="F1920" i="14"/>
  <c r="J1920" i="14" s="1"/>
  <c r="F1919" i="14"/>
  <c r="J1919" i="14" s="1"/>
  <c r="F1918" i="14"/>
  <c r="J1918" i="14" s="1"/>
  <c r="F1917" i="14"/>
  <c r="J1917" i="14" s="1"/>
  <c r="F1916" i="14"/>
  <c r="J1916" i="14" s="1"/>
  <c r="F1915" i="14"/>
  <c r="J1915" i="14" s="1"/>
  <c r="F1914" i="14"/>
  <c r="J1914" i="14" s="1"/>
  <c r="F1913" i="14"/>
  <c r="J1913" i="14" s="1"/>
  <c r="F1912" i="14"/>
  <c r="J1912" i="14" s="1"/>
  <c r="F1911" i="14"/>
  <c r="J1911" i="14" s="1"/>
  <c r="F1910" i="14"/>
  <c r="J1910" i="14" s="1"/>
  <c r="F1909" i="14"/>
  <c r="J1909" i="14" s="1"/>
  <c r="F1908" i="14"/>
  <c r="J1908" i="14" s="1"/>
  <c r="F1907" i="14"/>
  <c r="J1907" i="14" s="1"/>
  <c r="F1906" i="14"/>
  <c r="J1906" i="14" s="1"/>
  <c r="F1905" i="14"/>
  <c r="J1905" i="14" s="1"/>
  <c r="F1904" i="14"/>
  <c r="J1904" i="14" s="1"/>
  <c r="F1903" i="14"/>
  <c r="J1903" i="14" s="1"/>
  <c r="F1902" i="14"/>
  <c r="J1902" i="14" s="1"/>
  <c r="F1901" i="14"/>
  <c r="J1901" i="14" s="1"/>
  <c r="F1900" i="14"/>
  <c r="J1900" i="14" s="1"/>
  <c r="F1899" i="14"/>
  <c r="J1899" i="14" s="1"/>
  <c r="F1898" i="14"/>
  <c r="J1898" i="14" s="1"/>
  <c r="F1897" i="14"/>
  <c r="J1897" i="14" s="1"/>
  <c r="F1896" i="14"/>
  <c r="J1896" i="14" s="1"/>
  <c r="F1895" i="14"/>
  <c r="J1895" i="14" s="1"/>
  <c r="F1894" i="14"/>
  <c r="J1894" i="14" s="1"/>
  <c r="F1893" i="14"/>
  <c r="J1893" i="14" s="1"/>
  <c r="F1892" i="14"/>
  <c r="J1892" i="14" s="1"/>
  <c r="F1891" i="14"/>
  <c r="J1891" i="14" s="1"/>
  <c r="F1890" i="14"/>
  <c r="J1890" i="14" s="1"/>
  <c r="F1889" i="14"/>
  <c r="J1889" i="14" s="1"/>
  <c r="J1888" i="14"/>
  <c r="F1888" i="14"/>
  <c r="F1887" i="14"/>
  <c r="J1887" i="14" s="1"/>
  <c r="F1886" i="14"/>
  <c r="J1886" i="14" s="1"/>
  <c r="F1885" i="14"/>
  <c r="J1885" i="14" s="1"/>
  <c r="F1884" i="14"/>
  <c r="J1884" i="14" s="1"/>
  <c r="F1883" i="14"/>
  <c r="J1883" i="14" s="1"/>
  <c r="F1882" i="14"/>
  <c r="J1882" i="14" s="1"/>
  <c r="F1881" i="14"/>
  <c r="J1881" i="14" s="1"/>
  <c r="F1880" i="14"/>
  <c r="J1880" i="14" s="1"/>
  <c r="F1879" i="14"/>
  <c r="J1879" i="14" s="1"/>
  <c r="F1878" i="14"/>
  <c r="J1878" i="14" s="1"/>
  <c r="F1877" i="14"/>
  <c r="J1877" i="14" s="1"/>
  <c r="F1876" i="14"/>
  <c r="J1876" i="14" s="1"/>
  <c r="F1875" i="14"/>
  <c r="J1875" i="14" s="1"/>
  <c r="J1874" i="14"/>
  <c r="F1874" i="14"/>
  <c r="F1873" i="14"/>
  <c r="J1873" i="14" s="1"/>
  <c r="F1872" i="14"/>
  <c r="J1872" i="14" s="1"/>
  <c r="F1871" i="14"/>
  <c r="J1871" i="14" s="1"/>
  <c r="F1870" i="14"/>
  <c r="J1870" i="14" s="1"/>
  <c r="F1869" i="14"/>
  <c r="J1869" i="14" s="1"/>
  <c r="F1868" i="14"/>
  <c r="J1868" i="14" s="1"/>
  <c r="F1867" i="14"/>
  <c r="J1867" i="14" s="1"/>
  <c r="F1866" i="14"/>
  <c r="J1866" i="14" s="1"/>
  <c r="F1865" i="14"/>
  <c r="J1865" i="14" s="1"/>
  <c r="F1864" i="14"/>
  <c r="J1864" i="14" s="1"/>
  <c r="F1863" i="14"/>
  <c r="J1863" i="14" s="1"/>
  <c r="F1862" i="14"/>
  <c r="J1862" i="14" s="1"/>
  <c r="F1861" i="14"/>
  <c r="J1861" i="14" s="1"/>
  <c r="F1860" i="14"/>
  <c r="J1860" i="14" s="1"/>
  <c r="F1859" i="14"/>
  <c r="J1859" i="14" s="1"/>
  <c r="F1858" i="14"/>
  <c r="J1858" i="14" s="1"/>
  <c r="F1857" i="14"/>
  <c r="J1857" i="14" s="1"/>
  <c r="F1856" i="14"/>
  <c r="J1856" i="14" s="1"/>
  <c r="F1855" i="14"/>
  <c r="J1855" i="14" s="1"/>
  <c r="F1854" i="14"/>
  <c r="J1854" i="14" s="1"/>
  <c r="F1853" i="14"/>
  <c r="J1853" i="14" s="1"/>
  <c r="F1852" i="14"/>
  <c r="J1852" i="14" s="1"/>
  <c r="F1851" i="14"/>
  <c r="J1851" i="14" s="1"/>
  <c r="F1850" i="14"/>
  <c r="J1850" i="14" s="1"/>
  <c r="F1849" i="14"/>
  <c r="J1849" i="14" s="1"/>
  <c r="F1848" i="14"/>
  <c r="J1848" i="14" s="1"/>
  <c r="F1847" i="14"/>
  <c r="J1847" i="14" s="1"/>
  <c r="F1846" i="14"/>
  <c r="J1846" i="14" s="1"/>
  <c r="F1845" i="14"/>
  <c r="J1845" i="14" s="1"/>
  <c r="F1844" i="14"/>
  <c r="J1844" i="14" s="1"/>
  <c r="F1843" i="14"/>
  <c r="J1843" i="14" s="1"/>
  <c r="F1842" i="14"/>
  <c r="J1842" i="14" s="1"/>
  <c r="F1841" i="14"/>
  <c r="J1841" i="14" s="1"/>
  <c r="F1840" i="14"/>
  <c r="J1840" i="14" s="1"/>
  <c r="F1839" i="14"/>
  <c r="J1839" i="14" s="1"/>
  <c r="J1838" i="14"/>
  <c r="F1838" i="14"/>
  <c r="F1837" i="14"/>
  <c r="J1837" i="14" s="1"/>
  <c r="F1836" i="14"/>
  <c r="J1836" i="14" s="1"/>
  <c r="F1835" i="14"/>
  <c r="J1835" i="14" s="1"/>
  <c r="F1834" i="14"/>
  <c r="J1834" i="14" s="1"/>
  <c r="F1833" i="14"/>
  <c r="J1833" i="14" s="1"/>
  <c r="J1832" i="14"/>
  <c r="F1832" i="14"/>
  <c r="F1831" i="14"/>
  <c r="J1831" i="14" s="1"/>
  <c r="F1830" i="14"/>
  <c r="J1830" i="14" s="1"/>
  <c r="F1829" i="14"/>
  <c r="J1829" i="14" s="1"/>
  <c r="F1828" i="14"/>
  <c r="J1828" i="14" s="1"/>
  <c r="F1827" i="14"/>
  <c r="J1827" i="14" s="1"/>
  <c r="F1826" i="14"/>
  <c r="J1826" i="14" s="1"/>
  <c r="F1825" i="14"/>
  <c r="J1825" i="14" s="1"/>
  <c r="F1824" i="14"/>
  <c r="J1824" i="14" s="1"/>
  <c r="F1823" i="14"/>
  <c r="J1823" i="14" s="1"/>
  <c r="F1822" i="14"/>
  <c r="J1822" i="14" s="1"/>
  <c r="F1821" i="14"/>
  <c r="J1821" i="14" s="1"/>
  <c r="F1820" i="14"/>
  <c r="J1820" i="14" s="1"/>
  <c r="F1819" i="14"/>
  <c r="J1819" i="14" s="1"/>
  <c r="F1818" i="14"/>
  <c r="J1818" i="14" s="1"/>
  <c r="F1817" i="14"/>
  <c r="J1817" i="14" s="1"/>
  <c r="F1816" i="14"/>
  <c r="J1816" i="14" s="1"/>
  <c r="F1815" i="14"/>
  <c r="J1815" i="14" s="1"/>
  <c r="F1814" i="14"/>
  <c r="J1814" i="14" s="1"/>
  <c r="F1813" i="14"/>
  <c r="J1813" i="14" s="1"/>
  <c r="F1812" i="14"/>
  <c r="J1812" i="14" s="1"/>
  <c r="F1811" i="14"/>
  <c r="J1811" i="14" s="1"/>
  <c r="J1810" i="14"/>
  <c r="F1810" i="14"/>
  <c r="F1809" i="14"/>
  <c r="J1809" i="14" s="1"/>
  <c r="F1808" i="14"/>
  <c r="J1808" i="14" s="1"/>
  <c r="F1807" i="14"/>
  <c r="J1807" i="14" s="1"/>
  <c r="F1806" i="14"/>
  <c r="J1806" i="14" s="1"/>
  <c r="F1805" i="14"/>
  <c r="J1805" i="14" s="1"/>
  <c r="F1804" i="14"/>
  <c r="J1804" i="14" s="1"/>
  <c r="F1803" i="14"/>
  <c r="J1803" i="14" s="1"/>
  <c r="F1802" i="14"/>
  <c r="J1802" i="14" s="1"/>
  <c r="F1801" i="14"/>
  <c r="J1801" i="14" s="1"/>
  <c r="F1800" i="14"/>
  <c r="J1800" i="14" s="1"/>
  <c r="F1799" i="14"/>
  <c r="J1799" i="14" s="1"/>
  <c r="F1798" i="14"/>
  <c r="J1798" i="14" s="1"/>
  <c r="F1797" i="14"/>
  <c r="J1797" i="14" s="1"/>
  <c r="F1796" i="14"/>
  <c r="J1796" i="14" s="1"/>
  <c r="F1795" i="14"/>
  <c r="J1795" i="14" s="1"/>
  <c r="F1794" i="14"/>
  <c r="J1794" i="14" s="1"/>
  <c r="F1793" i="14"/>
  <c r="J1793" i="14" s="1"/>
  <c r="F1792" i="14"/>
  <c r="J1792" i="14" s="1"/>
  <c r="F1791" i="14"/>
  <c r="J1791" i="14" s="1"/>
  <c r="F1790" i="14"/>
  <c r="J1790" i="14" s="1"/>
  <c r="F1789" i="14"/>
  <c r="J1789" i="14" s="1"/>
  <c r="F1788" i="14"/>
  <c r="J1788" i="14" s="1"/>
  <c r="F1787" i="14"/>
  <c r="J1787" i="14" s="1"/>
  <c r="F1786" i="14"/>
  <c r="J1786" i="14" s="1"/>
  <c r="F1785" i="14"/>
  <c r="J1785" i="14" s="1"/>
  <c r="F1784" i="14"/>
  <c r="J1784" i="14" s="1"/>
  <c r="F1783" i="14"/>
  <c r="J1783" i="14" s="1"/>
  <c r="F1782" i="14"/>
  <c r="J1782" i="14" s="1"/>
  <c r="F1781" i="14"/>
  <c r="J1781" i="14" s="1"/>
  <c r="F1780" i="14"/>
  <c r="J1780" i="14" s="1"/>
  <c r="F1779" i="14"/>
  <c r="J1779" i="14" s="1"/>
  <c r="F1778" i="14"/>
  <c r="J1778" i="14" s="1"/>
  <c r="F1777" i="14"/>
  <c r="J1777" i="14" s="1"/>
  <c r="F1776" i="14"/>
  <c r="J1776" i="14" s="1"/>
  <c r="F1775" i="14"/>
  <c r="J1775" i="14" s="1"/>
  <c r="J1774" i="14"/>
  <c r="F1774" i="14"/>
  <c r="F1773" i="14"/>
  <c r="J1773" i="14" s="1"/>
  <c r="F1772" i="14"/>
  <c r="J1772" i="14" s="1"/>
  <c r="F1771" i="14"/>
  <c r="J1771" i="14" s="1"/>
  <c r="F1770" i="14"/>
  <c r="J1770" i="14" s="1"/>
  <c r="F1769" i="14"/>
  <c r="J1769" i="14" s="1"/>
  <c r="J1768" i="14"/>
  <c r="F1768" i="14"/>
  <c r="F1767" i="14"/>
  <c r="J1767" i="14" s="1"/>
  <c r="F1766" i="14"/>
  <c r="J1766" i="14" s="1"/>
  <c r="F1765" i="14"/>
  <c r="J1765" i="14" s="1"/>
  <c r="F1764" i="14"/>
  <c r="J1764" i="14" s="1"/>
  <c r="F1763" i="14"/>
  <c r="J1763" i="14" s="1"/>
  <c r="F1762" i="14"/>
  <c r="J1762" i="14" s="1"/>
  <c r="F1761" i="14"/>
  <c r="J1761" i="14" s="1"/>
  <c r="F1760" i="14"/>
  <c r="J1760" i="14" s="1"/>
  <c r="F1759" i="14"/>
  <c r="J1759" i="14" s="1"/>
  <c r="F1758" i="14"/>
  <c r="J1758" i="14" s="1"/>
  <c r="F1757" i="14"/>
  <c r="J1757" i="14" s="1"/>
  <c r="F1756" i="14"/>
  <c r="J1756" i="14" s="1"/>
  <c r="F1755" i="14"/>
  <c r="J1755" i="14" s="1"/>
  <c r="F1754" i="14"/>
  <c r="J1754" i="14" s="1"/>
  <c r="F1753" i="14"/>
  <c r="J1753" i="14" s="1"/>
  <c r="F1752" i="14"/>
  <c r="J1752" i="14" s="1"/>
  <c r="F1751" i="14"/>
  <c r="J1751" i="14" s="1"/>
  <c r="F1750" i="14"/>
  <c r="J1750" i="14" s="1"/>
  <c r="F1749" i="14"/>
  <c r="J1749" i="14" s="1"/>
  <c r="F1748" i="14"/>
  <c r="J1748" i="14" s="1"/>
  <c r="F1747" i="14"/>
  <c r="J1747" i="14" s="1"/>
  <c r="J1746" i="14"/>
  <c r="F1746" i="14"/>
  <c r="F1745" i="14"/>
  <c r="J1745" i="14" s="1"/>
  <c r="F1744" i="14"/>
  <c r="J1744" i="14" s="1"/>
  <c r="F1743" i="14"/>
  <c r="J1743" i="14" s="1"/>
  <c r="F1742" i="14"/>
  <c r="J1742" i="14" s="1"/>
  <c r="F1741" i="14"/>
  <c r="J1741" i="14" s="1"/>
  <c r="F1740" i="14"/>
  <c r="J1740" i="14" s="1"/>
  <c r="F1739" i="14"/>
  <c r="J1739" i="14" s="1"/>
  <c r="F1738" i="14"/>
  <c r="J1738" i="14" s="1"/>
  <c r="F1737" i="14"/>
  <c r="J1737" i="14" s="1"/>
  <c r="F1736" i="14"/>
  <c r="J1736" i="14" s="1"/>
  <c r="F1735" i="14"/>
  <c r="J1735" i="14" s="1"/>
  <c r="F1734" i="14"/>
  <c r="J1734" i="14" s="1"/>
  <c r="F1733" i="14"/>
  <c r="J1733" i="14" s="1"/>
  <c r="F1732" i="14"/>
  <c r="J1732" i="14" s="1"/>
  <c r="F1731" i="14"/>
  <c r="J1731" i="14" s="1"/>
  <c r="F1730" i="14"/>
  <c r="J1730" i="14" s="1"/>
  <c r="F1729" i="14"/>
  <c r="J1729" i="14" s="1"/>
  <c r="F1728" i="14"/>
  <c r="J1728" i="14" s="1"/>
  <c r="F1727" i="14"/>
  <c r="J1727" i="14" s="1"/>
  <c r="F1726" i="14"/>
  <c r="J1726" i="14" s="1"/>
  <c r="F1725" i="14"/>
  <c r="J1725" i="14" s="1"/>
  <c r="F1724" i="14"/>
  <c r="J1724" i="14" s="1"/>
  <c r="F1723" i="14"/>
  <c r="J1723" i="14" s="1"/>
  <c r="F1722" i="14"/>
  <c r="J1722" i="14" s="1"/>
  <c r="F1721" i="14"/>
  <c r="J1721" i="14" s="1"/>
  <c r="F1720" i="14"/>
  <c r="J1720" i="14" s="1"/>
  <c r="F1719" i="14"/>
  <c r="J1719" i="14" s="1"/>
  <c r="F1718" i="14"/>
  <c r="J1718" i="14" s="1"/>
  <c r="F1717" i="14"/>
  <c r="J1717" i="14" s="1"/>
  <c r="F1716" i="14"/>
  <c r="J1716" i="14" s="1"/>
  <c r="F1715" i="14"/>
  <c r="J1715" i="14" s="1"/>
  <c r="F1714" i="14"/>
  <c r="J1714" i="14" s="1"/>
  <c r="F1713" i="14"/>
  <c r="J1713" i="14" s="1"/>
  <c r="F1712" i="14"/>
  <c r="J1712" i="14" s="1"/>
  <c r="F1711" i="14"/>
  <c r="J1711" i="14" s="1"/>
  <c r="J1710" i="14"/>
  <c r="F1710" i="14"/>
  <c r="F1709" i="14"/>
  <c r="J1709" i="14" s="1"/>
  <c r="F1708" i="14"/>
  <c r="J1708" i="14" s="1"/>
  <c r="F1707" i="14"/>
  <c r="J1707" i="14" s="1"/>
  <c r="F1706" i="14"/>
  <c r="J1706" i="14" s="1"/>
  <c r="F1705" i="14"/>
  <c r="J1705" i="14" s="1"/>
  <c r="J1704" i="14"/>
  <c r="F1704" i="14"/>
  <c r="F1703" i="14"/>
  <c r="J1703" i="14" s="1"/>
  <c r="F1702" i="14"/>
  <c r="J1702" i="14" s="1"/>
  <c r="F1701" i="14"/>
  <c r="J1701" i="14" s="1"/>
  <c r="F1700" i="14"/>
  <c r="J1700" i="14" s="1"/>
  <c r="F1699" i="14"/>
  <c r="J1699" i="14" s="1"/>
  <c r="F1698" i="14"/>
  <c r="J1698" i="14" s="1"/>
  <c r="F1697" i="14"/>
  <c r="J1697" i="14" s="1"/>
  <c r="F1696" i="14"/>
  <c r="J1696" i="14" s="1"/>
  <c r="F1695" i="14"/>
  <c r="J1695" i="14" s="1"/>
  <c r="F1694" i="14"/>
  <c r="J1694" i="14" s="1"/>
  <c r="F1693" i="14"/>
  <c r="J1693" i="14" s="1"/>
  <c r="F1692" i="14"/>
  <c r="J1692" i="14" s="1"/>
  <c r="F1691" i="14"/>
  <c r="J1691" i="14" s="1"/>
  <c r="F1690" i="14"/>
  <c r="J1690" i="14" s="1"/>
  <c r="F1689" i="14"/>
  <c r="J1689" i="14" s="1"/>
  <c r="F1688" i="14"/>
  <c r="J1688" i="14" s="1"/>
  <c r="F1687" i="14"/>
  <c r="J1687" i="14" s="1"/>
  <c r="F1686" i="14"/>
  <c r="J1686" i="14" s="1"/>
  <c r="F1685" i="14"/>
  <c r="J1685" i="14" s="1"/>
  <c r="F1684" i="14"/>
  <c r="J1684" i="14" s="1"/>
  <c r="F1683" i="14"/>
  <c r="J1683" i="14" s="1"/>
  <c r="J1682" i="14"/>
  <c r="F1682" i="14"/>
  <c r="F1681" i="14"/>
  <c r="J1681" i="14" s="1"/>
  <c r="F1680" i="14"/>
  <c r="J1680" i="14" s="1"/>
  <c r="F1679" i="14"/>
  <c r="J1679" i="14" s="1"/>
  <c r="F1678" i="14"/>
  <c r="J1678" i="14" s="1"/>
  <c r="F1677" i="14"/>
  <c r="J1677" i="14" s="1"/>
  <c r="F1676" i="14"/>
  <c r="J1676" i="14" s="1"/>
  <c r="F1675" i="14"/>
  <c r="J1675" i="14" s="1"/>
  <c r="F1674" i="14"/>
  <c r="J1674" i="14" s="1"/>
  <c r="F1673" i="14"/>
  <c r="J1673" i="14" s="1"/>
  <c r="F1672" i="14"/>
  <c r="J1672" i="14" s="1"/>
  <c r="F1671" i="14"/>
  <c r="J1671" i="14" s="1"/>
  <c r="F1670" i="14"/>
  <c r="J1670" i="14" s="1"/>
  <c r="F1669" i="14"/>
  <c r="J1669" i="14" s="1"/>
  <c r="F1668" i="14"/>
  <c r="J1668" i="14" s="1"/>
  <c r="F1667" i="14"/>
  <c r="J1667" i="14" s="1"/>
  <c r="F1666" i="14"/>
  <c r="J1666" i="14" s="1"/>
  <c r="F1665" i="14"/>
  <c r="J1665" i="14" s="1"/>
  <c r="F1664" i="14"/>
  <c r="J1664" i="14" s="1"/>
  <c r="F1663" i="14"/>
  <c r="J1663" i="14" s="1"/>
  <c r="F1662" i="14"/>
  <c r="J1662" i="14" s="1"/>
  <c r="F1661" i="14"/>
  <c r="J1661" i="14" s="1"/>
  <c r="F1660" i="14"/>
  <c r="J1660" i="14" s="1"/>
  <c r="F1659" i="14"/>
  <c r="J1659" i="14" s="1"/>
  <c r="F1658" i="14"/>
  <c r="J1658" i="14" s="1"/>
  <c r="F1657" i="14"/>
  <c r="J1657" i="14" s="1"/>
  <c r="F1656" i="14"/>
  <c r="J1656" i="14" s="1"/>
  <c r="F1655" i="14"/>
  <c r="J1655" i="14" s="1"/>
  <c r="F1654" i="14"/>
  <c r="J1654" i="14" s="1"/>
  <c r="F1653" i="14"/>
  <c r="J1653" i="14" s="1"/>
  <c r="F1652" i="14"/>
  <c r="J1652" i="14" s="1"/>
  <c r="F1651" i="14"/>
  <c r="J1651" i="14" s="1"/>
  <c r="F1650" i="14"/>
  <c r="J1650" i="14" s="1"/>
  <c r="F1649" i="14"/>
  <c r="J1649" i="14" s="1"/>
  <c r="F1648" i="14"/>
  <c r="J1648" i="14" s="1"/>
  <c r="F1647" i="14"/>
  <c r="J1647" i="14" s="1"/>
  <c r="J1646" i="14"/>
  <c r="F1646" i="14"/>
  <c r="F1645" i="14"/>
  <c r="J1645" i="14" s="1"/>
  <c r="F1644" i="14"/>
  <c r="J1644" i="14" s="1"/>
  <c r="F1643" i="14"/>
  <c r="J1643" i="14" s="1"/>
  <c r="F1642" i="14"/>
  <c r="J1642" i="14" s="1"/>
  <c r="F1641" i="14"/>
  <c r="J1641" i="14" s="1"/>
  <c r="J1640" i="14"/>
  <c r="F1640" i="14"/>
  <c r="F1639" i="14"/>
  <c r="J1639" i="14" s="1"/>
  <c r="F1638" i="14"/>
  <c r="J1638" i="14" s="1"/>
  <c r="F1637" i="14"/>
  <c r="J1637" i="14" s="1"/>
  <c r="F1636" i="14"/>
  <c r="J1636" i="14" s="1"/>
  <c r="F1635" i="14"/>
  <c r="J1635" i="14" s="1"/>
  <c r="F1634" i="14"/>
  <c r="J1634" i="14" s="1"/>
  <c r="F1633" i="14"/>
  <c r="J1633" i="14" s="1"/>
  <c r="F1632" i="14"/>
  <c r="J1632" i="14" s="1"/>
  <c r="F1631" i="14"/>
  <c r="J1631" i="14" s="1"/>
  <c r="F1630" i="14"/>
  <c r="J1630" i="14" s="1"/>
  <c r="F1629" i="14"/>
  <c r="J1629" i="14" s="1"/>
  <c r="F1628" i="14"/>
  <c r="J1628" i="14" s="1"/>
  <c r="F1627" i="14"/>
  <c r="J1627" i="14" s="1"/>
  <c r="F1626" i="14"/>
  <c r="J1626" i="14" s="1"/>
  <c r="F1625" i="14"/>
  <c r="J1625" i="14" s="1"/>
  <c r="F1624" i="14"/>
  <c r="J1624" i="14" s="1"/>
  <c r="F1623" i="14"/>
  <c r="J1623" i="14" s="1"/>
  <c r="F1622" i="14"/>
  <c r="J1622" i="14" s="1"/>
  <c r="F1621" i="14"/>
  <c r="J1621" i="14" s="1"/>
  <c r="F1620" i="14"/>
  <c r="J1620" i="14" s="1"/>
  <c r="F1619" i="14"/>
  <c r="J1619" i="14" s="1"/>
  <c r="J1618" i="14"/>
  <c r="F1618" i="14"/>
  <c r="F1617" i="14"/>
  <c r="J1617" i="14" s="1"/>
  <c r="F1616" i="14"/>
  <c r="J1616" i="14" s="1"/>
  <c r="F1615" i="14"/>
  <c r="J1615" i="14" s="1"/>
  <c r="F1614" i="14"/>
  <c r="J1614" i="14" s="1"/>
  <c r="F1613" i="14"/>
  <c r="J1613" i="14" s="1"/>
  <c r="F1612" i="14"/>
  <c r="J1612" i="14" s="1"/>
  <c r="F1611" i="14"/>
  <c r="J1611" i="14" s="1"/>
  <c r="F1610" i="14"/>
  <c r="J1610" i="14" s="1"/>
  <c r="F1609" i="14"/>
  <c r="J1609" i="14" s="1"/>
  <c r="F1608" i="14"/>
  <c r="J1608" i="14" s="1"/>
  <c r="F1607" i="14"/>
  <c r="J1607" i="14" s="1"/>
  <c r="F1606" i="14"/>
  <c r="J1606" i="14" s="1"/>
  <c r="F1605" i="14"/>
  <c r="J1605" i="14" s="1"/>
  <c r="F1604" i="14"/>
  <c r="J1604" i="14" s="1"/>
  <c r="F1603" i="14"/>
  <c r="J1603" i="14" s="1"/>
  <c r="F1602" i="14"/>
  <c r="J1602" i="14" s="1"/>
  <c r="F1601" i="14"/>
  <c r="J1601" i="14" s="1"/>
  <c r="F1600" i="14"/>
  <c r="J1600" i="14" s="1"/>
  <c r="F1599" i="14"/>
  <c r="J1599" i="14" s="1"/>
  <c r="F1598" i="14"/>
  <c r="J1598" i="14" s="1"/>
  <c r="F1597" i="14"/>
  <c r="J1597" i="14" s="1"/>
  <c r="F1596" i="14"/>
  <c r="J1596" i="14" s="1"/>
  <c r="F1595" i="14"/>
  <c r="J1595" i="14" s="1"/>
  <c r="F1594" i="14"/>
  <c r="J1594" i="14" s="1"/>
  <c r="F1593" i="14"/>
  <c r="J1593" i="14" s="1"/>
  <c r="F1592" i="14"/>
  <c r="J1592" i="14" s="1"/>
  <c r="F1591" i="14"/>
  <c r="J1591" i="14" s="1"/>
  <c r="F1590" i="14"/>
  <c r="J1590" i="14" s="1"/>
  <c r="F1589" i="14"/>
  <c r="J1589" i="14" s="1"/>
  <c r="F1588" i="14"/>
  <c r="J1588" i="14" s="1"/>
  <c r="F1587" i="14"/>
  <c r="J1587" i="14" s="1"/>
  <c r="F1586" i="14"/>
  <c r="J1586" i="14" s="1"/>
  <c r="F1585" i="14"/>
  <c r="J1585" i="14" s="1"/>
  <c r="F1584" i="14"/>
  <c r="J1584" i="14" s="1"/>
  <c r="F1583" i="14"/>
  <c r="J1583" i="14" s="1"/>
  <c r="J1582" i="14"/>
  <c r="F1582" i="14"/>
  <c r="F1581" i="14"/>
  <c r="J1581" i="14" s="1"/>
  <c r="F1580" i="14"/>
  <c r="J1580" i="14" s="1"/>
  <c r="F1579" i="14"/>
  <c r="J1579" i="14" s="1"/>
  <c r="F1578" i="14"/>
  <c r="J1578" i="14" s="1"/>
  <c r="F1577" i="14"/>
  <c r="J1577" i="14" s="1"/>
  <c r="J1576" i="14"/>
  <c r="F1576" i="14"/>
  <c r="F1575" i="14"/>
  <c r="J1575" i="14" s="1"/>
  <c r="F1574" i="14"/>
  <c r="J1574" i="14" s="1"/>
  <c r="F1573" i="14"/>
  <c r="J1573" i="14" s="1"/>
  <c r="F1572" i="14"/>
  <c r="J1572" i="14" s="1"/>
  <c r="F1571" i="14"/>
  <c r="J1571" i="14" s="1"/>
  <c r="F1570" i="14"/>
  <c r="J1570" i="14" s="1"/>
  <c r="F1569" i="14"/>
  <c r="J1569" i="14" s="1"/>
  <c r="F1568" i="14"/>
  <c r="J1568" i="14" s="1"/>
  <c r="F1567" i="14"/>
  <c r="J1567" i="14" s="1"/>
  <c r="F1566" i="14"/>
  <c r="J1566" i="14" s="1"/>
  <c r="F1565" i="14"/>
  <c r="J1565" i="14" s="1"/>
  <c r="F1564" i="14"/>
  <c r="J1564" i="14" s="1"/>
  <c r="F1563" i="14"/>
  <c r="J1563" i="14" s="1"/>
  <c r="F1562" i="14"/>
  <c r="J1562" i="14" s="1"/>
  <c r="F1561" i="14"/>
  <c r="J1561" i="14" s="1"/>
  <c r="F1560" i="14"/>
  <c r="J1560" i="14" s="1"/>
  <c r="F1559" i="14"/>
  <c r="J1559" i="14" s="1"/>
  <c r="F1558" i="14"/>
  <c r="J1558" i="14" s="1"/>
  <c r="F1557" i="14"/>
  <c r="J1557" i="14" s="1"/>
  <c r="F1556" i="14"/>
  <c r="J1556" i="14" s="1"/>
  <c r="F1555" i="14"/>
  <c r="J1555" i="14" s="1"/>
  <c r="J1554" i="14"/>
  <c r="F1554" i="14"/>
  <c r="F1553" i="14"/>
  <c r="J1553" i="14" s="1"/>
  <c r="F1552" i="14"/>
  <c r="J1552" i="14" s="1"/>
  <c r="F1551" i="14"/>
  <c r="J1551" i="14" s="1"/>
  <c r="F1550" i="14"/>
  <c r="J1550" i="14" s="1"/>
  <c r="F1549" i="14"/>
  <c r="J1549" i="14" s="1"/>
  <c r="F1548" i="14"/>
  <c r="J1548" i="14" s="1"/>
  <c r="F1547" i="14"/>
  <c r="J1547" i="14" s="1"/>
  <c r="F1546" i="14"/>
  <c r="J1546" i="14" s="1"/>
  <c r="F1545" i="14"/>
  <c r="J1545" i="14" s="1"/>
  <c r="F1544" i="14"/>
  <c r="J1544" i="14" s="1"/>
  <c r="F1543" i="14"/>
  <c r="J1543" i="14" s="1"/>
  <c r="F1542" i="14"/>
  <c r="J1542" i="14" s="1"/>
  <c r="F1541" i="14"/>
  <c r="J1541" i="14" s="1"/>
  <c r="F1540" i="14"/>
  <c r="J1540" i="14" s="1"/>
  <c r="F1539" i="14"/>
  <c r="J1539" i="14" s="1"/>
  <c r="F1538" i="14"/>
  <c r="J1538" i="14" s="1"/>
  <c r="F1537" i="14"/>
  <c r="J1537" i="14" s="1"/>
  <c r="F1536" i="14"/>
  <c r="J1536" i="14" s="1"/>
  <c r="F1535" i="14"/>
  <c r="J1535" i="14" s="1"/>
  <c r="F1534" i="14"/>
  <c r="J1534" i="14" s="1"/>
  <c r="F1533" i="14"/>
  <c r="J1533" i="14" s="1"/>
  <c r="F1532" i="14"/>
  <c r="J1532" i="14" s="1"/>
  <c r="F1531" i="14"/>
  <c r="J1531" i="14" s="1"/>
  <c r="F1530" i="14"/>
  <c r="J1530" i="14" s="1"/>
  <c r="F1529" i="14"/>
  <c r="J1529" i="14" s="1"/>
  <c r="F1528" i="14"/>
  <c r="J1528" i="14" s="1"/>
  <c r="F1527" i="14"/>
  <c r="J1527" i="14" s="1"/>
  <c r="F1526" i="14"/>
  <c r="J1526" i="14" s="1"/>
  <c r="F1525" i="14"/>
  <c r="J1525" i="14" s="1"/>
  <c r="F1524" i="14"/>
  <c r="J1524" i="14" s="1"/>
  <c r="F1523" i="14"/>
  <c r="J1523" i="14" s="1"/>
  <c r="F1522" i="14"/>
  <c r="J1522" i="14" s="1"/>
  <c r="F1521" i="14"/>
  <c r="J1521" i="14" s="1"/>
  <c r="F1520" i="14"/>
  <c r="J1520" i="14" s="1"/>
  <c r="F1519" i="14"/>
  <c r="J1519" i="14" s="1"/>
  <c r="J1518" i="14"/>
  <c r="F1518" i="14"/>
  <c r="F1517" i="14"/>
  <c r="J1517" i="14" s="1"/>
  <c r="F1516" i="14"/>
  <c r="J1516" i="14" s="1"/>
  <c r="F1515" i="14"/>
  <c r="J1515" i="14" s="1"/>
  <c r="F1514" i="14"/>
  <c r="J1514" i="14" s="1"/>
  <c r="F1513" i="14"/>
  <c r="J1513" i="14" s="1"/>
  <c r="J1512" i="14"/>
  <c r="F1512" i="14"/>
  <c r="F1511" i="14"/>
  <c r="J1511" i="14" s="1"/>
  <c r="F1510" i="14"/>
  <c r="J1510" i="14" s="1"/>
  <c r="F1509" i="14"/>
  <c r="J1509" i="14" s="1"/>
  <c r="F1508" i="14"/>
  <c r="J1508" i="14" s="1"/>
  <c r="F1507" i="14"/>
  <c r="J1507" i="14" s="1"/>
  <c r="F1506" i="14"/>
  <c r="J1506" i="14" s="1"/>
  <c r="F1505" i="14"/>
  <c r="J1505" i="14" s="1"/>
  <c r="F1504" i="14"/>
  <c r="J1504" i="14" s="1"/>
  <c r="F1503" i="14"/>
  <c r="J1503" i="14" s="1"/>
  <c r="F1502" i="14"/>
  <c r="J1502" i="14" s="1"/>
  <c r="F1501" i="14"/>
  <c r="J1501" i="14" s="1"/>
  <c r="F1500" i="14"/>
  <c r="J1500" i="14" s="1"/>
  <c r="F1499" i="14"/>
  <c r="J1499" i="14" s="1"/>
  <c r="F1498" i="14"/>
  <c r="J1498" i="14" s="1"/>
  <c r="F1497" i="14"/>
  <c r="J1497" i="14" s="1"/>
  <c r="F1496" i="14"/>
  <c r="J1496" i="14" s="1"/>
  <c r="F1495" i="14"/>
  <c r="J1495" i="14" s="1"/>
  <c r="F1494" i="14"/>
  <c r="J1494" i="14" s="1"/>
  <c r="F1493" i="14"/>
  <c r="J1493" i="14" s="1"/>
  <c r="F1492" i="14"/>
  <c r="J1492" i="14" s="1"/>
  <c r="F1491" i="14"/>
  <c r="J1491" i="14" s="1"/>
  <c r="J1490" i="14"/>
  <c r="F1490" i="14"/>
  <c r="F1489" i="14"/>
  <c r="J1489" i="14" s="1"/>
  <c r="F1488" i="14"/>
  <c r="J1488" i="14" s="1"/>
  <c r="F1487" i="14"/>
  <c r="J1487" i="14" s="1"/>
  <c r="F1486" i="14"/>
  <c r="J1486" i="14" s="1"/>
  <c r="F1485" i="14"/>
  <c r="J1485" i="14" s="1"/>
  <c r="F1484" i="14"/>
  <c r="J1484" i="14" s="1"/>
  <c r="F1483" i="14"/>
  <c r="J1483" i="14" s="1"/>
  <c r="F1482" i="14"/>
  <c r="J1482" i="14" s="1"/>
  <c r="F1481" i="14"/>
  <c r="J1481" i="14" s="1"/>
  <c r="F1480" i="14"/>
  <c r="J1480" i="14" s="1"/>
  <c r="F1479" i="14"/>
  <c r="J1479" i="14" s="1"/>
  <c r="F1478" i="14"/>
  <c r="J1478" i="14" s="1"/>
  <c r="F1477" i="14"/>
  <c r="J1477" i="14" s="1"/>
  <c r="F1476" i="14"/>
  <c r="J1476" i="14" s="1"/>
  <c r="F1475" i="14"/>
  <c r="J1475" i="14" s="1"/>
  <c r="F1474" i="14"/>
  <c r="J1474" i="14" s="1"/>
  <c r="F1473" i="14"/>
  <c r="J1473" i="14" s="1"/>
  <c r="F1472" i="14"/>
  <c r="J1472" i="14" s="1"/>
  <c r="F1471" i="14"/>
  <c r="J1471" i="14" s="1"/>
  <c r="F1470" i="14"/>
  <c r="J1470" i="14" s="1"/>
  <c r="F1469" i="14"/>
  <c r="J1469" i="14" s="1"/>
  <c r="F1468" i="14"/>
  <c r="J1468" i="14" s="1"/>
  <c r="F1467" i="14"/>
  <c r="J1467" i="14" s="1"/>
  <c r="F1466" i="14"/>
  <c r="J1466" i="14" s="1"/>
  <c r="F1465" i="14"/>
  <c r="J1465" i="14" s="1"/>
  <c r="F1464" i="14"/>
  <c r="J1464" i="14" s="1"/>
  <c r="F1463" i="14"/>
  <c r="J1463" i="14" s="1"/>
  <c r="F1462" i="14"/>
  <c r="J1462" i="14" s="1"/>
  <c r="F1461" i="14"/>
  <c r="J1461" i="14" s="1"/>
  <c r="F1460" i="14"/>
  <c r="J1460" i="14" s="1"/>
  <c r="F1459" i="14"/>
  <c r="J1459" i="14" s="1"/>
  <c r="F1458" i="14"/>
  <c r="J1458" i="14" s="1"/>
  <c r="F1457" i="14"/>
  <c r="J1457" i="14" s="1"/>
  <c r="F1456" i="14"/>
  <c r="J1456" i="14" s="1"/>
  <c r="F1455" i="14"/>
  <c r="J1455" i="14" s="1"/>
  <c r="F1454" i="14"/>
  <c r="J1454" i="14" s="1"/>
  <c r="F1453" i="14"/>
  <c r="J1453" i="14" s="1"/>
  <c r="F1452" i="14"/>
  <c r="J1452" i="14" s="1"/>
  <c r="F1451" i="14"/>
  <c r="J1451" i="14" s="1"/>
  <c r="F1450" i="14"/>
  <c r="J1450" i="14" s="1"/>
  <c r="F1449" i="14"/>
  <c r="J1449" i="14" s="1"/>
  <c r="F1448" i="14"/>
  <c r="J1448" i="14" s="1"/>
  <c r="F1447" i="14"/>
  <c r="J1447" i="14" s="1"/>
  <c r="F1446" i="14"/>
  <c r="J1446" i="14" s="1"/>
  <c r="F1445" i="14"/>
  <c r="J1445" i="14" s="1"/>
  <c r="F1444" i="14"/>
  <c r="J1444" i="14" s="1"/>
  <c r="F1443" i="14"/>
  <c r="J1443" i="14" s="1"/>
  <c r="F1442" i="14"/>
  <c r="J1442" i="14" s="1"/>
  <c r="F1441" i="14"/>
  <c r="J1441" i="14" s="1"/>
  <c r="F1440" i="14"/>
  <c r="J1440" i="14" s="1"/>
  <c r="F1439" i="14"/>
  <c r="J1439" i="14" s="1"/>
  <c r="F1438" i="14"/>
  <c r="J1438" i="14" s="1"/>
  <c r="F1437" i="14"/>
  <c r="J1437" i="14" s="1"/>
  <c r="F1436" i="14"/>
  <c r="J1436" i="14" s="1"/>
  <c r="F1435" i="14"/>
  <c r="J1435" i="14" s="1"/>
  <c r="F1434" i="14"/>
  <c r="J1434" i="14" s="1"/>
  <c r="F1433" i="14"/>
  <c r="J1433" i="14" s="1"/>
  <c r="F1432" i="14"/>
  <c r="J1432" i="14" s="1"/>
  <c r="F1431" i="14"/>
  <c r="J1431" i="14" s="1"/>
  <c r="F1430" i="14"/>
  <c r="J1430" i="14" s="1"/>
  <c r="F1429" i="14"/>
  <c r="J1429" i="14" s="1"/>
  <c r="F1428" i="14"/>
  <c r="J1428" i="14" s="1"/>
  <c r="F1427" i="14"/>
  <c r="J1427" i="14" s="1"/>
  <c r="F1426" i="14"/>
  <c r="J1426" i="14" s="1"/>
  <c r="F1425" i="14"/>
  <c r="J1425" i="14" s="1"/>
  <c r="F1424" i="14"/>
  <c r="J1424" i="14" s="1"/>
  <c r="F1423" i="14"/>
  <c r="J1423" i="14" s="1"/>
  <c r="F1422" i="14"/>
  <c r="J1422" i="14" s="1"/>
  <c r="F1421" i="14"/>
  <c r="J1421" i="14" s="1"/>
  <c r="F1420" i="14"/>
  <c r="J1420" i="14" s="1"/>
  <c r="F1419" i="14"/>
  <c r="J1419" i="14" s="1"/>
  <c r="F1418" i="14"/>
  <c r="J1418" i="14" s="1"/>
  <c r="F1417" i="14"/>
  <c r="J1417" i="14" s="1"/>
  <c r="F1416" i="14"/>
  <c r="J1416" i="14" s="1"/>
  <c r="F1415" i="14"/>
  <c r="J1415" i="14" s="1"/>
  <c r="F1414" i="14"/>
  <c r="J1414" i="14" s="1"/>
  <c r="F1413" i="14"/>
  <c r="J1413" i="14" s="1"/>
  <c r="F1412" i="14"/>
  <c r="J1412" i="14" s="1"/>
  <c r="F1411" i="14"/>
  <c r="J1411" i="14" s="1"/>
  <c r="F1410" i="14"/>
  <c r="J1410" i="14" s="1"/>
  <c r="F1409" i="14"/>
  <c r="J1409" i="14" s="1"/>
  <c r="F1408" i="14"/>
  <c r="J1408" i="14" s="1"/>
  <c r="F1407" i="14"/>
  <c r="J1407" i="14" s="1"/>
  <c r="F1406" i="14"/>
  <c r="J1406" i="14" s="1"/>
  <c r="F1405" i="14"/>
  <c r="J1405" i="14" s="1"/>
  <c r="F1404" i="14"/>
  <c r="J1404" i="14" s="1"/>
  <c r="F1403" i="14"/>
  <c r="J1403" i="14" s="1"/>
  <c r="F1402" i="14"/>
  <c r="J1402" i="14" s="1"/>
  <c r="F1401" i="14"/>
  <c r="J1401" i="14" s="1"/>
  <c r="F1400" i="14"/>
  <c r="J1400" i="14" s="1"/>
  <c r="F1399" i="14"/>
  <c r="J1399" i="14" s="1"/>
  <c r="F1398" i="14"/>
  <c r="J1398" i="14" s="1"/>
  <c r="F1397" i="14"/>
  <c r="J1397" i="14" s="1"/>
  <c r="F1396" i="14"/>
  <c r="J1396" i="14" s="1"/>
  <c r="F1395" i="14"/>
  <c r="J1395" i="14" s="1"/>
  <c r="F1394" i="14"/>
  <c r="J1394" i="14" s="1"/>
  <c r="F1393" i="14"/>
  <c r="J1393" i="14" s="1"/>
  <c r="F1392" i="14"/>
  <c r="J1392" i="14" s="1"/>
  <c r="F1391" i="14"/>
  <c r="J1391" i="14" s="1"/>
  <c r="F1390" i="14"/>
  <c r="J1390" i="14" s="1"/>
  <c r="F1389" i="14"/>
  <c r="J1389" i="14" s="1"/>
  <c r="F1388" i="14"/>
  <c r="J1388" i="14" s="1"/>
  <c r="F1387" i="14"/>
  <c r="J1387" i="14" s="1"/>
  <c r="F1386" i="14"/>
  <c r="J1386" i="14" s="1"/>
  <c r="F1385" i="14"/>
  <c r="J1385" i="14" s="1"/>
  <c r="F1384" i="14"/>
  <c r="J1384" i="14" s="1"/>
  <c r="F1383" i="14"/>
  <c r="J1383" i="14" s="1"/>
  <c r="F1382" i="14"/>
  <c r="J1382" i="14" s="1"/>
  <c r="F1381" i="14"/>
  <c r="J1381" i="14" s="1"/>
  <c r="F1380" i="14"/>
  <c r="J1380" i="14" s="1"/>
  <c r="F1379" i="14"/>
  <c r="J1379" i="14" s="1"/>
  <c r="F1378" i="14"/>
  <c r="J1378" i="14" s="1"/>
  <c r="F1377" i="14"/>
  <c r="J1377" i="14" s="1"/>
  <c r="F1376" i="14"/>
  <c r="J1376" i="14" s="1"/>
  <c r="F1375" i="14"/>
  <c r="J1375" i="14" s="1"/>
  <c r="F1374" i="14"/>
  <c r="J1374" i="14" s="1"/>
  <c r="F1373" i="14"/>
  <c r="J1373" i="14" s="1"/>
  <c r="F1372" i="14"/>
  <c r="J1372" i="14" s="1"/>
  <c r="F1371" i="14"/>
  <c r="J1371" i="14" s="1"/>
  <c r="F1370" i="14"/>
  <c r="J1370" i="14" s="1"/>
  <c r="F1369" i="14"/>
  <c r="J1369" i="14" s="1"/>
  <c r="F1368" i="14"/>
  <c r="J1368" i="14" s="1"/>
  <c r="F1367" i="14"/>
  <c r="J1367" i="14" s="1"/>
  <c r="F1366" i="14"/>
  <c r="J1366" i="14" s="1"/>
  <c r="F1365" i="14"/>
  <c r="J1365" i="14" s="1"/>
  <c r="F1364" i="14"/>
  <c r="J1364" i="14" s="1"/>
  <c r="F1363" i="14"/>
  <c r="J1363" i="14" s="1"/>
  <c r="F1362" i="14"/>
  <c r="J1362" i="14" s="1"/>
  <c r="F1361" i="14"/>
  <c r="J1361" i="14" s="1"/>
  <c r="F1360" i="14"/>
  <c r="J1360" i="14" s="1"/>
  <c r="F1359" i="14"/>
  <c r="J1359" i="14" s="1"/>
  <c r="F1358" i="14"/>
  <c r="J1358" i="14" s="1"/>
  <c r="F1357" i="14"/>
  <c r="J1357" i="14" s="1"/>
  <c r="F1356" i="14"/>
  <c r="J1356" i="14" s="1"/>
  <c r="F1355" i="14"/>
  <c r="J1355" i="14" s="1"/>
  <c r="F1354" i="14"/>
  <c r="J1354" i="14" s="1"/>
  <c r="F1353" i="14"/>
  <c r="J1353" i="14" s="1"/>
  <c r="F1352" i="14"/>
  <c r="J1352" i="14" s="1"/>
  <c r="F1351" i="14"/>
  <c r="J1351" i="14" s="1"/>
  <c r="F1350" i="14"/>
  <c r="J1350" i="14" s="1"/>
  <c r="F1349" i="14"/>
  <c r="J1349" i="14" s="1"/>
  <c r="F1348" i="14"/>
  <c r="J1348" i="14" s="1"/>
  <c r="F1347" i="14"/>
  <c r="J1347" i="14" s="1"/>
  <c r="F1346" i="14"/>
  <c r="J1346" i="14" s="1"/>
  <c r="F1345" i="14"/>
  <c r="J1345" i="14" s="1"/>
  <c r="F1344" i="14"/>
  <c r="J1344" i="14" s="1"/>
  <c r="F1343" i="14"/>
  <c r="J1343" i="14" s="1"/>
  <c r="F1342" i="14"/>
  <c r="J1342" i="14" s="1"/>
  <c r="F1341" i="14"/>
  <c r="J1341" i="14" s="1"/>
  <c r="F1340" i="14"/>
  <c r="J1340" i="14" s="1"/>
  <c r="F1339" i="14"/>
  <c r="J1339" i="14" s="1"/>
  <c r="F1338" i="14"/>
  <c r="J1338" i="14" s="1"/>
  <c r="F1337" i="14"/>
  <c r="J1337" i="14" s="1"/>
  <c r="F1336" i="14"/>
  <c r="J1336" i="14" s="1"/>
  <c r="F1335" i="14"/>
  <c r="J1335" i="14" s="1"/>
  <c r="F1334" i="14"/>
  <c r="J1334" i="14" s="1"/>
  <c r="F1333" i="14"/>
  <c r="J1333" i="14" s="1"/>
  <c r="F1332" i="14"/>
  <c r="J1332" i="14" s="1"/>
  <c r="F1331" i="14"/>
  <c r="J1331" i="14" s="1"/>
  <c r="F1330" i="14"/>
  <c r="J1330" i="14" s="1"/>
  <c r="F1329" i="14"/>
  <c r="J1329" i="14" s="1"/>
  <c r="F1328" i="14"/>
  <c r="J1328" i="14" s="1"/>
  <c r="F1327" i="14"/>
  <c r="J1327" i="14" s="1"/>
  <c r="F1326" i="14"/>
  <c r="J1326" i="14" s="1"/>
  <c r="F1325" i="14"/>
  <c r="J1325" i="14" s="1"/>
  <c r="F1324" i="14"/>
  <c r="J1324" i="14" s="1"/>
  <c r="F1323" i="14"/>
  <c r="J1323" i="14" s="1"/>
  <c r="F1322" i="14"/>
  <c r="J1322" i="14" s="1"/>
  <c r="F1321" i="14"/>
  <c r="J1321" i="14" s="1"/>
  <c r="F1320" i="14"/>
  <c r="J1320" i="14" s="1"/>
  <c r="F1319" i="14"/>
  <c r="J1319" i="14" s="1"/>
  <c r="F1318" i="14"/>
  <c r="J1318" i="14" s="1"/>
  <c r="F1317" i="14"/>
  <c r="J1317" i="14" s="1"/>
  <c r="F1316" i="14"/>
  <c r="J1316" i="14" s="1"/>
  <c r="F1315" i="14"/>
  <c r="J1315" i="14" s="1"/>
  <c r="F1314" i="14"/>
  <c r="J1314" i="14" s="1"/>
  <c r="F1313" i="14"/>
  <c r="J1313" i="14" s="1"/>
  <c r="F1312" i="14"/>
  <c r="J1312" i="14" s="1"/>
  <c r="F1311" i="14"/>
  <c r="J1311" i="14" s="1"/>
  <c r="F1310" i="14"/>
  <c r="J1310" i="14" s="1"/>
  <c r="F1309" i="14"/>
  <c r="J1309" i="14" s="1"/>
  <c r="F1308" i="14"/>
  <c r="J1308" i="14" s="1"/>
  <c r="F1307" i="14"/>
  <c r="J1307" i="14" s="1"/>
  <c r="F1306" i="14"/>
  <c r="J1306" i="14" s="1"/>
  <c r="F1305" i="14"/>
  <c r="J1305" i="14" s="1"/>
  <c r="F1304" i="14"/>
  <c r="J1304" i="14" s="1"/>
  <c r="F1303" i="14"/>
  <c r="J1303" i="14" s="1"/>
  <c r="F1302" i="14"/>
  <c r="J1302" i="14" s="1"/>
  <c r="F1301" i="14"/>
  <c r="J1301" i="14" s="1"/>
  <c r="F1300" i="14"/>
  <c r="J1300" i="14" s="1"/>
  <c r="F1299" i="14"/>
  <c r="J1299" i="14" s="1"/>
  <c r="F1298" i="14"/>
  <c r="J1298" i="14" s="1"/>
  <c r="F1297" i="14"/>
  <c r="J1297" i="14" s="1"/>
  <c r="F1296" i="14"/>
  <c r="J1296" i="14" s="1"/>
  <c r="F1295" i="14"/>
  <c r="J1295" i="14" s="1"/>
  <c r="F1294" i="14"/>
  <c r="J1294" i="14" s="1"/>
  <c r="F1293" i="14"/>
  <c r="J1293" i="14" s="1"/>
  <c r="F1292" i="14"/>
  <c r="J1292" i="14" s="1"/>
  <c r="F1291" i="14"/>
  <c r="J1291" i="14" s="1"/>
  <c r="F1290" i="14"/>
  <c r="J1290" i="14" s="1"/>
  <c r="F1289" i="14"/>
  <c r="J1289" i="14" s="1"/>
  <c r="F1288" i="14"/>
  <c r="J1288" i="14" s="1"/>
  <c r="F1287" i="14"/>
  <c r="J1287" i="14" s="1"/>
  <c r="F1286" i="14"/>
  <c r="J1286" i="14" s="1"/>
  <c r="F1285" i="14"/>
  <c r="J1285" i="14" s="1"/>
  <c r="F1284" i="14"/>
  <c r="J1284" i="14" s="1"/>
  <c r="F1283" i="14"/>
  <c r="J1283" i="14" s="1"/>
  <c r="F1282" i="14"/>
  <c r="J1282" i="14" s="1"/>
  <c r="F1281" i="14"/>
  <c r="J1281" i="14" s="1"/>
  <c r="F1280" i="14"/>
  <c r="J1280" i="14" s="1"/>
  <c r="F1279" i="14"/>
  <c r="J1279" i="14" s="1"/>
  <c r="F1278" i="14"/>
  <c r="J1278" i="14" s="1"/>
  <c r="F1277" i="14"/>
  <c r="J1277" i="14" s="1"/>
  <c r="F1276" i="14"/>
  <c r="J1276" i="14" s="1"/>
  <c r="F1275" i="14"/>
  <c r="J1275" i="14" s="1"/>
  <c r="F1274" i="14"/>
  <c r="J1274" i="14" s="1"/>
  <c r="F1273" i="14"/>
  <c r="J1273" i="14" s="1"/>
  <c r="F1272" i="14"/>
  <c r="J1272" i="14" s="1"/>
  <c r="F1271" i="14"/>
  <c r="J1271" i="14" s="1"/>
  <c r="F1270" i="14"/>
  <c r="J1270" i="14" s="1"/>
  <c r="F1269" i="14"/>
  <c r="J1269" i="14" s="1"/>
  <c r="F1268" i="14"/>
  <c r="J1268" i="14" s="1"/>
  <c r="F1267" i="14"/>
  <c r="J1267" i="14" s="1"/>
  <c r="F1266" i="14"/>
  <c r="J1266" i="14" s="1"/>
  <c r="F1265" i="14"/>
  <c r="J1265" i="14" s="1"/>
  <c r="F1264" i="14"/>
  <c r="J1264" i="14" s="1"/>
  <c r="F1263" i="14"/>
  <c r="J1263" i="14" s="1"/>
  <c r="F1262" i="14"/>
  <c r="J1262" i="14" s="1"/>
  <c r="F1261" i="14"/>
  <c r="J1261" i="14" s="1"/>
  <c r="F1260" i="14"/>
  <c r="J1260" i="14" s="1"/>
  <c r="F1259" i="14"/>
  <c r="J1259" i="14" s="1"/>
  <c r="J1258" i="14"/>
  <c r="F1258" i="14"/>
  <c r="F1257" i="14"/>
  <c r="J1257" i="14" s="1"/>
  <c r="F1256" i="14"/>
  <c r="J1256" i="14" s="1"/>
  <c r="F1255" i="14"/>
  <c r="J1255" i="14" s="1"/>
  <c r="F1254" i="14"/>
  <c r="J1254" i="14" s="1"/>
  <c r="F1253" i="14"/>
  <c r="J1253" i="14" s="1"/>
  <c r="F1252" i="14"/>
  <c r="J1252" i="14" s="1"/>
  <c r="F1251" i="14"/>
  <c r="J1251" i="14" s="1"/>
  <c r="F1250" i="14"/>
  <c r="J1250" i="14" s="1"/>
  <c r="F1249" i="14"/>
  <c r="J1249" i="14" s="1"/>
  <c r="F1248" i="14"/>
  <c r="J1248" i="14" s="1"/>
  <c r="F1247" i="14"/>
  <c r="J1247" i="14" s="1"/>
  <c r="F1246" i="14"/>
  <c r="J1246" i="14" s="1"/>
  <c r="F1245" i="14"/>
  <c r="J1245" i="14" s="1"/>
  <c r="F1244" i="14"/>
  <c r="J1244" i="14" s="1"/>
  <c r="F1243" i="14"/>
  <c r="J1243" i="14" s="1"/>
  <c r="J1242" i="14"/>
  <c r="F1242" i="14"/>
  <c r="F1241" i="14"/>
  <c r="J1241" i="14" s="1"/>
  <c r="F1240" i="14"/>
  <c r="J1240" i="14" s="1"/>
  <c r="F1239" i="14"/>
  <c r="J1239" i="14" s="1"/>
  <c r="F1238" i="14"/>
  <c r="J1238" i="14" s="1"/>
  <c r="F1237" i="14"/>
  <c r="J1237" i="14" s="1"/>
  <c r="F1236" i="14"/>
  <c r="J1236" i="14" s="1"/>
  <c r="F1235" i="14"/>
  <c r="J1235" i="14" s="1"/>
  <c r="F1234" i="14"/>
  <c r="J1234" i="14" s="1"/>
  <c r="F1233" i="14"/>
  <c r="J1233" i="14" s="1"/>
  <c r="F1232" i="14"/>
  <c r="J1232" i="14" s="1"/>
  <c r="F1231" i="14"/>
  <c r="J1231" i="14" s="1"/>
  <c r="F1230" i="14"/>
  <c r="J1230" i="14" s="1"/>
  <c r="F1229" i="14"/>
  <c r="J1229" i="14" s="1"/>
  <c r="F1228" i="14"/>
  <c r="J1228" i="14" s="1"/>
  <c r="F1227" i="14"/>
  <c r="J1227" i="14" s="1"/>
  <c r="F1226" i="14"/>
  <c r="J1226" i="14" s="1"/>
  <c r="F1225" i="14"/>
  <c r="J1225" i="14" s="1"/>
  <c r="F1224" i="14"/>
  <c r="J1224" i="14" s="1"/>
  <c r="F1223" i="14"/>
  <c r="J1223" i="14" s="1"/>
  <c r="F1222" i="14"/>
  <c r="J1222" i="14" s="1"/>
  <c r="F1221" i="14"/>
  <c r="J1221" i="14" s="1"/>
  <c r="F1220" i="14"/>
  <c r="J1220" i="14" s="1"/>
  <c r="F1219" i="14"/>
  <c r="J1219" i="14" s="1"/>
  <c r="J1218" i="14"/>
  <c r="F1218" i="14"/>
  <c r="F1217" i="14"/>
  <c r="J1217" i="14" s="1"/>
  <c r="F1216" i="14"/>
  <c r="J1216" i="14" s="1"/>
  <c r="F1215" i="14"/>
  <c r="J1215" i="14" s="1"/>
  <c r="F1214" i="14"/>
  <c r="J1214" i="14" s="1"/>
  <c r="F1213" i="14"/>
  <c r="J1213" i="14" s="1"/>
  <c r="F1212" i="14"/>
  <c r="J1212" i="14" s="1"/>
  <c r="F1211" i="14"/>
  <c r="J1211" i="14" s="1"/>
  <c r="F1210" i="14"/>
  <c r="J1210" i="14" s="1"/>
  <c r="F1209" i="14"/>
  <c r="J1209" i="14" s="1"/>
  <c r="F1208" i="14"/>
  <c r="J1208" i="14" s="1"/>
  <c r="F1207" i="14"/>
  <c r="J1207" i="14" s="1"/>
  <c r="F1206" i="14"/>
  <c r="J1206" i="14" s="1"/>
  <c r="F1205" i="14"/>
  <c r="J1205" i="14" s="1"/>
  <c r="F1204" i="14"/>
  <c r="J1204" i="14" s="1"/>
  <c r="F1203" i="14"/>
  <c r="J1203" i="14" s="1"/>
  <c r="F1202" i="14"/>
  <c r="J1202" i="14" s="1"/>
  <c r="F1201" i="14"/>
  <c r="J1201" i="14" s="1"/>
  <c r="F1200" i="14"/>
  <c r="J1200" i="14" s="1"/>
  <c r="F1199" i="14"/>
  <c r="J1199" i="14" s="1"/>
  <c r="J1198" i="14"/>
  <c r="F1198" i="14"/>
  <c r="F1197" i="14"/>
  <c r="J1197" i="14" s="1"/>
  <c r="F1196" i="14"/>
  <c r="J1196" i="14" s="1"/>
  <c r="F1195" i="14"/>
  <c r="J1195" i="14" s="1"/>
  <c r="F1194" i="14"/>
  <c r="J1194" i="14" s="1"/>
  <c r="F1193" i="14"/>
  <c r="J1193" i="14" s="1"/>
  <c r="J1192" i="14"/>
  <c r="F1192" i="14"/>
  <c r="F1191" i="14"/>
  <c r="J1191" i="14" s="1"/>
  <c r="F1190" i="14"/>
  <c r="J1190" i="14" s="1"/>
  <c r="F1189" i="14"/>
  <c r="J1189" i="14" s="1"/>
  <c r="F1188" i="14"/>
  <c r="J1188" i="14" s="1"/>
  <c r="F1187" i="14"/>
  <c r="J1187" i="14" s="1"/>
  <c r="F1186" i="14"/>
  <c r="J1186" i="14" s="1"/>
  <c r="F1185" i="14"/>
  <c r="J1185" i="14" s="1"/>
  <c r="F1184" i="14"/>
  <c r="J1184" i="14" s="1"/>
  <c r="F1183" i="14"/>
  <c r="J1183" i="14" s="1"/>
  <c r="F1182" i="14"/>
  <c r="J1182" i="14" s="1"/>
  <c r="F1181" i="14"/>
  <c r="J1181" i="14" s="1"/>
  <c r="F1180" i="14"/>
  <c r="J1180" i="14" s="1"/>
  <c r="F1179" i="14"/>
  <c r="J1179" i="14" s="1"/>
  <c r="F1178" i="14"/>
  <c r="J1178" i="14" s="1"/>
  <c r="F1177" i="14"/>
  <c r="J1177" i="14" s="1"/>
  <c r="F1176" i="14"/>
  <c r="J1176" i="14" s="1"/>
  <c r="F1175" i="14"/>
  <c r="J1175" i="14" s="1"/>
  <c r="F1174" i="14"/>
  <c r="J1174" i="14" s="1"/>
  <c r="F1173" i="14"/>
  <c r="J1173" i="14" s="1"/>
  <c r="F1172" i="14"/>
  <c r="J1172" i="14" s="1"/>
  <c r="F1171" i="14"/>
  <c r="J1171" i="14" s="1"/>
  <c r="J1170" i="14"/>
  <c r="F1170" i="14"/>
  <c r="F1169" i="14"/>
  <c r="J1169" i="14" s="1"/>
  <c r="F1168" i="14"/>
  <c r="J1168" i="14" s="1"/>
  <c r="F1167" i="14"/>
  <c r="J1167" i="14" s="1"/>
  <c r="F1166" i="14"/>
  <c r="J1166" i="14" s="1"/>
  <c r="F1165" i="14"/>
  <c r="J1165" i="14" s="1"/>
  <c r="F1164" i="14"/>
  <c r="J1164" i="14" s="1"/>
  <c r="F1163" i="14"/>
  <c r="J1163" i="14" s="1"/>
  <c r="F1162" i="14"/>
  <c r="J1162" i="14" s="1"/>
  <c r="F1161" i="14"/>
  <c r="J1161" i="14" s="1"/>
  <c r="F1160" i="14"/>
  <c r="J1160" i="14" s="1"/>
  <c r="F1159" i="14"/>
  <c r="J1159" i="14" s="1"/>
  <c r="F1158" i="14"/>
  <c r="J1158" i="14" s="1"/>
  <c r="F1157" i="14"/>
  <c r="J1157" i="14" s="1"/>
  <c r="F1156" i="14"/>
  <c r="J1156" i="14" s="1"/>
  <c r="F1155" i="14"/>
  <c r="J1155" i="14" s="1"/>
  <c r="F1154" i="14"/>
  <c r="J1154" i="14" s="1"/>
  <c r="F1153" i="14"/>
  <c r="J1153" i="14" s="1"/>
  <c r="F1152" i="14"/>
  <c r="J1152" i="14" s="1"/>
  <c r="F1151" i="14"/>
  <c r="J1151" i="14" s="1"/>
  <c r="F1150" i="14"/>
  <c r="J1150" i="14" s="1"/>
  <c r="F1149" i="14"/>
  <c r="J1149" i="14" s="1"/>
  <c r="F1148" i="14"/>
  <c r="J1148" i="14" s="1"/>
  <c r="F1147" i="14"/>
  <c r="J1147" i="14" s="1"/>
  <c r="F1146" i="14"/>
  <c r="J1146" i="14" s="1"/>
  <c r="F1145" i="14"/>
  <c r="J1145" i="14" s="1"/>
  <c r="F1144" i="14"/>
  <c r="J1144" i="14" s="1"/>
  <c r="F1143" i="14"/>
  <c r="J1143" i="14" s="1"/>
  <c r="F1142" i="14"/>
  <c r="J1142" i="14" s="1"/>
  <c r="F1141" i="14"/>
  <c r="J1141" i="14" s="1"/>
  <c r="F1140" i="14"/>
  <c r="J1140" i="14" s="1"/>
  <c r="F1139" i="14"/>
  <c r="J1139" i="14" s="1"/>
  <c r="F1138" i="14"/>
  <c r="J1138" i="14" s="1"/>
  <c r="F1137" i="14"/>
  <c r="J1137" i="14" s="1"/>
  <c r="F1136" i="14"/>
  <c r="J1136" i="14" s="1"/>
  <c r="F1135" i="14"/>
  <c r="J1135" i="14" s="1"/>
  <c r="J1134" i="14"/>
  <c r="F1134" i="14"/>
  <c r="F1133" i="14"/>
  <c r="J1133" i="14" s="1"/>
  <c r="F1132" i="14"/>
  <c r="J1132" i="14" s="1"/>
  <c r="F1131" i="14"/>
  <c r="J1131" i="14" s="1"/>
  <c r="F1130" i="14"/>
  <c r="J1130" i="14" s="1"/>
  <c r="F1129" i="14"/>
  <c r="J1129" i="14" s="1"/>
  <c r="J1128" i="14"/>
  <c r="F1128" i="14"/>
  <c r="F1127" i="14"/>
  <c r="J1127" i="14" s="1"/>
  <c r="F1126" i="14"/>
  <c r="J1126" i="14" s="1"/>
  <c r="F1125" i="14"/>
  <c r="J1125" i="14" s="1"/>
  <c r="F1124" i="14"/>
  <c r="J1124" i="14" s="1"/>
  <c r="F1123" i="14"/>
  <c r="J1123" i="14" s="1"/>
  <c r="F1122" i="14"/>
  <c r="J1122" i="14" s="1"/>
  <c r="F1121" i="14"/>
  <c r="J1121" i="14" s="1"/>
  <c r="F1120" i="14"/>
  <c r="J1120" i="14" s="1"/>
  <c r="F1119" i="14"/>
  <c r="J1119" i="14" s="1"/>
  <c r="F1118" i="14"/>
  <c r="J1118" i="14" s="1"/>
  <c r="F1117" i="14"/>
  <c r="J1117" i="14" s="1"/>
  <c r="F1116" i="14"/>
  <c r="J1116" i="14" s="1"/>
  <c r="F1115" i="14"/>
  <c r="J1115" i="14" s="1"/>
  <c r="F1114" i="14"/>
  <c r="J1114" i="14" s="1"/>
  <c r="F1113" i="14"/>
  <c r="J1113" i="14" s="1"/>
  <c r="F1112" i="14"/>
  <c r="J1112" i="14" s="1"/>
  <c r="F1111" i="14"/>
  <c r="J1111" i="14" s="1"/>
  <c r="F1110" i="14"/>
  <c r="J1110" i="14" s="1"/>
  <c r="F1109" i="14"/>
  <c r="J1109" i="14" s="1"/>
  <c r="F1108" i="14"/>
  <c r="J1108" i="14" s="1"/>
  <c r="F1107" i="14"/>
  <c r="J1107" i="14" s="1"/>
  <c r="J1106" i="14"/>
  <c r="F1106" i="14"/>
  <c r="F1105" i="14"/>
  <c r="J1105" i="14" s="1"/>
  <c r="F1104" i="14"/>
  <c r="J1104" i="14" s="1"/>
  <c r="F1103" i="14"/>
  <c r="J1103" i="14" s="1"/>
  <c r="F1102" i="14"/>
  <c r="J1102" i="14" s="1"/>
  <c r="F1101" i="14"/>
  <c r="J1101" i="14" s="1"/>
  <c r="F1100" i="14"/>
  <c r="J1100" i="14" s="1"/>
  <c r="F1099" i="14"/>
  <c r="J1099" i="14" s="1"/>
  <c r="F1098" i="14"/>
  <c r="J1098" i="14" s="1"/>
  <c r="F1097" i="14"/>
  <c r="J1097" i="14" s="1"/>
  <c r="F1096" i="14"/>
  <c r="J1096" i="14" s="1"/>
  <c r="F1095" i="14"/>
  <c r="J1095" i="14" s="1"/>
  <c r="F1094" i="14"/>
  <c r="J1094" i="14" s="1"/>
  <c r="F1093" i="14"/>
  <c r="J1093" i="14" s="1"/>
  <c r="F1092" i="14"/>
  <c r="J1092" i="14" s="1"/>
  <c r="F1091" i="14"/>
  <c r="J1091" i="14" s="1"/>
  <c r="F1090" i="14"/>
  <c r="J1090" i="14" s="1"/>
  <c r="F1089" i="14"/>
  <c r="J1089" i="14" s="1"/>
  <c r="F1088" i="14"/>
  <c r="J1088" i="14" s="1"/>
  <c r="F1087" i="14"/>
  <c r="J1087" i="14" s="1"/>
  <c r="F1086" i="14"/>
  <c r="J1086" i="14" s="1"/>
  <c r="F1085" i="14"/>
  <c r="J1085" i="14" s="1"/>
  <c r="F1084" i="14"/>
  <c r="J1084" i="14" s="1"/>
  <c r="F1083" i="14"/>
  <c r="J1083" i="14" s="1"/>
  <c r="F1082" i="14"/>
  <c r="J1082" i="14" s="1"/>
  <c r="F1081" i="14"/>
  <c r="J1081" i="14" s="1"/>
  <c r="F1080" i="14"/>
  <c r="J1080" i="14" s="1"/>
  <c r="F1079" i="14"/>
  <c r="J1079" i="14" s="1"/>
  <c r="F1078" i="14"/>
  <c r="J1078" i="14" s="1"/>
  <c r="F1077" i="14"/>
  <c r="J1077" i="14" s="1"/>
  <c r="F1076" i="14"/>
  <c r="J1076" i="14" s="1"/>
  <c r="F1075" i="14"/>
  <c r="J1075" i="14" s="1"/>
  <c r="F1074" i="14"/>
  <c r="J1074" i="14" s="1"/>
  <c r="F1073" i="14"/>
  <c r="J1073" i="14" s="1"/>
  <c r="F1072" i="14"/>
  <c r="J1072" i="14" s="1"/>
  <c r="F1071" i="14"/>
  <c r="J1071" i="14" s="1"/>
  <c r="F1070" i="14"/>
  <c r="J1070" i="14" s="1"/>
  <c r="F1069" i="14"/>
  <c r="J1069" i="14" s="1"/>
  <c r="F1068" i="14"/>
  <c r="J1068" i="14" s="1"/>
  <c r="F1067" i="14"/>
  <c r="J1067" i="14" s="1"/>
  <c r="F1066" i="14"/>
  <c r="J1066" i="14" s="1"/>
  <c r="F1065" i="14"/>
  <c r="J1065" i="14" s="1"/>
  <c r="F1064" i="14"/>
  <c r="J1064" i="14" s="1"/>
  <c r="F1063" i="14"/>
  <c r="J1063" i="14" s="1"/>
  <c r="F1062" i="14"/>
  <c r="J1062" i="14" s="1"/>
  <c r="F1061" i="14"/>
  <c r="J1061" i="14" s="1"/>
  <c r="F1060" i="14"/>
  <c r="J1060" i="14" s="1"/>
  <c r="F1059" i="14"/>
  <c r="J1059" i="14" s="1"/>
  <c r="F1058" i="14"/>
  <c r="J1058" i="14" s="1"/>
  <c r="F1057" i="14"/>
  <c r="J1057" i="14" s="1"/>
  <c r="F1056" i="14"/>
  <c r="J1056" i="14" s="1"/>
  <c r="F1055" i="14"/>
  <c r="J1055" i="14" s="1"/>
  <c r="F1054" i="14"/>
  <c r="J1054" i="14" s="1"/>
  <c r="F1053" i="14"/>
  <c r="J1053" i="14" s="1"/>
  <c r="F1052" i="14"/>
  <c r="J1052" i="14" s="1"/>
  <c r="F1051" i="14"/>
  <c r="J1051" i="14" s="1"/>
  <c r="F1050" i="14"/>
  <c r="J1050" i="14" s="1"/>
  <c r="F1049" i="14"/>
  <c r="J1049" i="14" s="1"/>
  <c r="F1048" i="14"/>
  <c r="J1048" i="14" s="1"/>
  <c r="F1047" i="14"/>
  <c r="J1047" i="14" s="1"/>
  <c r="F1046" i="14"/>
  <c r="J1046" i="14" s="1"/>
  <c r="F1045" i="14"/>
  <c r="J1045" i="14" s="1"/>
  <c r="F1044" i="14"/>
  <c r="J1044" i="14" s="1"/>
  <c r="F1043" i="14"/>
  <c r="J1043" i="14" s="1"/>
  <c r="J1042" i="14"/>
  <c r="F1042" i="14"/>
  <c r="F1041" i="14"/>
  <c r="J1041" i="14" s="1"/>
  <c r="F1040" i="14"/>
  <c r="J1040" i="14" s="1"/>
  <c r="F1039" i="14"/>
  <c r="J1039" i="14" s="1"/>
  <c r="F1038" i="14"/>
  <c r="J1038" i="14" s="1"/>
  <c r="F1037" i="14"/>
  <c r="J1037" i="14" s="1"/>
  <c r="F1036" i="14"/>
  <c r="J1036" i="14" s="1"/>
  <c r="F1035" i="14"/>
  <c r="J1035" i="14" s="1"/>
  <c r="F1034" i="14"/>
  <c r="J1034" i="14" s="1"/>
  <c r="F1033" i="14"/>
  <c r="J1033" i="14" s="1"/>
  <c r="F1032" i="14"/>
  <c r="J1032" i="14" s="1"/>
  <c r="F1031" i="14"/>
  <c r="J1031" i="14" s="1"/>
  <c r="F1030" i="14"/>
  <c r="J1030" i="14" s="1"/>
  <c r="F1029" i="14"/>
  <c r="J1029" i="14" s="1"/>
  <c r="F1028" i="14"/>
  <c r="J1028" i="14" s="1"/>
  <c r="F1027" i="14"/>
  <c r="J1027" i="14" s="1"/>
  <c r="F1026" i="14"/>
  <c r="J1026" i="14" s="1"/>
  <c r="F1025" i="14"/>
  <c r="J1025" i="14" s="1"/>
  <c r="F1024" i="14"/>
  <c r="J1024" i="14" s="1"/>
  <c r="F1023" i="14"/>
  <c r="J1023" i="14" s="1"/>
  <c r="F1022" i="14"/>
  <c r="J1022" i="14" s="1"/>
  <c r="F1021" i="14"/>
  <c r="J1021" i="14" s="1"/>
  <c r="F1020" i="14"/>
  <c r="J1020" i="14" s="1"/>
  <c r="F1019" i="14"/>
  <c r="J1019" i="14" s="1"/>
  <c r="F1018" i="14"/>
  <c r="J1018" i="14" s="1"/>
  <c r="F1017" i="14"/>
  <c r="J1017" i="14" s="1"/>
  <c r="F1016" i="14"/>
  <c r="J1016" i="14" s="1"/>
  <c r="F1015" i="14"/>
  <c r="J1015" i="14" s="1"/>
  <c r="F1014" i="14"/>
  <c r="J1014" i="14" s="1"/>
  <c r="F1013" i="14"/>
  <c r="J1013" i="14" s="1"/>
  <c r="F1012" i="14"/>
  <c r="J1012" i="14" s="1"/>
  <c r="F1011" i="14"/>
  <c r="J1011" i="14" s="1"/>
  <c r="F1010" i="14"/>
  <c r="J1010" i="14" s="1"/>
  <c r="F1009" i="14"/>
  <c r="J1009" i="14" s="1"/>
  <c r="F1008" i="14"/>
  <c r="J1008" i="14" s="1"/>
  <c r="F1007" i="14"/>
  <c r="J1007" i="14" s="1"/>
  <c r="J1006" i="14"/>
  <c r="F1006" i="14"/>
  <c r="F1005" i="14"/>
  <c r="J1005" i="14" s="1"/>
  <c r="F1004" i="14"/>
  <c r="J1004" i="14" s="1"/>
  <c r="F1003" i="14"/>
  <c r="J1003" i="14" s="1"/>
  <c r="F1002" i="14"/>
  <c r="J1002" i="14" s="1"/>
  <c r="F1001" i="14"/>
  <c r="J1001" i="14" s="1"/>
  <c r="J1000" i="14"/>
  <c r="F1000" i="14"/>
  <c r="F999" i="14"/>
  <c r="J999" i="14" s="1"/>
  <c r="F998" i="14"/>
  <c r="J998" i="14" s="1"/>
  <c r="F997" i="14"/>
  <c r="J997" i="14" s="1"/>
  <c r="F996" i="14"/>
  <c r="J996" i="14" s="1"/>
  <c r="F995" i="14"/>
  <c r="J995" i="14" s="1"/>
  <c r="F994" i="14"/>
  <c r="J994" i="14" s="1"/>
  <c r="F993" i="14"/>
  <c r="J993" i="14" s="1"/>
  <c r="F992" i="14"/>
  <c r="J992" i="14" s="1"/>
  <c r="F991" i="14"/>
  <c r="J991" i="14" s="1"/>
  <c r="F990" i="14"/>
  <c r="J990" i="14" s="1"/>
  <c r="F989" i="14"/>
  <c r="J989" i="14" s="1"/>
  <c r="F988" i="14"/>
  <c r="J988" i="14" s="1"/>
  <c r="F987" i="14"/>
  <c r="J987" i="14" s="1"/>
  <c r="F986" i="14"/>
  <c r="J986" i="14" s="1"/>
  <c r="F985" i="14"/>
  <c r="J985" i="14" s="1"/>
  <c r="F984" i="14"/>
  <c r="J984" i="14" s="1"/>
  <c r="F983" i="14"/>
  <c r="J983" i="14" s="1"/>
  <c r="F982" i="14"/>
  <c r="J982" i="14" s="1"/>
  <c r="F981" i="14"/>
  <c r="J981" i="14" s="1"/>
  <c r="F980" i="14"/>
  <c r="J980" i="14" s="1"/>
  <c r="F979" i="14"/>
  <c r="J979" i="14" s="1"/>
  <c r="J978" i="14"/>
  <c r="F978" i="14"/>
  <c r="F977" i="14"/>
  <c r="J977" i="14" s="1"/>
  <c r="F976" i="14"/>
  <c r="J976" i="14" s="1"/>
  <c r="F975" i="14"/>
  <c r="J975" i="14" s="1"/>
  <c r="F974" i="14"/>
  <c r="J974" i="14" s="1"/>
  <c r="F973" i="14"/>
  <c r="J973" i="14" s="1"/>
  <c r="F972" i="14"/>
  <c r="J972" i="14" s="1"/>
  <c r="F971" i="14"/>
  <c r="J971" i="14" s="1"/>
  <c r="F970" i="14"/>
  <c r="J970" i="14" s="1"/>
  <c r="F969" i="14"/>
  <c r="J969" i="14" s="1"/>
  <c r="F968" i="14"/>
  <c r="J968" i="14" s="1"/>
  <c r="F967" i="14"/>
  <c r="J967" i="14" s="1"/>
  <c r="F966" i="14"/>
  <c r="J966" i="14" s="1"/>
  <c r="F965" i="14"/>
  <c r="J965" i="14" s="1"/>
  <c r="F964" i="14"/>
  <c r="J964" i="14" s="1"/>
  <c r="F963" i="14"/>
  <c r="J963" i="14" s="1"/>
  <c r="F962" i="14"/>
  <c r="J962" i="14" s="1"/>
  <c r="F961" i="14"/>
  <c r="J961" i="14" s="1"/>
  <c r="F960" i="14"/>
  <c r="J960" i="14" s="1"/>
  <c r="F959" i="14"/>
  <c r="J959" i="14" s="1"/>
  <c r="F958" i="14"/>
  <c r="J958" i="14" s="1"/>
  <c r="F957" i="14"/>
  <c r="J957" i="14" s="1"/>
  <c r="F956" i="14"/>
  <c r="J956" i="14" s="1"/>
  <c r="F955" i="14"/>
  <c r="J955" i="14" s="1"/>
  <c r="F954" i="14"/>
  <c r="J954" i="14" s="1"/>
  <c r="F953" i="14"/>
  <c r="J953" i="14" s="1"/>
  <c r="F952" i="14"/>
  <c r="J952" i="14" s="1"/>
  <c r="F951" i="14"/>
  <c r="J951" i="14" s="1"/>
  <c r="F950" i="14"/>
  <c r="J950" i="14" s="1"/>
  <c r="F949" i="14"/>
  <c r="J949" i="14" s="1"/>
  <c r="F948" i="14"/>
  <c r="J948" i="14" s="1"/>
  <c r="F947" i="14"/>
  <c r="J947" i="14" s="1"/>
  <c r="F946" i="14"/>
  <c r="J946" i="14" s="1"/>
  <c r="F945" i="14"/>
  <c r="J945" i="14" s="1"/>
  <c r="F944" i="14"/>
  <c r="J944" i="14" s="1"/>
  <c r="F943" i="14"/>
  <c r="J943" i="14" s="1"/>
  <c r="J942" i="14"/>
  <c r="F942" i="14"/>
  <c r="F941" i="14"/>
  <c r="J941" i="14" s="1"/>
  <c r="F940" i="14"/>
  <c r="J940" i="14" s="1"/>
  <c r="F939" i="14"/>
  <c r="J939" i="14" s="1"/>
  <c r="F938" i="14"/>
  <c r="J938" i="14" s="1"/>
  <c r="F937" i="14"/>
  <c r="J937" i="14" s="1"/>
  <c r="J936" i="14"/>
  <c r="F936" i="14"/>
  <c r="F935" i="14"/>
  <c r="J935" i="14" s="1"/>
  <c r="F934" i="14"/>
  <c r="J934" i="14" s="1"/>
  <c r="F933" i="14"/>
  <c r="J933" i="14" s="1"/>
  <c r="F932" i="14"/>
  <c r="J932" i="14" s="1"/>
  <c r="F931" i="14"/>
  <c r="J931" i="14" s="1"/>
  <c r="F930" i="14"/>
  <c r="J930" i="14" s="1"/>
  <c r="F929" i="14"/>
  <c r="J929" i="14" s="1"/>
  <c r="F928" i="14"/>
  <c r="J928" i="14" s="1"/>
  <c r="F927" i="14"/>
  <c r="J927" i="14" s="1"/>
  <c r="F926" i="14"/>
  <c r="J926" i="14" s="1"/>
  <c r="F925" i="14"/>
  <c r="J925" i="14" s="1"/>
  <c r="F924" i="14"/>
  <c r="J924" i="14" s="1"/>
  <c r="F923" i="14"/>
  <c r="J923" i="14" s="1"/>
  <c r="F922" i="14"/>
  <c r="J922" i="14" s="1"/>
  <c r="F921" i="14"/>
  <c r="J921" i="14" s="1"/>
  <c r="F920" i="14"/>
  <c r="J920" i="14" s="1"/>
  <c r="F919" i="14"/>
  <c r="J919" i="14" s="1"/>
  <c r="F918" i="14"/>
  <c r="J918" i="14" s="1"/>
  <c r="F917" i="14"/>
  <c r="J917" i="14" s="1"/>
  <c r="F916" i="14"/>
  <c r="J916" i="14" s="1"/>
  <c r="F915" i="14"/>
  <c r="J915" i="14" s="1"/>
  <c r="J914" i="14"/>
  <c r="F914" i="14"/>
  <c r="F913" i="14"/>
  <c r="J913" i="14" s="1"/>
  <c r="F912" i="14"/>
  <c r="J912" i="14" s="1"/>
  <c r="F911" i="14"/>
  <c r="J911" i="14" s="1"/>
  <c r="F910" i="14"/>
  <c r="J910" i="14" s="1"/>
  <c r="F909" i="14"/>
  <c r="J909" i="14" s="1"/>
  <c r="F908" i="14"/>
  <c r="J908" i="14" s="1"/>
  <c r="F907" i="14"/>
  <c r="J907" i="14" s="1"/>
  <c r="F906" i="14"/>
  <c r="J906" i="14" s="1"/>
  <c r="F905" i="14"/>
  <c r="J905" i="14" s="1"/>
  <c r="F904" i="14"/>
  <c r="J904" i="14" s="1"/>
  <c r="F903" i="14"/>
  <c r="J903" i="14" s="1"/>
  <c r="F902" i="14"/>
  <c r="J902" i="14" s="1"/>
  <c r="F901" i="14"/>
  <c r="J901" i="14" s="1"/>
  <c r="F900" i="14"/>
  <c r="J900" i="14" s="1"/>
  <c r="F899" i="14"/>
  <c r="J899" i="14" s="1"/>
  <c r="F898" i="14"/>
  <c r="J898" i="14" s="1"/>
  <c r="F897" i="14"/>
  <c r="J897" i="14" s="1"/>
  <c r="F896" i="14"/>
  <c r="J896" i="14" s="1"/>
  <c r="F895" i="14"/>
  <c r="J895" i="14" s="1"/>
  <c r="F894" i="14"/>
  <c r="J894" i="14" s="1"/>
  <c r="F893" i="14"/>
  <c r="J893" i="14" s="1"/>
  <c r="F892" i="14"/>
  <c r="J892" i="14" s="1"/>
  <c r="F891" i="14"/>
  <c r="J891" i="14" s="1"/>
  <c r="F890" i="14"/>
  <c r="J890" i="14" s="1"/>
  <c r="F889" i="14"/>
  <c r="J889" i="14" s="1"/>
  <c r="F888" i="14"/>
  <c r="J888" i="14" s="1"/>
  <c r="F887" i="14"/>
  <c r="J887" i="14" s="1"/>
  <c r="F886" i="14"/>
  <c r="J886" i="14" s="1"/>
  <c r="F885" i="14"/>
  <c r="J885" i="14" s="1"/>
  <c r="F884" i="14"/>
  <c r="J884" i="14" s="1"/>
  <c r="F883" i="14"/>
  <c r="J883" i="14" s="1"/>
  <c r="F882" i="14"/>
  <c r="J882" i="14" s="1"/>
  <c r="F881" i="14"/>
  <c r="J881" i="14" s="1"/>
  <c r="F880" i="14"/>
  <c r="J880" i="14" s="1"/>
  <c r="F879" i="14"/>
  <c r="J879" i="14" s="1"/>
  <c r="J878" i="14"/>
  <c r="F878" i="14"/>
  <c r="F877" i="14"/>
  <c r="J877" i="14" s="1"/>
  <c r="F876" i="14"/>
  <c r="J876" i="14" s="1"/>
  <c r="F875" i="14"/>
  <c r="J875" i="14" s="1"/>
  <c r="F874" i="14"/>
  <c r="J874" i="14" s="1"/>
  <c r="F873" i="14"/>
  <c r="J873" i="14" s="1"/>
  <c r="J872" i="14"/>
  <c r="F872" i="14"/>
  <c r="F871" i="14"/>
  <c r="J871" i="14" s="1"/>
  <c r="F870" i="14"/>
  <c r="J870" i="14" s="1"/>
  <c r="F869" i="14"/>
  <c r="J869" i="14" s="1"/>
  <c r="F868" i="14"/>
  <c r="J868" i="14" s="1"/>
  <c r="F867" i="14"/>
  <c r="J867" i="14" s="1"/>
  <c r="F866" i="14"/>
  <c r="J866" i="14" s="1"/>
  <c r="F865" i="14"/>
  <c r="J865" i="14" s="1"/>
  <c r="F864" i="14"/>
  <c r="J864" i="14" s="1"/>
  <c r="F863" i="14"/>
  <c r="J863" i="14" s="1"/>
  <c r="F862" i="14"/>
  <c r="J862" i="14" s="1"/>
  <c r="F861" i="14"/>
  <c r="J861" i="14" s="1"/>
  <c r="F860" i="14"/>
  <c r="J860" i="14" s="1"/>
  <c r="F859" i="14"/>
  <c r="J859" i="14" s="1"/>
  <c r="F858" i="14"/>
  <c r="J858" i="14" s="1"/>
  <c r="F857" i="14"/>
  <c r="J857" i="14" s="1"/>
  <c r="F856" i="14"/>
  <c r="J856" i="14" s="1"/>
  <c r="F855" i="14"/>
  <c r="J855" i="14" s="1"/>
  <c r="F854" i="14"/>
  <c r="J854" i="14" s="1"/>
  <c r="F853" i="14"/>
  <c r="J853" i="14" s="1"/>
  <c r="F852" i="14"/>
  <c r="J852" i="14" s="1"/>
  <c r="F851" i="14"/>
  <c r="J851" i="14" s="1"/>
  <c r="J850" i="14"/>
  <c r="F850" i="14"/>
  <c r="F849" i="14"/>
  <c r="J849" i="14" s="1"/>
  <c r="F848" i="14"/>
  <c r="J848" i="14" s="1"/>
  <c r="F847" i="14"/>
  <c r="J847" i="14" s="1"/>
  <c r="F846" i="14"/>
  <c r="J846" i="14" s="1"/>
  <c r="F845" i="14"/>
  <c r="J845" i="14" s="1"/>
  <c r="F844" i="14"/>
  <c r="J844" i="14" s="1"/>
  <c r="F843" i="14"/>
  <c r="J843" i="14" s="1"/>
  <c r="F842" i="14"/>
  <c r="J842" i="14" s="1"/>
  <c r="F841" i="14"/>
  <c r="J841" i="14" s="1"/>
  <c r="F840" i="14"/>
  <c r="J840" i="14" s="1"/>
  <c r="F839" i="14"/>
  <c r="J839" i="14" s="1"/>
  <c r="F838" i="14"/>
  <c r="J838" i="14" s="1"/>
  <c r="F837" i="14"/>
  <c r="J837" i="14" s="1"/>
  <c r="F836" i="14"/>
  <c r="J836" i="14" s="1"/>
  <c r="F835" i="14"/>
  <c r="J835" i="14" s="1"/>
  <c r="F834" i="14"/>
  <c r="J834" i="14" s="1"/>
  <c r="F833" i="14"/>
  <c r="J833" i="14" s="1"/>
  <c r="F832" i="14"/>
  <c r="J832" i="14" s="1"/>
  <c r="F831" i="14"/>
  <c r="J831" i="14" s="1"/>
  <c r="F830" i="14"/>
  <c r="J830" i="14" s="1"/>
  <c r="F829" i="14"/>
  <c r="J829" i="14" s="1"/>
  <c r="F828" i="14"/>
  <c r="J828" i="14" s="1"/>
  <c r="F827" i="14"/>
  <c r="J827" i="14" s="1"/>
  <c r="F826" i="14"/>
  <c r="J826" i="14" s="1"/>
  <c r="F825" i="14"/>
  <c r="J825" i="14" s="1"/>
  <c r="F824" i="14"/>
  <c r="J824" i="14" s="1"/>
  <c r="F823" i="14"/>
  <c r="J823" i="14" s="1"/>
  <c r="F822" i="14"/>
  <c r="J822" i="14" s="1"/>
  <c r="F821" i="14"/>
  <c r="J821" i="14" s="1"/>
  <c r="F820" i="14"/>
  <c r="J820" i="14" s="1"/>
  <c r="F819" i="14"/>
  <c r="J819" i="14" s="1"/>
  <c r="F818" i="14"/>
  <c r="J818" i="14" s="1"/>
  <c r="F817" i="14"/>
  <c r="J817" i="14" s="1"/>
  <c r="F816" i="14"/>
  <c r="J816" i="14" s="1"/>
  <c r="F815" i="14"/>
  <c r="J815" i="14" s="1"/>
  <c r="J814" i="14"/>
  <c r="F814" i="14"/>
  <c r="F813" i="14"/>
  <c r="J813" i="14" s="1"/>
  <c r="F812" i="14"/>
  <c r="J812" i="14" s="1"/>
  <c r="F811" i="14"/>
  <c r="J811" i="14" s="1"/>
  <c r="F810" i="14"/>
  <c r="J810" i="14" s="1"/>
  <c r="F809" i="14"/>
  <c r="J809" i="14" s="1"/>
  <c r="J808" i="14"/>
  <c r="F808" i="14"/>
  <c r="F807" i="14"/>
  <c r="J807" i="14" s="1"/>
  <c r="F806" i="14"/>
  <c r="J806" i="14" s="1"/>
  <c r="F805" i="14"/>
  <c r="J805" i="14" s="1"/>
  <c r="F804" i="14"/>
  <c r="J804" i="14" s="1"/>
  <c r="F803" i="14"/>
  <c r="J803" i="14" s="1"/>
  <c r="F802" i="14"/>
  <c r="J802" i="14" s="1"/>
  <c r="F801" i="14"/>
  <c r="J801" i="14" s="1"/>
  <c r="F800" i="14"/>
  <c r="J800" i="14" s="1"/>
  <c r="F799" i="14"/>
  <c r="J799" i="14" s="1"/>
  <c r="F798" i="14"/>
  <c r="J798" i="14" s="1"/>
  <c r="F797" i="14"/>
  <c r="J797" i="14" s="1"/>
  <c r="F796" i="14"/>
  <c r="J796" i="14" s="1"/>
  <c r="F795" i="14"/>
  <c r="J795" i="14" s="1"/>
  <c r="F794" i="14"/>
  <c r="J794" i="14" s="1"/>
  <c r="F793" i="14"/>
  <c r="J793" i="14" s="1"/>
  <c r="F792" i="14"/>
  <c r="J792" i="14" s="1"/>
  <c r="F791" i="14"/>
  <c r="J791" i="14" s="1"/>
  <c r="F790" i="14"/>
  <c r="J790" i="14" s="1"/>
  <c r="F789" i="14"/>
  <c r="J789" i="14" s="1"/>
  <c r="F788" i="14"/>
  <c r="J788" i="14" s="1"/>
  <c r="F787" i="14"/>
  <c r="J787" i="14" s="1"/>
  <c r="J786" i="14"/>
  <c r="F786" i="14"/>
  <c r="F785" i="14"/>
  <c r="J785" i="14" s="1"/>
  <c r="F784" i="14"/>
  <c r="J784" i="14" s="1"/>
  <c r="F783" i="14"/>
  <c r="J783" i="14" s="1"/>
  <c r="F782" i="14"/>
  <c r="J782" i="14" s="1"/>
  <c r="F781" i="14"/>
  <c r="J781" i="14" s="1"/>
  <c r="F780" i="14"/>
  <c r="J780" i="14" s="1"/>
  <c r="F779" i="14"/>
  <c r="J779" i="14" s="1"/>
  <c r="F778" i="14"/>
  <c r="J778" i="14" s="1"/>
  <c r="F777" i="14"/>
  <c r="J777" i="14" s="1"/>
  <c r="F776" i="14"/>
  <c r="J776" i="14" s="1"/>
  <c r="F775" i="14"/>
  <c r="J775" i="14" s="1"/>
  <c r="F774" i="14"/>
  <c r="J774" i="14" s="1"/>
  <c r="F773" i="14"/>
  <c r="J773" i="14" s="1"/>
  <c r="F772" i="14"/>
  <c r="J772" i="14" s="1"/>
  <c r="F771" i="14"/>
  <c r="J771" i="14" s="1"/>
  <c r="F770" i="14"/>
  <c r="J770" i="14" s="1"/>
  <c r="F769" i="14"/>
  <c r="J769" i="14" s="1"/>
  <c r="F768" i="14"/>
  <c r="J768" i="14" s="1"/>
  <c r="F767" i="14"/>
  <c r="J767" i="14" s="1"/>
  <c r="F766" i="14"/>
  <c r="J766" i="14" s="1"/>
  <c r="F765" i="14"/>
  <c r="J765" i="14" s="1"/>
  <c r="F764" i="14"/>
  <c r="J764" i="14" s="1"/>
  <c r="F763" i="14"/>
  <c r="J763" i="14" s="1"/>
  <c r="F762" i="14"/>
  <c r="J762" i="14" s="1"/>
  <c r="F761" i="14"/>
  <c r="J761" i="14" s="1"/>
  <c r="F760" i="14"/>
  <c r="J760" i="14" s="1"/>
  <c r="F759" i="14"/>
  <c r="J759" i="14" s="1"/>
  <c r="F758" i="14"/>
  <c r="J758" i="14" s="1"/>
  <c r="F757" i="14"/>
  <c r="J757" i="14" s="1"/>
  <c r="F756" i="14"/>
  <c r="J756" i="14" s="1"/>
  <c r="F755" i="14"/>
  <c r="J755" i="14" s="1"/>
  <c r="F754" i="14"/>
  <c r="J754" i="14" s="1"/>
  <c r="F753" i="14"/>
  <c r="J753" i="14" s="1"/>
  <c r="F752" i="14"/>
  <c r="J752" i="14" s="1"/>
  <c r="F751" i="14"/>
  <c r="J751" i="14" s="1"/>
  <c r="J750" i="14"/>
  <c r="F750" i="14"/>
  <c r="F749" i="14"/>
  <c r="J749" i="14" s="1"/>
  <c r="F748" i="14"/>
  <c r="J748" i="14" s="1"/>
  <c r="F747" i="14"/>
  <c r="J747" i="14" s="1"/>
  <c r="F746" i="14"/>
  <c r="J746" i="14" s="1"/>
  <c r="F745" i="14"/>
  <c r="J745" i="14" s="1"/>
  <c r="J744" i="14"/>
  <c r="F744" i="14"/>
  <c r="F743" i="14"/>
  <c r="J743" i="14" s="1"/>
  <c r="F742" i="14"/>
  <c r="J742" i="14" s="1"/>
  <c r="F741" i="14"/>
  <c r="J741" i="14" s="1"/>
  <c r="F740" i="14"/>
  <c r="J740" i="14" s="1"/>
  <c r="F739" i="14"/>
  <c r="J739" i="14" s="1"/>
  <c r="F738" i="14"/>
  <c r="J738" i="14" s="1"/>
  <c r="F737" i="14"/>
  <c r="J737" i="14" s="1"/>
  <c r="F736" i="14"/>
  <c r="J736" i="14" s="1"/>
  <c r="F735" i="14"/>
  <c r="J735" i="14" s="1"/>
  <c r="F734" i="14"/>
  <c r="J734" i="14" s="1"/>
  <c r="F733" i="14"/>
  <c r="J733" i="14" s="1"/>
  <c r="F732" i="14"/>
  <c r="J732" i="14" s="1"/>
  <c r="F731" i="14"/>
  <c r="J731" i="14" s="1"/>
  <c r="F730" i="14"/>
  <c r="J730" i="14" s="1"/>
  <c r="F729" i="14"/>
  <c r="J729" i="14" s="1"/>
  <c r="F728" i="14"/>
  <c r="J728" i="14" s="1"/>
  <c r="F727" i="14"/>
  <c r="J727" i="14" s="1"/>
  <c r="F726" i="14"/>
  <c r="J726" i="14" s="1"/>
  <c r="F725" i="14"/>
  <c r="J725" i="14" s="1"/>
  <c r="F724" i="14"/>
  <c r="J724" i="14" s="1"/>
  <c r="F723" i="14"/>
  <c r="J723" i="14" s="1"/>
  <c r="F722" i="14"/>
  <c r="J722" i="14" s="1"/>
  <c r="F721" i="14"/>
  <c r="J721" i="14" s="1"/>
  <c r="F720" i="14"/>
  <c r="J720" i="14" s="1"/>
  <c r="F719" i="14"/>
  <c r="J719" i="14" s="1"/>
  <c r="F718" i="14"/>
  <c r="J718" i="14" s="1"/>
  <c r="F717" i="14"/>
  <c r="J717" i="14" s="1"/>
  <c r="F716" i="14"/>
  <c r="J716" i="14" s="1"/>
  <c r="F715" i="14"/>
  <c r="J715" i="14" s="1"/>
  <c r="F714" i="14"/>
  <c r="J714" i="14" s="1"/>
  <c r="F713" i="14"/>
  <c r="J713" i="14" s="1"/>
  <c r="F712" i="14"/>
  <c r="J712" i="14" s="1"/>
  <c r="F711" i="14"/>
  <c r="J711" i="14" s="1"/>
  <c r="F710" i="14"/>
  <c r="J710" i="14" s="1"/>
  <c r="F709" i="14"/>
  <c r="J709" i="14" s="1"/>
  <c r="F708" i="14"/>
  <c r="J708" i="14" s="1"/>
  <c r="F707" i="14"/>
  <c r="J707" i="14" s="1"/>
  <c r="F706" i="14"/>
  <c r="J706" i="14" s="1"/>
  <c r="F705" i="14"/>
  <c r="J705" i="14" s="1"/>
  <c r="F704" i="14"/>
  <c r="J704" i="14" s="1"/>
  <c r="F703" i="14"/>
  <c r="J703" i="14" s="1"/>
  <c r="F702" i="14"/>
  <c r="J702" i="14" s="1"/>
  <c r="F701" i="14"/>
  <c r="J701" i="14" s="1"/>
  <c r="J700" i="14"/>
  <c r="F700" i="14"/>
  <c r="F699" i="14"/>
  <c r="J699" i="14" s="1"/>
  <c r="F698" i="14"/>
  <c r="J698" i="14" s="1"/>
  <c r="F697" i="14"/>
  <c r="J697" i="14" s="1"/>
  <c r="F696" i="14"/>
  <c r="J696" i="14" s="1"/>
  <c r="F695" i="14"/>
  <c r="J695" i="14" s="1"/>
  <c r="F694" i="14"/>
  <c r="J694" i="14" s="1"/>
  <c r="F693" i="14"/>
  <c r="J693" i="14" s="1"/>
  <c r="F692" i="14"/>
  <c r="J692" i="14" s="1"/>
  <c r="F691" i="14"/>
  <c r="J691" i="14" s="1"/>
  <c r="F690" i="14"/>
  <c r="J690" i="14" s="1"/>
  <c r="F689" i="14"/>
  <c r="J689" i="14" s="1"/>
  <c r="F688" i="14"/>
  <c r="J688" i="14" s="1"/>
  <c r="F687" i="14"/>
  <c r="J687" i="14" s="1"/>
  <c r="F686" i="14"/>
  <c r="J686" i="14" s="1"/>
  <c r="F685" i="14"/>
  <c r="J685" i="14" s="1"/>
  <c r="F684" i="14"/>
  <c r="J684" i="14" s="1"/>
  <c r="F683" i="14"/>
  <c r="J683" i="14" s="1"/>
  <c r="F682" i="14"/>
  <c r="J682" i="14" s="1"/>
  <c r="F681" i="14"/>
  <c r="J681" i="14" s="1"/>
  <c r="F680" i="14"/>
  <c r="J680" i="14" s="1"/>
  <c r="F679" i="14"/>
  <c r="J679" i="14" s="1"/>
  <c r="F678" i="14"/>
  <c r="J678" i="14" s="1"/>
  <c r="F677" i="14"/>
  <c r="J677" i="14" s="1"/>
  <c r="F676" i="14"/>
  <c r="J676" i="14" s="1"/>
  <c r="F675" i="14"/>
  <c r="J675" i="14" s="1"/>
  <c r="F674" i="14"/>
  <c r="J674" i="14" s="1"/>
  <c r="F673" i="14"/>
  <c r="J673" i="14" s="1"/>
  <c r="F672" i="14"/>
  <c r="J672" i="14" s="1"/>
  <c r="F671" i="14"/>
  <c r="J671" i="14" s="1"/>
  <c r="F670" i="14"/>
  <c r="J670" i="14" s="1"/>
  <c r="F669" i="14"/>
  <c r="J669" i="14" s="1"/>
  <c r="F668" i="14"/>
  <c r="J668" i="14" s="1"/>
  <c r="F667" i="14"/>
  <c r="J667" i="14" s="1"/>
  <c r="F666" i="14"/>
  <c r="J666" i="14" s="1"/>
  <c r="F665" i="14"/>
  <c r="J665" i="14" s="1"/>
  <c r="F664" i="14"/>
  <c r="J664" i="14" s="1"/>
  <c r="F663" i="14"/>
  <c r="J663" i="14" s="1"/>
  <c r="F662" i="14"/>
  <c r="J662" i="14" s="1"/>
  <c r="F661" i="14"/>
  <c r="J661" i="14" s="1"/>
  <c r="F660" i="14"/>
  <c r="J660" i="14" s="1"/>
  <c r="F659" i="14"/>
  <c r="J659" i="14" s="1"/>
  <c r="F658" i="14"/>
  <c r="J658" i="14" s="1"/>
  <c r="F657" i="14"/>
  <c r="J657" i="14" s="1"/>
  <c r="F656" i="14"/>
  <c r="J656" i="14" s="1"/>
  <c r="F655" i="14"/>
  <c r="J655" i="14" s="1"/>
  <c r="F654" i="14"/>
  <c r="J654" i="14" s="1"/>
  <c r="F653" i="14"/>
  <c r="J653" i="14" s="1"/>
  <c r="F652" i="14"/>
  <c r="J652" i="14" s="1"/>
  <c r="F651" i="14"/>
  <c r="J651" i="14" s="1"/>
  <c r="F650" i="14"/>
  <c r="J650" i="14" s="1"/>
  <c r="F649" i="14"/>
  <c r="J649" i="14" s="1"/>
  <c r="F648" i="14"/>
  <c r="J648" i="14" s="1"/>
  <c r="F647" i="14"/>
  <c r="J647" i="14" s="1"/>
  <c r="F646" i="14"/>
  <c r="J646" i="14" s="1"/>
  <c r="F645" i="14"/>
  <c r="J645" i="14" s="1"/>
  <c r="F644" i="14"/>
  <c r="J644" i="14" s="1"/>
  <c r="F643" i="14"/>
  <c r="J643" i="14" s="1"/>
  <c r="F642" i="14"/>
  <c r="J642" i="14" s="1"/>
  <c r="F641" i="14"/>
  <c r="J641" i="14" s="1"/>
  <c r="F640" i="14"/>
  <c r="J640" i="14" s="1"/>
  <c r="F639" i="14"/>
  <c r="J639" i="14" s="1"/>
  <c r="F638" i="14"/>
  <c r="J638" i="14" s="1"/>
  <c r="F637" i="14"/>
  <c r="J637" i="14" s="1"/>
  <c r="F636" i="14"/>
  <c r="J636" i="14" s="1"/>
  <c r="F635" i="14"/>
  <c r="J635" i="14" s="1"/>
  <c r="F634" i="14"/>
  <c r="J634" i="14" s="1"/>
  <c r="F633" i="14"/>
  <c r="J633" i="14" s="1"/>
  <c r="F632" i="14"/>
  <c r="J632" i="14" s="1"/>
  <c r="F631" i="14"/>
  <c r="J631" i="14" s="1"/>
  <c r="F630" i="14"/>
  <c r="J630" i="14" s="1"/>
  <c r="F629" i="14"/>
  <c r="J629" i="14" s="1"/>
  <c r="F628" i="14"/>
  <c r="J628" i="14" s="1"/>
  <c r="F627" i="14"/>
  <c r="J627" i="14" s="1"/>
  <c r="F626" i="14"/>
  <c r="J626" i="14" s="1"/>
  <c r="F625" i="14"/>
  <c r="J625" i="14" s="1"/>
  <c r="F624" i="14"/>
  <c r="J624" i="14" s="1"/>
  <c r="F623" i="14"/>
  <c r="J623" i="14" s="1"/>
  <c r="F622" i="14"/>
  <c r="J622" i="14" s="1"/>
  <c r="F621" i="14"/>
  <c r="J621" i="14" s="1"/>
  <c r="F620" i="14"/>
  <c r="J620" i="14" s="1"/>
  <c r="F619" i="14"/>
  <c r="J619" i="14" s="1"/>
  <c r="F618" i="14"/>
  <c r="J618" i="14" s="1"/>
  <c r="F617" i="14"/>
  <c r="J617" i="14" s="1"/>
  <c r="F616" i="14"/>
  <c r="J616" i="14" s="1"/>
  <c r="F615" i="14"/>
  <c r="J615" i="14" s="1"/>
  <c r="F614" i="14"/>
  <c r="J614" i="14" s="1"/>
  <c r="F613" i="14"/>
  <c r="J613" i="14" s="1"/>
  <c r="J612" i="14"/>
  <c r="F612" i="14"/>
  <c r="F611" i="14"/>
  <c r="J611" i="14" s="1"/>
  <c r="F610" i="14"/>
  <c r="J610" i="14" s="1"/>
  <c r="F609" i="14"/>
  <c r="J609" i="14" s="1"/>
  <c r="F608" i="14"/>
  <c r="J608" i="14" s="1"/>
  <c r="F607" i="14"/>
  <c r="J607" i="14" s="1"/>
  <c r="F606" i="14"/>
  <c r="J606" i="14" s="1"/>
  <c r="F605" i="14"/>
  <c r="J605" i="14" s="1"/>
  <c r="F604" i="14"/>
  <c r="J604" i="14" s="1"/>
  <c r="F603" i="14"/>
  <c r="J603" i="14" s="1"/>
  <c r="F602" i="14"/>
  <c r="J602" i="14" s="1"/>
  <c r="F601" i="14"/>
  <c r="J601" i="14" s="1"/>
  <c r="F600" i="14"/>
  <c r="J600" i="14" s="1"/>
  <c r="F599" i="14"/>
  <c r="J599" i="14" s="1"/>
  <c r="F598" i="14"/>
  <c r="J598" i="14" s="1"/>
  <c r="F597" i="14"/>
  <c r="J597" i="14" s="1"/>
  <c r="F596" i="14"/>
  <c r="J596" i="14" s="1"/>
  <c r="F595" i="14"/>
  <c r="J595" i="14" s="1"/>
  <c r="F594" i="14"/>
  <c r="J594" i="14" s="1"/>
  <c r="F593" i="14"/>
  <c r="J593" i="14" s="1"/>
  <c r="F592" i="14"/>
  <c r="J592" i="14" s="1"/>
  <c r="F591" i="14"/>
  <c r="J591" i="14" s="1"/>
  <c r="F590" i="14"/>
  <c r="J590" i="14" s="1"/>
  <c r="F589" i="14"/>
  <c r="J589" i="14" s="1"/>
  <c r="F588" i="14"/>
  <c r="J588" i="14" s="1"/>
  <c r="F587" i="14"/>
  <c r="J587" i="14" s="1"/>
  <c r="F586" i="14"/>
  <c r="J586" i="14" s="1"/>
  <c r="F585" i="14"/>
  <c r="J585" i="14" s="1"/>
  <c r="F584" i="14"/>
  <c r="J584" i="14" s="1"/>
  <c r="F583" i="14"/>
  <c r="J583" i="14" s="1"/>
  <c r="F582" i="14"/>
  <c r="J582" i="14" s="1"/>
  <c r="F581" i="14"/>
  <c r="J581" i="14" s="1"/>
  <c r="J580" i="14"/>
  <c r="F580" i="14"/>
  <c r="F579" i="14"/>
  <c r="J579" i="14" s="1"/>
  <c r="F578" i="14"/>
  <c r="J578" i="14" s="1"/>
  <c r="F577" i="14"/>
  <c r="J577" i="14" s="1"/>
  <c r="F576" i="14"/>
  <c r="J576" i="14" s="1"/>
  <c r="F575" i="14"/>
  <c r="J575" i="14" s="1"/>
  <c r="F574" i="14"/>
  <c r="J574" i="14" s="1"/>
  <c r="F573" i="14"/>
  <c r="J573" i="14" s="1"/>
  <c r="F572" i="14"/>
  <c r="J572" i="14" s="1"/>
  <c r="F571" i="14"/>
  <c r="J571" i="14" s="1"/>
  <c r="F570" i="14"/>
  <c r="J570" i="14" s="1"/>
  <c r="F569" i="14"/>
  <c r="J569" i="14" s="1"/>
  <c r="F568" i="14"/>
  <c r="J568" i="14" s="1"/>
  <c r="F567" i="14"/>
  <c r="J567" i="14" s="1"/>
  <c r="F566" i="14"/>
  <c r="J566" i="14" s="1"/>
  <c r="F565" i="14"/>
  <c r="J565" i="14" s="1"/>
  <c r="F564" i="14"/>
  <c r="J564" i="14" s="1"/>
  <c r="F563" i="14"/>
  <c r="J563" i="14" s="1"/>
  <c r="F562" i="14"/>
  <c r="J562" i="14" s="1"/>
  <c r="F561" i="14"/>
  <c r="J561" i="14" s="1"/>
  <c r="F560" i="14"/>
  <c r="J560" i="14" s="1"/>
  <c r="F559" i="14"/>
  <c r="J559" i="14" s="1"/>
  <c r="F558" i="14"/>
  <c r="J558" i="14" s="1"/>
  <c r="F557" i="14"/>
  <c r="J557" i="14" s="1"/>
  <c r="F556" i="14"/>
  <c r="J556" i="14" s="1"/>
  <c r="F555" i="14"/>
  <c r="J555" i="14" s="1"/>
  <c r="F554" i="14"/>
  <c r="J554" i="14" s="1"/>
  <c r="F553" i="14"/>
  <c r="J553" i="14" s="1"/>
  <c r="F552" i="14"/>
  <c r="J552" i="14" s="1"/>
  <c r="F551" i="14"/>
  <c r="J551" i="14" s="1"/>
  <c r="F550" i="14"/>
  <c r="J550" i="14" s="1"/>
  <c r="F549" i="14"/>
  <c r="J549" i="14" s="1"/>
  <c r="J548" i="14"/>
  <c r="F548" i="14"/>
  <c r="F547" i="14"/>
  <c r="J547" i="14" s="1"/>
  <c r="F546" i="14"/>
  <c r="J546" i="14" s="1"/>
  <c r="F545" i="14"/>
  <c r="J545" i="14" s="1"/>
  <c r="F544" i="14"/>
  <c r="J544" i="14" s="1"/>
  <c r="F543" i="14"/>
  <c r="J543" i="14" s="1"/>
  <c r="F542" i="14"/>
  <c r="J542" i="14" s="1"/>
  <c r="F541" i="14"/>
  <c r="J541" i="14" s="1"/>
  <c r="F540" i="14"/>
  <c r="J540" i="14" s="1"/>
  <c r="F539" i="14"/>
  <c r="J539" i="14" s="1"/>
  <c r="F538" i="14"/>
  <c r="J538" i="14" s="1"/>
  <c r="F537" i="14"/>
  <c r="J537" i="14" s="1"/>
  <c r="F536" i="14"/>
  <c r="J536" i="14" s="1"/>
  <c r="F535" i="14"/>
  <c r="J535" i="14" s="1"/>
  <c r="F534" i="14"/>
  <c r="J534" i="14" s="1"/>
  <c r="F533" i="14"/>
  <c r="J533" i="14" s="1"/>
  <c r="F532" i="14"/>
  <c r="J532" i="14" s="1"/>
  <c r="F531" i="14"/>
  <c r="J531" i="14" s="1"/>
  <c r="F530" i="14"/>
  <c r="J530" i="14" s="1"/>
  <c r="F529" i="14"/>
  <c r="J529" i="14" s="1"/>
  <c r="F528" i="14"/>
  <c r="J528" i="14" s="1"/>
  <c r="F527" i="14"/>
  <c r="J527" i="14" s="1"/>
  <c r="F526" i="14"/>
  <c r="J526" i="14" s="1"/>
  <c r="F525" i="14"/>
  <c r="J525" i="14" s="1"/>
  <c r="F524" i="14"/>
  <c r="J524" i="14" s="1"/>
  <c r="F523" i="14"/>
  <c r="J523" i="14" s="1"/>
  <c r="F522" i="14"/>
  <c r="J522" i="14" s="1"/>
  <c r="F521" i="14"/>
  <c r="J521" i="14" s="1"/>
  <c r="F520" i="14"/>
  <c r="J520" i="14" s="1"/>
  <c r="F519" i="14"/>
  <c r="J519" i="14" s="1"/>
  <c r="F518" i="14"/>
  <c r="J518" i="14" s="1"/>
  <c r="F517" i="14"/>
  <c r="J517" i="14" s="1"/>
  <c r="J516" i="14"/>
  <c r="F516" i="14"/>
  <c r="F515" i="14"/>
  <c r="J515" i="14" s="1"/>
  <c r="F514" i="14"/>
  <c r="J514" i="14" s="1"/>
  <c r="F513" i="14"/>
  <c r="J513" i="14" s="1"/>
  <c r="F512" i="14"/>
  <c r="J512" i="14" s="1"/>
  <c r="F511" i="14"/>
  <c r="J511" i="14" s="1"/>
  <c r="F510" i="14"/>
  <c r="J510" i="14" s="1"/>
  <c r="F509" i="14"/>
  <c r="J509" i="14" s="1"/>
  <c r="F508" i="14"/>
  <c r="J508" i="14" s="1"/>
  <c r="F507" i="14"/>
  <c r="J507" i="14" s="1"/>
  <c r="F506" i="14"/>
  <c r="J506" i="14" s="1"/>
  <c r="F505" i="14"/>
  <c r="J505" i="14" s="1"/>
  <c r="F504" i="14"/>
  <c r="J504" i="14" s="1"/>
  <c r="F503" i="14"/>
  <c r="J503" i="14" s="1"/>
  <c r="F502" i="14"/>
  <c r="J502" i="14" s="1"/>
  <c r="F501" i="14"/>
  <c r="J501" i="14" s="1"/>
  <c r="F500" i="14"/>
  <c r="J500" i="14" s="1"/>
  <c r="F499" i="14"/>
  <c r="J499" i="14" s="1"/>
  <c r="F498" i="14"/>
  <c r="J498" i="14" s="1"/>
  <c r="F497" i="14"/>
  <c r="J497" i="14" s="1"/>
  <c r="F496" i="14"/>
  <c r="J496" i="14" s="1"/>
  <c r="F495" i="14"/>
  <c r="J495" i="14" s="1"/>
  <c r="F494" i="14"/>
  <c r="J494" i="14" s="1"/>
  <c r="F493" i="14"/>
  <c r="J493" i="14" s="1"/>
  <c r="F492" i="14"/>
  <c r="J492" i="14" s="1"/>
  <c r="F491" i="14"/>
  <c r="J491" i="14" s="1"/>
  <c r="F490" i="14"/>
  <c r="J490" i="14" s="1"/>
  <c r="F489" i="14"/>
  <c r="J489" i="14" s="1"/>
  <c r="F488" i="14"/>
  <c r="J488" i="14" s="1"/>
  <c r="F487" i="14"/>
  <c r="J487" i="14" s="1"/>
  <c r="F486" i="14"/>
  <c r="J486" i="14" s="1"/>
  <c r="F485" i="14"/>
  <c r="J485" i="14" s="1"/>
  <c r="J484" i="14"/>
  <c r="F484" i="14"/>
  <c r="F483" i="14"/>
  <c r="J483" i="14" s="1"/>
  <c r="F482" i="14"/>
  <c r="J482" i="14" s="1"/>
  <c r="F481" i="14"/>
  <c r="J481" i="14" s="1"/>
  <c r="F480" i="14"/>
  <c r="J480" i="14" s="1"/>
  <c r="F479" i="14"/>
  <c r="J479" i="14" s="1"/>
  <c r="F478" i="14"/>
  <c r="J478" i="14" s="1"/>
  <c r="F477" i="14"/>
  <c r="J477" i="14" s="1"/>
  <c r="F476" i="14"/>
  <c r="J476" i="14" s="1"/>
  <c r="F475" i="14"/>
  <c r="J475" i="14" s="1"/>
  <c r="F474" i="14"/>
  <c r="J474" i="14" s="1"/>
  <c r="F473" i="14"/>
  <c r="J473" i="14" s="1"/>
  <c r="F472" i="14"/>
  <c r="J472" i="14" s="1"/>
  <c r="F471" i="14"/>
  <c r="J471" i="14" s="1"/>
  <c r="F470" i="14"/>
  <c r="J470" i="14" s="1"/>
  <c r="F469" i="14"/>
  <c r="J469" i="14" s="1"/>
  <c r="F468" i="14"/>
  <c r="J468" i="14" s="1"/>
  <c r="F467" i="14"/>
  <c r="J467" i="14" s="1"/>
  <c r="F466" i="14"/>
  <c r="J466" i="14" s="1"/>
  <c r="F465" i="14"/>
  <c r="J465" i="14" s="1"/>
  <c r="F464" i="14"/>
  <c r="J464" i="14" s="1"/>
  <c r="F463" i="14"/>
  <c r="J463" i="14" s="1"/>
  <c r="F462" i="14"/>
  <c r="J462" i="14" s="1"/>
  <c r="F461" i="14"/>
  <c r="J461" i="14" s="1"/>
  <c r="F460" i="14"/>
  <c r="J460" i="14" s="1"/>
  <c r="F459" i="14"/>
  <c r="J459" i="14" s="1"/>
  <c r="F458" i="14"/>
  <c r="J458" i="14" s="1"/>
  <c r="F457" i="14"/>
  <c r="J457" i="14" s="1"/>
  <c r="F456" i="14"/>
  <c r="J456" i="14" s="1"/>
  <c r="F455" i="14"/>
  <c r="J455" i="14" s="1"/>
  <c r="F454" i="14"/>
  <c r="J454" i="14" s="1"/>
  <c r="F453" i="14"/>
  <c r="J453" i="14" s="1"/>
  <c r="J452" i="14"/>
  <c r="F452" i="14"/>
  <c r="F451" i="14"/>
  <c r="J451" i="14" s="1"/>
  <c r="F450" i="14"/>
  <c r="J450" i="14" s="1"/>
  <c r="F449" i="14"/>
  <c r="J449" i="14" s="1"/>
  <c r="F448" i="14"/>
  <c r="J448" i="14" s="1"/>
  <c r="F447" i="14"/>
  <c r="J447" i="14" s="1"/>
  <c r="F446" i="14"/>
  <c r="J446" i="14" s="1"/>
  <c r="F445" i="14"/>
  <c r="J445" i="14" s="1"/>
  <c r="F444" i="14"/>
  <c r="J444" i="14" s="1"/>
  <c r="F443" i="14"/>
  <c r="J443" i="14" s="1"/>
  <c r="F442" i="14"/>
  <c r="J442" i="14" s="1"/>
  <c r="F441" i="14"/>
  <c r="J441" i="14" s="1"/>
  <c r="F440" i="14"/>
  <c r="J440" i="14" s="1"/>
  <c r="F439" i="14"/>
  <c r="J439" i="14" s="1"/>
  <c r="F438" i="14"/>
  <c r="J438" i="14" s="1"/>
  <c r="F437" i="14"/>
  <c r="J437" i="14" s="1"/>
  <c r="F436" i="14"/>
  <c r="J436" i="14" s="1"/>
  <c r="F435" i="14"/>
  <c r="J435" i="14" s="1"/>
  <c r="F434" i="14"/>
  <c r="J434" i="14" s="1"/>
  <c r="F433" i="14"/>
  <c r="J433" i="14" s="1"/>
  <c r="F432" i="14"/>
  <c r="J432" i="14" s="1"/>
  <c r="F431" i="14"/>
  <c r="J431" i="14" s="1"/>
  <c r="F430" i="14"/>
  <c r="J430" i="14" s="1"/>
  <c r="F429" i="14"/>
  <c r="J429" i="14" s="1"/>
  <c r="F428" i="14"/>
  <c r="J428" i="14" s="1"/>
  <c r="F427" i="14"/>
  <c r="J427" i="14" s="1"/>
  <c r="F426" i="14"/>
  <c r="J426" i="14" s="1"/>
  <c r="F425" i="14"/>
  <c r="J425" i="14" s="1"/>
  <c r="F424" i="14"/>
  <c r="J424" i="14" s="1"/>
  <c r="F423" i="14"/>
  <c r="J423" i="14" s="1"/>
  <c r="F422" i="14"/>
  <c r="J422" i="14" s="1"/>
  <c r="F421" i="14"/>
  <c r="J421" i="14" s="1"/>
  <c r="F420" i="14"/>
  <c r="J420" i="14" s="1"/>
  <c r="F419" i="14"/>
  <c r="J419" i="14" s="1"/>
  <c r="F418" i="14"/>
  <c r="J418" i="14" s="1"/>
  <c r="F417" i="14"/>
  <c r="J417" i="14" s="1"/>
  <c r="F416" i="14"/>
  <c r="J416" i="14" s="1"/>
  <c r="F415" i="14"/>
  <c r="J415" i="14" s="1"/>
  <c r="F414" i="14"/>
  <c r="J414" i="14" s="1"/>
  <c r="F413" i="14"/>
  <c r="J413" i="14" s="1"/>
  <c r="F412" i="14"/>
  <c r="J412" i="14" s="1"/>
  <c r="F411" i="14"/>
  <c r="J411" i="14" s="1"/>
  <c r="F410" i="14"/>
  <c r="J410" i="14" s="1"/>
  <c r="F409" i="14"/>
  <c r="J409" i="14" s="1"/>
  <c r="F408" i="14"/>
  <c r="J408" i="14" s="1"/>
  <c r="F407" i="14"/>
  <c r="J407" i="14" s="1"/>
  <c r="F406" i="14"/>
  <c r="J406" i="14" s="1"/>
  <c r="F405" i="14"/>
  <c r="J405" i="14" s="1"/>
  <c r="F404" i="14"/>
  <c r="J404" i="14" s="1"/>
  <c r="F403" i="14"/>
  <c r="J403" i="14" s="1"/>
  <c r="F402" i="14"/>
  <c r="J402" i="14" s="1"/>
  <c r="F401" i="14"/>
  <c r="J401" i="14" s="1"/>
  <c r="F400" i="14"/>
  <c r="J400" i="14" s="1"/>
  <c r="F399" i="14"/>
  <c r="J399" i="14" s="1"/>
  <c r="F398" i="14"/>
  <c r="J398" i="14" s="1"/>
  <c r="F397" i="14"/>
  <c r="J397" i="14" s="1"/>
  <c r="F396" i="14"/>
  <c r="J396" i="14" s="1"/>
  <c r="F395" i="14"/>
  <c r="J395" i="14" s="1"/>
  <c r="F394" i="14"/>
  <c r="J394" i="14" s="1"/>
  <c r="F393" i="14"/>
  <c r="J393" i="14" s="1"/>
  <c r="F392" i="14"/>
  <c r="J392" i="14" s="1"/>
  <c r="F391" i="14"/>
  <c r="J391" i="14" s="1"/>
  <c r="F390" i="14"/>
  <c r="J390" i="14" s="1"/>
  <c r="F389" i="14"/>
  <c r="J389" i="14" s="1"/>
  <c r="F388" i="14"/>
  <c r="J388" i="14" s="1"/>
  <c r="F387" i="14"/>
  <c r="J387" i="14" s="1"/>
  <c r="F386" i="14"/>
  <c r="J386" i="14" s="1"/>
  <c r="F385" i="14"/>
  <c r="J385" i="14" s="1"/>
  <c r="F384" i="14"/>
  <c r="J384" i="14" s="1"/>
  <c r="F383" i="14"/>
  <c r="J383" i="14" s="1"/>
  <c r="F382" i="14"/>
  <c r="J382" i="14" s="1"/>
  <c r="F381" i="14"/>
  <c r="J381" i="14" s="1"/>
  <c r="F380" i="14"/>
  <c r="J380" i="14" s="1"/>
  <c r="F379" i="14"/>
  <c r="J379" i="14" s="1"/>
  <c r="F378" i="14"/>
  <c r="J378" i="14" s="1"/>
  <c r="F377" i="14"/>
  <c r="J377" i="14" s="1"/>
  <c r="F376" i="14"/>
  <c r="J376" i="14" s="1"/>
  <c r="F375" i="14"/>
  <c r="J375" i="14" s="1"/>
  <c r="F374" i="14"/>
  <c r="J374" i="14" s="1"/>
  <c r="F373" i="14"/>
  <c r="J373" i="14" s="1"/>
  <c r="F372" i="14"/>
  <c r="J372" i="14" s="1"/>
  <c r="F371" i="14"/>
  <c r="J371" i="14" s="1"/>
  <c r="F370" i="14"/>
  <c r="J370" i="14" s="1"/>
  <c r="F369" i="14"/>
  <c r="J369" i="14" s="1"/>
  <c r="F368" i="14"/>
  <c r="J368" i="14" s="1"/>
  <c r="F367" i="14"/>
  <c r="J367" i="14" s="1"/>
  <c r="F366" i="14"/>
  <c r="J366" i="14" s="1"/>
  <c r="F365" i="14"/>
  <c r="J365" i="14" s="1"/>
  <c r="F364" i="14"/>
  <c r="J364" i="14" s="1"/>
  <c r="F363" i="14"/>
  <c r="J363" i="14" s="1"/>
  <c r="F362" i="14"/>
  <c r="J362" i="14" s="1"/>
  <c r="F361" i="14"/>
  <c r="J361" i="14" s="1"/>
  <c r="F360" i="14"/>
  <c r="J360" i="14" s="1"/>
  <c r="F359" i="14"/>
  <c r="J359" i="14" s="1"/>
  <c r="F358" i="14"/>
  <c r="J358" i="14" s="1"/>
  <c r="F357" i="14"/>
  <c r="J357" i="14" s="1"/>
  <c r="F356" i="14"/>
  <c r="J356" i="14" s="1"/>
  <c r="F355" i="14"/>
  <c r="J355" i="14" s="1"/>
  <c r="F354" i="14"/>
  <c r="J354" i="14" s="1"/>
  <c r="F353" i="14"/>
  <c r="J353" i="14" s="1"/>
  <c r="F352" i="14"/>
  <c r="J352" i="14" s="1"/>
  <c r="F351" i="14"/>
  <c r="J351" i="14" s="1"/>
  <c r="F350" i="14"/>
  <c r="J350" i="14" s="1"/>
  <c r="F349" i="14"/>
  <c r="J349" i="14" s="1"/>
  <c r="F348" i="14"/>
  <c r="J348" i="14" s="1"/>
  <c r="F347" i="14"/>
  <c r="J347" i="14" s="1"/>
  <c r="F346" i="14"/>
  <c r="J346" i="14" s="1"/>
  <c r="F345" i="14"/>
  <c r="J345" i="14" s="1"/>
  <c r="F344" i="14"/>
  <c r="J344" i="14" s="1"/>
  <c r="F343" i="14"/>
  <c r="J343" i="14" s="1"/>
  <c r="F342" i="14"/>
  <c r="J342" i="14" s="1"/>
  <c r="F341" i="14"/>
  <c r="J341" i="14" s="1"/>
  <c r="F340" i="14"/>
  <c r="J340" i="14" s="1"/>
  <c r="F339" i="14"/>
  <c r="J339" i="14" s="1"/>
  <c r="F338" i="14"/>
  <c r="J338" i="14" s="1"/>
  <c r="F337" i="14"/>
  <c r="J337" i="14" s="1"/>
  <c r="F336" i="14"/>
  <c r="J336" i="14" s="1"/>
  <c r="F335" i="14"/>
  <c r="J335" i="14" s="1"/>
  <c r="F334" i="14"/>
  <c r="J334" i="14" s="1"/>
  <c r="F333" i="14"/>
  <c r="J333" i="14" s="1"/>
  <c r="F332" i="14"/>
  <c r="J332" i="14" s="1"/>
  <c r="F331" i="14"/>
  <c r="J331" i="14" s="1"/>
  <c r="F330" i="14"/>
  <c r="J330" i="14" s="1"/>
  <c r="F329" i="14"/>
  <c r="J329" i="14" s="1"/>
  <c r="F328" i="14"/>
  <c r="J328" i="14" s="1"/>
  <c r="F327" i="14"/>
  <c r="J327" i="14" s="1"/>
  <c r="F326" i="14"/>
  <c r="J326" i="14" s="1"/>
  <c r="F325" i="14"/>
  <c r="J325" i="14" s="1"/>
  <c r="F324" i="14"/>
  <c r="J324" i="14" s="1"/>
  <c r="F323" i="14"/>
  <c r="J323" i="14" s="1"/>
  <c r="F322" i="14"/>
  <c r="J322" i="14" s="1"/>
  <c r="F321" i="14"/>
  <c r="J321" i="14" s="1"/>
  <c r="F320" i="14"/>
  <c r="J320" i="14" s="1"/>
  <c r="F319" i="14"/>
  <c r="J319" i="14" s="1"/>
  <c r="F318" i="14"/>
  <c r="J318" i="14" s="1"/>
  <c r="F317" i="14"/>
  <c r="J317" i="14" s="1"/>
  <c r="F316" i="14"/>
  <c r="J316" i="14" s="1"/>
  <c r="F315" i="14"/>
  <c r="J315" i="14" s="1"/>
  <c r="F314" i="14"/>
  <c r="J314" i="14" s="1"/>
  <c r="F313" i="14"/>
  <c r="J313" i="14" s="1"/>
  <c r="F312" i="14"/>
  <c r="J312" i="14" s="1"/>
  <c r="F311" i="14"/>
  <c r="J311" i="14" s="1"/>
  <c r="F310" i="14"/>
  <c r="J310" i="14" s="1"/>
  <c r="F309" i="14"/>
  <c r="J309" i="14" s="1"/>
  <c r="F308" i="14"/>
  <c r="J308" i="14" s="1"/>
  <c r="F307" i="14"/>
  <c r="J307" i="14" s="1"/>
  <c r="F306" i="14"/>
  <c r="J306" i="14" s="1"/>
  <c r="F305" i="14"/>
  <c r="J305" i="14" s="1"/>
  <c r="F304" i="14"/>
  <c r="J304" i="14" s="1"/>
  <c r="F303" i="14"/>
  <c r="J303" i="14" s="1"/>
  <c r="F302" i="14"/>
  <c r="J302" i="14" s="1"/>
  <c r="F301" i="14"/>
  <c r="J301" i="14" s="1"/>
  <c r="F300" i="14"/>
  <c r="J300" i="14" s="1"/>
  <c r="F299" i="14"/>
  <c r="J299" i="14" s="1"/>
  <c r="F298" i="14"/>
  <c r="J298" i="14" s="1"/>
  <c r="F297" i="14"/>
  <c r="J297" i="14" s="1"/>
  <c r="F296" i="14"/>
  <c r="J296" i="14" s="1"/>
  <c r="F295" i="14"/>
  <c r="J295" i="14" s="1"/>
  <c r="F294" i="14"/>
  <c r="J294" i="14" s="1"/>
  <c r="F293" i="14"/>
  <c r="J293" i="14" s="1"/>
  <c r="F292" i="14"/>
  <c r="J292" i="14" s="1"/>
  <c r="F291" i="14"/>
  <c r="J291" i="14" s="1"/>
  <c r="F290" i="14"/>
  <c r="J290" i="14" s="1"/>
  <c r="F289" i="14"/>
  <c r="J289" i="14" s="1"/>
  <c r="F288" i="14"/>
  <c r="J288" i="14" s="1"/>
  <c r="F287" i="14"/>
  <c r="J287" i="14" s="1"/>
  <c r="F286" i="14"/>
  <c r="J286" i="14" s="1"/>
  <c r="F285" i="14"/>
  <c r="J285" i="14" s="1"/>
  <c r="F284" i="14"/>
  <c r="J284" i="14" s="1"/>
  <c r="F283" i="14"/>
  <c r="J283" i="14" s="1"/>
  <c r="F282" i="14"/>
  <c r="J282" i="14" s="1"/>
  <c r="F281" i="14"/>
  <c r="J281" i="14" s="1"/>
  <c r="F280" i="14"/>
  <c r="J280" i="14" s="1"/>
  <c r="F279" i="14"/>
  <c r="J279" i="14" s="1"/>
  <c r="F278" i="14"/>
  <c r="J278" i="14" s="1"/>
  <c r="F277" i="14"/>
  <c r="J277" i="14" s="1"/>
  <c r="F276" i="14"/>
  <c r="J276" i="14" s="1"/>
  <c r="F275" i="14"/>
  <c r="J275" i="14" s="1"/>
  <c r="F274" i="14"/>
  <c r="J274" i="14" s="1"/>
  <c r="F273" i="14"/>
  <c r="J273" i="14" s="1"/>
  <c r="F272" i="14"/>
  <c r="J272" i="14" s="1"/>
  <c r="F271" i="14"/>
  <c r="J271" i="14" s="1"/>
  <c r="F270" i="14"/>
  <c r="J270" i="14" s="1"/>
  <c r="F269" i="14"/>
  <c r="J269" i="14" s="1"/>
  <c r="F268" i="14"/>
  <c r="J268" i="14" s="1"/>
  <c r="F267" i="14"/>
  <c r="J267" i="14" s="1"/>
  <c r="F266" i="14"/>
  <c r="J266" i="14" s="1"/>
  <c r="F265" i="14"/>
  <c r="J265" i="14" s="1"/>
  <c r="F264" i="14"/>
  <c r="J264" i="14" s="1"/>
  <c r="F263" i="14"/>
  <c r="J263" i="14" s="1"/>
  <c r="F262" i="14"/>
  <c r="J262" i="14" s="1"/>
  <c r="F261" i="14"/>
  <c r="J261" i="14" s="1"/>
  <c r="F260" i="14"/>
  <c r="J260" i="14" s="1"/>
  <c r="F259" i="14"/>
  <c r="J259" i="14" s="1"/>
  <c r="F258" i="14"/>
  <c r="J258" i="14" s="1"/>
  <c r="F257" i="14"/>
  <c r="J257" i="14" s="1"/>
  <c r="F256" i="14"/>
  <c r="J256" i="14" s="1"/>
  <c r="F255" i="14"/>
  <c r="J255" i="14" s="1"/>
  <c r="F254" i="14"/>
  <c r="J254" i="14" s="1"/>
  <c r="F253" i="14"/>
  <c r="J253" i="14" s="1"/>
  <c r="F252" i="14"/>
  <c r="J252" i="14" s="1"/>
  <c r="F251" i="14"/>
  <c r="J251" i="14" s="1"/>
  <c r="F250" i="14"/>
  <c r="J250" i="14" s="1"/>
  <c r="F249" i="14"/>
  <c r="J249" i="14" s="1"/>
  <c r="F248" i="14"/>
  <c r="J248" i="14" s="1"/>
  <c r="F247" i="14"/>
  <c r="J247" i="14" s="1"/>
  <c r="F246" i="14"/>
  <c r="J246" i="14" s="1"/>
  <c r="F245" i="14"/>
  <c r="J245" i="14" s="1"/>
  <c r="F244" i="14"/>
  <c r="J244" i="14" s="1"/>
  <c r="F243" i="14"/>
  <c r="J243" i="14" s="1"/>
  <c r="F242" i="14"/>
  <c r="J242" i="14" s="1"/>
  <c r="F241" i="14"/>
  <c r="J241" i="14" s="1"/>
  <c r="F240" i="14"/>
  <c r="J240" i="14" s="1"/>
  <c r="F239" i="14"/>
  <c r="J239" i="14" s="1"/>
  <c r="F238" i="14"/>
  <c r="J238" i="14" s="1"/>
  <c r="F237" i="14"/>
  <c r="J237" i="14" s="1"/>
  <c r="F236" i="14"/>
  <c r="J236" i="14" s="1"/>
  <c r="F235" i="14"/>
  <c r="J235" i="14" s="1"/>
  <c r="F234" i="14"/>
  <c r="J234" i="14" s="1"/>
  <c r="F233" i="14"/>
  <c r="J233" i="14" s="1"/>
  <c r="F232" i="14"/>
  <c r="J232" i="14" s="1"/>
  <c r="F231" i="14"/>
  <c r="J231" i="14" s="1"/>
  <c r="F230" i="14"/>
  <c r="J230" i="14" s="1"/>
  <c r="F229" i="14"/>
  <c r="J229" i="14" s="1"/>
  <c r="F228" i="14"/>
  <c r="J228" i="14" s="1"/>
  <c r="F227" i="14"/>
  <c r="J227" i="14" s="1"/>
  <c r="F226" i="14"/>
  <c r="J226" i="14" s="1"/>
  <c r="F225" i="14"/>
  <c r="J225" i="14" s="1"/>
  <c r="F224" i="14"/>
  <c r="J224" i="14" s="1"/>
  <c r="F223" i="14"/>
  <c r="J223" i="14" s="1"/>
  <c r="F222" i="14"/>
  <c r="J222" i="14" s="1"/>
  <c r="F221" i="14"/>
  <c r="J221" i="14" s="1"/>
  <c r="F220" i="14"/>
  <c r="J220" i="14" s="1"/>
  <c r="F219" i="14"/>
  <c r="J219" i="14" s="1"/>
  <c r="F218" i="14"/>
  <c r="J218" i="14" s="1"/>
  <c r="F217" i="14"/>
  <c r="J217" i="14" s="1"/>
  <c r="F216" i="14"/>
  <c r="J216" i="14" s="1"/>
  <c r="F215" i="14"/>
  <c r="J215" i="14" s="1"/>
  <c r="F214" i="14"/>
  <c r="J214" i="14" s="1"/>
  <c r="F213" i="14"/>
  <c r="J213" i="14" s="1"/>
  <c r="F212" i="14"/>
  <c r="J212" i="14" s="1"/>
  <c r="F211" i="14"/>
  <c r="J211" i="14" s="1"/>
  <c r="F210" i="14"/>
  <c r="J210" i="14" s="1"/>
  <c r="F209" i="14"/>
  <c r="J209" i="14" s="1"/>
  <c r="F208" i="14"/>
  <c r="J208" i="14" s="1"/>
  <c r="F207" i="14"/>
  <c r="J207" i="14" s="1"/>
  <c r="F206" i="14"/>
  <c r="J206" i="14" s="1"/>
  <c r="F205" i="14"/>
  <c r="J205" i="14" s="1"/>
  <c r="F204" i="14"/>
  <c r="J204" i="14" s="1"/>
  <c r="F203" i="14"/>
  <c r="J203" i="14" s="1"/>
  <c r="F202" i="14"/>
  <c r="J202" i="14" s="1"/>
  <c r="F201" i="14"/>
  <c r="J201" i="14" s="1"/>
  <c r="F200" i="14"/>
  <c r="J200" i="14" s="1"/>
  <c r="F199" i="14"/>
  <c r="J199" i="14" s="1"/>
  <c r="F198" i="14"/>
  <c r="J198" i="14" s="1"/>
  <c r="F197" i="14"/>
  <c r="J197" i="14" s="1"/>
  <c r="F196" i="14"/>
  <c r="J196" i="14" s="1"/>
  <c r="F195" i="14"/>
  <c r="J195" i="14" s="1"/>
  <c r="F194" i="14"/>
  <c r="J194" i="14" s="1"/>
  <c r="F193" i="14"/>
  <c r="J193" i="14" s="1"/>
  <c r="F192" i="14"/>
  <c r="J192" i="14" s="1"/>
  <c r="F191" i="14"/>
  <c r="J191" i="14" s="1"/>
  <c r="F190" i="14"/>
  <c r="J190" i="14" s="1"/>
  <c r="F189" i="14"/>
  <c r="J189" i="14" s="1"/>
  <c r="F188" i="14"/>
  <c r="J188" i="14" s="1"/>
  <c r="F187" i="14"/>
  <c r="J187" i="14" s="1"/>
  <c r="F186" i="14"/>
  <c r="J186" i="14" s="1"/>
  <c r="F185" i="14"/>
  <c r="J185" i="14" s="1"/>
  <c r="F184" i="14"/>
  <c r="J184" i="14" s="1"/>
  <c r="F183" i="14"/>
  <c r="J183" i="14" s="1"/>
  <c r="F182" i="14"/>
  <c r="J182" i="14" s="1"/>
  <c r="F181" i="14"/>
  <c r="J181" i="14" s="1"/>
  <c r="F180" i="14"/>
  <c r="J180" i="14" s="1"/>
  <c r="F179" i="14"/>
  <c r="J179" i="14" s="1"/>
  <c r="F178" i="14"/>
  <c r="J178" i="14" s="1"/>
  <c r="F177" i="14"/>
  <c r="J177" i="14" s="1"/>
  <c r="F176" i="14"/>
  <c r="J176" i="14" s="1"/>
  <c r="F175" i="14"/>
  <c r="J175" i="14" s="1"/>
  <c r="F174" i="14"/>
  <c r="J174" i="14" s="1"/>
  <c r="F173" i="14"/>
  <c r="J173" i="14" s="1"/>
  <c r="F172" i="14"/>
  <c r="J172" i="14" s="1"/>
  <c r="F171" i="14"/>
  <c r="J171" i="14" s="1"/>
  <c r="F170" i="14"/>
  <c r="J170" i="14" s="1"/>
  <c r="F169" i="14"/>
  <c r="J169" i="14" s="1"/>
  <c r="F168" i="14"/>
  <c r="J168" i="14" s="1"/>
  <c r="F167" i="14"/>
  <c r="J167" i="14" s="1"/>
  <c r="F166" i="14"/>
  <c r="J166" i="14" s="1"/>
  <c r="F165" i="14"/>
  <c r="J165" i="14" s="1"/>
  <c r="F164" i="14"/>
  <c r="J164" i="14" s="1"/>
  <c r="F163" i="14"/>
  <c r="J163" i="14" s="1"/>
  <c r="F162" i="14"/>
  <c r="J162" i="14" s="1"/>
  <c r="F161" i="14"/>
  <c r="J161" i="14" s="1"/>
  <c r="F160" i="14"/>
  <c r="J160" i="14" s="1"/>
  <c r="F159" i="14"/>
  <c r="J159" i="14" s="1"/>
  <c r="F158" i="14"/>
  <c r="J158" i="14" s="1"/>
  <c r="F157" i="14"/>
  <c r="J157" i="14" s="1"/>
  <c r="F156" i="14"/>
  <c r="J156" i="14" s="1"/>
  <c r="F155" i="14"/>
  <c r="J155" i="14" s="1"/>
  <c r="F154" i="14"/>
  <c r="J154" i="14" s="1"/>
  <c r="F153" i="14"/>
  <c r="J153" i="14" s="1"/>
  <c r="F152" i="14"/>
  <c r="J152" i="14" s="1"/>
  <c r="F151" i="14"/>
  <c r="J151" i="14" s="1"/>
  <c r="F150" i="14"/>
  <c r="J150" i="14" s="1"/>
  <c r="F149" i="14"/>
  <c r="J149" i="14" s="1"/>
  <c r="F148" i="14"/>
  <c r="J148" i="14" s="1"/>
  <c r="F147" i="14"/>
  <c r="J147" i="14" s="1"/>
  <c r="F146" i="14"/>
  <c r="J146" i="14" s="1"/>
  <c r="F145" i="14"/>
  <c r="J145" i="14" s="1"/>
  <c r="F144" i="14"/>
  <c r="J144" i="14" s="1"/>
  <c r="F143" i="14"/>
  <c r="J143" i="14" s="1"/>
  <c r="F142" i="14"/>
  <c r="J142" i="14" s="1"/>
  <c r="F141" i="14"/>
  <c r="J141" i="14" s="1"/>
  <c r="F140" i="14"/>
  <c r="J140" i="14" s="1"/>
  <c r="F139" i="14"/>
  <c r="J139" i="14" s="1"/>
  <c r="F138" i="14"/>
  <c r="J138" i="14" s="1"/>
  <c r="F137" i="14"/>
  <c r="J137" i="14" s="1"/>
  <c r="F136" i="14"/>
  <c r="J136" i="14" s="1"/>
  <c r="F135" i="14"/>
  <c r="J135" i="14" s="1"/>
  <c r="F134" i="14"/>
  <c r="J134" i="14" s="1"/>
  <c r="F133" i="14"/>
  <c r="J133" i="14" s="1"/>
  <c r="F132" i="14"/>
  <c r="J132" i="14" s="1"/>
  <c r="F131" i="14"/>
  <c r="J131" i="14" s="1"/>
  <c r="F130" i="14"/>
  <c r="J130" i="14" s="1"/>
  <c r="F129" i="14"/>
  <c r="J129" i="14" s="1"/>
  <c r="F128" i="14"/>
  <c r="J128" i="14" s="1"/>
  <c r="F127" i="14"/>
  <c r="J127" i="14" s="1"/>
  <c r="F126" i="14"/>
  <c r="J126" i="14" s="1"/>
  <c r="F125" i="14"/>
  <c r="J125" i="14" s="1"/>
  <c r="F124" i="14"/>
  <c r="J124" i="14" s="1"/>
  <c r="F123" i="14"/>
  <c r="J123" i="14" s="1"/>
  <c r="F122" i="14"/>
  <c r="J122" i="14" s="1"/>
  <c r="F121" i="14"/>
  <c r="J121" i="14" s="1"/>
  <c r="F120" i="14"/>
  <c r="J120" i="14" s="1"/>
  <c r="F119" i="14"/>
  <c r="J119" i="14" s="1"/>
  <c r="F118" i="14"/>
  <c r="J118" i="14" s="1"/>
  <c r="F117" i="14"/>
  <c r="J117" i="14" s="1"/>
  <c r="F116" i="14"/>
  <c r="J116" i="14" s="1"/>
  <c r="F115" i="14"/>
  <c r="J115" i="14" s="1"/>
  <c r="F114" i="14"/>
  <c r="J114" i="14" s="1"/>
  <c r="F113" i="14"/>
  <c r="J113" i="14" s="1"/>
  <c r="F112" i="14"/>
  <c r="J112" i="14" s="1"/>
  <c r="F111" i="14"/>
  <c r="J111" i="14" s="1"/>
  <c r="F110" i="14"/>
  <c r="J110" i="14" s="1"/>
  <c r="F109" i="14"/>
  <c r="J109" i="14" s="1"/>
  <c r="F108" i="14"/>
  <c r="J108" i="14" s="1"/>
  <c r="F107" i="14"/>
  <c r="J107" i="14" s="1"/>
  <c r="F106" i="14"/>
  <c r="J106" i="14" s="1"/>
  <c r="F105" i="14"/>
  <c r="J105" i="14" s="1"/>
  <c r="F104" i="14"/>
  <c r="J104" i="14" s="1"/>
  <c r="F103" i="14"/>
  <c r="J103" i="14" s="1"/>
  <c r="F102" i="14"/>
  <c r="J102" i="14" s="1"/>
  <c r="F101" i="14"/>
  <c r="J101" i="14" s="1"/>
  <c r="J100" i="14"/>
  <c r="F100" i="14"/>
  <c r="F99" i="14"/>
  <c r="J99" i="14" s="1"/>
  <c r="F98" i="14"/>
  <c r="J98" i="14" s="1"/>
  <c r="F97" i="14"/>
  <c r="J97" i="14" s="1"/>
  <c r="F96" i="14"/>
  <c r="J96" i="14" s="1"/>
  <c r="F95" i="14"/>
  <c r="J95" i="14" s="1"/>
  <c r="F94" i="14"/>
  <c r="J94" i="14" s="1"/>
  <c r="F93" i="14"/>
  <c r="J93" i="14" s="1"/>
  <c r="F92" i="14"/>
  <c r="J92" i="14" s="1"/>
  <c r="F91" i="14"/>
  <c r="J91" i="14" s="1"/>
  <c r="F90" i="14"/>
  <c r="J90" i="14" s="1"/>
  <c r="F89" i="14"/>
  <c r="J89" i="14" s="1"/>
  <c r="F88" i="14"/>
  <c r="J88" i="14" s="1"/>
  <c r="F87" i="14"/>
  <c r="J87" i="14" s="1"/>
  <c r="F86" i="14"/>
  <c r="J86" i="14" s="1"/>
  <c r="F85" i="14"/>
  <c r="J85" i="14" s="1"/>
  <c r="F84" i="14"/>
  <c r="J84" i="14" s="1"/>
  <c r="F83" i="14"/>
  <c r="J83" i="14" s="1"/>
  <c r="F82" i="14"/>
  <c r="J82" i="14" s="1"/>
  <c r="F81" i="14"/>
  <c r="J81" i="14" s="1"/>
  <c r="F80" i="14"/>
  <c r="J80" i="14" s="1"/>
  <c r="F79" i="14"/>
  <c r="J79" i="14" s="1"/>
  <c r="F78" i="14"/>
  <c r="J78" i="14" s="1"/>
  <c r="F77" i="14"/>
  <c r="J77" i="14" s="1"/>
  <c r="F76" i="14"/>
  <c r="J76" i="14" s="1"/>
  <c r="F75" i="14"/>
  <c r="J75" i="14" s="1"/>
  <c r="F74" i="14"/>
  <c r="J74" i="14" s="1"/>
  <c r="F73" i="14"/>
  <c r="J73" i="14" s="1"/>
  <c r="F72" i="14"/>
  <c r="J72" i="14" s="1"/>
  <c r="F71" i="14"/>
  <c r="J71" i="14" s="1"/>
  <c r="F70" i="14"/>
  <c r="J70" i="14" s="1"/>
  <c r="F69" i="14"/>
  <c r="J69" i="14" s="1"/>
  <c r="J68" i="14"/>
  <c r="F68" i="14"/>
  <c r="F67" i="14"/>
  <c r="J67" i="14" s="1"/>
  <c r="F66" i="14"/>
  <c r="J66" i="14" s="1"/>
  <c r="F65" i="14"/>
  <c r="J65" i="14" s="1"/>
  <c r="F64" i="14"/>
  <c r="J64" i="14" s="1"/>
  <c r="F63" i="14"/>
  <c r="J63" i="14" s="1"/>
  <c r="F62" i="14"/>
  <c r="J62" i="14" s="1"/>
  <c r="F61" i="14"/>
  <c r="J61" i="14" s="1"/>
  <c r="F60" i="14"/>
  <c r="J60" i="14" s="1"/>
  <c r="F59" i="14"/>
  <c r="J59" i="14" s="1"/>
  <c r="F58" i="14"/>
  <c r="J58" i="14" s="1"/>
  <c r="F57" i="14"/>
  <c r="J57" i="14" s="1"/>
  <c r="F56" i="14"/>
  <c r="J56" i="14" s="1"/>
  <c r="F55" i="14"/>
  <c r="J55" i="14" s="1"/>
  <c r="F54" i="14"/>
  <c r="J54" i="14" s="1"/>
  <c r="F53" i="14"/>
  <c r="J53" i="14" s="1"/>
  <c r="F52" i="14"/>
  <c r="J52" i="14" s="1"/>
  <c r="F51" i="14"/>
  <c r="J51" i="14" s="1"/>
  <c r="F50" i="14"/>
  <c r="J50" i="14" s="1"/>
  <c r="F49" i="14"/>
  <c r="J49" i="14" s="1"/>
  <c r="F48" i="14"/>
  <c r="J48" i="14" s="1"/>
  <c r="F47" i="14"/>
  <c r="J47" i="14" s="1"/>
  <c r="F46" i="14"/>
  <c r="J46" i="14" s="1"/>
  <c r="F45" i="14"/>
  <c r="J45" i="14" s="1"/>
  <c r="F44" i="14"/>
  <c r="J44" i="14" s="1"/>
  <c r="F43" i="14"/>
  <c r="J43" i="14" s="1"/>
  <c r="F42" i="14"/>
  <c r="J42" i="14" s="1"/>
  <c r="F41" i="14"/>
  <c r="J41" i="14" s="1"/>
  <c r="F40" i="14"/>
  <c r="J40" i="14" s="1"/>
  <c r="F39" i="14"/>
  <c r="J39" i="14" s="1"/>
  <c r="F38" i="14"/>
  <c r="J38" i="14" s="1"/>
  <c r="F37" i="14"/>
  <c r="J37" i="14" s="1"/>
  <c r="F36" i="14"/>
  <c r="J36" i="14" s="1"/>
  <c r="F35" i="14"/>
  <c r="J35" i="14" s="1"/>
  <c r="F34" i="14"/>
  <c r="J34" i="14" s="1"/>
  <c r="F33" i="14"/>
  <c r="J33" i="14" s="1"/>
  <c r="F32" i="14"/>
  <c r="J32" i="14" s="1"/>
  <c r="F31" i="14"/>
  <c r="J31" i="14" s="1"/>
  <c r="F30" i="14"/>
  <c r="J30" i="14" s="1"/>
  <c r="F29" i="14"/>
  <c r="J29" i="14" s="1"/>
  <c r="F28" i="14"/>
  <c r="J28" i="14" s="1"/>
  <c r="F27" i="14"/>
  <c r="J27" i="14" s="1"/>
  <c r="F26" i="14"/>
  <c r="J26" i="14" s="1"/>
  <c r="F25" i="14"/>
  <c r="J25" i="14" s="1"/>
  <c r="F24" i="14"/>
  <c r="J24" i="14" s="1"/>
  <c r="F23" i="14"/>
  <c r="J23" i="14" s="1"/>
  <c r="F22" i="14"/>
  <c r="J22" i="14" s="1"/>
  <c r="F21" i="14"/>
  <c r="J21" i="14" s="1"/>
  <c r="F20" i="14"/>
  <c r="J20" i="14" s="1"/>
  <c r="F19" i="14"/>
  <c r="J19" i="14" s="1"/>
  <c r="F18" i="14"/>
  <c r="J18" i="14" s="1"/>
  <c r="F17" i="14"/>
  <c r="J17" i="14" s="1"/>
  <c r="F16" i="14"/>
  <c r="J16" i="14" s="1"/>
  <c r="F15" i="14"/>
  <c r="J15" i="14" s="1"/>
  <c r="F14" i="14"/>
  <c r="J14" i="14" s="1"/>
  <c r="F13" i="14"/>
  <c r="J13" i="14" s="1"/>
  <c r="U12" i="14"/>
  <c r="T12" i="14"/>
  <c r="S12" i="14"/>
  <c r="R12" i="14"/>
  <c r="Q12" i="14"/>
  <c r="F12" i="14"/>
  <c r="J12" i="14" s="1"/>
  <c r="F11" i="14"/>
  <c r="J11" i="14" s="1"/>
  <c r="F10" i="14"/>
  <c r="J10" i="14" s="1"/>
  <c r="F9" i="14"/>
  <c r="J9" i="14" s="1"/>
  <c r="F8" i="14"/>
  <c r="J8" i="14" s="1"/>
  <c r="F7" i="14"/>
  <c r="J7" i="14" s="1"/>
  <c r="F6" i="14"/>
  <c r="J6" i="14" s="1"/>
  <c r="F5" i="14"/>
  <c r="J5" i="14" s="1"/>
  <c r="F4" i="14"/>
  <c r="J4" i="14" s="1"/>
  <c r="F3" i="14"/>
  <c r="J3" i="14" s="1"/>
  <c r="R21" i="13"/>
  <c r="R21" i="12"/>
  <c r="Q21" i="12"/>
  <c r="R31" i="11"/>
  <c r="Q31" i="11"/>
  <c r="S17" i="9"/>
  <c r="R17" i="9"/>
  <c r="R449" i="8"/>
  <c r="F27" i="7" s="1"/>
  <c r="F24" i="7" s="1"/>
  <c r="Q449" i="8"/>
  <c r="R436" i="8"/>
  <c r="F22" i="7" s="1"/>
  <c r="F21" i="7" s="1"/>
  <c r="Q436" i="8"/>
  <c r="E22" i="7" s="1"/>
  <c r="E21" i="7" s="1"/>
  <c r="F434" i="8"/>
  <c r="E434" i="8"/>
  <c r="D434" i="8"/>
  <c r="C434" i="8"/>
  <c r="B434" i="8"/>
  <c r="R412" i="8"/>
  <c r="Q412" i="8"/>
  <c r="E19" i="7" s="1"/>
  <c r="F309" i="8"/>
  <c r="E309" i="8"/>
  <c r="D309" i="8"/>
  <c r="C309" i="8"/>
  <c r="B309" i="8"/>
  <c r="F308" i="8"/>
  <c r="E308" i="8"/>
  <c r="D308" i="8"/>
  <c r="C308" i="8"/>
  <c r="B308" i="8"/>
  <c r="F307" i="8"/>
  <c r="E307" i="8"/>
  <c r="D307" i="8"/>
  <c r="C307" i="8"/>
  <c r="B307" i="8"/>
  <c r="F306" i="8"/>
  <c r="E306" i="8"/>
  <c r="D306" i="8"/>
  <c r="C306" i="8"/>
  <c r="B306" i="8"/>
  <c r="F305" i="8"/>
  <c r="E305" i="8"/>
  <c r="D305" i="8"/>
  <c r="C305" i="8"/>
  <c r="B305" i="8"/>
  <c r="F304" i="8"/>
  <c r="E304" i="8"/>
  <c r="D304" i="8"/>
  <c r="C304" i="8"/>
  <c r="B304" i="8"/>
  <c r="F303" i="8"/>
  <c r="E303" i="8"/>
  <c r="D303" i="8"/>
  <c r="C303" i="8"/>
  <c r="B303" i="8"/>
  <c r="F302" i="8"/>
  <c r="E302" i="8"/>
  <c r="D302" i="8"/>
  <c r="C302" i="8"/>
  <c r="B302" i="8"/>
  <c r="F301" i="8"/>
  <c r="E301" i="8"/>
  <c r="D301" i="8"/>
  <c r="C301" i="8"/>
  <c r="B301" i="8"/>
  <c r="F300" i="8"/>
  <c r="E300" i="8"/>
  <c r="D300" i="8"/>
  <c r="C300" i="8"/>
  <c r="B300" i="8"/>
  <c r="F299" i="8"/>
  <c r="E299" i="8"/>
  <c r="D299" i="8"/>
  <c r="C299" i="8"/>
  <c r="B299" i="8"/>
  <c r="F298" i="8"/>
  <c r="E298" i="8"/>
  <c r="D298" i="8"/>
  <c r="C298" i="8"/>
  <c r="B298" i="8"/>
  <c r="F297" i="8"/>
  <c r="E297" i="8"/>
  <c r="D297" i="8"/>
  <c r="C297" i="8"/>
  <c r="B297" i="8"/>
  <c r="F296" i="8"/>
  <c r="E296" i="8"/>
  <c r="D296" i="8"/>
  <c r="C296" i="8"/>
  <c r="B296" i="8"/>
  <c r="F295" i="8"/>
  <c r="E295" i="8"/>
  <c r="D295" i="8"/>
  <c r="C295" i="8"/>
  <c r="B295" i="8"/>
  <c r="F294" i="8"/>
  <c r="E294" i="8"/>
  <c r="D294" i="8"/>
  <c r="C294" i="8"/>
  <c r="B294" i="8"/>
  <c r="F293" i="8"/>
  <c r="E293" i="8"/>
  <c r="D293" i="8"/>
  <c r="C293" i="8"/>
  <c r="B293" i="8"/>
  <c r="F292" i="8"/>
  <c r="E292" i="8"/>
  <c r="D292" i="8"/>
  <c r="C292" i="8"/>
  <c r="B292" i="8"/>
  <c r="F291" i="8"/>
  <c r="E291" i="8"/>
  <c r="D291" i="8"/>
  <c r="C291" i="8"/>
  <c r="B291" i="8"/>
  <c r="F290" i="8"/>
  <c r="E290" i="8"/>
  <c r="D290" i="8"/>
  <c r="C290" i="8"/>
  <c r="B290" i="8"/>
  <c r="F289" i="8"/>
  <c r="E289" i="8"/>
  <c r="D289" i="8"/>
  <c r="C289" i="8"/>
  <c r="B289" i="8"/>
  <c r="F288" i="8"/>
  <c r="E288" i="8"/>
  <c r="D288" i="8"/>
  <c r="C288" i="8"/>
  <c r="B288" i="8"/>
  <c r="F287" i="8"/>
  <c r="E287" i="8"/>
  <c r="D287" i="8"/>
  <c r="C287" i="8"/>
  <c r="B287" i="8"/>
  <c r="Q250" i="8"/>
  <c r="E18" i="7" s="1"/>
  <c r="F250" i="8"/>
  <c r="E250" i="8"/>
  <c r="D250" i="8"/>
  <c r="C250" i="8"/>
  <c r="B250" i="8"/>
  <c r="Q249" i="8"/>
  <c r="R244" i="8"/>
  <c r="F17" i="7" s="1"/>
  <c r="Q244" i="8"/>
  <c r="E17" i="7" s="1"/>
  <c r="F224" i="8"/>
  <c r="E224" i="8"/>
  <c r="D224" i="8"/>
  <c r="C224" i="8"/>
  <c r="B224" i="8"/>
  <c r="F52" i="8"/>
  <c r="E52" i="8"/>
  <c r="D52" i="8"/>
  <c r="C52" i="8"/>
  <c r="B52" i="8"/>
  <c r="F47" i="8"/>
  <c r="E47" i="8"/>
  <c r="D47" i="8"/>
  <c r="C47" i="8"/>
  <c r="B47" i="8"/>
  <c r="F44" i="8"/>
  <c r="E44" i="8"/>
  <c r="D44" i="8"/>
  <c r="C44" i="8"/>
  <c r="B44" i="8"/>
  <c r="F41" i="8"/>
  <c r="E41" i="8"/>
  <c r="D41" i="8"/>
  <c r="C41" i="8"/>
  <c r="B41" i="8"/>
  <c r="F38" i="8"/>
  <c r="E38" i="8"/>
  <c r="D38" i="8"/>
  <c r="C38" i="8"/>
  <c r="B38" i="8"/>
  <c r="F37" i="8"/>
  <c r="E37" i="8"/>
  <c r="D37" i="8"/>
  <c r="C37" i="8"/>
  <c r="B37" i="8"/>
  <c r="F36" i="8"/>
  <c r="E36" i="8"/>
  <c r="D36" i="8"/>
  <c r="C36" i="8"/>
  <c r="B36" i="8"/>
  <c r="F35" i="8"/>
  <c r="E35" i="8"/>
  <c r="D35" i="8"/>
  <c r="C35" i="8"/>
  <c r="B35" i="8"/>
  <c r="F34" i="8"/>
  <c r="E34" i="8"/>
  <c r="D34" i="8"/>
  <c r="C34" i="8"/>
  <c r="R24" i="8"/>
  <c r="Q24" i="8"/>
  <c r="J24" i="8"/>
  <c r="I24" i="8"/>
  <c r="G24" i="8"/>
  <c r="E33" i="7"/>
  <c r="F29" i="7"/>
  <c r="E29" i="7"/>
  <c r="E27" i="7"/>
  <c r="E24" i="7" s="1"/>
  <c r="F19" i="7"/>
  <c r="F18" i="7"/>
  <c r="F15" i="7"/>
  <c r="F14" i="7"/>
  <c r="X455" i="6"/>
  <c r="W455" i="6"/>
  <c r="X454" i="6"/>
  <c r="W454" i="6"/>
  <c r="AC453" i="6"/>
  <c r="V453" i="6"/>
  <c r="U453" i="6"/>
  <c r="T453" i="6"/>
  <c r="H27" i="5" s="1"/>
  <c r="H24" i="5" s="1"/>
  <c r="S453" i="6"/>
  <c r="G27" i="5" s="1"/>
  <c r="X447" i="6"/>
  <c r="W447" i="6"/>
  <c r="X446" i="6"/>
  <c r="W446" i="6"/>
  <c r="X445" i="6"/>
  <c r="W445" i="6"/>
  <c r="X444" i="6"/>
  <c r="W444" i="6"/>
  <c r="X443" i="6"/>
  <c r="W443" i="6"/>
  <c r="X442" i="6"/>
  <c r="W442" i="6"/>
  <c r="X441" i="6"/>
  <c r="W441" i="6"/>
  <c r="V440" i="6"/>
  <c r="U440" i="6"/>
  <c r="T440" i="6"/>
  <c r="AD440" i="6" s="1"/>
  <c r="S440" i="6"/>
  <c r="X438" i="6"/>
  <c r="W438" i="6"/>
  <c r="F438" i="6"/>
  <c r="E438" i="6"/>
  <c r="D438" i="6"/>
  <c r="C438" i="6"/>
  <c r="B438" i="6"/>
  <c r="X437" i="6"/>
  <c r="W437" i="6"/>
  <c r="X436" i="6"/>
  <c r="W436" i="6"/>
  <c r="X435" i="6"/>
  <c r="W435" i="6"/>
  <c r="X434" i="6"/>
  <c r="W434" i="6"/>
  <c r="X433" i="6"/>
  <c r="W433" i="6"/>
  <c r="X432" i="6"/>
  <c r="W432" i="6"/>
  <c r="X431" i="6"/>
  <c r="W431" i="6"/>
  <c r="X430" i="6"/>
  <c r="W430" i="6"/>
  <c r="X429" i="6"/>
  <c r="W429" i="6"/>
  <c r="X428" i="6"/>
  <c r="W428" i="6"/>
  <c r="X427" i="6"/>
  <c r="W427" i="6"/>
  <c r="X426" i="6"/>
  <c r="W426" i="6"/>
  <c r="X425" i="6"/>
  <c r="W425" i="6"/>
  <c r="X424" i="6"/>
  <c r="W424" i="6"/>
  <c r="X423" i="6"/>
  <c r="W423" i="6"/>
  <c r="X422" i="6"/>
  <c r="W422" i="6"/>
  <c r="X421" i="6"/>
  <c r="W421" i="6"/>
  <c r="X420" i="6"/>
  <c r="W420" i="6"/>
  <c r="X419" i="6"/>
  <c r="W419" i="6"/>
  <c r="X418" i="6"/>
  <c r="W418" i="6"/>
  <c r="X417" i="6"/>
  <c r="W417" i="6"/>
  <c r="V416" i="6"/>
  <c r="U416" i="6"/>
  <c r="T416" i="6"/>
  <c r="AD416" i="6" s="1"/>
  <c r="S416" i="6"/>
  <c r="X413" i="6"/>
  <c r="W413" i="6"/>
  <c r="X410" i="6"/>
  <c r="W410" i="6"/>
  <c r="X409" i="6"/>
  <c r="W409" i="6"/>
  <c r="X408" i="6"/>
  <c r="W408" i="6"/>
  <c r="X407" i="6"/>
  <c r="W407" i="6"/>
  <c r="X406" i="6"/>
  <c r="W406" i="6"/>
  <c r="X405" i="6"/>
  <c r="W405" i="6"/>
  <c r="X404" i="6"/>
  <c r="W404" i="6"/>
  <c r="X403" i="6"/>
  <c r="W403" i="6"/>
  <c r="X402" i="6"/>
  <c r="W402" i="6"/>
  <c r="X401" i="6"/>
  <c r="W401" i="6"/>
  <c r="X400" i="6"/>
  <c r="W400" i="6"/>
  <c r="X399" i="6"/>
  <c r="W399" i="6"/>
  <c r="X398" i="6"/>
  <c r="W398" i="6"/>
  <c r="X397" i="6"/>
  <c r="W397" i="6"/>
  <c r="X396" i="6"/>
  <c r="W396" i="6"/>
  <c r="X395" i="6"/>
  <c r="W395" i="6"/>
  <c r="X394" i="6"/>
  <c r="W394" i="6"/>
  <c r="X393" i="6"/>
  <c r="W393" i="6"/>
  <c r="X392" i="6"/>
  <c r="W392" i="6"/>
  <c r="X391" i="6"/>
  <c r="W391" i="6"/>
  <c r="X390" i="6"/>
  <c r="W390" i="6"/>
  <c r="X389" i="6"/>
  <c r="W389" i="6"/>
  <c r="X388" i="6"/>
  <c r="W388" i="6"/>
  <c r="X387" i="6"/>
  <c r="W387" i="6"/>
  <c r="X386" i="6"/>
  <c r="W386" i="6"/>
  <c r="X385" i="6"/>
  <c r="W385" i="6"/>
  <c r="X384" i="6"/>
  <c r="W384" i="6"/>
  <c r="X383" i="6"/>
  <c r="W383" i="6"/>
  <c r="X382" i="6"/>
  <c r="W382" i="6"/>
  <c r="X381" i="6"/>
  <c r="W381" i="6"/>
  <c r="X380" i="6"/>
  <c r="W380" i="6"/>
  <c r="X379" i="6"/>
  <c r="W379" i="6"/>
  <c r="X378" i="6"/>
  <c r="W378" i="6"/>
  <c r="X377" i="6"/>
  <c r="W377" i="6"/>
  <c r="X376" i="6"/>
  <c r="W376" i="6"/>
  <c r="X375" i="6"/>
  <c r="W375" i="6"/>
  <c r="X374" i="6"/>
  <c r="W374" i="6"/>
  <c r="X373" i="6"/>
  <c r="W373" i="6"/>
  <c r="X372" i="6"/>
  <c r="W372" i="6"/>
  <c r="X371" i="6"/>
  <c r="W371" i="6"/>
  <c r="X370" i="6"/>
  <c r="W370" i="6"/>
  <c r="X369" i="6"/>
  <c r="W369" i="6"/>
  <c r="X368" i="6"/>
  <c r="W368" i="6"/>
  <c r="X367" i="6"/>
  <c r="W367" i="6"/>
  <c r="X366" i="6"/>
  <c r="W366" i="6"/>
  <c r="X365" i="6"/>
  <c r="W365" i="6"/>
  <c r="X364" i="6"/>
  <c r="W364" i="6"/>
  <c r="X363" i="6"/>
  <c r="W363" i="6"/>
  <c r="X362" i="6"/>
  <c r="W362" i="6"/>
  <c r="X361" i="6"/>
  <c r="W361" i="6"/>
  <c r="X360" i="6"/>
  <c r="W360" i="6"/>
  <c r="X359" i="6"/>
  <c r="W359" i="6"/>
  <c r="X358" i="6"/>
  <c r="W358" i="6"/>
  <c r="X357" i="6"/>
  <c r="W357" i="6"/>
  <c r="X356" i="6"/>
  <c r="W356" i="6"/>
  <c r="X355" i="6"/>
  <c r="W355" i="6"/>
  <c r="X354" i="6"/>
  <c r="W354" i="6"/>
  <c r="X353" i="6"/>
  <c r="W353" i="6"/>
  <c r="X352" i="6"/>
  <c r="W352" i="6"/>
  <c r="X351" i="6"/>
  <c r="W351" i="6"/>
  <c r="X350" i="6"/>
  <c r="W350" i="6"/>
  <c r="X349" i="6"/>
  <c r="W349" i="6"/>
  <c r="X348" i="6"/>
  <c r="W348" i="6"/>
  <c r="X347" i="6"/>
  <c r="W347" i="6"/>
  <c r="X346" i="6"/>
  <c r="W346" i="6"/>
  <c r="X345" i="6"/>
  <c r="W345" i="6"/>
  <c r="X344" i="6"/>
  <c r="W344" i="6"/>
  <c r="X343" i="6"/>
  <c r="W343" i="6"/>
  <c r="X342" i="6"/>
  <c r="W342" i="6"/>
  <c r="X341" i="6"/>
  <c r="W341" i="6"/>
  <c r="X340" i="6"/>
  <c r="W340" i="6"/>
  <c r="X339" i="6"/>
  <c r="W339" i="6"/>
  <c r="X338" i="6"/>
  <c r="W338" i="6"/>
  <c r="X337" i="6"/>
  <c r="W337" i="6"/>
  <c r="X336" i="6"/>
  <c r="W336" i="6"/>
  <c r="X335" i="6"/>
  <c r="W335" i="6"/>
  <c r="X334" i="6"/>
  <c r="W334" i="6"/>
  <c r="X333" i="6"/>
  <c r="W333" i="6"/>
  <c r="X332" i="6"/>
  <c r="W332" i="6"/>
  <c r="X331" i="6"/>
  <c r="W331" i="6"/>
  <c r="X330" i="6"/>
  <c r="W330" i="6"/>
  <c r="X329" i="6"/>
  <c r="W329" i="6"/>
  <c r="X328" i="6"/>
  <c r="W328" i="6"/>
  <c r="X327" i="6"/>
  <c r="W327" i="6"/>
  <c r="X326" i="6"/>
  <c r="W326" i="6"/>
  <c r="X325" i="6"/>
  <c r="W325" i="6"/>
  <c r="X324" i="6"/>
  <c r="W324" i="6"/>
  <c r="X323" i="6"/>
  <c r="W323" i="6"/>
  <c r="X322" i="6"/>
  <c r="W322" i="6"/>
  <c r="X321" i="6"/>
  <c r="W321" i="6"/>
  <c r="X320" i="6"/>
  <c r="W320" i="6"/>
  <c r="X319" i="6"/>
  <c r="W319" i="6"/>
  <c r="X318" i="6"/>
  <c r="W318" i="6"/>
  <c r="X317" i="6"/>
  <c r="W317" i="6"/>
  <c r="X316" i="6"/>
  <c r="W316" i="6"/>
  <c r="X315" i="6"/>
  <c r="W315" i="6"/>
  <c r="X314" i="6"/>
  <c r="W314" i="6"/>
  <c r="F314" i="6"/>
  <c r="E314" i="6"/>
  <c r="D314" i="6"/>
  <c r="C314" i="6"/>
  <c r="B314" i="6"/>
  <c r="X313" i="6"/>
  <c r="W313" i="6"/>
  <c r="F313" i="6"/>
  <c r="E313" i="6"/>
  <c r="D313" i="6"/>
  <c r="C313" i="6"/>
  <c r="B313" i="6"/>
  <c r="X312" i="6"/>
  <c r="W312" i="6"/>
  <c r="F312" i="6"/>
  <c r="E312" i="6"/>
  <c r="D312" i="6"/>
  <c r="C312" i="6"/>
  <c r="B312" i="6"/>
  <c r="X311" i="6"/>
  <c r="W311" i="6"/>
  <c r="F311" i="6"/>
  <c r="E311" i="6"/>
  <c r="D311" i="6"/>
  <c r="C311" i="6"/>
  <c r="B311" i="6"/>
  <c r="X310" i="6"/>
  <c r="W310" i="6"/>
  <c r="F310" i="6"/>
  <c r="E310" i="6"/>
  <c r="D310" i="6"/>
  <c r="C310" i="6"/>
  <c r="B310" i="6"/>
  <c r="X309" i="6"/>
  <c r="W309" i="6"/>
  <c r="F309" i="6"/>
  <c r="E309" i="6"/>
  <c r="D309" i="6"/>
  <c r="C309" i="6"/>
  <c r="B309" i="6"/>
  <c r="X308" i="6"/>
  <c r="W308" i="6"/>
  <c r="F308" i="6"/>
  <c r="E308" i="6"/>
  <c r="D308" i="6"/>
  <c r="C308" i="6"/>
  <c r="B308" i="6"/>
  <c r="X307" i="6"/>
  <c r="W307" i="6"/>
  <c r="F307" i="6"/>
  <c r="E307" i="6"/>
  <c r="D307" i="6"/>
  <c r="C307" i="6"/>
  <c r="B307" i="6"/>
  <c r="X306" i="6"/>
  <c r="W306" i="6"/>
  <c r="F306" i="6"/>
  <c r="E306" i="6"/>
  <c r="D306" i="6"/>
  <c r="C306" i="6"/>
  <c r="B306" i="6"/>
  <c r="X305" i="6"/>
  <c r="W305" i="6"/>
  <c r="F305" i="6"/>
  <c r="E305" i="6"/>
  <c r="D305" i="6"/>
  <c r="C305" i="6"/>
  <c r="B305" i="6"/>
  <c r="X304" i="6"/>
  <c r="W304" i="6"/>
  <c r="F304" i="6"/>
  <c r="E304" i="6"/>
  <c r="D304" i="6"/>
  <c r="C304" i="6"/>
  <c r="B304" i="6"/>
  <c r="X303" i="6"/>
  <c r="W303" i="6"/>
  <c r="F303" i="6"/>
  <c r="E303" i="6"/>
  <c r="D303" i="6"/>
  <c r="C303" i="6"/>
  <c r="B303" i="6"/>
  <c r="X302" i="6"/>
  <c r="W302" i="6"/>
  <c r="F302" i="6"/>
  <c r="E302" i="6"/>
  <c r="D302" i="6"/>
  <c r="C302" i="6"/>
  <c r="B302" i="6"/>
  <c r="X301" i="6"/>
  <c r="W301" i="6"/>
  <c r="F301" i="6"/>
  <c r="E301" i="6"/>
  <c r="D301" i="6"/>
  <c r="C301" i="6"/>
  <c r="B301" i="6"/>
  <c r="X300" i="6"/>
  <c r="W300" i="6"/>
  <c r="F300" i="6"/>
  <c r="E300" i="6"/>
  <c r="D300" i="6"/>
  <c r="C300" i="6"/>
  <c r="B300" i="6"/>
  <c r="X299" i="6"/>
  <c r="W299" i="6"/>
  <c r="F299" i="6"/>
  <c r="E299" i="6"/>
  <c r="D299" i="6"/>
  <c r="C299" i="6"/>
  <c r="B299" i="6"/>
  <c r="X298" i="6"/>
  <c r="W298" i="6"/>
  <c r="F298" i="6"/>
  <c r="E298" i="6"/>
  <c r="D298" i="6"/>
  <c r="C298" i="6"/>
  <c r="B298" i="6"/>
  <c r="X297" i="6"/>
  <c r="W297" i="6"/>
  <c r="F297" i="6"/>
  <c r="E297" i="6"/>
  <c r="D297" i="6"/>
  <c r="C297" i="6"/>
  <c r="B297" i="6"/>
  <c r="X296" i="6"/>
  <c r="W296" i="6"/>
  <c r="F296" i="6"/>
  <c r="E296" i="6"/>
  <c r="D296" i="6"/>
  <c r="C296" i="6"/>
  <c r="B296" i="6"/>
  <c r="X295" i="6"/>
  <c r="W295" i="6"/>
  <c r="F295" i="6"/>
  <c r="E295" i="6"/>
  <c r="D295" i="6"/>
  <c r="C295" i="6"/>
  <c r="B295" i="6"/>
  <c r="X294" i="6"/>
  <c r="W294" i="6"/>
  <c r="F294" i="6"/>
  <c r="E294" i="6"/>
  <c r="D294" i="6"/>
  <c r="C294" i="6"/>
  <c r="B294" i="6"/>
  <c r="X293" i="6"/>
  <c r="W293" i="6"/>
  <c r="F293" i="6"/>
  <c r="E293" i="6"/>
  <c r="D293" i="6"/>
  <c r="C293" i="6"/>
  <c r="B293" i="6"/>
  <c r="X292" i="6"/>
  <c r="W292" i="6"/>
  <c r="F292" i="6"/>
  <c r="E292" i="6"/>
  <c r="D292" i="6"/>
  <c r="C292" i="6"/>
  <c r="B292" i="6"/>
  <c r="X291" i="6"/>
  <c r="W291" i="6"/>
  <c r="X290" i="6"/>
  <c r="W290" i="6"/>
  <c r="X289" i="6"/>
  <c r="W289" i="6"/>
  <c r="X288" i="6"/>
  <c r="W288" i="6"/>
  <c r="X287" i="6"/>
  <c r="W287" i="6"/>
  <c r="X286" i="6"/>
  <c r="W286" i="6"/>
  <c r="X285" i="6"/>
  <c r="W285" i="6"/>
  <c r="X284" i="6"/>
  <c r="W284" i="6"/>
  <c r="X283" i="6"/>
  <c r="W283" i="6"/>
  <c r="X282" i="6"/>
  <c r="W282" i="6"/>
  <c r="X281" i="6"/>
  <c r="W281" i="6"/>
  <c r="X280" i="6"/>
  <c r="W280" i="6"/>
  <c r="X279" i="6"/>
  <c r="W279" i="6"/>
  <c r="X278" i="6"/>
  <c r="W278" i="6"/>
  <c r="X277" i="6"/>
  <c r="W277" i="6"/>
  <c r="X276" i="6"/>
  <c r="W276" i="6"/>
  <c r="X263" i="6"/>
  <c r="W263" i="6"/>
  <c r="X256" i="6"/>
  <c r="W256" i="6"/>
  <c r="AB255" i="6"/>
  <c r="V255" i="6"/>
  <c r="U255" i="6"/>
  <c r="T255" i="6"/>
  <c r="H18" i="5" s="1"/>
  <c r="S255" i="6"/>
  <c r="G18" i="5" s="1"/>
  <c r="F255" i="6"/>
  <c r="E255" i="6"/>
  <c r="D255" i="6"/>
  <c r="C255" i="6"/>
  <c r="B255" i="6"/>
  <c r="X252" i="6"/>
  <c r="W252" i="6"/>
  <c r="X251" i="6"/>
  <c r="W251" i="6"/>
  <c r="X250" i="6"/>
  <c r="W250" i="6"/>
  <c r="V249" i="6"/>
  <c r="U249" i="6"/>
  <c r="T249" i="6"/>
  <c r="S249" i="6"/>
  <c r="G17" i="5" s="1"/>
  <c r="K17" i="5" s="1"/>
  <c r="X230" i="6"/>
  <c r="W230" i="6"/>
  <c r="F230" i="6"/>
  <c r="E230" i="6"/>
  <c r="D230" i="6"/>
  <c r="C230" i="6"/>
  <c r="B230" i="6"/>
  <c r="X229" i="6"/>
  <c r="W229" i="6"/>
  <c r="X227" i="6"/>
  <c r="W227" i="6"/>
  <c r="X226" i="6"/>
  <c r="W226" i="6"/>
  <c r="X225" i="6"/>
  <c r="W225" i="6"/>
  <c r="X224" i="6"/>
  <c r="W224" i="6"/>
  <c r="X223" i="6"/>
  <c r="W223" i="6"/>
  <c r="X222" i="6"/>
  <c r="W222" i="6"/>
  <c r="X221" i="6"/>
  <c r="W221" i="6"/>
  <c r="X220" i="6"/>
  <c r="W220" i="6"/>
  <c r="X219" i="6"/>
  <c r="W219" i="6"/>
  <c r="X218" i="6"/>
  <c r="W218" i="6"/>
  <c r="X217" i="6"/>
  <c r="W217" i="6"/>
  <c r="AA216" i="6"/>
  <c r="X216" i="6"/>
  <c r="W216" i="6"/>
  <c r="X215" i="6"/>
  <c r="W215" i="6"/>
  <c r="X214" i="6"/>
  <c r="W214" i="6"/>
  <c r="X213" i="6"/>
  <c r="W213" i="6"/>
  <c r="X212" i="6"/>
  <c r="W212" i="6"/>
  <c r="X211" i="6"/>
  <c r="W211" i="6"/>
  <c r="X210" i="6"/>
  <c r="W210" i="6"/>
  <c r="X209" i="6"/>
  <c r="W209" i="6"/>
  <c r="X208" i="6"/>
  <c r="W208" i="6"/>
  <c r="X207" i="6"/>
  <c r="W207" i="6"/>
  <c r="X206" i="6"/>
  <c r="W206" i="6"/>
  <c r="X205" i="6"/>
  <c r="W205" i="6"/>
  <c r="X204" i="6"/>
  <c r="W204" i="6"/>
  <c r="X203" i="6"/>
  <c r="W203" i="6"/>
  <c r="X202" i="6"/>
  <c r="W202" i="6"/>
  <c r="X201" i="6"/>
  <c r="W201" i="6"/>
  <c r="X200" i="6"/>
  <c r="W200" i="6"/>
  <c r="X199" i="6"/>
  <c r="W199" i="6"/>
  <c r="X198" i="6"/>
  <c r="W198" i="6"/>
  <c r="X197" i="6"/>
  <c r="W197" i="6"/>
  <c r="X196" i="6"/>
  <c r="W196" i="6"/>
  <c r="X195" i="6"/>
  <c r="W195" i="6"/>
  <c r="X194" i="6"/>
  <c r="W194" i="6"/>
  <c r="X193" i="6"/>
  <c r="W193" i="6"/>
  <c r="X192" i="6"/>
  <c r="W192" i="6"/>
  <c r="X191" i="6"/>
  <c r="W191" i="6"/>
  <c r="X190" i="6"/>
  <c r="W190" i="6"/>
  <c r="X189" i="6"/>
  <c r="W189" i="6"/>
  <c r="X188" i="6"/>
  <c r="W188" i="6"/>
  <c r="X187" i="6"/>
  <c r="W187" i="6"/>
  <c r="X186" i="6"/>
  <c r="W186" i="6"/>
  <c r="X185" i="6"/>
  <c r="W185" i="6"/>
  <c r="X184" i="6"/>
  <c r="W184" i="6"/>
  <c r="X183" i="6"/>
  <c r="W183" i="6"/>
  <c r="X182" i="6"/>
  <c r="W182" i="6"/>
  <c r="X181" i="6"/>
  <c r="W181" i="6"/>
  <c r="X180" i="6"/>
  <c r="W180" i="6"/>
  <c r="X179" i="6"/>
  <c r="W179" i="6"/>
  <c r="X178" i="6"/>
  <c r="W178" i="6"/>
  <c r="X177" i="6"/>
  <c r="W177" i="6"/>
  <c r="X176" i="6"/>
  <c r="W176" i="6"/>
  <c r="X175" i="6"/>
  <c r="W175" i="6"/>
  <c r="X174" i="6"/>
  <c r="W174" i="6"/>
  <c r="X173" i="6"/>
  <c r="W173" i="6"/>
  <c r="X172" i="6"/>
  <c r="W172" i="6"/>
  <c r="X171" i="6"/>
  <c r="W171" i="6"/>
  <c r="X170" i="6"/>
  <c r="W170" i="6"/>
  <c r="X169" i="6"/>
  <c r="W169" i="6"/>
  <c r="X168" i="6"/>
  <c r="W168" i="6"/>
  <c r="X167" i="6"/>
  <c r="W167" i="6"/>
  <c r="X166" i="6"/>
  <c r="W166" i="6"/>
  <c r="X165" i="6"/>
  <c r="W165" i="6"/>
  <c r="X164" i="6"/>
  <c r="W164" i="6"/>
  <c r="X163" i="6"/>
  <c r="W163" i="6"/>
  <c r="X162" i="6"/>
  <c r="W162" i="6"/>
  <c r="X161" i="6"/>
  <c r="W161" i="6"/>
  <c r="X160" i="6"/>
  <c r="W160" i="6"/>
  <c r="X159" i="6"/>
  <c r="W159" i="6"/>
  <c r="X158" i="6"/>
  <c r="W158" i="6"/>
  <c r="X157" i="6"/>
  <c r="W157" i="6"/>
  <c r="X156" i="6"/>
  <c r="W156" i="6"/>
  <c r="X155" i="6"/>
  <c r="W155" i="6"/>
  <c r="X154" i="6"/>
  <c r="W154" i="6"/>
  <c r="X153" i="6"/>
  <c r="W153" i="6"/>
  <c r="X152" i="6"/>
  <c r="W152" i="6"/>
  <c r="X151" i="6"/>
  <c r="W151" i="6"/>
  <c r="X150" i="6"/>
  <c r="W150" i="6"/>
  <c r="X149" i="6"/>
  <c r="W149" i="6"/>
  <c r="X148" i="6"/>
  <c r="W148" i="6"/>
  <c r="X147" i="6"/>
  <c r="W147" i="6"/>
  <c r="X146" i="6"/>
  <c r="W146" i="6"/>
  <c r="X145" i="6"/>
  <c r="W145" i="6"/>
  <c r="X144" i="6"/>
  <c r="W144" i="6"/>
  <c r="X143" i="6"/>
  <c r="W143" i="6"/>
  <c r="X142" i="6"/>
  <c r="W142" i="6"/>
  <c r="X141" i="6"/>
  <c r="W141" i="6"/>
  <c r="X140" i="6"/>
  <c r="W140" i="6"/>
  <c r="X139" i="6"/>
  <c r="W139" i="6"/>
  <c r="X138" i="6"/>
  <c r="W138" i="6"/>
  <c r="X137" i="6"/>
  <c r="W137" i="6"/>
  <c r="X136" i="6"/>
  <c r="W136" i="6"/>
  <c r="X135" i="6"/>
  <c r="W135" i="6"/>
  <c r="X134" i="6"/>
  <c r="W134" i="6"/>
  <c r="X133" i="6"/>
  <c r="W133" i="6"/>
  <c r="X132" i="6"/>
  <c r="W132" i="6"/>
  <c r="X131" i="6"/>
  <c r="W131" i="6"/>
  <c r="X130" i="6"/>
  <c r="W130" i="6"/>
  <c r="X129" i="6"/>
  <c r="W129" i="6"/>
  <c r="X128" i="6"/>
  <c r="W128" i="6"/>
  <c r="X127" i="6"/>
  <c r="W127" i="6"/>
  <c r="X126" i="6"/>
  <c r="W126" i="6"/>
  <c r="X125" i="6"/>
  <c r="W125" i="6"/>
  <c r="X124" i="6"/>
  <c r="W124" i="6"/>
  <c r="X123" i="6"/>
  <c r="W123" i="6"/>
  <c r="X122" i="6"/>
  <c r="W122" i="6"/>
  <c r="X121" i="6"/>
  <c r="W121" i="6"/>
  <c r="X120" i="6"/>
  <c r="W120" i="6"/>
  <c r="X119" i="6"/>
  <c r="W119" i="6"/>
  <c r="X118" i="6"/>
  <c r="W118" i="6"/>
  <c r="X117" i="6"/>
  <c r="W117" i="6"/>
  <c r="X116" i="6"/>
  <c r="W116" i="6"/>
  <c r="X115" i="6"/>
  <c r="W115" i="6"/>
  <c r="X114" i="6"/>
  <c r="W114" i="6"/>
  <c r="X113" i="6"/>
  <c r="W113" i="6"/>
  <c r="X112" i="6"/>
  <c r="W112" i="6"/>
  <c r="X111" i="6"/>
  <c r="W111" i="6"/>
  <c r="X110" i="6"/>
  <c r="W110" i="6"/>
  <c r="X109" i="6"/>
  <c r="W109" i="6"/>
  <c r="X108" i="6"/>
  <c r="W108" i="6"/>
  <c r="X107" i="6"/>
  <c r="W107" i="6"/>
  <c r="X106" i="6"/>
  <c r="W106" i="6"/>
  <c r="X105" i="6"/>
  <c r="W105" i="6"/>
  <c r="X104" i="6"/>
  <c r="W104" i="6"/>
  <c r="X103" i="6"/>
  <c r="W103" i="6"/>
  <c r="X102" i="6"/>
  <c r="W102" i="6"/>
  <c r="X101" i="6"/>
  <c r="W101" i="6"/>
  <c r="X100" i="6"/>
  <c r="W100" i="6"/>
  <c r="X99" i="6"/>
  <c r="W99" i="6"/>
  <c r="X98" i="6"/>
  <c r="W98" i="6"/>
  <c r="X97" i="6"/>
  <c r="W97" i="6"/>
  <c r="X96" i="6"/>
  <c r="W96" i="6"/>
  <c r="X95" i="6"/>
  <c r="W95" i="6"/>
  <c r="X94" i="6"/>
  <c r="W94" i="6"/>
  <c r="X93" i="6"/>
  <c r="W93" i="6"/>
  <c r="X92" i="6"/>
  <c r="W92" i="6"/>
  <c r="X91" i="6"/>
  <c r="W91" i="6"/>
  <c r="X90" i="6"/>
  <c r="W90" i="6"/>
  <c r="X89" i="6"/>
  <c r="W89" i="6"/>
  <c r="X88" i="6"/>
  <c r="W88" i="6"/>
  <c r="X87" i="6"/>
  <c r="W87" i="6"/>
  <c r="X86" i="6"/>
  <c r="W86" i="6"/>
  <c r="X85" i="6"/>
  <c r="W85" i="6"/>
  <c r="X84" i="6"/>
  <c r="W84" i="6"/>
  <c r="X83" i="6"/>
  <c r="W83" i="6"/>
  <c r="X82" i="6"/>
  <c r="W82" i="6"/>
  <c r="X81" i="6"/>
  <c r="W81" i="6"/>
  <c r="X80" i="6"/>
  <c r="W80" i="6"/>
  <c r="X79" i="6"/>
  <c r="W79" i="6"/>
  <c r="X78" i="6"/>
  <c r="W78" i="6"/>
  <c r="X77" i="6"/>
  <c r="W77" i="6"/>
  <c r="X76" i="6"/>
  <c r="W76" i="6"/>
  <c r="X75" i="6"/>
  <c r="W75" i="6"/>
  <c r="X74" i="6"/>
  <c r="W74" i="6"/>
  <c r="X73" i="6"/>
  <c r="W73" i="6"/>
  <c r="X72" i="6"/>
  <c r="W72" i="6"/>
  <c r="X71" i="6"/>
  <c r="W71" i="6"/>
  <c r="X70" i="6"/>
  <c r="W70" i="6"/>
  <c r="X69" i="6"/>
  <c r="W69" i="6"/>
  <c r="X68" i="6"/>
  <c r="W68" i="6"/>
  <c r="X67" i="6"/>
  <c r="W67" i="6"/>
  <c r="X66" i="6"/>
  <c r="W66" i="6"/>
  <c r="X65" i="6"/>
  <c r="W65" i="6"/>
  <c r="X64" i="6"/>
  <c r="W64" i="6"/>
  <c r="X63" i="6"/>
  <c r="W63" i="6"/>
  <c r="X62" i="6"/>
  <c r="W62" i="6"/>
  <c r="X61" i="6"/>
  <c r="W61" i="6"/>
  <c r="X60" i="6"/>
  <c r="W60" i="6"/>
  <c r="X59" i="6"/>
  <c r="W59" i="6"/>
  <c r="X58" i="6"/>
  <c r="W58" i="6"/>
  <c r="X57" i="6"/>
  <c r="W57" i="6"/>
  <c r="X56" i="6"/>
  <c r="W56" i="6"/>
  <c r="X55" i="6"/>
  <c r="W55" i="6"/>
  <c r="X54" i="6"/>
  <c r="W54" i="6"/>
  <c r="X53" i="6"/>
  <c r="W53" i="6"/>
  <c r="F53" i="6"/>
  <c r="E53" i="6"/>
  <c r="D53" i="6"/>
  <c r="C53" i="6"/>
  <c r="B53" i="6"/>
  <c r="X52" i="6"/>
  <c r="W52" i="6"/>
  <c r="F52" i="6"/>
  <c r="E52" i="6"/>
  <c r="D52" i="6"/>
  <c r="C52" i="6"/>
  <c r="B52" i="6"/>
  <c r="X51" i="6"/>
  <c r="W51" i="6"/>
  <c r="F51" i="6"/>
  <c r="E51" i="6"/>
  <c r="D51" i="6"/>
  <c r="C51" i="6"/>
  <c r="B51" i="6"/>
  <c r="X50" i="6"/>
  <c r="W50" i="6"/>
  <c r="F50" i="6"/>
  <c r="E50" i="6"/>
  <c r="D50" i="6"/>
  <c r="C50" i="6"/>
  <c r="B50" i="6"/>
  <c r="X49" i="6"/>
  <c r="W49" i="6"/>
  <c r="F49" i="6"/>
  <c r="E49" i="6"/>
  <c r="D49" i="6"/>
  <c r="C49" i="6"/>
  <c r="B49" i="6"/>
  <c r="X48" i="6"/>
  <c r="W48" i="6"/>
  <c r="X47" i="6"/>
  <c r="W47" i="6"/>
  <c r="X46" i="6"/>
  <c r="W46" i="6"/>
  <c r="X45" i="6"/>
  <c r="W45" i="6"/>
  <c r="F45" i="6"/>
  <c r="E45" i="6"/>
  <c r="D45" i="6"/>
  <c r="C45" i="6"/>
  <c r="B45" i="6"/>
  <c r="X44" i="6"/>
  <c r="W44" i="6"/>
  <c r="X43" i="6"/>
  <c r="W43" i="6"/>
  <c r="F43" i="6"/>
  <c r="E43" i="6"/>
  <c r="D43" i="6"/>
  <c r="C43" i="6"/>
  <c r="B43" i="6"/>
  <c r="X42" i="6"/>
  <c r="W42" i="6"/>
  <c r="F42" i="6"/>
  <c r="E42" i="6"/>
  <c r="D42" i="6"/>
  <c r="C42" i="6"/>
  <c r="B42" i="6"/>
  <c r="X41" i="6"/>
  <c r="W41" i="6"/>
  <c r="F41" i="6"/>
  <c r="E41" i="6"/>
  <c r="D41" i="6"/>
  <c r="C41" i="6"/>
  <c r="B41" i="6"/>
  <c r="X40" i="6"/>
  <c r="W40" i="6"/>
  <c r="F40" i="6"/>
  <c r="E40" i="6"/>
  <c r="D40" i="6"/>
  <c r="C40" i="6"/>
  <c r="B40" i="6"/>
  <c r="X39" i="6"/>
  <c r="W39" i="6"/>
  <c r="F39" i="6"/>
  <c r="E39" i="6"/>
  <c r="D39" i="6"/>
  <c r="C39" i="6"/>
  <c r="B39" i="6"/>
  <c r="X38" i="6"/>
  <c r="W38" i="6"/>
  <c r="F38" i="6"/>
  <c r="E38" i="6"/>
  <c r="D38" i="6"/>
  <c r="C38" i="6"/>
  <c r="B38" i="6"/>
  <c r="X37" i="6"/>
  <c r="W37" i="6"/>
  <c r="F37" i="6"/>
  <c r="E37" i="6"/>
  <c r="D37" i="6"/>
  <c r="C37" i="6"/>
  <c r="B37" i="6"/>
  <c r="X36" i="6"/>
  <c r="W36" i="6"/>
  <c r="F36" i="6"/>
  <c r="E36" i="6"/>
  <c r="D36" i="6"/>
  <c r="C36" i="6"/>
  <c r="B36" i="6"/>
  <c r="X35" i="6"/>
  <c r="W35" i="6"/>
  <c r="F35" i="6"/>
  <c r="E35" i="6"/>
  <c r="D35" i="6"/>
  <c r="C35" i="6"/>
  <c r="B35" i="6"/>
  <c r="X34" i="6"/>
  <c r="W34" i="6"/>
  <c r="F34" i="6"/>
  <c r="E34" i="6"/>
  <c r="D34" i="6"/>
  <c r="C34" i="6"/>
  <c r="B34" i="6"/>
  <c r="X33" i="6"/>
  <c r="W33" i="6"/>
  <c r="F33" i="6"/>
  <c r="E33" i="6"/>
  <c r="D33" i="6"/>
  <c r="C33" i="6"/>
  <c r="B33" i="6"/>
  <c r="X32" i="6"/>
  <c r="W32" i="6"/>
  <c r="F32" i="6"/>
  <c r="E32" i="6"/>
  <c r="D32" i="6"/>
  <c r="C32" i="6"/>
  <c r="B32" i="6"/>
  <c r="F31" i="6"/>
  <c r="E31" i="6"/>
  <c r="D31" i="6"/>
  <c r="C31" i="6"/>
  <c r="X28" i="6"/>
  <c r="W28" i="6"/>
  <c r="X27" i="6"/>
  <c r="W27" i="6"/>
  <c r="X26" i="6"/>
  <c r="W26" i="6"/>
  <c r="X25" i="6"/>
  <c r="W25" i="6"/>
  <c r="X24" i="6"/>
  <c r="W24" i="6"/>
  <c r="X23" i="6"/>
  <c r="W23" i="6"/>
  <c r="X22" i="6"/>
  <c r="W22" i="6"/>
  <c r="V21" i="6"/>
  <c r="U21" i="6"/>
  <c r="T21" i="6"/>
  <c r="H13" i="5" s="1"/>
  <c r="L13" i="5" s="1"/>
  <c r="S21" i="6"/>
  <c r="G13" i="5" s="1"/>
  <c r="J21" i="6"/>
  <c r="I21" i="6"/>
  <c r="G21" i="6"/>
  <c r="W14" i="6"/>
  <c r="V14" i="6"/>
  <c r="L33" i="5"/>
  <c r="K33" i="5"/>
  <c r="L32" i="5"/>
  <c r="K32" i="5"/>
  <c r="L31" i="5"/>
  <c r="K31" i="5"/>
  <c r="L30" i="5"/>
  <c r="K30" i="5"/>
  <c r="J29" i="5"/>
  <c r="I29" i="5"/>
  <c r="H29" i="5"/>
  <c r="G29" i="5"/>
  <c r="F29" i="5"/>
  <c r="E29" i="5"/>
  <c r="L28" i="5"/>
  <c r="K28" i="5"/>
  <c r="L26" i="5"/>
  <c r="K26" i="5"/>
  <c r="L25" i="5"/>
  <c r="K25" i="5"/>
  <c r="J24" i="5"/>
  <c r="I24" i="5"/>
  <c r="F24" i="5"/>
  <c r="E24" i="5"/>
  <c r="L23" i="5"/>
  <c r="K23" i="5"/>
  <c r="G22" i="5"/>
  <c r="G21" i="5" s="1"/>
  <c r="F22" i="5"/>
  <c r="F21" i="5" s="1"/>
  <c r="J21" i="5"/>
  <c r="I21" i="5"/>
  <c r="E21" i="5"/>
  <c r="L20" i="5"/>
  <c r="K20" i="5"/>
  <c r="G19" i="5"/>
  <c r="K19" i="5" s="1"/>
  <c r="F18" i="5"/>
  <c r="E18" i="5"/>
  <c r="F16" i="5"/>
  <c r="E16" i="5"/>
  <c r="K16" i="5" s="1"/>
  <c r="L15" i="5"/>
  <c r="K15" i="5"/>
  <c r="L14" i="5"/>
  <c r="K14" i="5"/>
  <c r="L12" i="5"/>
  <c r="K12" i="5"/>
  <c r="L10" i="5"/>
  <c r="K10" i="5"/>
  <c r="F33" i="4"/>
  <c r="E33" i="4"/>
  <c r="F31" i="4"/>
  <c r="E31" i="4"/>
  <c r="E30" i="4"/>
  <c r="E29" i="4"/>
  <c r="F25" i="4"/>
  <c r="E25" i="4"/>
  <c r="E38" i="3"/>
  <c r="E37" i="3" s="1"/>
  <c r="F37" i="3"/>
  <c r="F36" i="3"/>
  <c r="F35" i="3"/>
  <c r="G31" i="3"/>
  <c r="F38" i="2"/>
  <c r="F36" i="2"/>
  <c r="F35" i="2"/>
  <c r="F34" i="2"/>
  <c r="F33" i="2" s="1"/>
  <c r="M33" i="2"/>
  <c r="L33" i="2"/>
  <c r="K33" i="2"/>
  <c r="J33" i="2"/>
  <c r="I33" i="2"/>
  <c r="H33" i="2"/>
  <c r="G33" i="2"/>
  <c r="E33" i="2"/>
  <c r="D33" i="2"/>
  <c r="C33" i="2"/>
  <c r="W31" i="2"/>
  <c r="V31" i="2"/>
  <c r="U31" i="2"/>
  <c r="F31" i="2"/>
  <c r="W30" i="2"/>
  <c r="V30" i="2"/>
  <c r="U30" i="2"/>
  <c r="F30" i="2"/>
  <c r="W29" i="2"/>
  <c r="V29" i="2"/>
  <c r="U29" i="2"/>
  <c r="F29" i="2"/>
  <c r="W28" i="2"/>
  <c r="V28" i="2"/>
  <c r="U28" i="2"/>
  <c r="F28" i="2"/>
  <c r="F27" i="2" s="1"/>
  <c r="W27" i="2"/>
  <c r="T27" i="2"/>
  <c r="S27" i="2"/>
  <c r="R27" i="2"/>
  <c r="Q27" i="2"/>
  <c r="P27" i="2"/>
  <c r="O27" i="2"/>
  <c r="N27" i="2"/>
  <c r="M27" i="2"/>
  <c r="L27" i="2"/>
  <c r="K27" i="2"/>
  <c r="J27" i="2"/>
  <c r="I27" i="2"/>
  <c r="H27" i="2"/>
  <c r="G27" i="2"/>
  <c r="E27" i="2"/>
  <c r="D27" i="2"/>
  <c r="C27" i="2"/>
  <c r="V26" i="2"/>
  <c r="U26" i="2"/>
  <c r="V25" i="2"/>
  <c r="U25" i="2"/>
  <c r="F25" i="2"/>
  <c r="W24" i="2"/>
  <c r="W23" i="2" s="1"/>
  <c r="V24" i="2"/>
  <c r="U24" i="2"/>
  <c r="F24" i="2"/>
  <c r="F23" i="2" s="1"/>
  <c r="T23" i="2"/>
  <c r="S23" i="2"/>
  <c r="R23" i="2"/>
  <c r="Q23" i="2"/>
  <c r="P23" i="2"/>
  <c r="O23" i="2"/>
  <c r="N23" i="2"/>
  <c r="M23" i="2"/>
  <c r="L23" i="2"/>
  <c r="K23" i="2"/>
  <c r="J23" i="2"/>
  <c r="I23" i="2"/>
  <c r="H23" i="2"/>
  <c r="G23" i="2"/>
  <c r="E23" i="2"/>
  <c r="D23" i="2"/>
  <c r="C23" i="2"/>
  <c r="C40" i="2" s="1"/>
  <c r="W21" i="2"/>
  <c r="V21" i="2"/>
  <c r="U21" i="2"/>
  <c r="X21" i="2" s="1"/>
  <c r="F21" i="2"/>
  <c r="W20" i="2"/>
  <c r="V20" i="2"/>
  <c r="U20" i="2"/>
  <c r="F20" i="2"/>
  <c r="W19" i="2"/>
  <c r="V19" i="2"/>
  <c r="U19" i="2"/>
  <c r="Z19" i="2" s="1"/>
  <c r="F19" i="2"/>
  <c r="W18" i="2"/>
  <c r="V18" i="2"/>
  <c r="U18" i="2"/>
  <c r="X18" i="2" s="1"/>
  <c r="F18" i="2"/>
  <c r="W17" i="2"/>
  <c r="V17" i="2"/>
  <c r="F17" i="2"/>
  <c r="W16" i="2"/>
  <c r="V16" i="2"/>
  <c r="U16" i="2"/>
  <c r="F16" i="2"/>
  <c r="W15" i="2"/>
  <c r="V15" i="2"/>
  <c r="U15" i="2"/>
  <c r="F15" i="2"/>
  <c r="W14" i="2"/>
  <c r="V14" i="2"/>
  <c r="U14" i="2"/>
  <c r="F14" i="2"/>
  <c r="W13" i="2"/>
  <c r="V13" i="2"/>
  <c r="U13" i="2"/>
  <c r="X13" i="2" s="1"/>
  <c r="F13" i="2"/>
  <c r="T12" i="2"/>
  <c r="S12" i="2"/>
  <c r="S40" i="2" s="1"/>
  <c r="R12" i="2"/>
  <c r="R40" i="2" s="1"/>
  <c r="Q12" i="2"/>
  <c r="Q40" i="2" s="1"/>
  <c r="P12" i="2"/>
  <c r="O12" i="2"/>
  <c r="N12" i="2"/>
  <c r="N40" i="2" s="1"/>
  <c r="M12" i="2"/>
  <c r="L12" i="2"/>
  <c r="K12" i="2"/>
  <c r="J12" i="2"/>
  <c r="J40" i="2" s="1"/>
  <c r="I12" i="2"/>
  <c r="H12" i="2"/>
  <c r="G12" i="2"/>
  <c r="W10" i="2"/>
  <c r="V10" i="2"/>
  <c r="U10" i="2"/>
  <c r="F10" i="2"/>
  <c r="C243" i="1"/>
  <c r="C236" i="1"/>
  <c r="E218" i="1"/>
  <c r="E217" i="1" s="1"/>
  <c r="D218" i="1"/>
  <c r="D217" i="1" s="1"/>
  <c r="B218"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E173" i="1"/>
  <c r="D173" i="1"/>
  <c r="B173" i="1"/>
  <c r="E172" i="1"/>
  <c r="D172" i="1"/>
  <c r="B172" i="1"/>
  <c r="E171" i="1"/>
  <c r="D171" i="1"/>
  <c r="B171" i="1"/>
  <c r="E170" i="1"/>
  <c r="D170" i="1"/>
  <c r="B170" i="1"/>
  <c r="E169" i="1"/>
  <c r="D169" i="1"/>
  <c r="B169" i="1"/>
  <c r="E168" i="1"/>
  <c r="D168" i="1"/>
  <c r="B168" i="1"/>
  <c r="E167" i="1"/>
  <c r="D167" i="1"/>
  <c r="B167" i="1"/>
  <c r="E166" i="1"/>
  <c r="D166" i="1"/>
  <c r="B166" i="1"/>
  <c r="E165" i="1"/>
  <c r="D165" i="1"/>
  <c r="B165" i="1"/>
  <c r="E164" i="1"/>
  <c r="D164" i="1"/>
  <c r="B164" i="1"/>
  <c r="E163" i="1"/>
  <c r="D163" i="1"/>
  <c r="B163" i="1"/>
  <c r="E162" i="1"/>
  <c r="D162" i="1"/>
  <c r="B162" i="1"/>
  <c r="E161" i="1"/>
  <c r="D161" i="1"/>
  <c r="B161" i="1"/>
  <c r="E160" i="1"/>
  <c r="D160" i="1"/>
  <c r="B160" i="1"/>
  <c r="E159" i="1"/>
  <c r="D159" i="1"/>
  <c r="B159" i="1"/>
  <c r="E158" i="1"/>
  <c r="D158" i="1"/>
  <c r="B158" i="1"/>
  <c r="E157" i="1"/>
  <c r="D157" i="1"/>
  <c r="B157" i="1"/>
  <c r="E156" i="1"/>
  <c r="D156" i="1"/>
  <c r="B156" i="1"/>
  <c r="E155" i="1"/>
  <c r="D155" i="1"/>
  <c r="B155" i="1"/>
  <c r="E154" i="1"/>
  <c r="D154" i="1"/>
  <c r="B154" i="1"/>
  <c r="E153" i="1"/>
  <c r="D153" i="1"/>
  <c r="B153" i="1"/>
  <c r="E152" i="1"/>
  <c r="D152" i="1"/>
  <c r="B152" i="1"/>
  <c r="E151" i="1"/>
  <c r="D151" i="1"/>
  <c r="B151" i="1"/>
  <c r="E150" i="1"/>
  <c r="D150" i="1"/>
  <c r="B150" i="1"/>
  <c r="E149" i="1"/>
  <c r="D149" i="1"/>
  <c r="B149" i="1"/>
  <c r="E148" i="1"/>
  <c r="D148" i="1"/>
  <c r="B148" i="1"/>
  <c r="E147" i="1"/>
  <c r="D147" i="1"/>
  <c r="B147" i="1"/>
  <c r="E146" i="1"/>
  <c r="D146" i="1"/>
  <c r="B146" i="1"/>
  <c r="E145" i="1"/>
  <c r="D145" i="1"/>
  <c r="B145" i="1"/>
  <c r="E144" i="1"/>
  <c r="D144" i="1"/>
  <c r="B144" i="1"/>
  <c r="E143" i="1"/>
  <c r="D143" i="1"/>
  <c r="B143" i="1"/>
  <c r="E142" i="1"/>
  <c r="D142" i="1"/>
  <c r="B142" i="1"/>
  <c r="E141" i="1"/>
  <c r="D141" i="1"/>
  <c r="B141" i="1"/>
  <c r="E140" i="1"/>
  <c r="D140" i="1"/>
  <c r="B140" i="1"/>
  <c r="E139" i="1"/>
  <c r="D139" i="1"/>
  <c r="B139" i="1"/>
  <c r="E138" i="1"/>
  <c r="D138" i="1"/>
  <c r="B138" i="1"/>
  <c r="E137" i="1"/>
  <c r="D137" i="1"/>
  <c r="B137" i="1"/>
  <c r="E136" i="1"/>
  <c r="D136" i="1"/>
  <c r="B136" i="1"/>
  <c r="E135" i="1"/>
  <c r="D135" i="1"/>
  <c r="B135" i="1"/>
  <c r="E134" i="1"/>
  <c r="D134" i="1"/>
  <c r="B134" i="1"/>
  <c r="E133" i="1"/>
  <c r="D133" i="1"/>
  <c r="B133" i="1"/>
  <c r="E132" i="1"/>
  <c r="D132" i="1"/>
  <c r="B132" i="1"/>
  <c r="E131" i="1"/>
  <c r="D131" i="1"/>
  <c r="B131" i="1"/>
  <c r="E130" i="1"/>
  <c r="D130" i="1"/>
  <c r="B130" i="1"/>
  <c r="E129" i="1"/>
  <c r="D129" i="1"/>
  <c r="B129" i="1"/>
  <c r="E128" i="1"/>
  <c r="D128" i="1"/>
  <c r="B128" i="1"/>
  <c r="E127" i="1"/>
  <c r="D127" i="1"/>
  <c r="B127" i="1"/>
  <c r="E126" i="1"/>
  <c r="D126" i="1"/>
  <c r="B126" i="1"/>
  <c r="E125" i="1"/>
  <c r="D125" i="1"/>
  <c r="B125" i="1"/>
  <c r="E124" i="1"/>
  <c r="D124" i="1"/>
  <c r="B124" i="1"/>
  <c r="E123" i="1"/>
  <c r="D123" i="1"/>
  <c r="B123" i="1"/>
  <c r="E122" i="1"/>
  <c r="D122" i="1"/>
  <c r="B122" i="1"/>
  <c r="E121" i="1"/>
  <c r="D121" i="1"/>
  <c r="B121" i="1"/>
  <c r="E120" i="1"/>
  <c r="D120" i="1"/>
  <c r="B120" i="1"/>
  <c r="E119" i="1"/>
  <c r="D119" i="1"/>
  <c r="B119" i="1"/>
  <c r="E118" i="1"/>
  <c r="D118" i="1"/>
  <c r="B118" i="1"/>
  <c r="E117" i="1"/>
  <c r="D117" i="1"/>
  <c r="B117" i="1"/>
  <c r="E116" i="1"/>
  <c r="D116" i="1"/>
  <c r="B116" i="1"/>
  <c r="E115" i="1"/>
  <c r="D115" i="1"/>
  <c r="B115" i="1"/>
  <c r="E114" i="1"/>
  <c r="D114" i="1"/>
  <c r="B114" i="1"/>
  <c r="E113" i="1"/>
  <c r="D113" i="1"/>
  <c r="B113" i="1"/>
  <c r="E112" i="1"/>
  <c r="D112" i="1"/>
  <c r="B112" i="1"/>
  <c r="E111" i="1"/>
  <c r="D111" i="1"/>
  <c r="B111" i="1"/>
  <c r="E110" i="1"/>
  <c r="D110" i="1"/>
  <c r="B110" i="1"/>
  <c r="E109" i="1"/>
  <c r="D109" i="1"/>
  <c r="B109" i="1"/>
  <c r="E108" i="1"/>
  <c r="D108" i="1"/>
  <c r="B108" i="1"/>
  <c r="E107" i="1"/>
  <c r="D107" i="1"/>
  <c r="B107" i="1"/>
  <c r="E106" i="1"/>
  <c r="D106" i="1"/>
  <c r="B106" i="1"/>
  <c r="E105" i="1"/>
  <c r="D105" i="1"/>
  <c r="B105" i="1"/>
  <c r="E104" i="1"/>
  <c r="D104" i="1"/>
  <c r="B104" i="1"/>
  <c r="E103" i="1"/>
  <c r="D103" i="1"/>
  <c r="B103" i="1"/>
  <c r="E102" i="1"/>
  <c r="D102" i="1"/>
  <c r="B102" i="1"/>
  <c r="E101" i="1"/>
  <c r="D101" i="1"/>
  <c r="B101" i="1"/>
  <c r="E100" i="1"/>
  <c r="D100" i="1"/>
  <c r="B100" i="1"/>
  <c r="E99" i="1"/>
  <c r="D99" i="1"/>
  <c r="B99" i="1"/>
  <c r="E98" i="1"/>
  <c r="D98" i="1"/>
  <c r="B98" i="1"/>
  <c r="E81" i="1"/>
  <c r="D81" i="1"/>
  <c r="E61" i="1"/>
  <c r="D61" i="1"/>
  <c r="E7" i="1"/>
  <c r="D7" i="1"/>
  <c r="E4" i="1"/>
  <c r="D4" i="1"/>
  <c r="X10" i="2" l="1"/>
  <c r="X24" i="2"/>
  <c r="X23" i="2" s="1"/>
  <c r="F33" i="3" s="1"/>
  <c r="F27" i="4" s="1"/>
  <c r="X30" i="2"/>
  <c r="K29" i="5"/>
  <c r="W21" i="6"/>
  <c r="X416" i="6"/>
  <c r="M40" i="2"/>
  <c r="I40" i="2"/>
  <c r="D93" i="1"/>
  <c r="D40" i="2"/>
  <c r="X31" i="2"/>
  <c r="E93" i="1"/>
  <c r="G32" i="4" s="1"/>
  <c r="G31" i="4" s="1"/>
  <c r="X14" i="2"/>
  <c r="X16" i="2"/>
  <c r="X20" i="2"/>
  <c r="E40" i="2"/>
  <c r="G40" i="2"/>
  <c r="K40" i="2"/>
  <c r="U27" i="2"/>
  <c r="E34" i="3" s="1"/>
  <c r="F29" i="4"/>
  <c r="G29" i="4" s="1"/>
  <c r="G35" i="3"/>
  <c r="W249" i="6"/>
  <c r="W255" i="6"/>
  <c r="X453" i="6"/>
  <c r="D97" i="1"/>
  <c r="D219" i="1" s="1"/>
  <c r="P40" i="2"/>
  <c r="R41" i="2" s="1"/>
  <c r="T40" i="2"/>
  <c r="X15" i="2"/>
  <c r="U23" i="2"/>
  <c r="E33" i="3" s="1"/>
  <c r="G33" i="3" s="1"/>
  <c r="H40" i="2"/>
  <c r="L40" i="2"/>
  <c r="X28" i="2"/>
  <c r="F30" i="4"/>
  <c r="G36" i="3"/>
  <c r="G25" i="4"/>
  <c r="L29" i="5"/>
  <c r="W31" i="6"/>
  <c r="X249" i="6"/>
  <c r="X255" i="6"/>
  <c r="X440" i="6"/>
  <c r="W453" i="6"/>
  <c r="Q23" i="8"/>
  <c r="X31" i="6"/>
  <c r="R453" i="8"/>
  <c r="E16" i="7"/>
  <c r="T457" i="6"/>
  <c r="S20" i="6"/>
  <c r="F11" i="5"/>
  <c r="F34" i="5" s="1"/>
  <c r="O40" i="2"/>
  <c r="N41" i="2" s="1"/>
  <c r="G30" i="4"/>
  <c r="E97" i="1"/>
  <c r="E219" i="1" s="1"/>
  <c r="G33" i="4" s="1"/>
  <c r="Q18" i="15"/>
  <c r="R18" i="15"/>
  <c r="R23" i="8"/>
  <c r="K13" i="5"/>
  <c r="H17" i="5"/>
  <c r="L17" i="5" s="1"/>
  <c r="H19" i="5"/>
  <c r="L19" i="5" s="1"/>
  <c r="U457" i="6"/>
  <c r="U20" i="6"/>
  <c r="X21" i="6"/>
  <c r="E11" i="5"/>
  <c r="E34" i="5" s="1"/>
  <c r="K22" i="5"/>
  <c r="K21" i="5" s="1"/>
  <c r="L27" i="5"/>
  <c r="L24" i="5" s="1"/>
  <c r="J34" i="5"/>
  <c r="I34" i="5"/>
  <c r="V12" i="2"/>
  <c r="G38" i="3" s="1"/>
  <c r="G37" i="3" s="1"/>
  <c r="X19" i="2"/>
  <c r="X17" i="2"/>
  <c r="E27" i="4"/>
  <c r="G27" i="4" s="1"/>
  <c r="E28" i="4"/>
  <c r="F40" i="2"/>
  <c r="L18" i="5"/>
  <c r="G24" i="5"/>
  <c r="K27" i="5"/>
  <c r="K24" i="5" s="1"/>
  <c r="U12" i="2"/>
  <c r="E32" i="3" s="1"/>
  <c r="V23" i="2"/>
  <c r="V27" i="2"/>
  <c r="X29" i="2"/>
  <c r="X27" i="2" s="1"/>
  <c r="K18" i="5"/>
  <c r="H22" i="5"/>
  <c r="H21" i="5" s="1"/>
  <c r="W416" i="6"/>
  <c r="S457" i="6"/>
  <c r="V457" i="6"/>
  <c r="L16" i="5"/>
  <c r="T20" i="6"/>
  <c r="W440" i="6"/>
  <c r="AD453" i="6"/>
  <c r="F13" i="7"/>
  <c r="F11" i="7" s="1"/>
  <c r="F35" i="7" s="1"/>
  <c r="W12" i="2"/>
  <c r="V20" i="6"/>
  <c r="G11" i="5"/>
  <c r="AC255" i="6"/>
  <c r="E13" i="7"/>
  <c r="Q453" i="8"/>
  <c r="X457" i="6" l="1"/>
  <c r="X12" i="2"/>
  <c r="F32" i="3" s="1"/>
  <c r="G32" i="3" s="1"/>
  <c r="E11" i="7"/>
  <c r="E35" i="7" s="1"/>
  <c r="W457" i="6"/>
  <c r="K11" i="5"/>
  <c r="K34" i="5" s="1"/>
  <c r="L22" i="5"/>
  <c r="L21" i="5" s="1"/>
  <c r="H11" i="5"/>
  <c r="H34" i="5" s="1"/>
  <c r="L11" i="5"/>
  <c r="G34" i="5"/>
  <c r="V40" i="2"/>
  <c r="F34" i="3"/>
  <c r="G34" i="3" s="1"/>
  <c r="E30" i="3"/>
  <c r="E26" i="4"/>
  <c r="E41" i="3"/>
  <c r="W40" i="2"/>
  <c r="G39" i="3"/>
  <c r="U40" i="2"/>
  <c r="X40" i="2" l="1"/>
  <c r="F26" i="4"/>
  <c r="G26" i="4" s="1"/>
  <c r="F41" i="3"/>
  <c r="L34" i="5"/>
  <c r="E24" i="4"/>
  <c r="E35" i="4" s="1"/>
  <c r="F28" i="4"/>
  <c r="F30" i="3"/>
  <c r="G30" i="3"/>
  <c r="G41" i="3" s="1"/>
  <c r="F24" i="4" l="1"/>
  <c r="F35" i="4" s="1"/>
  <c r="G28" i="4"/>
  <c r="G24" i="4" l="1"/>
  <c r="G35" i="4" s="1"/>
</calcChain>
</file>

<file path=xl/sharedStrings.xml><?xml version="1.0" encoding="utf-8"?>
<sst xmlns="http://schemas.openxmlformats.org/spreadsheetml/2006/main" count="15266" uniqueCount="8187">
  <si>
    <t>II.</t>
  </si>
  <si>
    <t>ASET LAINNYA</t>
  </si>
  <si>
    <t xml:space="preserve">No. </t>
  </si>
  <si>
    <t>NAMA BARANG</t>
  </si>
  <si>
    <t>KODE BARANG</t>
  </si>
  <si>
    <t>JUMLAH BARANG</t>
  </si>
  <si>
    <t>HARGA</t>
  </si>
  <si>
    <t>KETERANGAN</t>
  </si>
  <si>
    <t>PERALATAN DAN MESIN</t>
  </si>
  <si>
    <t>Sepeda Motor</t>
  </si>
  <si>
    <t>ALAT RUMAH TANGGA</t>
  </si>
  <si>
    <t>Monitor Komputer</t>
  </si>
  <si>
    <t>Kipas Angin</t>
  </si>
  <si>
    <t>Meja kayu</t>
  </si>
  <si>
    <t>Tempat Tidur</t>
  </si>
  <si>
    <t>Lemari</t>
  </si>
  <si>
    <t>Lemari Triplek</t>
  </si>
  <si>
    <t>Kursi Kayu</t>
  </si>
  <si>
    <t>Tempat Sampah</t>
  </si>
  <si>
    <t>Meja</t>
  </si>
  <si>
    <t>Rak TV</t>
  </si>
  <si>
    <t>Dispenser</t>
  </si>
  <si>
    <t>Kursi Sudut</t>
  </si>
  <si>
    <t>Komputer Relion</t>
  </si>
  <si>
    <t>Radio Orari</t>
  </si>
  <si>
    <t>TV</t>
  </si>
  <si>
    <t>Radio Recorder</t>
  </si>
  <si>
    <t>Kursi Busa</t>
  </si>
  <si>
    <t>Note Book</t>
  </si>
  <si>
    <t>LCD Proyektor</t>
  </si>
  <si>
    <t>Lemari es/ Vaksin</t>
  </si>
  <si>
    <t>Komputer</t>
  </si>
  <si>
    <t>Gambar Presiden</t>
  </si>
  <si>
    <t>Gambar Wapres</t>
  </si>
  <si>
    <t>Gb. Burung Garuda</t>
  </si>
  <si>
    <t>Peta</t>
  </si>
  <si>
    <t>Gambar SOP</t>
  </si>
  <si>
    <t>Kursi Plastik</t>
  </si>
  <si>
    <t>Wastafel</t>
  </si>
  <si>
    <t>Ember Plastik</t>
  </si>
  <si>
    <t>Tabung Air</t>
  </si>
  <si>
    <t>Staples</t>
  </si>
  <si>
    <t>Gunting</t>
  </si>
  <si>
    <t>Penggerus Obat</t>
  </si>
  <si>
    <t>Bangku Panjang</t>
  </si>
  <si>
    <t>Papan pengumuman</t>
  </si>
  <si>
    <t>Stempel</t>
  </si>
  <si>
    <t>ALAT KEDOKTERAN</t>
  </si>
  <si>
    <t>Mikroskopis</t>
  </si>
  <si>
    <t>Pengukur TB/BB</t>
  </si>
  <si>
    <t>Timbangan Dewasa</t>
  </si>
  <si>
    <t>Timbangan Dacin</t>
  </si>
  <si>
    <t>Doppler</t>
  </si>
  <si>
    <t>Timbangan badan dan alat ukur</t>
  </si>
  <si>
    <t>Diagnostic Set</t>
  </si>
  <si>
    <t>Alat Diagnosa</t>
  </si>
  <si>
    <t>Ishihara tes</t>
  </si>
  <si>
    <t>Bed Pasien</t>
  </si>
  <si>
    <t>Pap Smear Kit</t>
  </si>
  <si>
    <t>Food Model Sanitasi</t>
  </si>
  <si>
    <t>Timbangan Bayi</t>
  </si>
  <si>
    <t>ALAT LABORATORIUM</t>
  </si>
  <si>
    <t>PH Meter Digital</t>
  </si>
  <si>
    <t>Comperator Kimia Air</t>
  </si>
  <si>
    <t>Botol Sample Bakteriologis</t>
  </si>
  <si>
    <t>Jerigen Plastik</t>
  </si>
  <si>
    <t>Food Model</t>
  </si>
  <si>
    <t>Bok Slait</t>
  </si>
  <si>
    <t>HB Sahli</t>
  </si>
  <si>
    <t>Seidu</t>
  </si>
  <si>
    <t>HB Meter + reagen cyanmed</t>
  </si>
  <si>
    <t>Simple water tes kit</t>
  </si>
  <si>
    <t>Sample Water test</t>
  </si>
  <si>
    <t>JUMLAH</t>
  </si>
  <si>
    <t>III.</t>
  </si>
  <si>
    <t>EKSTRAKOMPTABLE</t>
  </si>
  <si>
    <t>IV.</t>
  </si>
  <si>
    <t>PENGUNGKAPAN LAIN-LAIN</t>
  </si>
  <si>
    <t>Saldo awal periode Rp. terdapat selisih antara penyajian nilai BMD menurut NERACA sebesar Rp. dengan rincian sebagai berikut:</t>
  </si>
  <si>
    <t>a.</t>
  </si>
  <si>
    <t>b.</t>
  </si>
  <si>
    <t>Terdapat koreksi audit dari BPK sebesar Rp, dengan rincian sebagai berikut:</t>
  </si>
  <si>
    <t xml:space="preserve">a. </t>
  </si>
  <si>
    <t>Terdapat selisih nilai antara total mutasi tambah BMD berupa Aset Tetap selama periode berjalan (pembelian dan pengembangan BMD) dengan total realisasi belanja modal sebesar Rp 3.279.037.935,91 dengan rincian sebagai berikut:</t>
  </si>
  <si>
    <t>a. Peralatan Mesin</t>
  </si>
  <si>
    <t>b. Gedung dan Bangunan</t>
  </si>
  <si>
    <t>c, Jalan dan Jembatan,Irigasi</t>
  </si>
  <si>
    <t>Total</t>
  </si>
  <si>
    <t>Terdapat Koreksi Kurang/Keluar  BMD berupa Aset Tetap selama periode berjalan (Karena Double Catat ) dengan total sebesar Rp 247,750,000 dengan rincian sebagai berikut:</t>
  </si>
  <si>
    <t>PEJABAT REKON KIB DAN NERACA</t>
  </si>
  <si>
    <t>JABATAN</t>
  </si>
  <si>
    <t>TANDA TANGAN</t>
  </si>
  <si>
    <t>Kepala Puskesmas Demak II</t>
  </si>
  <si>
    <t>………………………………</t>
  </si>
  <si>
    <t>dr.Ali Maimun,M.Kes</t>
  </si>
  <si>
    <t>Nip.19720410 200212 1 007</t>
  </si>
  <si>
    <t>BENDAHARA PENGELUARAN</t>
  </si>
  <si>
    <t>Lina Dwi Yoga P,AMK</t>
  </si>
  <si>
    <t>NIP, 19760209 200312 2 007</t>
  </si>
  <si>
    <t>PENGURUS BARANG</t>
  </si>
  <si>
    <t>Sumainah</t>
  </si>
  <si>
    <t>Nip.19700815 200910 2 003</t>
  </si>
  <si>
    <t>I.</t>
  </si>
  <si>
    <t>REKONSILIASI KARTU INVENTARIS BARANG DAN NERACA</t>
  </si>
  <si>
    <t>NO</t>
  </si>
  <si>
    <t>JENIS BARANG</t>
  </si>
  <si>
    <t>SALDO AWAL</t>
  </si>
  <si>
    <t>MUTASI</t>
  </si>
  <si>
    <t>KIB - NERACA</t>
  </si>
  <si>
    <t>SALDO AKHIR</t>
  </si>
  <si>
    <t>KIB</t>
  </si>
  <si>
    <t>EKSTRA                   KOMPTABLE</t>
  </si>
  <si>
    <t>NERACA</t>
  </si>
  <si>
    <t>PENAMBAHAN</t>
  </si>
  <si>
    <t>PENGURANGAN</t>
  </si>
  <si>
    <t xml:space="preserve">ASET LAINNYA      </t>
  </si>
  <si>
    <t>EKSTRA       KOMPTABEL</t>
  </si>
  <si>
    <t>BELANJA MODAL</t>
  </si>
  <si>
    <t xml:space="preserve">BELANJA NON MODAL               </t>
  </si>
  <si>
    <t>HIBAH</t>
  </si>
  <si>
    <t>MUTASI SKPD TAMBAH</t>
  </si>
  <si>
    <t>KOREKSI</t>
  </si>
  <si>
    <t>PENGHAPUSAN</t>
  </si>
  <si>
    <t>MUTASI SKPD KELUAR</t>
  </si>
  <si>
    <t>EKSTRA   KOMPTABEL</t>
  </si>
  <si>
    <t>ATRIBUSI</t>
  </si>
  <si>
    <t>SALAH PENGGANGGARAN (BELANJA YG MEMBENTUK ASET)</t>
  </si>
  <si>
    <t xml:space="preserve">APBN </t>
  </si>
  <si>
    <t>APBD PROP.</t>
  </si>
  <si>
    <t>SPI</t>
  </si>
  <si>
    <t>PIHAK KE III</t>
  </si>
  <si>
    <t>3= (4+5+6)</t>
  </si>
  <si>
    <t>6=(3-4-5)</t>
  </si>
  <si>
    <t>17= (3) + (7 s/d 11)  -       (12 s/d 14 )</t>
  </si>
  <si>
    <t>18= (4+16)</t>
  </si>
  <si>
    <t>19= (5+15)</t>
  </si>
  <si>
    <t>20= (17-18-19)</t>
  </si>
  <si>
    <t>A.1</t>
  </si>
  <si>
    <t>TANAH</t>
  </si>
  <si>
    <t xml:space="preserve"> </t>
  </si>
  <si>
    <t>ALAT BESAR</t>
  </si>
  <si>
    <t>ALAT ANGKUTAN</t>
  </si>
  <si>
    <t>ALAT BENGKEL DAN UKUR</t>
  </si>
  <si>
    <t>ALAT PERTANIAN</t>
  </si>
  <si>
    <t>ALAT KANTOR DAN RUMAH TANGGA</t>
  </si>
  <si>
    <t>ALAT STUDIO DAN KOMUNIKASI</t>
  </si>
  <si>
    <t>ALAT PERSENJATAAN/KEAMANAN</t>
  </si>
  <si>
    <t>C</t>
  </si>
  <si>
    <t>GEDUNG DAN BANGUNAN</t>
  </si>
  <si>
    <t>BANGUNAN GEDUNG</t>
  </si>
  <si>
    <t>MONUMEN</t>
  </si>
  <si>
    <t>D</t>
  </si>
  <si>
    <t>JALAN, JEMBATAN DAN JARINGAN</t>
  </si>
  <si>
    <t>JALAN DAN JEMBATAN</t>
  </si>
  <si>
    <t>BANGUNAN AIR/IRIGASI</t>
  </si>
  <si>
    <t>INSTALASI</t>
  </si>
  <si>
    <t>JARINGAN</t>
  </si>
  <si>
    <t>E</t>
  </si>
  <si>
    <t>ASET TETAP LAINNYA</t>
  </si>
  <si>
    <t>BUKU DAN PERPUSTAKAAN</t>
  </si>
  <si>
    <t>BARANG BERCORAK KEBUDAYAAN</t>
  </si>
  <si>
    <t>HEWAN DAN TERNAK SERTA TANAMAN</t>
  </si>
  <si>
    <t>F.20</t>
  </si>
  <si>
    <t>KONSTRUKSI DALAM PENGERJAAN</t>
  </si>
  <si>
    <t>TOTAL ASET (A+B+C+D+E+F)</t>
  </si>
  <si>
    <t>JUMLAH MUTASI TAMBAH =</t>
  </si>
  <si>
    <t>JUMLAH MUTASI KURANG =</t>
  </si>
  <si>
    <t>PEMERINTAH  KABUPATEN DEMAK</t>
  </si>
  <si>
    <t>BERITA ACARA REKONSILIASI INTERNAL DATA BARANG MILIK DAERAH</t>
  </si>
  <si>
    <t>PADA PUSKESMAS DEMAK II</t>
  </si>
  <si>
    <t>NOMOR :      /      /     / 2015</t>
  </si>
  <si>
    <t xml:space="preserve">I. </t>
  </si>
  <si>
    <t>Nama</t>
  </si>
  <si>
    <t>:</t>
  </si>
  <si>
    <t>NIP</t>
  </si>
  <si>
    <t>10700815 200901 2 003</t>
  </si>
  <si>
    <t>Jabatan</t>
  </si>
  <si>
    <t>Pengurus Barang</t>
  </si>
  <si>
    <t>dalam hal ini bertindak untuk dan atas nama penanggung jawab Barang pada Puskesmas Demak II untuk selanjutnya disebut Pihak Pertama ;</t>
  </si>
  <si>
    <t>Lina Dwi Yoga P</t>
  </si>
  <si>
    <t>Bendahara Pengeluaran</t>
  </si>
  <si>
    <t>dalam hal ini bertindak untuk dan atas nama penanggung jawab Keuangan Puskesmas Demak II, untuk selanjutnya disebut Pihak Kedua ;</t>
  </si>
  <si>
    <t>menyatakan  bahwa  telah  melakukan  Rekonsiliasi  Data  Barang  Milik  Daerah  (BMD)  pada lingkup internal Puskesmas Demak II dengan cara membandingkan data BMD  pada Laporan Barang Unit Kuasa Pengguna Barang yang disusun oleh Pengurus  Barang dengan Laporan Keuangan Puskesmas Demak II  yang disusun oleh Bendaraha Pengeluaran Puskesmas Demak II, dengan hasil sebagai berikut:</t>
  </si>
  <si>
    <t>Hasil Rekonsiliasi Data :</t>
  </si>
  <si>
    <t>No</t>
  </si>
  <si>
    <t>Akun Neraca</t>
  </si>
  <si>
    <t>SELISIH</t>
  </si>
  <si>
    <t>(1)</t>
  </si>
  <si>
    <t>(2)</t>
  </si>
  <si>
    <t>(3)</t>
  </si>
  <si>
    <t>(4)</t>
  </si>
  <si>
    <t xml:space="preserve">(5) </t>
  </si>
  <si>
    <t>A</t>
  </si>
  <si>
    <t>ASET TETAP</t>
  </si>
  <si>
    <t>Tanah</t>
  </si>
  <si>
    <t>Peralatan dan Mesin</t>
  </si>
  <si>
    <t>Gedung dan Bangunan</t>
  </si>
  <si>
    <t>jalan, Irigasi dan Jaringan</t>
  </si>
  <si>
    <t>Aset Tetap Lainnya</t>
  </si>
  <si>
    <t>Konstruksi Dalam Pengerjaan</t>
  </si>
  <si>
    <t>B</t>
  </si>
  <si>
    <t>Aset Lain-Lain</t>
  </si>
  <si>
    <t>Rincian terlampir</t>
  </si>
  <si>
    <t>Hal-hal penting lainnya mengenai data BMD terkait penyusunan laporan keuangan disajikan dalam Lampiran berita Acara ini, yang merupakan bagian yang tidak terpisahkan dari Berita Acara ini.</t>
  </si>
  <si>
    <t xml:space="preserve">                            Pengurus Barang</t>
  </si>
  <si>
    <t>NIP.19700815 200901 2 003</t>
  </si>
  <si>
    <t>Mengetahui,</t>
  </si>
  <si>
    <t xml:space="preserve">                                             </t>
  </si>
  <si>
    <t>NIP.19720410 200212 1 007</t>
  </si>
  <si>
    <t>PEMERINTAH KABUPATEN DEMAK</t>
  </si>
  <si>
    <t>BERITA ACARA REKONSILIASI BARANG MILIK DAERAH</t>
  </si>
  <si>
    <t>Dengan hasil sebagai berikut :</t>
  </si>
  <si>
    <t xml:space="preserve">Rekonsiliasi dilaksanakan secara bersama-sama yang hasilnya dituangkan dalam Berita Acara Rekonsiliasi ini dengan dilampiri laporan hasil Rekonsiliasi Internal Puskesmas Demak II yang merupakan bagian yang tidak terpisahkan dari Berita Acara Rekonsiliasi ini. </t>
  </si>
  <si>
    <t>Demikian Berita Acara ini dibuat untuk dilaksanakan, dan apabila di kemudian hari terdapat kekeliruan akan dilakukan perbaikan sebagaimana mestinya.</t>
  </si>
  <si>
    <t>An. Pembantu Pengelola Barang</t>
  </si>
  <si>
    <t>Unit Kuasa Pengguna Barang</t>
  </si>
  <si>
    <t>Kepala Bidang Kekayaan</t>
  </si>
  <si>
    <t>BETTI SUSILOWATI, S.Sos,MM</t>
  </si>
  <si>
    <t>NIP. 19690821 199001 2 001</t>
  </si>
  <si>
    <t>NIP. 10720410 200212 1 007</t>
  </si>
  <si>
    <t>SKPD</t>
  </si>
  <si>
    <t>: PUSKESMAS DEMAK II</t>
  </si>
  <si>
    <t>Lampiran</t>
  </si>
  <si>
    <t>: 36</t>
  </si>
  <si>
    <t>KAB / KOTA</t>
  </si>
  <si>
    <t>: DEMAK</t>
  </si>
  <si>
    <t>PROVINSI</t>
  </si>
  <si>
    <t>: JAWA TENGAH</t>
  </si>
  <si>
    <t>REKAPITULASI DAFTAR MUTASI BARANG MILIK DAERAH</t>
  </si>
  <si>
    <t>KABUPATEN DEMAK</t>
  </si>
  <si>
    <t xml:space="preserve">GOLONGAN </t>
  </si>
  <si>
    <t>KODE BIDANG BARANG</t>
  </si>
  <si>
    <t>NAMA BIDANG BARANG</t>
  </si>
  <si>
    <t>Jumlah Awal</t>
  </si>
  <si>
    <t>Mutasi / Perubahan</t>
  </si>
  <si>
    <t>Jumlah Akhir</t>
  </si>
  <si>
    <t>Ket</t>
  </si>
  <si>
    <t>Bertambah</t>
  </si>
  <si>
    <t>Berkurang</t>
  </si>
  <si>
    <t>Jml Brg</t>
  </si>
  <si>
    <t>Jumlah Harga</t>
  </si>
  <si>
    <t>01</t>
  </si>
  <si>
    <t>02</t>
  </si>
  <si>
    <t>a. Alat-alat Besar</t>
  </si>
  <si>
    <t>03</t>
  </si>
  <si>
    <t>b. Alat-alat Angkutan</t>
  </si>
  <si>
    <t>04</t>
  </si>
  <si>
    <t>c. Alat-alat Bengkel dan Alat Ukur</t>
  </si>
  <si>
    <t>05</t>
  </si>
  <si>
    <t>d. Alat-alat Pertanian/Peternakan</t>
  </si>
  <si>
    <t>06</t>
  </si>
  <si>
    <t>e. Alat-alat Kantor dan Rumah Tangga</t>
  </si>
  <si>
    <t>07</t>
  </si>
  <si>
    <t>f. Alat-alat Studio dan Komunikasi</t>
  </si>
  <si>
    <t>08</t>
  </si>
  <si>
    <t>g. Alat-alat Kedokteran</t>
  </si>
  <si>
    <t>09</t>
  </si>
  <si>
    <t>h. Alat-alat Laboratorium</t>
  </si>
  <si>
    <t>10</t>
  </si>
  <si>
    <t>i. Alat-alat Keamanan</t>
  </si>
  <si>
    <t>a. Bangunan Gedung</t>
  </si>
  <si>
    <t>b. Bangunan Monumen</t>
  </si>
  <si>
    <t>JALAN, IRIGASI DAN JARINGAN</t>
  </si>
  <si>
    <t>a. Jalan dan Jembatan</t>
  </si>
  <si>
    <t>b. Bangunan Air/Irigasi</t>
  </si>
  <si>
    <t>c. Instalasi</t>
  </si>
  <si>
    <t>d. Jaringan</t>
  </si>
  <si>
    <t>a. Buku Perpustakaan</t>
  </si>
  <si>
    <t>b. Barang Bercorak Kesenian/Kebudayaan</t>
  </si>
  <si>
    <t>Hewan Ternak dan Tumbuhan</t>
  </si>
  <si>
    <t>J u m l a h</t>
  </si>
  <si>
    <t>Demak, 30 JUNI 2015</t>
  </si>
  <si>
    <t>MENGETAHUI:</t>
  </si>
  <si>
    <t>KEPALA PUSKESMAS DEMAK II</t>
  </si>
  <si>
    <t>NIP. 19720410 200212 1 007</t>
  </si>
  <si>
    <t>NIP. 19700815 200901 2 003</t>
  </si>
  <si>
    <t xml:space="preserve">DAFTAR MUTASI BARANG DAERAH </t>
  </si>
  <si>
    <t>Kabupaaten / kota</t>
  </si>
  <si>
    <t>Propinsi</t>
  </si>
  <si>
    <t>kode lokasi</t>
  </si>
  <si>
    <t xml:space="preserve">: </t>
  </si>
  <si>
    <t>Nomor</t>
  </si>
  <si>
    <t>SPESIFIKASI BARANG</t>
  </si>
  <si>
    <t>Asal / Cara Perolehan Barang</t>
  </si>
  <si>
    <t>Tahun Beli /Perolehan</t>
  </si>
  <si>
    <t>Ukuran Barang / Konstruksi  (P.S.D)</t>
  </si>
  <si>
    <t>Sat</t>
  </si>
  <si>
    <t>Keadaan Barang B/KB/RB</t>
  </si>
  <si>
    <t>No. urut</t>
  </si>
  <si>
    <t>Kode Barang</t>
  </si>
  <si>
    <t>Reg</t>
  </si>
  <si>
    <t>Nama/ Jenis Barang</t>
  </si>
  <si>
    <t>Merk / type</t>
  </si>
  <si>
    <t>No.Sertifikat No.Pabrik No.Chasis No.Mesin</t>
  </si>
  <si>
    <t>Bhn</t>
  </si>
  <si>
    <t>jml</t>
  </si>
  <si>
    <t>Harga</t>
  </si>
  <si>
    <t>NIHIL</t>
  </si>
  <si>
    <t>02.03</t>
  </si>
  <si>
    <t>Mobil  Pusling</t>
  </si>
  <si>
    <t>Izusu Panther/TBR 45</t>
  </si>
  <si>
    <t>Besi</t>
  </si>
  <si>
    <t>2000 cc</t>
  </si>
  <si>
    <t>RB</t>
  </si>
  <si>
    <t xml:space="preserve">Suzuki RC </t>
  </si>
  <si>
    <t>100 cc</t>
  </si>
  <si>
    <t>Yamaha VEGA R</t>
  </si>
  <si>
    <t>Honda NF 125 TD</t>
  </si>
  <si>
    <t>125 cc</t>
  </si>
  <si>
    <t>SUZUKI APV</t>
  </si>
  <si>
    <t>PERALATAN KANTOR DAN RUMAH TANGGA</t>
  </si>
  <si>
    <t>02.06</t>
  </si>
  <si>
    <t>Alat kantor</t>
  </si>
  <si>
    <t>-</t>
  </si>
  <si>
    <t>APBD</t>
  </si>
  <si>
    <t>Buah</t>
  </si>
  <si>
    <t>Kursi Kerja</t>
  </si>
  <si>
    <t>Kitchen Set</t>
  </si>
  <si>
    <t>LPG</t>
  </si>
  <si>
    <t>Kamera Digital</t>
  </si>
  <si>
    <t>Kompor gas</t>
  </si>
  <si>
    <t>Pemasangan Tralis besi</t>
  </si>
  <si>
    <t>Meja kerja</t>
  </si>
  <si>
    <t>Kursi putar</t>
  </si>
  <si>
    <t>Kipas angin</t>
  </si>
  <si>
    <t>Kayu</t>
  </si>
  <si>
    <t>006</t>
  </si>
  <si>
    <t>elektronik</t>
  </si>
  <si>
    <t>011</t>
  </si>
  <si>
    <t>Televisi LCD LED</t>
  </si>
  <si>
    <t>Korden</t>
  </si>
  <si>
    <t>Meter</t>
  </si>
  <si>
    <t>Kursi Tunggu Pasien</t>
  </si>
  <si>
    <t>Logam</t>
  </si>
  <si>
    <t>Elektronika</t>
  </si>
  <si>
    <t>Printer Scanner</t>
  </si>
  <si>
    <t>Catridge Print</t>
  </si>
  <si>
    <t>Printer</t>
  </si>
  <si>
    <t>Komputer Notebook  HP Pavilion G4</t>
  </si>
  <si>
    <t>Printer  Canon Pixma ip 2770</t>
  </si>
  <si>
    <t>Meja    Kerja</t>
  </si>
  <si>
    <t>Kursi</t>
  </si>
  <si>
    <t>Rak Status</t>
  </si>
  <si>
    <t>Tempat  Sampah</t>
  </si>
  <si>
    <t>Plastik</t>
  </si>
  <si>
    <t>Jam  Dinding</t>
  </si>
  <si>
    <t>Elektro</t>
  </si>
  <si>
    <t>Telp</t>
  </si>
  <si>
    <t>Kursi   Lipat</t>
  </si>
  <si>
    <t>Kipas  Angin</t>
  </si>
  <si>
    <t>Kursi  Plastik</t>
  </si>
  <si>
    <t>Kursi   PUTAR</t>
  </si>
  <si>
    <t>Almari</t>
  </si>
  <si>
    <t>Campuran</t>
  </si>
  <si>
    <t xml:space="preserve">meja kursi tamu </t>
  </si>
  <si>
    <t>Jam Dinding</t>
  </si>
  <si>
    <t>Gbr Presiden</t>
  </si>
  <si>
    <t>Gbr Wapres</t>
  </si>
  <si>
    <t>Kayu kaca</t>
  </si>
  <si>
    <t>Gbr Burung Garuda</t>
  </si>
  <si>
    <t>peta Wilayah Kerja</t>
  </si>
  <si>
    <t>L CD   Proyek</t>
  </si>
  <si>
    <t>Kursi   Kerja</t>
  </si>
  <si>
    <t>1985 / 2001</t>
  </si>
  <si>
    <t>Rak</t>
  </si>
  <si>
    <t>Tempat  Tidur</t>
  </si>
  <si>
    <t>Meja Tulis</t>
  </si>
  <si>
    <t>Maspion</t>
  </si>
  <si>
    <t>Kursi    Lipat</t>
  </si>
  <si>
    <t>Meja    Panjang   Ukur TB</t>
  </si>
  <si>
    <t>Kain</t>
  </si>
  <si>
    <t>Gambar   Sop</t>
  </si>
  <si>
    <t>Meja Kerja</t>
  </si>
  <si>
    <t xml:space="preserve">Kursi </t>
  </si>
  <si>
    <t>Ekekro</t>
  </si>
  <si>
    <t>Note   Book</t>
  </si>
  <si>
    <t>Elktro</t>
  </si>
  <si>
    <t>Kulkas    Vaksin</t>
  </si>
  <si>
    <t>Lemari es</t>
  </si>
  <si>
    <t>electro</t>
  </si>
  <si>
    <t>Tempat sampah</t>
  </si>
  <si>
    <t>Jam dinding</t>
  </si>
  <si>
    <t>Electro</t>
  </si>
  <si>
    <t>Triplek</t>
  </si>
  <si>
    <t>ose</t>
  </si>
  <si>
    <t>elektro</t>
  </si>
  <si>
    <t>BUAH</t>
  </si>
  <si>
    <t>Ember</t>
  </si>
  <si>
    <t>Tabung</t>
  </si>
  <si>
    <t>Kursi  Putar</t>
  </si>
  <si>
    <t>Kayu busa</t>
  </si>
  <si>
    <t>Stainles</t>
  </si>
  <si>
    <t>Keramik</t>
  </si>
  <si>
    <t>Dispenser   set</t>
  </si>
  <si>
    <t>Micro phone</t>
  </si>
  <si>
    <t>Kursi Bangku</t>
  </si>
  <si>
    <t>Kursi  Bangku</t>
  </si>
  <si>
    <t xml:space="preserve">Tempat    Sampah </t>
  </si>
  <si>
    <t xml:space="preserve">Plastik </t>
  </si>
  <si>
    <t>Tempat Galon ;/guci</t>
  </si>
  <si>
    <t>Gambar Wilayah /Peta</t>
  </si>
  <si>
    <t>TV    14  INC</t>
  </si>
  <si>
    <t>Rak  TV</t>
  </si>
  <si>
    <t>Tlipek</t>
  </si>
  <si>
    <t>Papan   Penggumuman</t>
  </si>
  <si>
    <t>Despenser Water</t>
  </si>
  <si>
    <t>Elekro</t>
  </si>
  <si>
    <t>Kursi Busa Sudut</t>
  </si>
  <si>
    <t>lokal</t>
  </si>
  <si>
    <t>kayu</t>
  </si>
  <si>
    <t>Meja komputer</t>
  </si>
  <si>
    <t>Relion</t>
  </si>
  <si>
    <t xml:space="preserve">Meia Komputer    </t>
  </si>
  <si>
    <t>lion star</t>
  </si>
  <si>
    <t>Chitq</t>
  </si>
  <si>
    <t>Lemari data</t>
  </si>
  <si>
    <t>Radio  Orari</t>
  </si>
  <si>
    <t>Rak Satus</t>
  </si>
  <si>
    <t>1984 / 1986</t>
  </si>
  <si>
    <t xml:space="preserve"> Radio Orari</t>
  </si>
  <si>
    <t>Stenlis</t>
  </si>
  <si>
    <t>Kipas   Angin</t>
  </si>
  <si>
    <t xml:space="preserve">Lemari   </t>
  </si>
  <si>
    <t>T V 14 Inc</t>
  </si>
  <si>
    <t>Lemari   Sorok</t>
  </si>
  <si>
    <t>Rak troli  TV</t>
  </si>
  <si>
    <t>vigura Cermin</t>
  </si>
  <si>
    <t>kaya</t>
  </si>
  <si>
    <t>Kursi   Busa</t>
  </si>
  <si>
    <t>lemari Rak</t>
  </si>
  <si>
    <t>Kotak Sorok</t>
  </si>
  <si>
    <t>Peta Wilayah Kerja</t>
  </si>
  <si>
    <t>saka husada    bakti</t>
  </si>
  <si>
    <t>campuran</t>
  </si>
  <si>
    <t>buah</t>
  </si>
  <si>
    <t xml:space="preserve">Rak Obat </t>
  </si>
  <si>
    <t xml:space="preserve">Kayu  </t>
  </si>
  <si>
    <t xml:space="preserve">Advan </t>
  </si>
  <si>
    <t>Meja    periksa</t>
  </si>
  <si>
    <t>Lokal</t>
  </si>
  <si>
    <t>Kursi  Puter</t>
  </si>
  <si>
    <t>Rakuda</t>
  </si>
  <si>
    <t>Kompor   Gas</t>
  </si>
  <si>
    <t>Niko</t>
  </si>
  <si>
    <t xml:space="preserve">Dispenser </t>
  </si>
  <si>
    <t>Miyako</t>
  </si>
  <si>
    <t xml:space="preserve">Teralis besi </t>
  </si>
  <si>
    <t>Troli</t>
  </si>
  <si>
    <t>Container</t>
  </si>
  <si>
    <t>Kertas</t>
  </si>
  <si>
    <t>Pitrace</t>
  </si>
  <si>
    <t>Besi Soka</t>
  </si>
  <si>
    <t>Besi Stanlies</t>
  </si>
  <si>
    <t>Korden Jendela</t>
  </si>
  <si>
    <t>JKN/BPJS</t>
  </si>
  <si>
    <t>Printer Canon Prima 2770</t>
  </si>
  <si>
    <t>kursi kerja kayu</t>
  </si>
  <si>
    <t>kipas angin maspion</t>
  </si>
  <si>
    <t>despenser miyako</t>
  </si>
  <si>
    <t>pemadam kebakaran mugen</t>
  </si>
  <si>
    <t>AC merk LG 1/2 PK</t>
  </si>
  <si>
    <t>kursi putar</t>
  </si>
  <si>
    <t xml:space="preserve">kursi lipat chitose </t>
  </si>
  <si>
    <t>personal komputer</t>
  </si>
  <si>
    <t>Laptop  accer Intel</t>
  </si>
  <si>
    <t>printer Laser Jet HP 1102 wireles</t>
  </si>
  <si>
    <t>printer HP</t>
  </si>
  <si>
    <t>Stavolt</t>
  </si>
  <si>
    <t xml:space="preserve">Buah </t>
  </si>
  <si>
    <t xml:space="preserve">Laptop </t>
  </si>
  <si>
    <t>TOSHIBA</t>
  </si>
  <si>
    <t>HP</t>
  </si>
  <si>
    <t>ALAT KOMUNIKASI</t>
  </si>
  <si>
    <t>02.07</t>
  </si>
  <si>
    <t>Modem</t>
  </si>
  <si>
    <t>Proyektor LCD</t>
  </si>
  <si>
    <t xml:space="preserve">ALAT KEDOKTERAN </t>
  </si>
  <si>
    <t>02.08</t>
  </si>
  <si>
    <t>068</t>
  </si>
  <si>
    <t>Papsmear Kit:</t>
  </si>
  <si>
    <t>- Vaginal Speculum Disposible ( M ) : 15 buah</t>
  </si>
  <si>
    <t>- Sarung tangan steril Servical Brush : 15 buah</t>
  </si>
  <si>
    <t>- Kapas : 15 buah</t>
  </si>
  <si>
    <t>- Under Pad : 15 buah</t>
  </si>
  <si>
    <t>- Spatula Vaginal kayu : 15 buah</t>
  </si>
  <si>
    <t>- Object Glass : 15 buah</t>
  </si>
  <si>
    <t>Poskesdes Kit:</t>
  </si>
  <si>
    <t>- Timbangan Bayi</t>
  </si>
  <si>
    <t>- Timbangan Dewasa</t>
  </si>
  <si>
    <t>- Stetoskop</t>
  </si>
  <si>
    <t>- Tensimeter Aneroid</t>
  </si>
  <si>
    <t>- Pengukur Panjang Bayi</t>
  </si>
  <si>
    <t>- Oksigen Regulator</t>
  </si>
  <si>
    <t xml:space="preserve">- Resuscitator infant </t>
  </si>
  <si>
    <t>- Sterilisator</t>
  </si>
  <si>
    <t>- Partus Set</t>
  </si>
  <si>
    <t>- IUD Set</t>
  </si>
  <si>
    <t>- Curretage Set</t>
  </si>
  <si>
    <t>- Mini Bedah Set</t>
  </si>
  <si>
    <t>49</t>
  </si>
  <si>
    <t>001</t>
  </si>
  <si>
    <t>010</t>
  </si>
  <si>
    <t>013</t>
  </si>
  <si>
    <t>Halogen Examination Set</t>
  </si>
  <si>
    <t>003</t>
  </si>
  <si>
    <t>19</t>
  </si>
  <si>
    <t>005</t>
  </si>
  <si>
    <t>Sterilisator</t>
  </si>
  <si>
    <t>031</t>
  </si>
  <si>
    <t>Bak Instrumen Besar</t>
  </si>
  <si>
    <t>008</t>
  </si>
  <si>
    <t>Waskom Stainles</t>
  </si>
  <si>
    <t>009</t>
  </si>
  <si>
    <t>Alat Isihara Tes</t>
  </si>
  <si>
    <t>Vakum set</t>
  </si>
  <si>
    <t>Tensimeter</t>
  </si>
  <si>
    <t>055</t>
  </si>
  <si>
    <t>Pencabut Gigi Dewasa Set</t>
  </si>
  <si>
    <t>Penambal Gigi dewasa Set</t>
  </si>
  <si>
    <t xml:space="preserve">Skeler Dewasa </t>
  </si>
  <si>
    <t>015</t>
  </si>
  <si>
    <t>Minor Surgery Set</t>
  </si>
  <si>
    <t>EXAMINATION TABLE</t>
  </si>
  <si>
    <t>HALOGEN EXAMINATION LAMP</t>
  </si>
  <si>
    <t>SPHYGMAMOMETER</t>
  </si>
  <si>
    <t>STETHOSCOPE</t>
  </si>
  <si>
    <t>THERMOMETER</t>
  </si>
  <si>
    <t>TIMBANGAN + PENGUKUR TINGGI BADAN</t>
  </si>
  <si>
    <t>TIMBANGAN BAYI MECANICAL</t>
  </si>
  <si>
    <t>OXYGEN SET</t>
  </si>
  <si>
    <t>STERILISATOR KERING</t>
  </si>
  <si>
    <t>INSTRUMENT TABLE</t>
  </si>
  <si>
    <t>MAYOR SURGERY SET</t>
  </si>
  <si>
    <t>MINOR SET</t>
  </si>
  <si>
    <t>PARTUS SET</t>
  </si>
  <si>
    <t>MEJA GINEKOLOGI Hi-Low PC</t>
  </si>
  <si>
    <t>VACUM SET</t>
  </si>
  <si>
    <t>EMERGENCY SET</t>
  </si>
  <si>
    <t>BAK INSTRUMENT</t>
  </si>
  <si>
    <t>BENGKOK</t>
  </si>
  <si>
    <t>KOM</t>
  </si>
  <si>
    <t>PISPOT / STICK PANK</t>
  </si>
  <si>
    <t>BED PAN + TUTUP</t>
  </si>
  <si>
    <t>URINAL (MALE/FEMALE)</t>
  </si>
  <si>
    <t>TROMOL KASSA</t>
  </si>
  <si>
    <t>Alat Ukur TB</t>
  </si>
  <si>
    <t>Timbangan Injak</t>
  </si>
  <si>
    <t>Tensimeter Dw</t>
  </si>
  <si>
    <t>Stetoskop</t>
  </si>
  <si>
    <t>Inplan set</t>
  </si>
  <si>
    <t>Lampu Halogen</t>
  </si>
  <si>
    <t>Stanlies</t>
  </si>
  <si>
    <t>Hatting Set</t>
  </si>
  <si>
    <t>Pos Kesdes Kit</t>
  </si>
  <si>
    <t>Mikrotois</t>
  </si>
  <si>
    <t>APE</t>
  </si>
  <si>
    <t>Timbangan Tinggi badan</t>
  </si>
  <si>
    <t>Partus  set</t>
  </si>
  <si>
    <t>Koremtang</t>
  </si>
  <si>
    <t>Speculum</t>
  </si>
  <si>
    <t>Raidan Kit</t>
  </si>
  <si>
    <t>Emergensi kit</t>
  </si>
  <si>
    <t>Timbangan    Dewasa</t>
  </si>
  <si>
    <t>Timbangan  Bayi</t>
  </si>
  <si>
    <t>Rak  Instrument</t>
  </si>
  <si>
    <t>Meja gizi set</t>
  </si>
  <si>
    <t>Vaksin Karier</t>
  </si>
  <si>
    <t>Termos Kolpex</t>
  </si>
  <si>
    <t>Generator/Genset</t>
  </si>
  <si>
    <t>Waskom</t>
  </si>
  <si>
    <t>Rak Tabung</t>
  </si>
  <si>
    <t>Lampu Speritus</t>
  </si>
  <si>
    <t>Kaca</t>
  </si>
  <si>
    <t>Dental Chair</t>
  </si>
  <si>
    <t>Alat Gigi</t>
  </si>
  <si>
    <t>stenlies</t>
  </si>
  <si>
    <t>Kompresor</t>
  </si>
  <si>
    <t>Bengkok</t>
  </si>
  <si>
    <t>Bak Intromen</t>
  </si>
  <si>
    <t>Tang Extracti</t>
  </si>
  <si>
    <t>Bem</t>
  </si>
  <si>
    <t>Criyer</t>
  </si>
  <si>
    <t>Gelas</t>
  </si>
  <si>
    <t>Alat cabut gigi</t>
  </si>
  <si>
    <t>Alat Penambal gigi</t>
  </si>
  <si>
    <t>Alat  Ukur  TB</t>
  </si>
  <si>
    <t>PHN  KIT</t>
  </si>
  <si>
    <t>Kuningan</t>
  </si>
  <si>
    <t>Stabilisator Uap</t>
  </si>
  <si>
    <t>Termos Karier</t>
  </si>
  <si>
    <t xml:space="preserve">Stainless  </t>
  </si>
  <si>
    <t>Diagnostik set</t>
  </si>
  <si>
    <t>Sterilsator kering 2 pintu</t>
  </si>
  <si>
    <t>Bak instrument besar tertutup</t>
  </si>
  <si>
    <t>Waskom Stainless</t>
  </si>
  <si>
    <t>Aspirasi Vakum Manual</t>
  </si>
  <si>
    <t>Food Model sanitasi</t>
  </si>
  <si>
    <t>Tensi Meter air raksa</t>
  </si>
  <si>
    <t>Implan    it</t>
  </si>
  <si>
    <t>Stainlis</t>
  </si>
  <si>
    <t>iuD  Kit Sterilisator Uap</t>
  </si>
  <si>
    <t>IU D K  it Sterilisator Listrik</t>
  </si>
  <si>
    <t>Steriliosator Uap</t>
  </si>
  <si>
    <t>Antropometis set</t>
  </si>
  <si>
    <t xml:space="preserve">Timbangan bayi </t>
  </si>
  <si>
    <t>Alat ukur tinggi badan</t>
  </si>
  <si>
    <t>Termos   Vaksin</t>
  </si>
  <si>
    <t>Tabung   Oksigen</t>
  </si>
  <si>
    <t>Ice pac  freezer</t>
  </si>
  <si>
    <t>Slides microscope</t>
  </si>
  <si>
    <t>Alat kedokteran Gigi</t>
  </si>
  <si>
    <t>Alat skeler gigi</t>
  </si>
  <si>
    <t>Termometer digital</t>
  </si>
  <si>
    <t>ECG</t>
  </si>
  <si>
    <t>Laser</t>
  </si>
  <si>
    <t>Nelbulizer</t>
  </si>
  <si>
    <t>Sitojek</t>
  </si>
  <si>
    <t>Ultrasonik Scaller</t>
  </si>
  <si>
    <t>Ligh Curin</t>
  </si>
  <si>
    <t>Tang Cabut Gigi anak</t>
  </si>
  <si>
    <t>Tensi meter jarum</t>
  </si>
  <si>
    <t>kursi roda dewasa</t>
  </si>
  <si>
    <t>cool cash</t>
  </si>
  <si>
    <t>stetoskop</t>
  </si>
  <si>
    <t>Timbangan Injak elektrik</t>
  </si>
  <si>
    <t>Snelen tes huruf</t>
  </si>
  <si>
    <t>Pengukur Tinggi Badan</t>
  </si>
  <si>
    <t>Section Pum</t>
  </si>
  <si>
    <t>02.09</t>
  </si>
  <si>
    <t>Tas Peralatan</t>
  </si>
  <si>
    <t>Seng</t>
  </si>
  <si>
    <t>Pot Sampel Dahak</t>
  </si>
  <si>
    <t>Penjepit Tabung</t>
  </si>
  <si>
    <t>Jas lab</t>
  </si>
  <si>
    <t>Pipet</t>
  </si>
  <si>
    <t xml:space="preserve">Hamatology Analizer </t>
  </si>
  <si>
    <t>Foto Meter</t>
  </si>
  <si>
    <t>Microskop Binouler</t>
  </si>
  <si>
    <t>Centrifuse</t>
  </si>
  <si>
    <t>Micro Pipet</t>
  </si>
  <si>
    <t>007</t>
  </si>
  <si>
    <t>Rehab RD Pusk.Demak II</t>
  </si>
  <si>
    <t>Gedung PKM Demak II</t>
  </si>
  <si>
    <t>Gedung PUSTU Bango Kec. Demak</t>
  </si>
  <si>
    <t>GEDUNG   PUSKESMAS</t>
  </si>
  <si>
    <t>96m2</t>
  </si>
  <si>
    <t>M2</t>
  </si>
  <si>
    <t>Biaya Konstruksi dan Atribusi</t>
  </si>
  <si>
    <t>RUMAH   dinas   dokter</t>
  </si>
  <si>
    <t>90m2</t>
  </si>
  <si>
    <t>RUMAH   DINAS  PERAWAT</t>
  </si>
  <si>
    <t>54m2</t>
  </si>
  <si>
    <t>RUMAH  DINAS   BIDAN</t>
  </si>
  <si>
    <t>PUSTU   TURIREJO</t>
  </si>
  <si>
    <t>63m2</t>
  </si>
  <si>
    <t>PUSTU  BANGO</t>
  </si>
  <si>
    <t>JALAN IRIGASI DAN JARINGAN</t>
  </si>
  <si>
    <t>Instalasi Listrik 900 watt</t>
  </si>
  <si>
    <t>JUMLAH TOTAL</t>
  </si>
  <si>
    <t xml:space="preserve">SKPD            </t>
  </si>
  <si>
    <t>:  PUSKESMAS DEMAK II</t>
  </si>
  <si>
    <t xml:space="preserve">KAB/KOTA   </t>
  </si>
  <si>
    <t>:  DEMAK</t>
  </si>
  <si>
    <t>REKAPITULASI BUKU INVENTARIS</t>
  </si>
  <si>
    <t xml:space="preserve">PROVINSI    </t>
  </si>
  <si>
    <t>:  JAWA TENGAH</t>
  </si>
  <si>
    <t xml:space="preserve">                           KODE LOKASI  : ............................</t>
  </si>
  <si>
    <t>NO. URT</t>
  </si>
  <si>
    <t>GOLONGAN</t>
  </si>
  <si>
    <t>JUMLAH HARGA (Rp.)</t>
  </si>
  <si>
    <t xml:space="preserve"> TANAH</t>
  </si>
  <si>
    <t xml:space="preserve"> PERALATAN  DAN MESIN</t>
  </si>
  <si>
    <t xml:space="preserve">b. Alat-alat Angkutan </t>
  </si>
  <si>
    <t xml:space="preserve">d. Alat-alat Pertanian / Peternakan </t>
  </si>
  <si>
    <t>e. Alat-alat Kantor,Rumah Tangga dan Komputer</t>
  </si>
  <si>
    <t>f.  Alat-alat Studio dan Komunikasi</t>
  </si>
  <si>
    <t xml:space="preserve">i.  Alat-alat Keamanan </t>
  </si>
  <si>
    <t xml:space="preserve">GEDUNG DAN BANGUNAN </t>
  </si>
  <si>
    <t xml:space="preserve">b. Bangunan Monumen </t>
  </si>
  <si>
    <t xml:space="preserve">a. Jalan dan Jembatan </t>
  </si>
  <si>
    <t>b. Bangunan Air / Irigasi</t>
  </si>
  <si>
    <t xml:space="preserve">ASET TETAP LAINNYA </t>
  </si>
  <si>
    <t>a. Buku dan Perpustakaan</t>
  </si>
  <si>
    <t>b. Barang Bercorak Kesenian / Kebudayaan</t>
  </si>
  <si>
    <t xml:space="preserve">c. Hewan Ternak dan tumbuhan </t>
  </si>
  <si>
    <t xml:space="preserve">KONSTRUKSI DALAM  PENGERJAAN </t>
  </si>
  <si>
    <t>MENGETAHUI</t>
  </si>
  <si>
    <t>NIP. 19710410 200212 1 007</t>
  </si>
  <si>
    <t>BUKU     INVENTARIS   BARANG     2015</t>
  </si>
  <si>
    <t>PROPINSI</t>
  </si>
  <si>
    <t>KABUPATEN/KOTA</t>
  </si>
  <si>
    <t>:  Demak</t>
  </si>
  <si>
    <t>UNIT KERJA</t>
  </si>
  <si>
    <t>:  DINAS KESEHATAN KABUPATEN DEMAK</t>
  </si>
  <si>
    <t>SATUAN KERJA</t>
  </si>
  <si>
    <t>NO. KODE LOKASI</t>
  </si>
  <si>
    <t>:  12.11.02.07.00</t>
  </si>
  <si>
    <t>LPLL</t>
  </si>
  <si>
    <t>KARTU INVENTARIS BARANG ( KIB ) A</t>
  </si>
  <si>
    <t>A. TANAH</t>
  </si>
  <si>
    <t>TAHUN 2015</t>
  </si>
  <si>
    <t>Spesifikasi Barang</t>
  </si>
  <si>
    <t>Tahun Beli/ Perolehan</t>
  </si>
  <si>
    <t>Ukuran Barang / Konstruksi PSD</t>
  </si>
  <si>
    <t>Satuan</t>
  </si>
  <si>
    <t>Keadaan Barang B/RR/RB</t>
  </si>
  <si>
    <t xml:space="preserve">Jumlah </t>
  </si>
  <si>
    <t>Keterangan</t>
  </si>
  <si>
    <t>No. Urut</t>
  </si>
  <si>
    <t>KODE_GAB</t>
  </si>
  <si>
    <t>Register</t>
  </si>
  <si>
    <t>Nama / Jenis Barang</t>
  </si>
  <si>
    <t>Merk / Type</t>
  </si>
  <si>
    <t>No.Sertifikat</t>
  </si>
  <si>
    <t xml:space="preserve">Bahan </t>
  </si>
  <si>
    <t>No.Pabrik</t>
  </si>
  <si>
    <t>Jumlah</t>
  </si>
  <si>
    <t>No.Chasis</t>
  </si>
  <si>
    <t>No.Mesin</t>
  </si>
  <si>
    <t>Demak,  30 JUNI  2015</t>
  </si>
  <si>
    <t>Mengetahui :</t>
  </si>
  <si>
    <t>Kabupaten Demak</t>
  </si>
  <si>
    <t>dr. Ali Maimun,M.Kes</t>
  </si>
  <si>
    <t>Nip. 19710410 200212 1 007</t>
  </si>
  <si>
    <t>Nip. 19700815 200901 2 003</t>
  </si>
  <si>
    <t>KARTU INVENTARIS BARANG ( KIB ) C</t>
  </si>
  <si>
    <t xml:space="preserve">  GEDUNG  DAN  BANGUNAN</t>
  </si>
  <si>
    <t>NIP19710410200212  1007</t>
  </si>
  <si>
    <t>KARTU INVENTARIS BARANG ( KIB ) D</t>
  </si>
  <si>
    <t>D.  JALAN, IRIGASI  DAN  JARINGAN</t>
  </si>
  <si>
    <t>NIP19710410200212 1   007</t>
  </si>
  <si>
    <t>KARTU INVENTARIS BARANG ( KIB ) E</t>
  </si>
  <si>
    <t>E. ASET LAINNYA</t>
  </si>
  <si>
    <t>TAHUN    2015</t>
  </si>
  <si>
    <t>Plt. Kepala Dinas Kesehatan</t>
  </si>
  <si>
    <t>dr. Iko Umiati</t>
  </si>
  <si>
    <t>ERFENDI JOKO PURWANTO, Amd</t>
  </si>
  <si>
    <t xml:space="preserve">Nip. 19580224 198902 2001 </t>
  </si>
  <si>
    <t>Nip. 19651202 199310 1 001</t>
  </si>
  <si>
    <t>Kd_Aset1</t>
  </si>
  <si>
    <t>Kd_Aset2</t>
  </si>
  <si>
    <t>Kd_Aset3</t>
  </si>
  <si>
    <t>Kd_Aset4</t>
  </si>
  <si>
    <t>Kd_Aset5</t>
  </si>
  <si>
    <t>kode_gab</t>
  </si>
  <si>
    <t>Nm_Aset5</t>
  </si>
  <si>
    <t>Kampung</t>
  </si>
  <si>
    <t>Tanah Kampung Lain-lain</t>
  </si>
  <si>
    <t>Emplasmen</t>
  </si>
  <si>
    <t>Emlasemen Lainnya</t>
  </si>
  <si>
    <t>Islam</t>
  </si>
  <si>
    <t>Kristen</t>
  </si>
  <si>
    <t>Cina</t>
  </si>
  <si>
    <t>Hindu</t>
  </si>
  <si>
    <t>Budha</t>
  </si>
  <si>
    <t>Makam Pahlawan</t>
  </si>
  <si>
    <t>Tempat Benda Bersejarah</t>
  </si>
  <si>
    <t>Makam Umum/Kuburan Umum</t>
  </si>
  <si>
    <t>Kuburan Lainnya</t>
  </si>
  <si>
    <t>Padi</t>
  </si>
  <si>
    <t>Palawija</t>
  </si>
  <si>
    <t>Sawah Ditanami Tebu</t>
  </si>
  <si>
    <t>Sawah Ditanami Sayuran</t>
  </si>
  <si>
    <t>Sawah Ditanami Tembakau</t>
  </si>
  <si>
    <t>Sawah Ditanami Roselia</t>
  </si>
  <si>
    <t>Sawah Lain-lain</t>
  </si>
  <si>
    <t>Buah-buahan</t>
  </si>
  <si>
    <t>Tembakau</t>
  </si>
  <si>
    <t>Jagung</t>
  </si>
  <si>
    <t>Ketela Pohon</t>
  </si>
  <si>
    <t>Kacang Tanah</t>
  </si>
  <si>
    <t>Kacang Hijau</t>
  </si>
  <si>
    <t>Kedelai</t>
  </si>
  <si>
    <t>Ubi Jalar</t>
  </si>
  <si>
    <t>Tegalan Lain-lain</t>
  </si>
  <si>
    <t>Keladi</t>
  </si>
  <si>
    <t>Bengkuang</t>
  </si>
  <si>
    <t>Apel</t>
  </si>
  <si>
    <t>Kentang</t>
  </si>
  <si>
    <t>Jeruk</t>
  </si>
  <si>
    <t>Ladang Lainnya</t>
  </si>
  <si>
    <t>Karet</t>
  </si>
  <si>
    <t>Kopi</t>
  </si>
  <si>
    <t>Kelapa</t>
  </si>
  <si>
    <t>Randu</t>
  </si>
  <si>
    <t>Lada</t>
  </si>
  <si>
    <t>Teh</t>
  </si>
  <si>
    <t>Kina</t>
  </si>
  <si>
    <t>Coklat</t>
  </si>
  <si>
    <t>Kelapa Sawit</t>
  </si>
  <si>
    <t>Sereh</t>
  </si>
  <si>
    <t>Cengkeh</t>
  </si>
  <si>
    <t>Pala</t>
  </si>
  <si>
    <t>Sagu</t>
  </si>
  <si>
    <t>Jambu Mente</t>
  </si>
  <si>
    <t>Tengkawang</t>
  </si>
  <si>
    <t>Minyak Kayu Putih</t>
  </si>
  <si>
    <t>Kayu Manis</t>
  </si>
  <si>
    <t>Petai</t>
  </si>
  <si>
    <t>Perkebunan Lain-lain</t>
  </si>
  <si>
    <t>Tanaman Rupa-rupa</t>
  </si>
  <si>
    <t>Tanah Kebun CampuranLain-lain</t>
  </si>
  <si>
    <t>Jenis Tanaman Rupa-rupa &amp; tidak jelas mana yang me</t>
  </si>
  <si>
    <t>Tanaman Luar Pekarangan</t>
  </si>
  <si>
    <t>Tanah Kebun Campuran Lain-lain</t>
  </si>
  <si>
    <t>Meranti</t>
  </si>
  <si>
    <t>Rasamala</t>
  </si>
  <si>
    <t>Bulian</t>
  </si>
  <si>
    <t>Medang</t>
  </si>
  <si>
    <t>Jelutung</t>
  </si>
  <si>
    <t>Ramin</t>
  </si>
  <si>
    <t>Puspa</t>
  </si>
  <si>
    <t>Sunintem</t>
  </si>
  <si>
    <t>Albenia</t>
  </si>
  <si>
    <t>Kayu Besar/Ulin</t>
  </si>
  <si>
    <t xml:space="preserve"> Tanah Hutan Lain-lain</t>
  </si>
  <si>
    <t>Semak-semak</t>
  </si>
  <si>
    <t>Hutan Belukar</t>
  </si>
  <si>
    <t>Hutan Belukar Lain-lain</t>
  </si>
  <si>
    <t>Jati</t>
  </si>
  <si>
    <t>Pinus</t>
  </si>
  <si>
    <t>Rotan</t>
  </si>
  <si>
    <t>Hutan Tanaman Jenis Lain-lain</t>
  </si>
  <si>
    <t>Bakau</t>
  </si>
  <si>
    <t>Cemara (yang tidak ditanam)</t>
  </si>
  <si>
    <t>Galam</t>
  </si>
  <si>
    <t>Nipah</t>
  </si>
  <si>
    <t>Bambu</t>
  </si>
  <si>
    <t>Hutan Alam Sejenis Lainnya</t>
  </si>
  <si>
    <t>Hutan Cadangan</t>
  </si>
  <si>
    <t>Hutan Lindung</t>
  </si>
  <si>
    <t>Hutan Cagar Alam</t>
  </si>
  <si>
    <t>Hutan Taman Wisata</t>
  </si>
  <si>
    <t>Hutan Taman Burung</t>
  </si>
  <si>
    <t>Hutan Suaka Marga Satwa</t>
  </si>
  <si>
    <t>Hutan Taman Nasional</t>
  </si>
  <si>
    <t>Hutan Produksi</t>
  </si>
  <si>
    <t>Hutan Untuk Penggunaan Khusus Lainnya</t>
  </si>
  <si>
    <t>Tambak</t>
  </si>
  <si>
    <t>Tambak Lainnya</t>
  </si>
  <si>
    <t>Kolam Air Tawar</t>
  </si>
  <si>
    <t>Air Tawar Lainnya</t>
  </si>
  <si>
    <t>Rawa</t>
  </si>
  <si>
    <t>Rawa Lain-lain</t>
  </si>
  <si>
    <t>Danau/Situ</t>
  </si>
  <si>
    <t>Waduk</t>
  </si>
  <si>
    <t>Danau Lain-lain</t>
  </si>
  <si>
    <t>Berbatu-batu</t>
  </si>
  <si>
    <t>Longsor</t>
  </si>
  <si>
    <t>Tanah Lahar</t>
  </si>
  <si>
    <t>Tanah Berpasir/Pasir</t>
  </si>
  <si>
    <t>Tanah Pengambilan/Kuasi</t>
  </si>
  <si>
    <t>Tanah Tandus Lainnya</t>
  </si>
  <si>
    <t>Tanah yang tererosi/Longsor</t>
  </si>
  <si>
    <t>Bekas Tambang/Galian</t>
  </si>
  <si>
    <t>Bekas Sawah/Rawa</t>
  </si>
  <si>
    <t>Tanah Rusak Lain-lain</t>
  </si>
  <si>
    <t>Alang-Alang</t>
  </si>
  <si>
    <t>Alang-alang Lainnya</t>
  </si>
  <si>
    <t>Semak Belukar</t>
  </si>
  <si>
    <t>Padang Rumput</t>
  </si>
  <si>
    <t>Padang Rumput Lainnya</t>
  </si>
  <si>
    <t>Penggalian</t>
  </si>
  <si>
    <t>Tempat Air Hangat</t>
  </si>
  <si>
    <t>Penggalian Lainnya</t>
  </si>
  <si>
    <t>Tanah Bangunan Rumah Negara Gol I</t>
  </si>
  <si>
    <t>Tanah Bangunan Rumah Negara Gol II</t>
  </si>
  <si>
    <t>Tanah Bangunan Rumah Negara Gol III</t>
  </si>
  <si>
    <t>Tanah Bangunan Rumah Negara Tanpa Golongan</t>
  </si>
  <si>
    <t>Tanah Bangunan Mess/Wisma/Asrama</t>
  </si>
  <si>
    <t>Tanah Bangunan Peristirahatan/Bungalow/Cottage</t>
  </si>
  <si>
    <t>Tanah Bangunan Rumah Penjaga</t>
  </si>
  <si>
    <t>Tanah Bangunan Rumah LP</t>
  </si>
  <si>
    <t>Tanah Bangunan Rumah Tahanan/Rutan</t>
  </si>
  <si>
    <t>Tanah Bangunan Rumah Fasilitas Tempat Tinggal Lain</t>
  </si>
  <si>
    <t>Tanah Bangunan Perumahan Lain-lain</t>
  </si>
  <si>
    <t>Tanah Bangunan Pasar</t>
  </si>
  <si>
    <t>Tanah Bangunan Pertokoan/Rumah Toko</t>
  </si>
  <si>
    <t>Tanah Bangunan Gedung</t>
  </si>
  <si>
    <t>Tanah Bangunan Stasiun Kereta Api</t>
  </si>
  <si>
    <t>Tanah Bangunan Bioskop</t>
  </si>
  <si>
    <t>Tanah Bangunan Hotel/Penginapan</t>
  </si>
  <si>
    <t>Tanah Bangunan Terminal Darat</t>
  </si>
  <si>
    <t>Tanah Bangunan Terminal Laut</t>
  </si>
  <si>
    <t>Tanah Bangunan Terminal Udara</t>
  </si>
  <si>
    <t>Tanah Bangunan Gedung Kesenian</t>
  </si>
  <si>
    <t>Tanah Bangunan Gedung Pameran</t>
  </si>
  <si>
    <t>Tanah Bangunan Gedung Pusat Perbelanjaan</t>
  </si>
  <si>
    <t>Tanah Bangunan Apotik</t>
  </si>
  <si>
    <t>Tanah Bangunan Gedung Perdaganagan Lainnya</t>
  </si>
  <si>
    <t>Tanah Utk Bangunan Gd. Perdagangan Lain-lain</t>
  </si>
  <si>
    <t>Tanah Bangunan Industri Makanan</t>
  </si>
  <si>
    <t>Tanah Bangunan Industri Minuman</t>
  </si>
  <si>
    <t>Tanah Bangunan Industri/Alat RT</t>
  </si>
  <si>
    <t>Tanah Bangunan Industri Pakaian/Garment</t>
  </si>
  <si>
    <t>Tanah Bangunan Industri Besi/Logam</t>
  </si>
  <si>
    <t>Tanah Bangunan Industri Baja</t>
  </si>
  <si>
    <t>Tanah Bangunan Industri Pengelengan</t>
  </si>
  <si>
    <t>Tanah Bangunan Industri Bengkel</t>
  </si>
  <si>
    <t>Tanah Bangunan Industri Penyulingan Minyak</t>
  </si>
  <si>
    <t>Tanah Bangunan Industri Semen</t>
  </si>
  <si>
    <t>Tanah Bangunan Industri Batu Bata/Batako</t>
  </si>
  <si>
    <t>Tanah Bangunan Industri Genteng</t>
  </si>
  <si>
    <t>Tanah Bangunan Industri Percetakan</t>
  </si>
  <si>
    <t>Tanah Bangunan Industri Tekstil</t>
  </si>
  <si>
    <t>Tanah Bangunan Industri Obat-obatan</t>
  </si>
  <si>
    <t>Tanah Bangunan Industri Alat Olah Raga</t>
  </si>
  <si>
    <t>Tanah Bangunan Industri Kendraan/Otomotif</t>
  </si>
  <si>
    <t>Tanah Bangunan Industri Persenjataan</t>
  </si>
  <si>
    <t>Tanah Bangunan Industri Kapal Udara</t>
  </si>
  <si>
    <t>Tanah Bangunan Industri Kapal Laut</t>
  </si>
  <si>
    <t>Tanah Bangunan Industri Kapal Api</t>
  </si>
  <si>
    <t>Tanah Bangunan Industri Keramik/Marmer</t>
  </si>
  <si>
    <t>Tanah Bangunan Industri Lainnya</t>
  </si>
  <si>
    <t>Tanah Bangunan Kantor Pemerintah</t>
  </si>
  <si>
    <t>Tanah Bangunan Pendidikan dan Latihan (Sekolah)</t>
  </si>
  <si>
    <t>Tanah Bangunan Rumah Sakit</t>
  </si>
  <si>
    <t>Tanah Bangunan Tempat Ibadah</t>
  </si>
  <si>
    <t>Tanah Bangunan Dermaga</t>
  </si>
  <si>
    <t>Tanah Bangunan Pelabuhan Udara</t>
  </si>
  <si>
    <t>Tanah Bangunan Olah Raga</t>
  </si>
  <si>
    <t>Tanah Bangunan Taman/Wisata/Rekreasi</t>
  </si>
  <si>
    <t>Tanah Bangunan Balai Sidang/Pertemuan</t>
  </si>
  <si>
    <t>Tanah Bangunan Balai Nikah</t>
  </si>
  <si>
    <t>Tanah Bangunan Puskesmas/Posyandu</t>
  </si>
  <si>
    <t>Tanah Bangunan Poliklinik</t>
  </si>
  <si>
    <t>Tanah Bangunan Laboratorium</t>
  </si>
  <si>
    <t>Tanah Bangunan Fumigasi/Sterilisasi</t>
  </si>
  <si>
    <t>Tanah Bangunan Karantina</t>
  </si>
  <si>
    <t>Tanah Bangunan Bangsal Pengolahan Pondok Kerja</t>
  </si>
  <si>
    <t>Tanah Bangunan Kandang Hewan</t>
  </si>
  <si>
    <t>Tanah Bangunan Pembibitan</t>
  </si>
  <si>
    <t>Tanah Bangunan Rumah Pendingin</t>
  </si>
  <si>
    <t>Tanah Bangunan Rumah Pengering</t>
  </si>
  <si>
    <t>Tanah Bangunan Statiun Penelitian</t>
  </si>
  <si>
    <t>Tanah Bangunan Gedung Pelelangan Ikan</t>
  </si>
  <si>
    <t>Tanah Bangunan Pos Jaga/Menara Jaga</t>
  </si>
  <si>
    <t>Tanah Bangunan Tempat Kerja Lainnya</t>
  </si>
  <si>
    <t>Tanah BangunanTempat Kerja Lainnya</t>
  </si>
  <si>
    <t>Tanah kosong yang tidak diusahakan</t>
  </si>
  <si>
    <t>Tanah Sawah</t>
  </si>
  <si>
    <t>Tanah Tegalan</t>
  </si>
  <si>
    <t>Tanah Kebun</t>
  </si>
  <si>
    <t>Tanah kosong yang sudah diperuntukkan</t>
  </si>
  <si>
    <t>Kebun Pembibitan</t>
  </si>
  <si>
    <t>Tanah Kosong Lainnya</t>
  </si>
  <si>
    <t>Tanah Peternakan</t>
  </si>
  <si>
    <t>Tanah Peternakan Lainnya</t>
  </si>
  <si>
    <t>Tanah Waduk</t>
  </si>
  <si>
    <t>Tanah Komplek Bendungan</t>
  </si>
  <si>
    <t>Tanah Jaringan/Saluran</t>
  </si>
  <si>
    <t>Tanah Bangunan Pengairan Lain-lain</t>
  </si>
  <si>
    <t>Tanah Jalan</t>
  </si>
  <si>
    <t>Tanah Jembatan</t>
  </si>
  <si>
    <t>Tanah Bangunan Jln dan Jembatan Lain-lain</t>
  </si>
  <si>
    <t>Tanah Lembiran Pengairan</t>
  </si>
  <si>
    <t>Tanah Lambiran Jalan dan Jembatan</t>
  </si>
  <si>
    <t>Tanah Lembiran/Bantaran/Lepe2 Lain-lain</t>
  </si>
  <si>
    <t>Intan</t>
  </si>
  <si>
    <t>Emas</t>
  </si>
  <si>
    <t>Perak</t>
  </si>
  <si>
    <t>Nekel</t>
  </si>
  <si>
    <t>Timah</t>
  </si>
  <si>
    <t>Uranium</t>
  </si>
  <si>
    <t>Tembaga</t>
  </si>
  <si>
    <t>Minyak Bumi</t>
  </si>
  <si>
    <t>Batu Bara</t>
  </si>
  <si>
    <t>Koslin</t>
  </si>
  <si>
    <t>Batu Bara Berharga</t>
  </si>
  <si>
    <t>Pasir Berharga</t>
  </si>
  <si>
    <t>Pertambangan Lain-lain</t>
  </si>
  <si>
    <t>Tanah Lapangan Tenis</t>
  </si>
  <si>
    <t>Tanah Lapangan Basket</t>
  </si>
  <si>
    <t>Tanah Lapangan Badminton/Bulutangkis</t>
  </si>
  <si>
    <t>Tanah Lapangan Golf</t>
  </si>
  <si>
    <t>Tanah Lapangan Sepak Bola</t>
  </si>
  <si>
    <t>Tanah Lapangan Bola Volly</t>
  </si>
  <si>
    <t>Tanah Lapangan Sepak Takraw</t>
  </si>
  <si>
    <t>Tanah Lapangan  Pacuan Kuda</t>
  </si>
  <si>
    <t>Tanah Lapangan  Balap Sepeda</t>
  </si>
  <si>
    <t>Tanah Lapangan  Atletik</t>
  </si>
  <si>
    <t>Tanah Lapangan  Softball</t>
  </si>
  <si>
    <t>Tanah Lapangan Olah Raga Lain-lain</t>
  </si>
  <si>
    <t>Tanah Lapangan Parkir Konstruksi Beton</t>
  </si>
  <si>
    <t>Tanah Lapangan Parkir Konstruksi Aspal</t>
  </si>
  <si>
    <t>Tanah Lapangan Parkir Sirtu (Pasir Batu)</t>
  </si>
  <si>
    <t>Tanah Lapangan Parkir Konblok</t>
  </si>
  <si>
    <t>Tanah Lapangan Parkir Tanah Keras</t>
  </si>
  <si>
    <t>Tanah Lapngan Parkir Lain-lain</t>
  </si>
  <si>
    <t>Tanah Lapangan Penimbun Barang Belum Diolah</t>
  </si>
  <si>
    <t>Tanah Lapangan Penimbun Barang Jadi</t>
  </si>
  <si>
    <t>Tanah Lapangan Penimbun Pembuangan Sampah</t>
  </si>
  <si>
    <t>Tanah Lapangan Penimbun Bahan Bangunan</t>
  </si>
  <si>
    <t>Tanah Lapangan Penimbun Barang Bukti</t>
  </si>
  <si>
    <t>Tanah Lapangan Penimbun Barang Lain-lain</t>
  </si>
  <si>
    <t>Tanah Lapangan Pemancar TV/Radio/Radar</t>
  </si>
  <si>
    <t>Tanah Lapangan Studio Alam</t>
  </si>
  <si>
    <t>Tanah Lapangan Pemancar Lainnya</t>
  </si>
  <si>
    <t>Tanah Lapangan Pemancar &amp; Studi Lain-lain</t>
  </si>
  <si>
    <t>Tanah Lapangan Pengujian Kendraan Bermotor</t>
  </si>
  <si>
    <t>Tanah Lapangan Pengelolaan Bahan Bangunan</t>
  </si>
  <si>
    <t>Tanah Lapangan  Pengujian Lainnya</t>
  </si>
  <si>
    <t>Tanah Lapangan Pengujian Lain-lain</t>
  </si>
  <si>
    <t>Tanah Lapangan Terbang Perintis</t>
  </si>
  <si>
    <t>Tanah Lapangan Komersial</t>
  </si>
  <si>
    <t>Tanah Lapangan Terbang Khusus/Militer</t>
  </si>
  <si>
    <t>Tanah Lapangan Terbang Olah Raga</t>
  </si>
  <si>
    <t>Tanah Lapangan Terbang Pendidikan</t>
  </si>
  <si>
    <t>Tanah Lapangan Terbang Lainnya</t>
  </si>
  <si>
    <t>Tanah Untuk Jalan Nasional</t>
  </si>
  <si>
    <t>Tanah Untuk Jalan Propinsi</t>
  </si>
  <si>
    <t>Tanah Untuk Jalan Kabupaten</t>
  </si>
  <si>
    <t>Tanah Untuk Jalan Kotamadya</t>
  </si>
  <si>
    <t>Tanah Untuk Jalan Desa</t>
  </si>
  <si>
    <t>Tanah Untuk Jalan Tol</t>
  </si>
  <si>
    <t>Tanah Untuk Jalan Kereta Api/Lori</t>
  </si>
  <si>
    <t>Tanah Untuk Jalan Landasan Pacu Pesawat Terbang</t>
  </si>
  <si>
    <t>Tanah Untuk Jalan Khusus/Komplek</t>
  </si>
  <si>
    <t>Tanah Utk Bangunan Jalan Lain-lain</t>
  </si>
  <si>
    <t>Tanah Untuk Bangunan Air Irigasi</t>
  </si>
  <si>
    <t>Tanah Untuk Bangunan Pengairan Pasang Surut</t>
  </si>
  <si>
    <t>Tanah Untuk Bangunan Pengembangan Rawa dan Polder</t>
  </si>
  <si>
    <t>Tanah Untuk Bangunan Pengaman Sungai dan Penanggul</t>
  </si>
  <si>
    <t>Tanah Untuk Bangunan Pengembangan Sumber Air dan A</t>
  </si>
  <si>
    <t>Tanah Untuk Bangunan Air Bersih/Air Baku</t>
  </si>
  <si>
    <t>Tanah Untuk Bangunan Air Kotor</t>
  </si>
  <si>
    <t>Tanah Utk Bangunan Air Lain-lain</t>
  </si>
  <si>
    <t>Tanah Untuk Bangunan Instalasi Air Bersih/Air Baku</t>
  </si>
  <si>
    <t>Tanah Untuk Bangunan Instalasi Air Kotor/Air Limba</t>
  </si>
  <si>
    <t>Tanah Untuk Bangunan Instalasi Pengolahan Sampah</t>
  </si>
  <si>
    <t>Tanah Untuk Bangunan Instalasi Pengolahan Bahan Ba</t>
  </si>
  <si>
    <t>Tanah Untuk Bangunan Instalasi Listrik</t>
  </si>
  <si>
    <t>Tanah Untuk Bangunan Instalasi Gardu Listrik</t>
  </si>
  <si>
    <t>Tanah Untuk Bangunan Instalasi Pengolahan Limbah</t>
  </si>
  <si>
    <t>Tanah Utk Bangunan Instalsi Lain-lain</t>
  </si>
  <si>
    <t>Tanah Untuk Bangunan Jaringan Air Bersih/Air Baku</t>
  </si>
  <si>
    <t>Tanah Untuk Bangunan Jaringan Komunikasi</t>
  </si>
  <si>
    <t>Tanah Untuk Bangunan Jaringan Listrik</t>
  </si>
  <si>
    <t>Tanah Untuk Bangunan Jaringan Gas/BBM</t>
  </si>
  <si>
    <t>Tanah Utk Bangunan Jaringan Lain-lain</t>
  </si>
  <si>
    <t>Tanah Untuk Monumen</t>
  </si>
  <si>
    <t>Tanah Untuk Tugu Peringatan</t>
  </si>
  <si>
    <t>Tanah Untuk Tugu Batas Wilayah</t>
  </si>
  <si>
    <t>Tanah Untuk Candi</t>
  </si>
  <si>
    <t>Tanah Untuk Bangunan Museum</t>
  </si>
  <si>
    <t>Tanah Untuk Bangunan Bersejarah</t>
  </si>
  <si>
    <t>Tanah Utk Bangunan Bersejarah Lain-lain</t>
  </si>
  <si>
    <t>Tanah Bangunan Sarana Olah Raga Terbatas</t>
  </si>
  <si>
    <t>Tanah Bangunan Sarana Olah Raga Terbuka</t>
  </si>
  <si>
    <t>Tanah Bangunan Sarana Olah Raga Lainnya</t>
  </si>
  <si>
    <t>Tanah Untuk Bangunan Mesjid</t>
  </si>
  <si>
    <t>Tanah Untuk Bangunan Gereja</t>
  </si>
  <si>
    <t>Tanah Untuk Bangunan Pura</t>
  </si>
  <si>
    <t>Tanah Untuk Bangunan Vihara</t>
  </si>
  <si>
    <t>Tanah Untuk Bangunan Klenteng/Kuil</t>
  </si>
  <si>
    <t>Tanah Untuk Bangunan Krematorium</t>
  </si>
  <si>
    <t>Tanah Utk Bangunan Tempat Ibadah Lain-lain</t>
  </si>
  <si>
    <t>Crawler Tractor</t>
  </si>
  <si>
    <t>Wheel Tractor</t>
  </si>
  <si>
    <t>Swanp Tractor</t>
  </si>
  <si>
    <t>Tractor Lain-lain</t>
  </si>
  <si>
    <t>Grader+Attachment</t>
  </si>
  <si>
    <t>Grader Towed Type</t>
  </si>
  <si>
    <t>Buldozer</t>
  </si>
  <si>
    <t>Draiglines</t>
  </si>
  <si>
    <t>Slovel Dozer</t>
  </si>
  <si>
    <t>Grader Lain-lain</t>
  </si>
  <si>
    <t>Clawler Excavator</t>
  </si>
  <si>
    <t>Wheel Exacvator</t>
  </si>
  <si>
    <t>Excavator Lain-lain</t>
  </si>
  <si>
    <t>Pile Driver</t>
  </si>
  <si>
    <t>Pile Driver Lain-lain</t>
  </si>
  <si>
    <t>Self Propelled Sraper</t>
  </si>
  <si>
    <t>Towed Scraper</t>
  </si>
  <si>
    <t>Dump Truck</t>
  </si>
  <si>
    <t>Lamp Wagen</t>
  </si>
  <si>
    <t>Lori</t>
  </si>
  <si>
    <t>Hauler Lain-lain</t>
  </si>
  <si>
    <t>Asphal Mixing Plant</t>
  </si>
  <si>
    <t>Asphal Finisher</t>
  </si>
  <si>
    <t>Asphal Distributor</t>
  </si>
  <si>
    <t>Asphal Heater</t>
  </si>
  <si>
    <t>Asphal Tanker</t>
  </si>
  <si>
    <t>Asphal Srayer</t>
  </si>
  <si>
    <t>Asphal Dryar</t>
  </si>
  <si>
    <t>Recycle</t>
  </si>
  <si>
    <t>Col Milling Machine</t>
  </si>
  <si>
    <t>Aspal Equipment Lain-lain</t>
  </si>
  <si>
    <t>Macadam Roller/Three Whell Roller</t>
  </si>
  <si>
    <t>Tandam Roller</t>
  </si>
  <si>
    <t>Mesh Roller</t>
  </si>
  <si>
    <t>Vibration Roller</t>
  </si>
  <si>
    <t>Tyre Roller</t>
  </si>
  <si>
    <t>Soil Stabilizer</t>
  </si>
  <si>
    <t>Sheep Foot/Stamping Roller</t>
  </si>
  <si>
    <t>Stamper</t>
  </si>
  <si>
    <t>Vibration Plate</t>
  </si>
  <si>
    <t>Pemadat Sampah</t>
  </si>
  <si>
    <t>Compacting Equipment Lain-lain</t>
  </si>
  <si>
    <t>Stone Crushing Plant</t>
  </si>
  <si>
    <t>Screeninth Classifier</t>
  </si>
  <si>
    <t>Stone Crusher</t>
  </si>
  <si>
    <t>Aggregate Washer</t>
  </si>
  <si>
    <t>Batching Plant</t>
  </si>
  <si>
    <t>Concrete Finisher</t>
  </si>
  <si>
    <t>Concrete Pump</t>
  </si>
  <si>
    <t>Concrete Lif</t>
  </si>
  <si>
    <t>Concrete Prestres</t>
  </si>
  <si>
    <t>Concrete Cutter</t>
  </si>
  <si>
    <t>Concrete Mixer</t>
  </si>
  <si>
    <t>Concrete Vibrator</t>
  </si>
  <si>
    <t>Concrete Breaker</t>
  </si>
  <si>
    <t>Aggregate/Chip Sproader</t>
  </si>
  <si>
    <t>Grauting Machine</t>
  </si>
  <si>
    <t>Pipe Plant Equipment</t>
  </si>
  <si>
    <t>Concrete Mixer Tandem</t>
  </si>
  <si>
    <t>Onion Head Machine</t>
  </si>
  <si>
    <t>Pan Mixer</t>
  </si>
  <si>
    <t>Asbuton Mixer</t>
  </si>
  <si>
    <t>Paddle Mixer</t>
  </si>
  <si>
    <t>Asphalt Buton Crusher</t>
  </si>
  <si>
    <t>Aggregate Concrete equipment Lain-lain</t>
  </si>
  <si>
    <t>Truck Loader+Attachment</t>
  </si>
  <si>
    <t>Wheel Loader+Attachmnet</t>
  </si>
  <si>
    <t>Loader Lain-lain</t>
  </si>
  <si>
    <t>Tower Crane</t>
  </si>
  <si>
    <t>Truck Mounted Crane</t>
  </si>
  <si>
    <t>Truck Crane</t>
  </si>
  <si>
    <t>Wheel Crane</t>
  </si>
  <si>
    <t>Forklift</t>
  </si>
  <si>
    <t>Fortal Crane</t>
  </si>
  <si>
    <t>Crawier Crane</t>
  </si>
  <si>
    <t>Alat Pengangkat Lain-lain</t>
  </si>
  <si>
    <t>Mesin Pembuat Pellet</t>
  </si>
  <si>
    <t>Mesin Pembuat ES</t>
  </si>
  <si>
    <t>Mesin Penghancur Es</t>
  </si>
  <si>
    <t>Water Treatment</t>
  </si>
  <si>
    <t>Sea Water Treatment</t>
  </si>
  <si>
    <t>Mesin Proses Lain-lain</t>
  </si>
  <si>
    <t>Suchtion Dregder</t>
  </si>
  <si>
    <t>Buchket Dregder</t>
  </si>
  <si>
    <t>Cutter suction Dragline</t>
  </si>
  <si>
    <t>Dredger Lain-lain</t>
  </si>
  <si>
    <t>Floating Excavator+Attachment</t>
  </si>
  <si>
    <t>Floating Excavator Lain-lain</t>
  </si>
  <si>
    <t>Plain Suction</t>
  </si>
  <si>
    <t>Cutter</t>
  </si>
  <si>
    <t>Clamshell/Dragline</t>
  </si>
  <si>
    <t>Amphibi Dredger Lain-lain</t>
  </si>
  <si>
    <t>Kapal Tarik</t>
  </si>
  <si>
    <t>Kapal Tarik Lain-lain</t>
  </si>
  <si>
    <t>Mesin Proses Apung Lain-lain</t>
  </si>
  <si>
    <t>Alat Penarik Kapal</t>
  </si>
  <si>
    <t>Alat Penarik Jaring</t>
  </si>
  <si>
    <t>Alat Penarik Lain-lain</t>
  </si>
  <si>
    <t>Elevator</t>
  </si>
  <si>
    <t>Belt Conveyor</t>
  </si>
  <si>
    <t>Screw Coriveyor</t>
  </si>
  <si>
    <t>Escalator</t>
  </si>
  <si>
    <t>Gandala</t>
  </si>
  <si>
    <t>Feeder Lain-lain</t>
  </si>
  <si>
    <t>Transportable Compresor</t>
  </si>
  <si>
    <t>Portable Compresor</t>
  </si>
  <si>
    <t>Stationary Compresor</t>
  </si>
  <si>
    <t>Compressor Lain-lain</t>
  </si>
  <si>
    <t>Transportable Electric Generating Set</t>
  </si>
  <si>
    <t>Portable Generating Set</t>
  </si>
  <si>
    <t>Stationary Generating Set</t>
  </si>
  <si>
    <t>Electric Generating Set Lain-lain</t>
  </si>
  <si>
    <t>Transportable Water Pomp</t>
  </si>
  <si>
    <t>Portable Water Pump</t>
  </si>
  <si>
    <t>Stationary Water Pump</t>
  </si>
  <si>
    <t>Poppa Lumur</t>
  </si>
  <si>
    <t>Sumersible Pump</t>
  </si>
  <si>
    <t>Pompa Tangan</t>
  </si>
  <si>
    <t>Pompa Lain-lain</t>
  </si>
  <si>
    <t>Mesin Bor Batu</t>
  </si>
  <si>
    <t>Mesin Bor Tanah</t>
  </si>
  <si>
    <t>Mesin Bor Beton</t>
  </si>
  <si>
    <t>Mesin Bor Lain-lain</t>
  </si>
  <si>
    <t>Mobile Workshop</t>
  </si>
  <si>
    <t>Service Car</t>
  </si>
  <si>
    <t>Floating Work Shop</t>
  </si>
  <si>
    <t>Road Maintenance Truck</t>
  </si>
  <si>
    <t>Sweeper Truck</t>
  </si>
  <si>
    <t>Wreck Car</t>
  </si>
  <si>
    <t>Leak Detector</t>
  </si>
  <si>
    <t>Pipe Locator</t>
  </si>
  <si>
    <t>Unit Pemeliharaan Lapangan Lain-lain</t>
  </si>
  <si>
    <t>Alat Pengolahan Air Kotor</t>
  </si>
  <si>
    <t>Alat Pengolahan Air Kotor Lain-lain</t>
  </si>
  <si>
    <t>Unit Pembangkit Uap Air Pans</t>
  </si>
  <si>
    <t>Pembangkit Uap Air Panas Lain-lain</t>
  </si>
  <si>
    <t>Sedan</t>
  </si>
  <si>
    <t>Jeep</t>
  </si>
  <si>
    <t>Station Wagon</t>
  </si>
  <si>
    <t>Kendaraan Dinas Bermotor Lain-lain</t>
  </si>
  <si>
    <t>Bus (Penumpang 30 Orang ke atas)</t>
  </si>
  <si>
    <t>Micro Bus (Penumpang 15-30 orang)</t>
  </si>
  <si>
    <t>Mini Bus (Penumpang 14 orang ke bawah)</t>
  </si>
  <si>
    <t>Truck + Attachhment</t>
  </si>
  <si>
    <t>Pick Up</t>
  </si>
  <si>
    <t>Trailer</t>
  </si>
  <si>
    <t>Semi Trailer</t>
  </si>
  <si>
    <t>Kendaraan Bermotor Angkutan Brg Lain-lain</t>
  </si>
  <si>
    <t>Mobil Ambulance</t>
  </si>
  <si>
    <t>Mobil Jenazah</t>
  </si>
  <si>
    <t>Mobil Unit Penerangan</t>
  </si>
  <si>
    <t>Mobil Pemadam Kebakaran</t>
  </si>
  <si>
    <t>Mobil Tinja</t>
  </si>
  <si>
    <t>Mobil Tangki</t>
  </si>
  <si>
    <t>Mobil Unit Monitoring Frekwensi</t>
  </si>
  <si>
    <t>Mobil Unit Perpustkaan Keliling</t>
  </si>
  <si>
    <t>Mobil Unit Visual Mini (Muviani) Darat</t>
  </si>
  <si>
    <t>Mobil Unit Satelite Link Van</t>
  </si>
  <si>
    <t>Mobil Unit Panggung</t>
  </si>
  <si>
    <t>Mobil Unit Pameran</t>
  </si>
  <si>
    <t>Out Side Broadcast Van Radio</t>
  </si>
  <si>
    <t>Out Side Broadcast Van Televisi</t>
  </si>
  <si>
    <t>Mobil Unit Produksi Film</t>
  </si>
  <si>
    <t>Mobil Unit Produksi Cinerama</t>
  </si>
  <si>
    <t>Mobil Unit Kesehatan Masyarakat</t>
  </si>
  <si>
    <t>Mobil Unit Kesehatan Hewan</t>
  </si>
  <si>
    <t>Mobil Unit Tahanan</t>
  </si>
  <si>
    <t>Mobil Unit Pengangkut Uang</t>
  </si>
  <si>
    <t>Kendaraan Bermotor Khusus Lain-lain</t>
  </si>
  <si>
    <t>Scooter</t>
  </si>
  <si>
    <t>Kendaraan Bermotor Beroda Dua Lain-lain</t>
  </si>
  <si>
    <t>Bemo</t>
  </si>
  <si>
    <t>Helicak/Bajaj</t>
  </si>
  <si>
    <t>Kendaraaan Bermotor Beroda Tiga Lain-lain</t>
  </si>
  <si>
    <t>Gerobak Tarik</t>
  </si>
  <si>
    <t>Gerobak Dorong</t>
  </si>
  <si>
    <t>Caravan</t>
  </si>
  <si>
    <t>Gerobak Lori</t>
  </si>
  <si>
    <t>Angkutan Barang Lain-lain</t>
  </si>
  <si>
    <t>Sepeda</t>
  </si>
  <si>
    <t>Dokar</t>
  </si>
  <si>
    <t>Tandu Dorong</t>
  </si>
  <si>
    <t>Kendaraan Tak Bermotor Berpenumpoang Lain-lain</t>
  </si>
  <si>
    <t>Kapal Minyak</t>
  </si>
  <si>
    <t>Tongkang Bermotor</t>
  </si>
  <si>
    <t>Tug Boat+Attachment</t>
  </si>
  <si>
    <t>Landing Ship Transportation (LST)</t>
  </si>
  <si>
    <t>Kapal Hidrofoli</t>
  </si>
  <si>
    <t>Kapal Motor</t>
  </si>
  <si>
    <t>Alat Angkut Apung Motor Brg Lain-lain</t>
  </si>
  <si>
    <t>Speed Boat</t>
  </si>
  <si>
    <t>Motor Boat</t>
  </si>
  <si>
    <t>Klotok</t>
  </si>
  <si>
    <t>Ferry</t>
  </si>
  <si>
    <t>Hidrofoil</t>
  </si>
  <si>
    <t>Jetfoil</t>
  </si>
  <si>
    <t>Long Boat</t>
  </si>
  <si>
    <t>Alat Angkut Apung Penumpang Lain-lain</t>
  </si>
  <si>
    <t>Surver Boat</t>
  </si>
  <si>
    <t>Kapal Anti Polusi</t>
  </si>
  <si>
    <t>Kapal Perambuan</t>
  </si>
  <si>
    <t>Out Boat Motor</t>
  </si>
  <si>
    <t>Kapal Hydrografi</t>
  </si>
  <si>
    <t>Kapal Unit Penerangan Air</t>
  </si>
  <si>
    <t>Kapal Visual Mini</t>
  </si>
  <si>
    <t>Kapal Penangkap Ikan</t>
  </si>
  <si>
    <t>Kapal Pengangkut Hewan</t>
  </si>
  <si>
    <t>Kapal Patroli Pantai</t>
  </si>
  <si>
    <t>Alat Angkut Apung Bermotor Khusus Lain-lain</t>
  </si>
  <si>
    <t>Tongkang</t>
  </si>
  <si>
    <t>Perahu Barang</t>
  </si>
  <si>
    <t>Alat ANgkut apung Tak Bermotor Lain-lain</t>
  </si>
  <si>
    <t>Perahu Penumpang</t>
  </si>
  <si>
    <t>Perahu Penyeberangan</t>
  </si>
  <si>
    <t>Alat Angkut Apung Tak Bermotor Lain-lain</t>
  </si>
  <si>
    <t>Mesin Jet (Fuel Jet)</t>
  </si>
  <si>
    <t>Turbo Prop</t>
  </si>
  <si>
    <t>Kapal Terbang Baling-baling</t>
  </si>
  <si>
    <t>Helicopter</t>
  </si>
  <si>
    <t>Ampibi</t>
  </si>
  <si>
    <t>Kapal Terbang Lain-lain</t>
  </si>
  <si>
    <t>Mesin Bubut</t>
  </si>
  <si>
    <t>Mesin Press</t>
  </si>
  <si>
    <t>Mesin Ketam</t>
  </si>
  <si>
    <t>Mesin Pres Hidrolik &amp; Punsh</t>
  </si>
  <si>
    <t>Mesin Bor</t>
  </si>
  <si>
    <t>Mesin Gergaji Logam</t>
  </si>
  <si>
    <t>Mesin Gerinda</t>
  </si>
  <si>
    <t>Mesin Rol</t>
  </si>
  <si>
    <t>Mesin Bor Cylinder</t>
  </si>
  <si>
    <t>Mesin Skrup</t>
  </si>
  <si>
    <t>Mesin Milling</t>
  </si>
  <si>
    <t>Mesin Purel</t>
  </si>
  <si>
    <t>Mesin Perapen</t>
  </si>
  <si>
    <t>Mesin Sikat Kulit</t>
  </si>
  <si>
    <t>Mesin Pemotong Kulit</t>
  </si>
  <si>
    <t>Mesin Jahit Kulit</t>
  </si>
  <si>
    <t>Mesin Pengepres Kulit</t>
  </si>
  <si>
    <t>Mesin Kompresor</t>
  </si>
  <si>
    <t>Mesin Las Listrik</t>
  </si>
  <si>
    <t>Mesin Dynamo Kron</t>
  </si>
  <si>
    <t>Mesin Sikat Besi Kron</t>
  </si>
  <si>
    <t>Mesin Pemotong Fiberglas/Polyster</t>
  </si>
  <si>
    <t>Mesin Gulung Listrik</t>
  </si>
  <si>
    <t>Mesin Pelubang</t>
  </si>
  <si>
    <t>Mesin Penekuk Plat</t>
  </si>
  <si>
    <t>Mesin Gunung Plat</t>
  </si>
  <si>
    <t>Mesin Pembengkok Plat</t>
  </si>
  <si>
    <t>Mesin Amplas Plat</t>
  </si>
  <si>
    <t>Mesin Pemotong Plat</t>
  </si>
  <si>
    <t>Mesin Transmission Outomilive</t>
  </si>
  <si>
    <t>Perkakas Konstruksi Logam Lain-lain</t>
  </si>
  <si>
    <t>Mesin Gerinda Tangan</t>
  </si>
  <si>
    <t>Mesin Bor Tangan</t>
  </si>
  <si>
    <t>Mesin Cylinder</t>
  </si>
  <si>
    <t>Refitting Machine</t>
  </si>
  <si>
    <t>Mesin Gulung Manual</t>
  </si>
  <si>
    <t>Mesin Ampelas Tangan</t>
  </si>
  <si>
    <t>Mesin Ampelas Rol Kecil</t>
  </si>
  <si>
    <t>Batteray Charger</t>
  </si>
  <si>
    <t>Winder</t>
  </si>
  <si>
    <t>Transformator</t>
  </si>
  <si>
    <t>Solder Listrik</t>
  </si>
  <si>
    <t>Perkakas Bengkel Lain-lain</t>
  </si>
  <si>
    <t>Auto Lift</t>
  </si>
  <si>
    <t>Car Washer</t>
  </si>
  <si>
    <t>Steam Cleaner</t>
  </si>
  <si>
    <t>Lubricating Equipment</t>
  </si>
  <si>
    <t>Mesin Spooring</t>
  </si>
  <si>
    <t>Brake Drum Lathe/Mesin Peralatan Tromol</t>
  </si>
  <si>
    <t>Pengasah Lobang Stang Piston</t>
  </si>
  <si>
    <t>Perkakas Bengkel Service Lain-lain</t>
  </si>
  <si>
    <t>Overhead Grane</t>
  </si>
  <si>
    <t>Auto Hoist</t>
  </si>
  <si>
    <t>Perkakas Pengangkat Bermesin Lain-lain</t>
  </si>
  <si>
    <t>Mesin Gergaji</t>
  </si>
  <si>
    <t>Mesin Penghalus</t>
  </si>
  <si>
    <t>Mesin Penyambung Papan</t>
  </si>
  <si>
    <t>Perkakas Bengkel Kayu Lain-lain</t>
  </si>
  <si>
    <t>Mesin Jahit Terpal</t>
  </si>
  <si>
    <t>Perkakas Vulkansir Ban</t>
  </si>
  <si>
    <t>Perkakas Bongkar/Pasang Ban</t>
  </si>
  <si>
    <t>Mesin Tenun Textil</t>
  </si>
  <si>
    <t>Mesin Celup</t>
  </si>
  <si>
    <t>Perkakas Bengkel Khusus Lain-lain</t>
  </si>
  <si>
    <t>Peralatan Las Listrik</t>
  </si>
  <si>
    <t>Peralatan Las Karbit</t>
  </si>
  <si>
    <t>Peralatan Las Lain-lain</t>
  </si>
  <si>
    <t>Evaporator</t>
  </si>
  <si>
    <t>Air Blower</t>
  </si>
  <si>
    <t>Brine Tank</t>
  </si>
  <si>
    <t>Filling Divice</t>
  </si>
  <si>
    <t>Pipping Tank Divice</t>
  </si>
  <si>
    <t>Thawing Tank</t>
  </si>
  <si>
    <t>Can Frame</t>
  </si>
  <si>
    <t>Bring Tank Cover</t>
  </si>
  <si>
    <t>Clear Ice Equipment</t>
  </si>
  <si>
    <t>Receiver</t>
  </si>
  <si>
    <t>Elektrik Panel Cintrol</t>
  </si>
  <si>
    <t>Trafo Stater</t>
  </si>
  <si>
    <t>Tabung NH3</t>
  </si>
  <si>
    <t>Pompa Oliiez Compresor</t>
  </si>
  <si>
    <t>Condensor</t>
  </si>
  <si>
    <t>Agitator</t>
  </si>
  <si>
    <t>Bak Air</t>
  </si>
  <si>
    <t>Ice Cam</t>
  </si>
  <si>
    <t>Perkakas Pabrik Es Lain-lain</t>
  </si>
  <si>
    <t>Perkakas Dapur Tempa</t>
  </si>
  <si>
    <t>Perkakas Bangku Kerja</t>
  </si>
  <si>
    <t>Perkakas Pengukur</t>
  </si>
  <si>
    <t>Perkakas Pengecoran Logam</t>
  </si>
  <si>
    <t>Rol</t>
  </si>
  <si>
    <t>Perkakas Pemotong Plat</t>
  </si>
  <si>
    <t>Perkakas Press Hidrolik</t>
  </si>
  <si>
    <t>Perkakas Pemotong Kabel Sling</t>
  </si>
  <si>
    <t>Perkakas Pengecatan Kendaraan</t>
  </si>
  <si>
    <t>Alat Penipis Rotan</t>
  </si>
  <si>
    <t>Pisau Pengerok</t>
  </si>
  <si>
    <t>Pisau Pengerat</t>
  </si>
  <si>
    <t>Pisau Pembelah Rotan</t>
  </si>
  <si>
    <t>Gunting Rotan</t>
  </si>
  <si>
    <t>Pisau Bergigi</t>
  </si>
  <si>
    <t>Besi Penekuk</t>
  </si>
  <si>
    <t>Pisau Peraut</t>
  </si>
  <si>
    <t>Oven Batu Bata</t>
  </si>
  <si>
    <t>Cetakan Batu Bata</t>
  </si>
  <si>
    <t>Pelengki</t>
  </si>
  <si>
    <t>ATBM</t>
  </si>
  <si>
    <t>Perkakas Bengkel Konstruksi Logam Lain-lain</t>
  </si>
  <si>
    <t>Armature Drying Oven</t>
  </si>
  <si>
    <t>Mica Undercutter</t>
  </si>
  <si>
    <t>Comutator Tuming Tool</t>
  </si>
  <si>
    <t>Perkakas Bengkel Listrik Lain-lain</t>
  </si>
  <si>
    <t>Lubricating Set</t>
  </si>
  <si>
    <t>Jembatan Service</t>
  </si>
  <si>
    <t>Dongkrak Mekanik</t>
  </si>
  <si>
    <t>Songkrak Hidrolik</t>
  </si>
  <si>
    <t>Takel</t>
  </si>
  <si>
    <t>Gantry</t>
  </si>
  <si>
    <t>Tripot</t>
  </si>
  <si>
    <t>Perkakas Pengangkat Lain-lain</t>
  </si>
  <si>
    <t>Tool Kit Set</t>
  </si>
  <si>
    <t>Tool Kit Boks</t>
  </si>
  <si>
    <t>Tool Cabinet Set</t>
  </si>
  <si>
    <t>Kunci Pipa</t>
  </si>
  <si>
    <t>Fuller Set</t>
  </si>
  <si>
    <t>Tap Dies</t>
  </si>
  <si>
    <t>Groeper</t>
  </si>
  <si>
    <t>Engine Stand</t>
  </si>
  <si>
    <t>Kunci Momet</t>
  </si>
  <si>
    <t>Perkakas Standar Lain-lain</t>
  </si>
  <si>
    <t>Kunci Khusus Untuk Engine</t>
  </si>
  <si>
    <t>Kunci Khusus Untuk Alat Besar Darat</t>
  </si>
  <si>
    <t>Kunci Khusus Untuk Alat Apung</t>
  </si>
  <si>
    <t>Kunci Khusus Chasis Angkut Darat</t>
  </si>
  <si>
    <t>Kunci Khusus Chasis</t>
  </si>
  <si>
    <t>Kunci Khusus Alat Angkut Apung</t>
  </si>
  <si>
    <t>Kunci Khusus Pembuka Mur/Baud</t>
  </si>
  <si>
    <t>Kunci Khusus Momen</t>
  </si>
  <si>
    <t>Kunci Khusus Alat Besar Udara</t>
  </si>
  <si>
    <t>Kunci Khusus Chasis Alat Besar Udara</t>
  </si>
  <si>
    <t>Perkakas Khusus Lain-lain</t>
  </si>
  <si>
    <t>Gergaji</t>
  </si>
  <si>
    <t>Ketam</t>
  </si>
  <si>
    <t>Bor</t>
  </si>
  <si>
    <t>Pahat</t>
  </si>
  <si>
    <t>Kaka Tua</t>
  </si>
  <si>
    <t>Water Pas</t>
  </si>
  <si>
    <t>Siku</t>
  </si>
  <si>
    <t>Palu</t>
  </si>
  <si>
    <t>Tang</t>
  </si>
  <si>
    <t>Ayakan Pasir</t>
  </si>
  <si>
    <t>Perkakas Bengkel Kerja Lain-lain</t>
  </si>
  <si>
    <t>Tenggem</t>
  </si>
  <si>
    <t>Guting Plat</t>
  </si>
  <si>
    <t>Landasan Kenteng</t>
  </si>
  <si>
    <t>Kunci Kaul</t>
  </si>
  <si>
    <t>Gunting Plat Tangan</t>
  </si>
  <si>
    <t>Tang Kombinasi</t>
  </si>
  <si>
    <t>Knief Tang</t>
  </si>
  <si>
    <t>Betel, Senter,Drip, Drag, Sneper</t>
  </si>
  <si>
    <t>Pukul Konde (2kg, 1,5 kg, 1kg, 0,5 kg)</t>
  </si>
  <si>
    <t>Pukul Lengkung</t>
  </si>
  <si>
    <t>Pukul Sabit</t>
  </si>
  <si>
    <t>Kikir, Segi Empat, Segi Tiga, Setengah Bulat, Bula</t>
  </si>
  <si>
    <t>Kunci Pas Satu Set</t>
  </si>
  <si>
    <t>Satu Set Tang senal &amp; Tap</t>
  </si>
  <si>
    <t>Drel Biasa Satu Set</t>
  </si>
  <si>
    <t>Drel Kembang Satu Set</t>
  </si>
  <si>
    <t>Drel Ketok</t>
  </si>
  <si>
    <t>Seket Mat</t>
  </si>
  <si>
    <t>Jangka Besi</t>
  </si>
  <si>
    <t>Kunci Stang Segi Empat &amp; Segi Enam</t>
  </si>
  <si>
    <t>Peralatan Tukang Besi Lain-lain</t>
  </si>
  <si>
    <t>Tatah Biasa Satu Set</t>
  </si>
  <si>
    <t>Tatah Lengkung Satu Set</t>
  </si>
  <si>
    <t>Kaota</t>
  </si>
  <si>
    <t>Petel</t>
  </si>
  <si>
    <t>Patar</t>
  </si>
  <si>
    <t>Boor Engkol</t>
  </si>
  <si>
    <t>Peralatan Tukang Kayu Lain-lain</t>
  </si>
  <si>
    <t>Pisau Kulit</t>
  </si>
  <si>
    <t>Pandokan Sepatu</t>
  </si>
  <si>
    <t>Lis Sepatu Satu Set</t>
  </si>
  <si>
    <t>Cokro</t>
  </si>
  <si>
    <t>Plong Kulit Satu Set</t>
  </si>
  <si>
    <t>Catut</t>
  </si>
  <si>
    <t>Pukul Sepatu</t>
  </si>
  <si>
    <t>Gunting Kulit</t>
  </si>
  <si>
    <t>Gunting Kain</t>
  </si>
  <si>
    <t>Drek Mata Ayam</t>
  </si>
  <si>
    <t>Jarum Kulit Satu Set</t>
  </si>
  <si>
    <t>Uncek</t>
  </si>
  <si>
    <t>Peralatan Tukang Kulit Lain-lain</t>
  </si>
  <si>
    <t>Dipan Ukur</t>
  </si>
  <si>
    <t>Meteran Kain</t>
  </si>
  <si>
    <t>Rol Meter</t>
  </si>
  <si>
    <t>Jangka Berkala</t>
  </si>
  <si>
    <t>Patar Gip</t>
  </si>
  <si>
    <t>Pisau Gip</t>
  </si>
  <si>
    <t>Paralel Bar</t>
  </si>
  <si>
    <t>Cermin Besar (200 x 75 cn)</t>
  </si>
  <si>
    <t>Tangga Latihan</t>
  </si>
  <si>
    <t>Trap Latihan</t>
  </si>
  <si>
    <t>Peralatan Ukur, Gip &amp; Feting Lain-lain</t>
  </si>
  <si>
    <t>Af Generator Tone Generator</t>
  </si>
  <si>
    <t>Audio signal source</t>
  </si>
  <si>
    <t>Audio Test Set</t>
  </si>
  <si>
    <t>Audio Morse &amp; Distributor Meter</t>
  </si>
  <si>
    <t>Audio Sweep Osillator</t>
  </si>
  <si>
    <t>VTVM Volt</t>
  </si>
  <si>
    <t>Independence Meter</t>
  </si>
  <si>
    <t>Dicible</t>
  </si>
  <si>
    <t>CRT Tester</t>
  </si>
  <si>
    <t>Circuit Tester</t>
  </si>
  <si>
    <t>Electrpnic Capasitor Tester</t>
  </si>
  <si>
    <t>Illumino Meter</t>
  </si>
  <si>
    <t>IC Tester Semi Test IV</t>
  </si>
  <si>
    <t>IC Meter</t>
  </si>
  <si>
    <t>Milvort Meter</t>
  </si>
  <si>
    <t>Multiteter &amp; Accessoire</t>
  </si>
  <si>
    <t>Multitester Digital</t>
  </si>
  <si>
    <t>Photo Illuminitation Meter</t>
  </si>
  <si>
    <t>Transistor Tester Semitest I</t>
  </si>
  <si>
    <t>Transistor Tester Semitest II</t>
  </si>
  <si>
    <t>Transistor Tester Semitest V</t>
  </si>
  <si>
    <t>Transistor Tester AVO</t>
  </si>
  <si>
    <t>Volt Meter Digitel</t>
  </si>
  <si>
    <t>Volt Meter High Tenson</t>
  </si>
  <si>
    <t>Widw Band Level Meter</t>
  </si>
  <si>
    <t>Automatic Distrotion Meter</t>
  </si>
  <si>
    <t>Power Meter and Accessiries</t>
  </si>
  <si>
    <t>PH Meter</t>
  </si>
  <si>
    <t>Quasi Peak Meter</t>
  </si>
  <si>
    <t>Thruline Watt Meter</t>
  </si>
  <si>
    <t>Digital Multimeter</t>
  </si>
  <si>
    <t>Multi Meter</t>
  </si>
  <si>
    <t>Meter Calibrator</t>
  </si>
  <si>
    <t>Moise Firgure Meter</t>
  </si>
  <si>
    <t>Distortion Analyzer</t>
  </si>
  <si>
    <t>Vektor Volt Meter</t>
  </si>
  <si>
    <t>Pulse Generator</t>
  </si>
  <si>
    <t>DME Graung Station Test Set</t>
  </si>
  <si>
    <t>UHF Signal Generator</t>
  </si>
  <si>
    <t>Sweep Oscilator</t>
  </si>
  <si>
    <t>VHF Signal Generator</t>
  </si>
  <si>
    <t>Spektrup Analyzer</t>
  </si>
  <si>
    <t>Tube Tester</t>
  </si>
  <si>
    <t>Dosimeter &amp; accessories</t>
  </si>
  <si>
    <t>Survy Meter</t>
  </si>
  <si>
    <t>Sound Ditector</t>
  </si>
  <si>
    <t>Vidcon Quick Tester</t>
  </si>
  <si>
    <t>Pattem For TV Adjusment</t>
  </si>
  <si>
    <t>Power Meter Cilibrator</t>
  </si>
  <si>
    <t>Thermistor</t>
  </si>
  <si>
    <t>Signal Generator Audio VHF, UHF</t>
  </si>
  <si>
    <t>X-Tal Detector</t>
  </si>
  <si>
    <t>Co Axdal Slot Line</t>
  </si>
  <si>
    <t>RF Volt Meter</t>
  </si>
  <si>
    <t>Frequency Wave Meter</t>
  </si>
  <si>
    <t>Megger</t>
  </si>
  <si>
    <t>CO Axial Attenuator</t>
  </si>
  <si>
    <t>Variable Co Axial Attenuator</t>
  </si>
  <si>
    <t>Directional Coupier</t>
  </si>
  <si>
    <t>Pin Modulator</t>
  </si>
  <si>
    <t>Loging Trouble Shoting Kit</t>
  </si>
  <si>
    <t>SWR Meter</t>
  </si>
  <si>
    <t>Memori Programmer</t>
  </si>
  <si>
    <t>Ligig Statc Analyzer</t>
  </si>
  <si>
    <t>Frequency Counter</t>
  </si>
  <si>
    <t>Universal Bridge</t>
  </si>
  <si>
    <t>FB Meter</t>
  </si>
  <si>
    <t>Noise</t>
  </si>
  <si>
    <t>Raditation Monitor Isotropic</t>
  </si>
  <si>
    <t>Phase Meter</t>
  </si>
  <si>
    <t>Global Positioning System</t>
  </si>
  <si>
    <t>IKS Calibration RX</t>
  </si>
  <si>
    <t>DCP (Alat Control) Sensor</t>
  </si>
  <si>
    <t>Moisteur Meter</t>
  </si>
  <si>
    <t>Rota Meter</t>
  </si>
  <si>
    <t>Mini Phassec View</t>
  </si>
  <si>
    <t>ALat Ukur Universal Lain-lain</t>
  </si>
  <si>
    <t>Test Intelegensia WPPS</t>
  </si>
  <si>
    <t>Test Intelegensia WISC</t>
  </si>
  <si>
    <t>Test Intelegensia WB</t>
  </si>
  <si>
    <t>Test Intelegensia WB Advence</t>
  </si>
  <si>
    <t>Test Intelegensia Progresive Matricaral</t>
  </si>
  <si>
    <t>Test Intelegensia Vineland</t>
  </si>
  <si>
    <t>Test Intelegensia Blac Passalon</t>
  </si>
  <si>
    <t>Alat Ukur/Test Intelegensia Lain-lain</t>
  </si>
  <si>
    <t>Alat Ukur/Test Alat Kepribadian Dotcilta</t>
  </si>
  <si>
    <t>Alat Ukur/Test Alat Kepribadian Zat</t>
  </si>
  <si>
    <t>Alat Ukur/Test Alat Kepribadian Warna</t>
  </si>
  <si>
    <t>Alat Ukur/Test Alat Kepribadian Zondi</t>
  </si>
  <si>
    <t>Alat Ukur/Test Alat Kepribadian Cat</t>
  </si>
  <si>
    <t>Alat Ukur/Test Alat KepribadianWPPZ</t>
  </si>
  <si>
    <t>Alat Ukur/Test Alat Kepribadian Wolna</t>
  </si>
  <si>
    <t>Alat Ukur/Test Alat Kepribadian Kudu</t>
  </si>
  <si>
    <t>Vidio Measurement</t>
  </si>
  <si>
    <t>Alat Ukur Kepribadian Lain-lain</t>
  </si>
  <si>
    <t>Binder Acstalt</t>
  </si>
  <si>
    <t>General Vocationalanpunde Tester</t>
  </si>
  <si>
    <t>Consoroting Tester</t>
  </si>
  <si>
    <t>Meronding Tester</t>
  </si>
  <si>
    <t>Meronding Brinding Tester</t>
  </si>
  <si>
    <t>Cord Briding Tester</t>
  </si>
  <si>
    <t>Grip Diagnanonnuter</t>
  </si>
  <si>
    <t>Blak anollhg Moscle Dinamo Meter Jumping Meter</t>
  </si>
  <si>
    <t>Modulation/Jumping Meter</t>
  </si>
  <si>
    <t>Channel Converter</t>
  </si>
  <si>
    <t>RF Ananylzer</t>
  </si>
  <si>
    <t>Meronding Vacatianal Tester</t>
  </si>
  <si>
    <t>Alat Ukur/Test klinis Lain-lain</t>
  </si>
  <si>
    <t>Calibration Level Generator</t>
  </si>
  <si>
    <t>Color Bar Generator</t>
  </si>
  <si>
    <t>Grid Patthem Generator</t>
  </si>
  <si>
    <t>Grating Generator Unit</t>
  </si>
  <si>
    <t>Insection Signal Generator</t>
  </si>
  <si>
    <t>Insection Test Signal Generator</t>
  </si>
  <si>
    <t>Multburst Generator Unit</t>
  </si>
  <si>
    <t>Pattehem Generator</t>
  </si>
  <si>
    <t>Stair Stop Generator Unit</t>
  </si>
  <si>
    <t>Sign Wave Generator Unit</t>
  </si>
  <si>
    <t>Test Generator</t>
  </si>
  <si>
    <t>Text Generator</t>
  </si>
  <si>
    <t>Test Line Generator</t>
  </si>
  <si>
    <t>TV Test Signal Generator</t>
  </si>
  <si>
    <t>TV IF Signal Generator</t>
  </si>
  <si>
    <t>Pal Test Generator</t>
  </si>
  <si>
    <t>Monochome Test Generator</t>
  </si>
  <si>
    <t>Standar Lewel Generator</t>
  </si>
  <si>
    <t>Interval Test Generator</t>
  </si>
  <si>
    <t>Station Identipication Generator</t>
  </si>
  <si>
    <t>Character Generator</t>
  </si>
  <si>
    <t>Waveform Generator Spesial Efect</t>
  </si>
  <si>
    <t>Test Signal Genartor</t>
  </si>
  <si>
    <t>Alat Calibrasi Lain-lain</t>
  </si>
  <si>
    <t>Oscilloscope Main Frame</t>
  </si>
  <si>
    <t>Oscilloscope Main Frame With Variable Persinsce St</t>
  </si>
  <si>
    <t>Oscilloscope Spesial</t>
  </si>
  <si>
    <t>Oscilloscope Envelope</t>
  </si>
  <si>
    <t>Sycnhronoscope</t>
  </si>
  <si>
    <t>Vectorscope</t>
  </si>
  <si>
    <t>Waveform Monitor Set With Level And Vector Display</t>
  </si>
  <si>
    <t>Analyzer FN side Band</t>
  </si>
  <si>
    <t>Analyzer Spektrum Display</t>
  </si>
  <si>
    <t>Plyscops</t>
  </si>
  <si>
    <t>Videoscope With Side Band Adaptor</t>
  </si>
  <si>
    <t>Oscilloscope Lain-lain</t>
  </si>
  <si>
    <t>Insulation Res Meter MOD</t>
  </si>
  <si>
    <t>Noise &amp; Distortion Meter</t>
  </si>
  <si>
    <t>Oscilator Distortion Meter</t>
  </si>
  <si>
    <t>Oscilator Test Signal</t>
  </si>
  <si>
    <t>Oscilator Widw Band</t>
  </si>
  <si>
    <t>Oscilator Sweep</t>
  </si>
  <si>
    <t>Precission Encoder Monitor</t>
  </si>
  <si>
    <t>Plambicon Tst Unit</t>
  </si>
  <si>
    <t>Scanner</t>
  </si>
  <si>
    <t>Time Interval Unit</t>
  </si>
  <si>
    <t>Universal Counter</t>
  </si>
  <si>
    <t>Vidio Noise Meter</t>
  </si>
  <si>
    <t>Admintance Meter</t>
  </si>
  <si>
    <t>Admintance Bride</t>
  </si>
  <si>
    <t>Fledstrength Meter</t>
  </si>
  <si>
    <t>RF Bridge</t>
  </si>
  <si>
    <t>RF Push Bulton Attenuator</t>
  </si>
  <si>
    <t>Vision And Sound Nyquisi Demodulator AMF</t>
  </si>
  <si>
    <t>V.S.W.R Standing Review</t>
  </si>
  <si>
    <t>Universal Tester Lain-lain</t>
  </si>
  <si>
    <t>Ukuran Johanson (Alat Pembanding Standar Ukur Panj</t>
  </si>
  <si>
    <t>Micro Indicator (Dgn Perlengkapan Suparto Pointes</t>
  </si>
  <si>
    <t>Perlengkapan Micro Indocator</t>
  </si>
  <si>
    <t>Psycometer Vanlambrecht</t>
  </si>
  <si>
    <t>Psycometer</t>
  </si>
  <si>
    <t>Barometer Logam</t>
  </si>
  <si>
    <t>Barometer Mercury</t>
  </si>
  <si>
    <t>Manometer Untuk Mesin</t>
  </si>
  <si>
    <t>Monotor Precisi</t>
  </si>
  <si>
    <t>Alat Pemeriksa Manometer</t>
  </si>
  <si>
    <t>Alat Pemeriksa Zat Cair</t>
  </si>
  <si>
    <t>Termometer Standard</t>
  </si>
  <si>
    <t>Termometer Goverment Tester O Derajat s/d 100 Dera</t>
  </si>
  <si>
    <t>Thermostat (Penguji Pemeriksaan Termometer)</t>
  </si>
  <si>
    <t>Jam Ukur (Meet Lock)</t>
  </si>
  <si>
    <t>Hardnest Tester</t>
  </si>
  <si>
    <t>Microscope</t>
  </si>
  <si>
    <t>Stopwach</t>
  </si>
  <si>
    <t>Loup</t>
  </si>
  <si>
    <t>Micro Meter</t>
  </si>
  <si>
    <t>Pianimeter</t>
  </si>
  <si>
    <t>Metra Blok</t>
  </si>
  <si>
    <t>Lemari Baja Pengering</t>
  </si>
  <si>
    <t>Air Conditioning Unit</t>
  </si>
  <si>
    <t>Compresor Unit</t>
  </si>
  <si>
    <t>Sanblas Unit</t>
  </si>
  <si>
    <t>Alat Pemeriksaan Timbangan Tekanan Beroda</t>
  </si>
  <si>
    <t>Stelan Instrumen Bourje</t>
  </si>
  <si>
    <t>Lampu Untuk Menerangi Skala Neraca Pakai Standar</t>
  </si>
  <si>
    <t>Avometer SU 20-20 K</t>
  </si>
  <si>
    <t>Trappo 1.000 watt</t>
  </si>
  <si>
    <t>Tool Set</t>
  </si>
  <si>
    <t>Landasan Cap Lengkap</t>
  </si>
  <si>
    <t>Kald Tiga Gantungan Dacin</t>
  </si>
  <si>
    <t>Alat Pendatar Takaran Bensin</t>
  </si>
  <si>
    <t>Tang Plombir/Segel</t>
  </si>
  <si>
    <t>Exicator Besar</t>
  </si>
  <si>
    <t>Exxicator Kecil</t>
  </si>
  <si>
    <t>Desicator (Size) 3</t>
  </si>
  <si>
    <t>Desicator (Size) 4</t>
  </si>
  <si>
    <t>Botol Air Saling dari 25 liter</t>
  </si>
  <si>
    <t>Picnometer</t>
  </si>
  <si>
    <t>Desimeter (Hidrometer)</t>
  </si>
  <si>
    <t>Telescope Tile Variable</t>
  </si>
  <si>
    <t>Opitical Stran (Untuk Pemeriksaan Kaca)</t>
  </si>
  <si>
    <t>Opitical Teknis Gange (Pengukur tebal dinding)</t>
  </si>
  <si>
    <t>Lifter Capasitas 500 Kg</t>
  </si>
  <si>
    <t>Taximeter Tester</t>
  </si>
  <si>
    <t>Spedometer Tester</t>
  </si>
  <si>
    <t>Standard Guage Blooks</t>
  </si>
  <si>
    <t>Finest Direct Reading Insterm Mocrometer of Varion</t>
  </si>
  <si>
    <t>Constant Temperature Combined Bridge Thermostat</t>
  </si>
  <si>
    <t>Transparan Plastic Rack Insert For 20 Test Tubes 7</t>
  </si>
  <si>
    <t>Water Bath Plexglass Capasity 71</t>
  </si>
  <si>
    <t>Test Tube Rack Stainiesstel With 10 Holes 18 mm Di</t>
  </si>
  <si>
    <t>Colorimeter Thermometer Aceto</t>
  </si>
  <si>
    <t>Sit Of Geoge Pretition Lands Berger Thermometer</t>
  </si>
  <si>
    <t>Set Of 14 Hight Precision Ameral Thermometer</t>
  </si>
  <si>
    <t>Addition Tunner Stop Watch</t>
  </si>
  <si>
    <t>Universal Clamp Clampinh Range 6 To 12 mm</t>
  </si>
  <si>
    <t>Unmiversal Clamp Clampinh Range 6 To 75 mm</t>
  </si>
  <si>
    <t>Venier Caliver</t>
  </si>
  <si>
    <t>Prople Proyektor Toyo Serie</t>
  </si>
  <si>
    <t>Tool Maker Mocroscope Magnification 30 x</t>
  </si>
  <si>
    <t>Alat Ukur/Pembanding Lain-lain</t>
  </si>
  <si>
    <t>Meter x-27 Dari Platina Tridium</t>
  </si>
  <si>
    <t>H. Meter Dari Baja Nikel</t>
  </si>
  <si>
    <t>Komparator</t>
  </si>
  <si>
    <t>Alat Pengukur Garis Tengah</t>
  </si>
  <si>
    <t>Ban Ukur</t>
  </si>
  <si>
    <t>Diameter Tape</t>
  </si>
  <si>
    <t>Ukuran Tinggi Orang</t>
  </si>
  <si>
    <t>Schulfimaat (Ukuran Ingsuf)</t>
  </si>
  <si>
    <t>Liffer Standard (1 Liter)</t>
  </si>
  <si>
    <t>Bejana Ukur</t>
  </si>
  <si>
    <t>Alat Ukur Kadar Air</t>
  </si>
  <si>
    <t>Alat Ukur Pemecah Kulit Gabag</t>
  </si>
  <si>
    <t>ALat Ukur Lainnya (Lain-lain)</t>
  </si>
  <si>
    <t>Timbangan Jembatan Capasitas 10 Ton</t>
  </si>
  <si>
    <t>Timbangan</t>
  </si>
  <si>
    <t>Timbangan Meja Kapasitas 5 kg</t>
  </si>
  <si>
    <t>Timbangan BBI Kapasitas 100 Kg</t>
  </si>
  <si>
    <t>Timbangan BBI Kapasitas 25 Kg</t>
  </si>
  <si>
    <t>Timbangan BBI Kapasitas 15 Kg (Timbangan Bayi)</t>
  </si>
  <si>
    <t>Timbangan BBI Kapasitas 10 Kg</t>
  </si>
  <si>
    <t>Timbangan Cepat Kapasitas 10 Kg</t>
  </si>
  <si>
    <t>Timbangan Cepat Kapasitas 25 Kg</t>
  </si>
  <si>
    <t>Timbangan Cepat Kapasitas 200 Kg</t>
  </si>
  <si>
    <t>Timbangan Cepat Kapasotas 100 Kg</t>
  </si>
  <si>
    <t>Timbangan Pegas Kapasitas 25 Kg</t>
  </si>
  <si>
    <t>Timbangan Pegas Kapasitas 50 Kg</t>
  </si>
  <si>
    <t>Timbangan Pegas Kapasitas 100 Kg</t>
  </si>
  <si>
    <t>Timbangan Surat Kapasitas 100 Kg</t>
  </si>
  <si>
    <t>Timbangan Sentisimal</t>
  </si>
  <si>
    <t>Dacin Kuningan</t>
  </si>
  <si>
    <t>Timbangan Gula Gaveka</t>
  </si>
  <si>
    <t>Timbangan Gantung Kapasitas 50 Gr</t>
  </si>
  <si>
    <t>Neraca</t>
  </si>
  <si>
    <t>Neraca Parama E</t>
  </si>
  <si>
    <t>Neraca Parama  D Kapasitas 5 Gr</t>
  </si>
  <si>
    <t>Neraca Percisi Electronic Kapasitas 1 Kg</t>
  </si>
  <si>
    <t>Neraca Percisi (Single Plan) Kapasitas 20 Kg</t>
  </si>
  <si>
    <t>Neraca Percisi (Electronic Vacum ME)</t>
  </si>
  <si>
    <t>Neraca Percisi 30 Kg (Micro Balance)</t>
  </si>
  <si>
    <t>Neraca Percisi Kapasitas 50 Gr</t>
  </si>
  <si>
    <t>Neraca Percisi Kapasitas 1 Kg</t>
  </si>
  <si>
    <t>Neraca Tera E</t>
  </si>
  <si>
    <t>Neraca Tera A Kapasitas 75 Kg</t>
  </si>
  <si>
    <t>Neraca Tera B Kapasitas 10 Kg</t>
  </si>
  <si>
    <t>Neraca Torsion Balance Kapasitas 500 Gr</t>
  </si>
  <si>
    <t>Neraca Analisa Kapasitas 1000 Gr</t>
  </si>
  <si>
    <t>Neraca Analisa Kapasitas 20 Kg</t>
  </si>
  <si>
    <t>Neraca Kapasitas 1 Kg</t>
  </si>
  <si>
    <t>Neraca Kapasitas 20 Kg</t>
  </si>
  <si>
    <t>Moister Meter</t>
  </si>
  <si>
    <t>Neraca Dengan Digital Display</t>
  </si>
  <si>
    <t>Alat Timbangan Lain-lain</t>
  </si>
  <si>
    <t>Kilogram Tembaga Nasional Platina</t>
  </si>
  <si>
    <t>Kilogram Tembaga Bentuk Tong</t>
  </si>
  <si>
    <t>Kilogram Sepuh Mas 1 Kg Pakai Tombol</t>
  </si>
  <si>
    <t>Kilogram Baja Tong Bersandur Croom</t>
  </si>
  <si>
    <t>Kilogram dari Baja Berbentuk Silinder</t>
  </si>
  <si>
    <t>Kilogram Kerja Standar Tingkat II</t>
  </si>
  <si>
    <t>Kilogram Standar</t>
  </si>
  <si>
    <t>Anak Timbangan Tembaga Kantor Tingkat III</t>
  </si>
  <si>
    <t>Anak Timbangan Miligram</t>
  </si>
  <si>
    <t>Anak Timbangan Miligram Platina</t>
  </si>
  <si>
    <t>Anak Timbangan Miligram Alumunium</t>
  </si>
  <si>
    <t>Anak Timbangan Gram Standar 1 Gram</t>
  </si>
  <si>
    <t>Anak Timbangan Halus daro 1.000 - 1 Gr</t>
  </si>
  <si>
    <t>Anak Timbangan Biasa dari 1000 - 1 Gr</t>
  </si>
  <si>
    <t>Anak Timbangan Bidur</t>
  </si>
  <si>
    <t>Anak Timbangan dari Besi</t>
  </si>
  <si>
    <t>Anak Timbangan Keping (Mulut Kecil)</t>
  </si>
  <si>
    <t>Anak Timbangan Keping (Mulut Besar)</t>
  </si>
  <si>
    <t>Alat Timbangan Biasa Lain-lain</t>
  </si>
  <si>
    <t>Dari 100-50-20 liter</t>
  </si>
  <si>
    <t>Dari 10 s/d 0,5 Liter</t>
  </si>
  <si>
    <t>Takaran Kering Lain-lain</t>
  </si>
  <si>
    <t>Takaran Bahan Bangunan 2 HL Berbentuk Tong</t>
  </si>
  <si>
    <t>Takaran Bahan Bangunan 2 HL Lain-lain</t>
  </si>
  <si>
    <t>Takaran Buah Kopi dari 0,5 HI</t>
  </si>
  <si>
    <t>Takaran Kapuk dari Kayu 2 dan 1 HI</t>
  </si>
  <si>
    <t>Takaran Minyak dari Besi 0,5 HI</t>
  </si>
  <si>
    <t>Takaran Gandum 0,5 HI</t>
  </si>
  <si>
    <t>Takaran Latex Lain-lain</t>
  </si>
  <si>
    <t>Labu Takar (Volumetrik) berbagai Kapasitas</t>
  </si>
  <si>
    <t>Botol Uji Berbagai Ukuran</t>
  </si>
  <si>
    <t>Gelas Takar Berbagai Kapasitas Lain-lain</t>
  </si>
  <si>
    <t>Bajak Kayu</t>
  </si>
  <si>
    <t>Bajak Muara</t>
  </si>
  <si>
    <t>Pacul</t>
  </si>
  <si>
    <t>Linggis</t>
  </si>
  <si>
    <t>Garpu Pacul</t>
  </si>
  <si>
    <t>Garpu Kayu</t>
  </si>
  <si>
    <t>Garpu Besi</t>
  </si>
  <si>
    <t>Traktor Four Whell (Lengkap Peralatannya)</t>
  </si>
  <si>
    <t>Traktor Tangan dengn peralatannya</t>
  </si>
  <si>
    <t>Hewan Kerbau</t>
  </si>
  <si>
    <t>Hewan Sapi</t>
  </si>
  <si>
    <t>Chain Saw</t>
  </si>
  <si>
    <t>Madula</t>
  </si>
  <si>
    <t>Skap</t>
  </si>
  <si>
    <t>Garu</t>
  </si>
  <si>
    <t>Alat Pengolahan Tanah dan Tanaman Lain-lain</t>
  </si>
  <si>
    <t>Tugal Kayu</t>
  </si>
  <si>
    <t>Tugal Besi</t>
  </si>
  <si>
    <t>Gayung Plastik</t>
  </si>
  <si>
    <t>Alat Panen/Pengolahan Lain-lain</t>
  </si>
  <si>
    <t>Tang Pemasang/Kar Tang</t>
  </si>
  <si>
    <t>Stick Pengukur Sapi</t>
  </si>
  <si>
    <t>Waigh Band</t>
  </si>
  <si>
    <t>Borduzzo Tang</t>
  </si>
  <si>
    <t>Cap Bakar</t>
  </si>
  <si>
    <t>Kar Punch (Pelobang Telinga)</t>
  </si>
  <si>
    <t>Conister</t>
  </si>
  <si>
    <t>Qoblet</t>
  </si>
  <si>
    <t>Insemination Gun</t>
  </si>
  <si>
    <t>Termos A.I</t>
  </si>
  <si>
    <t>Vagina Buatan</t>
  </si>
  <si>
    <t>Debeaker (Alat Pemotong Paruh)</t>
  </si>
  <si>
    <t>Alat Pemotong Kuku</t>
  </si>
  <si>
    <t>Milik Gam</t>
  </si>
  <si>
    <t>Tabung Tempat Susu</t>
  </si>
  <si>
    <t>Dehamer (Pemotong Tanduk)</t>
  </si>
  <si>
    <t>Pemotong Bulu</t>
  </si>
  <si>
    <t>Eastrator (Pemotong Ekor)</t>
  </si>
  <si>
    <t>Milcooling Tang</t>
  </si>
  <si>
    <t>Mesin Penetas Telur</t>
  </si>
  <si>
    <t>Alat-alat Peternakan Lain-lain</t>
  </si>
  <si>
    <t>Oven</t>
  </si>
  <si>
    <t>Cold Storage (Kamar Pendingin)</t>
  </si>
  <si>
    <t>Selo (Kotak Penyimpan) dengan mengatur temperatur</t>
  </si>
  <si>
    <t>Rak-rak penyimpangan</t>
  </si>
  <si>
    <t>Lemari Penyimpanan</t>
  </si>
  <si>
    <t>Alat Penyimpanan hasil Percobaan Lain-lain</t>
  </si>
  <si>
    <t>Alat Pengukur Curah Hujan</t>
  </si>
  <si>
    <t>Alat Pengukur Cahaya</t>
  </si>
  <si>
    <t>Alat Pengukur Intensitas Cahaya</t>
  </si>
  <si>
    <t>Alat Pengukur Temperatur</t>
  </si>
  <si>
    <t>Alat Pengukur PH Tanah (Soil Tester)</t>
  </si>
  <si>
    <t>Alat Pengambil Sample Tanah</t>
  </si>
  <si>
    <t>Alat Laboratorium Pertanian Lain-lain</t>
  </si>
  <si>
    <t>Unit Pengaduk</t>
  </si>
  <si>
    <t>Alat Pencabut Bulu Ayam</t>
  </si>
  <si>
    <t>Alat Pencacah Hujan</t>
  </si>
  <si>
    <t>Alat Processing Lain-lain</t>
  </si>
  <si>
    <t>Alat Pengasapan</t>
  </si>
  <si>
    <t>Alat Pembekuan</t>
  </si>
  <si>
    <t>Alat Penggilingan Padi</t>
  </si>
  <si>
    <t>Alat Pencacah Hijauan</t>
  </si>
  <si>
    <t>Alat Pasca Panen Lain-lain</t>
  </si>
  <si>
    <t>Pukat</t>
  </si>
  <si>
    <t>Double Ring Shrimp Trawi/Pukat Udang Ganda</t>
  </si>
  <si>
    <t>Otter Trawi</t>
  </si>
  <si>
    <t>Other Trawi</t>
  </si>
  <si>
    <t>Payang (Termasuk Lampara)</t>
  </si>
  <si>
    <t>Danish Seine (Dogol)</t>
  </si>
  <si>
    <t>Beach Seine (Pukat Pantai)</t>
  </si>
  <si>
    <t>Driff Gill Net (Jaring Insang Hanyut)</t>
  </si>
  <si>
    <t>Encliring Gill Net (Jaring Insang Lingkar)</t>
  </si>
  <si>
    <t>Shrimp Gill Net (Jaring Klitik)</t>
  </si>
  <si>
    <t>Set Gill Net (Jaring Insang Tetap)</t>
  </si>
  <si>
    <t>Boat Raft Lift Net (Bagian Perahu/Rakit)</t>
  </si>
  <si>
    <t>Bagan Tancap Berikut Kelong</t>
  </si>
  <si>
    <t>Scoop Net (Serok)</t>
  </si>
  <si>
    <t>Jaring Angkat Lainnya</t>
  </si>
  <si>
    <t>Guiding Barrier (Serok)</t>
  </si>
  <si>
    <t>Stop Net (Jermal Termasuk Togo)</t>
  </si>
  <si>
    <t>Portable Traps (Bubu)</t>
  </si>
  <si>
    <t>Perangkap Lainnya</t>
  </si>
  <si>
    <t>Tuna Long Line (Rawal Tuna)</t>
  </si>
  <si>
    <t>Set Long Line (Rawal Tetap)</t>
  </si>
  <si>
    <t>Skipjak Pole And Lines (Huhate)</t>
  </si>
  <si>
    <t>Trool Line (Pancing Tonda)</t>
  </si>
  <si>
    <t>Pancing Lainnya</t>
  </si>
  <si>
    <t>Muroami Inc. Mallalugis</t>
  </si>
  <si>
    <t>Jala</t>
  </si>
  <si>
    <t>Garpu</t>
  </si>
  <si>
    <t>Tombak</t>
  </si>
  <si>
    <t>Sea Water Reservoir</t>
  </si>
  <si>
    <t>Bak Pemeliharaan Sementara</t>
  </si>
  <si>
    <t>Bak Pengendapan</t>
  </si>
  <si>
    <t>Keramba (Jaring Apung)</t>
  </si>
  <si>
    <t>Alat Produksi Perikanan Lain-lain</t>
  </si>
  <si>
    <t>Kored</t>
  </si>
  <si>
    <t>Arit</t>
  </si>
  <si>
    <t>Babadan</t>
  </si>
  <si>
    <t>Pacul Dangir</t>
  </si>
  <si>
    <t>Penyemprot Otomatis (Automatis Spayer)</t>
  </si>
  <si>
    <t>Penyemprot Mesin (Power Spayer)</t>
  </si>
  <si>
    <t>Penyemprot Tangan (Hand Sprayer)</t>
  </si>
  <si>
    <t>Alat Pemeliharaan Tanaman Lain-lain</t>
  </si>
  <si>
    <t>Ani-ani</t>
  </si>
  <si>
    <t>Alat Perontok (Theresar Pedal)</t>
  </si>
  <si>
    <t>Alat Perontok Mesin (Power Theresar)</t>
  </si>
  <si>
    <t>Alat Pemipit Jagung</t>
  </si>
  <si>
    <t>Karung</t>
  </si>
  <si>
    <t>Blek</t>
  </si>
  <si>
    <t>Alat Pengering (Dreyer)</t>
  </si>
  <si>
    <t>Alat Pengering Mesin (Powe Dreyer)</t>
  </si>
  <si>
    <t>Alat Pengukur Kadar Air (Meisture Terter)</t>
  </si>
  <si>
    <t>Honey (Penggulung Beras)</t>
  </si>
  <si>
    <t>Alat Panen Lain-lain</t>
  </si>
  <si>
    <t>Selo (Kodak Penyimpanan) bisa diatur temperaturnya</t>
  </si>
  <si>
    <t>Rak-rak Penyimpanan</t>
  </si>
  <si>
    <t>Gudang</t>
  </si>
  <si>
    <t>Alat Penyimpanan Lain-lain</t>
  </si>
  <si>
    <t>Alat Pengukur Arah Angin</t>
  </si>
  <si>
    <t>Alat Pengambil Sampel Tanah</t>
  </si>
  <si>
    <t>Alat Laboratorium Lain-lain</t>
  </si>
  <si>
    <t>Jaring</t>
  </si>
  <si>
    <t>Ancol/Tangkul</t>
  </si>
  <si>
    <t>Keramba Apung</t>
  </si>
  <si>
    <t>Rawai/Longline, Tombak</t>
  </si>
  <si>
    <t>Alat Penangkap Ikan Lain-lain</t>
  </si>
  <si>
    <t>Mesin Ketik Manual Portable (11-13)</t>
  </si>
  <si>
    <t>Mesin Ketik Manual Standar (14-16)</t>
  </si>
  <si>
    <t>Mesin Ketik Manual Longewagen (18)</t>
  </si>
  <si>
    <t>Mesin Ketik Listrik Portable</t>
  </si>
  <si>
    <t>Mesin Listrik Standar</t>
  </si>
  <si>
    <t>Mesin Ketik Listrik Longewagon</t>
  </si>
  <si>
    <t>Mesin Ketik Elektronik</t>
  </si>
  <si>
    <t>Mesin Ketik Elektronik/Selektrik</t>
  </si>
  <si>
    <t>Mesin Ketik Braile</t>
  </si>
  <si>
    <t>Mesin Ketik Phromosons</t>
  </si>
  <si>
    <t>Mesin Cetak stereo Pioner (Braile)</t>
  </si>
  <si>
    <t>Mesin Ketik Lain-lain</t>
  </si>
  <si>
    <t>Mesin Hitung Manual</t>
  </si>
  <si>
    <t>Mesin Hitung Listrik</t>
  </si>
  <si>
    <t>Mesin Hitung Elektronik</t>
  </si>
  <si>
    <t>Mesin Jumlah Manual</t>
  </si>
  <si>
    <t>Mesin Jumlah Listrik</t>
  </si>
  <si>
    <t>Mesin Jumlah Elektronik</t>
  </si>
  <si>
    <t>Mesin Kas Register</t>
  </si>
  <si>
    <t>Mesin Pembukuan</t>
  </si>
  <si>
    <t>Mesin Absen (Time Recorder)</t>
  </si>
  <si>
    <t>Mesin Kontrol/jaga</t>
  </si>
  <si>
    <t>Mesin Calculator</t>
  </si>
  <si>
    <t>Mesin Penghitung Uang</t>
  </si>
  <si>
    <t>Mesin Hitung/Jumlah Lain-lain</t>
  </si>
  <si>
    <t>Mesin Stensil Manual Folio</t>
  </si>
  <si>
    <t>Mesin Stensil Manual Doble Folio</t>
  </si>
  <si>
    <t>Mesin Stensil Listrik Folio</t>
  </si>
  <si>
    <t>Mesin Stensil Listrik Doble Folio</t>
  </si>
  <si>
    <t>Mesin Stensil Spirtus Manual</t>
  </si>
  <si>
    <t>Mesin Stensil Spirtus Listrik</t>
  </si>
  <si>
    <t>Mesin Foto Copy dengan Kertas Folio</t>
  </si>
  <si>
    <t>Mesin Foto Copy dengan Kertas doble Folio</t>
  </si>
  <si>
    <t>Mesin Foto Copy dengan kertas biasa folio</t>
  </si>
  <si>
    <t>Mesin Foto Copy dengan kertas biasa doble folio</t>
  </si>
  <si>
    <t>Mesin Perekam Stensil Folio</t>
  </si>
  <si>
    <t>Mesin Perekam Stensil Doble Folio</t>
  </si>
  <si>
    <t>Mesin Plate Folio</t>
  </si>
  <si>
    <t>Mesin Plate Doble Folio</t>
  </si>
  <si>
    <t>Alat Penggandaan Lain-lain</t>
  </si>
  <si>
    <t>Lemari Besi</t>
  </si>
  <si>
    <t>Rak Besi/Metal</t>
  </si>
  <si>
    <t>Rak Kayu</t>
  </si>
  <si>
    <t>Filling Besi/Metal</t>
  </si>
  <si>
    <t>Filling Kayu</t>
  </si>
  <si>
    <t>Brand Kas</t>
  </si>
  <si>
    <t>Kardek Besi/Metal</t>
  </si>
  <si>
    <t>Kardek Kayu</t>
  </si>
  <si>
    <t>Rotary Filling</t>
  </si>
  <si>
    <t>Peti Uang</t>
  </si>
  <si>
    <t>Lemari Sorok</t>
  </si>
  <si>
    <t>Lemari Kaca</t>
  </si>
  <si>
    <t>Lemari Makan</t>
  </si>
  <si>
    <t>Alat Penyimpan Perlengkapan Kantor Lainnya</t>
  </si>
  <si>
    <t>Papan Visuil</t>
  </si>
  <si>
    <t>Perkakas Kantor</t>
  </si>
  <si>
    <t>Alat Pengamatan/Sinyal</t>
  </si>
  <si>
    <t>Alat Detektor Uang Palsu</t>
  </si>
  <si>
    <t>Alat Penghancur Kertas</t>
  </si>
  <si>
    <t>Papan Nama Instansi</t>
  </si>
  <si>
    <t>Papan Pengumunan</t>
  </si>
  <si>
    <t>Papan Tulis</t>
  </si>
  <si>
    <t>Papan Absen</t>
  </si>
  <si>
    <t>White Board</t>
  </si>
  <si>
    <t>Alat Detektor Barang Terlarang/X Ray</t>
  </si>
  <si>
    <t>Copy Board/Elektrik White Board</t>
  </si>
  <si>
    <t>Globe</t>
  </si>
  <si>
    <t>Mesin Absensi</t>
  </si>
  <si>
    <t>Dry Seal</t>
  </si>
  <si>
    <t>Fergulator</t>
  </si>
  <si>
    <t>Crelm Folisher</t>
  </si>
  <si>
    <t>Mesin Perangko</t>
  </si>
  <si>
    <t>Check Writer</t>
  </si>
  <si>
    <t>Numirator</t>
  </si>
  <si>
    <t>Alat Pemotong Kertas</t>
  </si>
  <si>
    <t>Hecmaching Besar</t>
  </si>
  <si>
    <t>Perforator Besar</t>
  </si>
  <si>
    <t>Alat Pencetak Label</t>
  </si>
  <si>
    <t>Overhead Projektor</t>
  </si>
  <si>
    <t>Hand Metal Detector</t>
  </si>
  <si>
    <t>Walkman Detector</t>
  </si>
  <si>
    <t>Panel Pameran</t>
  </si>
  <si>
    <t>Alat Pengaman (Sinyal)</t>
  </si>
  <si>
    <t>Board Modulux</t>
  </si>
  <si>
    <t>Porto Safe Travel Cose</t>
  </si>
  <si>
    <t>Disk Prime</t>
  </si>
  <si>
    <t>Megashow</t>
  </si>
  <si>
    <t>White Board Elektronic</t>
  </si>
  <si>
    <t>Laser Pointer</t>
  </si>
  <si>
    <t>Display</t>
  </si>
  <si>
    <t>Alat Kantor Lainnya (Lain-lain)</t>
  </si>
  <si>
    <t>LCD Projector</t>
  </si>
  <si>
    <t>Lemari Kayu</t>
  </si>
  <si>
    <t>Meja Besi/Metal</t>
  </si>
  <si>
    <t>Meja Kayu/Rotan</t>
  </si>
  <si>
    <t>Kursi Besi/Metal</t>
  </si>
  <si>
    <t>Kursi Kayu/Rotan/Bambu</t>
  </si>
  <si>
    <t>Zice</t>
  </si>
  <si>
    <t>Tempat Tidur Besi/Metal (Lengkap)</t>
  </si>
  <si>
    <t>Tempat Tidur Kayu (lengkap)</t>
  </si>
  <si>
    <t>Meja Rapat</t>
  </si>
  <si>
    <t>Meja Makan</t>
  </si>
  <si>
    <t>Meja Telpon</t>
  </si>
  <si>
    <t>Meja Lelang</t>
  </si>
  <si>
    <t>Meja Podium</t>
  </si>
  <si>
    <t>Meja Tik</t>
  </si>
  <si>
    <t>Meja Reseption</t>
  </si>
  <si>
    <t>Meja Tambahan</t>
  </si>
  <si>
    <t>Meja Panjang</t>
  </si>
  <si>
    <t>Meja Bundar</t>
  </si>
  <si>
    <t>Meja Periksa Pasien</t>
  </si>
  <si>
    <t>Meja Obat</t>
  </si>
  <si>
    <t>Meja Kartu</t>
  </si>
  <si>
    <t>Meja Suntik</t>
  </si>
  <si>
    <t>Meja Bayi</t>
  </si>
  <si>
    <t>Meja Sekolah</t>
  </si>
  <si>
    <t>Kursi Rapat</t>
  </si>
  <si>
    <t>Kursi Tamu</t>
  </si>
  <si>
    <t>Kursi Tangan</t>
  </si>
  <si>
    <t>Kursi Putar</t>
  </si>
  <si>
    <t>Kursi Biasa</t>
  </si>
  <si>
    <t>Bangku Sekolah</t>
  </si>
  <si>
    <t>Bangku Tunggu</t>
  </si>
  <si>
    <t>Kursi Lipat</t>
  </si>
  <si>
    <t>Bangku Injak</t>
  </si>
  <si>
    <t>Meja Cetakan</t>
  </si>
  <si>
    <t>Meja Komputer</t>
  </si>
  <si>
    <t>Kasur</t>
  </si>
  <si>
    <t>Bantal</t>
  </si>
  <si>
    <t>Guling</t>
  </si>
  <si>
    <t>Locker Katun</t>
  </si>
  <si>
    <t>Selimut Wol</t>
  </si>
  <si>
    <t>Waslap</t>
  </si>
  <si>
    <t>Meja Piket</t>
  </si>
  <si>
    <t>Seprei</t>
  </si>
  <si>
    <t>Tikar</t>
  </si>
  <si>
    <t>Tenda</t>
  </si>
  <si>
    <t>Meja Biro</t>
  </si>
  <si>
    <t>Sofa</t>
  </si>
  <si>
    <t>Daun Pintu Alumunium</t>
  </si>
  <si>
    <t>Kaca Bening</t>
  </si>
  <si>
    <t>Kaca Riben</t>
  </si>
  <si>
    <t>Kasur Alumunium</t>
  </si>
  <si>
    <t>Lemari Pakaian</t>
  </si>
  <si>
    <t>Lemari Rias</t>
  </si>
  <si>
    <t>Ratto</t>
  </si>
  <si>
    <t>Jepano</t>
  </si>
  <si>
    <t>Pusiban</t>
  </si>
  <si>
    <t>Panggo</t>
  </si>
  <si>
    <t>Tudung Saji</t>
  </si>
  <si>
    <t>Meubelair Lainnya</t>
  </si>
  <si>
    <t>Jam Mekanis</t>
  </si>
  <si>
    <t>Jam Listrik</t>
  </si>
  <si>
    <t>Jam Elektronik</t>
  </si>
  <si>
    <t>Lampu Lalulintas (Trafic Light)</t>
  </si>
  <si>
    <t>Alat Pengukur Waktu Lain-lain</t>
  </si>
  <si>
    <t>Mesin Penghisap Debu</t>
  </si>
  <si>
    <t>Mesin Pel</t>
  </si>
  <si>
    <t>Mesin Potong Rumput</t>
  </si>
  <si>
    <t>Mesin Cuci</t>
  </si>
  <si>
    <t>Alat Pembersih Lain-lain</t>
  </si>
  <si>
    <t>Lemari Es</t>
  </si>
  <si>
    <t>AC Sentral</t>
  </si>
  <si>
    <t>AC Unit</t>
  </si>
  <si>
    <t>AC Split</t>
  </si>
  <si>
    <t>Power Conditioner</t>
  </si>
  <si>
    <t>Exhause Fan</t>
  </si>
  <si>
    <t>Cold Storage</t>
  </si>
  <si>
    <t>Reach in Frezzer</t>
  </si>
  <si>
    <t>Reach in Chiller</t>
  </si>
  <si>
    <t>Up Right Chiller/frezzer</t>
  </si>
  <si>
    <t>Cold Room Storage</t>
  </si>
  <si>
    <t>Alat Pendingin Lain-lain</t>
  </si>
  <si>
    <t>Kompor Listrik</t>
  </si>
  <si>
    <t>Kompor Gas</t>
  </si>
  <si>
    <t>Kompor Minyak</t>
  </si>
  <si>
    <t>Teko Listrik</t>
  </si>
  <si>
    <t>Alat Dapur Lainnya</t>
  </si>
  <si>
    <t>Oven Listrik</t>
  </si>
  <si>
    <t>Tabung Gas</t>
  </si>
  <si>
    <t>Mesin Giling Bambu</t>
  </si>
  <si>
    <t>Treng Air</t>
  </si>
  <si>
    <t>Mesin Parutan Kelapa</t>
  </si>
  <si>
    <t>Kompor Kompresor</t>
  </si>
  <si>
    <t>Alat Dapur Lain-lain</t>
  </si>
  <si>
    <t>Alat Pemanas</t>
  </si>
  <si>
    <t>Radio</t>
  </si>
  <si>
    <t>Televisi</t>
  </si>
  <si>
    <t>Cassette Recorder</t>
  </si>
  <si>
    <t>Amplifiler</t>
  </si>
  <si>
    <t>Equalizer</t>
  </si>
  <si>
    <t>Loudspeaker</t>
  </si>
  <si>
    <t>Sound System</t>
  </si>
  <si>
    <t>Compact Disc</t>
  </si>
  <si>
    <t>Laser Disc</t>
  </si>
  <si>
    <t>Karaoke</t>
  </si>
  <si>
    <t>Wireless</t>
  </si>
  <si>
    <t>Megaphone</t>
  </si>
  <si>
    <t>Microphone</t>
  </si>
  <si>
    <t>Microphone Floor Stand</t>
  </si>
  <si>
    <t>Microphone Table Stand</t>
  </si>
  <si>
    <t>Mic Conference</t>
  </si>
  <si>
    <t>Unit Power Supply</t>
  </si>
  <si>
    <t>Step Up/Down</t>
  </si>
  <si>
    <t>Stabilisator</t>
  </si>
  <si>
    <t>Camera Video</t>
  </si>
  <si>
    <t>Camera Film</t>
  </si>
  <si>
    <t>Tustel</t>
  </si>
  <si>
    <t>Mesin Jahit</t>
  </si>
  <si>
    <t>Timbangan Orang</t>
  </si>
  <si>
    <t>Timbangan Badan</t>
  </si>
  <si>
    <t>Alat Hiasan</t>
  </si>
  <si>
    <t>Lambang Garuda Pancasila</t>
  </si>
  <si>
    <t>Gambar Presiden/Wakil Presiden</t>
  </si>
  <si>
    <t>Lambang Korpri/Dharma Wanita</t>
  </si>
  <si>
    <t>Aquarium</t>
  </si>
  <si>
    <t>Tiang Bendera</t>
  </si>
  <si>
    <t>Petaka</t>
  </si>
  <si>
    <t>Lift</t>
  </si>
  <si>
    <t>Seterika</t>
  </si>
  <si>
    <t>Water Filter</t>
  </si>
  <si>
    <t>Tangga Alumunium</t>
  </si>
  <si>
    <t>Kaca Hias</t>
  </si>
  <si>
    <t>Mimbar/Podium</t>
  </si>
  <si>
    <t>Gucci</t>
  </si>
  <si>
    <t>Tangga Hidrolik</t>
  </si>
  <si>
    <t>Palu Sidang</t>
  </si>
  <si>
    <t>Mesin Pengering Pakaian</t>
  </si>
  <si>
    <t>Lambang Instansi</t>
  </si>
  <si>
    <t>Lonceng/Genta</t>
  </si>
  <si>
    <t>Mesin Pemotong Keramik</t>
  </si>
  <si>
    <t>Coofie Maker</t>
  </si>
  <si>
    <t>Handy Cam</t>
  </si>
  <si>
    <t>Alat Rumah Tangga Lain-lain</t>
  </si>
  <si>
    <t>Alat Pemadam Portable</t>
  </si>
  <si>
    <t>Pompa Kebakaran</t>
  </si>
  <si>
    <t>Generator Busa</t>
  </si>
  <si>
    <t>Detektor Kebakaran</t>
  </si>
  <si>
    <t>Alat Splinker Otomatis</t>
  </si>
  <si>
    <t>Panel Pengontrol Kebakaran</t>
  </si>
  <si>
    <t>Tombol Kebakaran/Alarm</t>
  </si>
  <si>
    <t>Hidran Kebakaran</t>
  </si>
  <si>
    <t>Pipa Pemancar</t>
  </si>
  <si>
    <t>Pakaian Panas/Lengkap</t>
  </si>
  <si>
    <t>Masker Oksigen</t>
  </si>
  <si>
    <t>Masker Gas</t>
  </si>
  <si>
    <t>Alat Peluncur</t>
  </si>
  <si>
    <t>Lemari Slang</t>
  </si>
  <si>
    <t>Lonceng Kebakaran</t>
  </si>
  <si>
    <t>Alat Pembantu Pemadam Kebakaran</t>
  </si>
  <si>
    <t>Alat Pemdam Kebakaran Lain-lain</t>
  </si>
  <si>
    <t>Mainframe</t>
  </si>
  <si>
    <t>Mini Komputer</t>
  </si>
  <si>
    <t>Local Area Network (LAN)</t>
  </si>
  <si>
    <t>Internet</t>
  </si>
  <si>
    <t>Personal Komputer Lain-lain</t>
  </si>
  <si>
    <t>P.C Unit</t>
  </si>
  <si>
    <t>Lap Top</t>
  </si>
  <si>
    <t>Palm Top</t>
  </si>
  <si>
    <t>Card Reader</t>
  </si>
  <si>
    <t>Magnetic Tape Unit</t>
  </si>
  <si>
    <t>Floopy Disk Unit</t>
  </si>
  <si>
    <t>Storage Modul Disk</t>
  </si>
  <si>
    <t>Console Unit</t>
  </si>
  <si>
    <t>CPU</t>
  </si>
  <si>
    <t>Disk Pack</t>
  </si>
  <si>
    <t>Hard Copy Console</t>
  </si>
  <si>
    <t>Serial Pointer</t>
  </si>
  <si>
    <t>Line Printer</t>
  </si>
  <si>
    <t>Ploter</t>
  </si>
  <si>
    <t>Hard Disk</t>
  </si>
  <si>
    <t>Keyboard</t>
  </si>
  <si>
    <t>Peralatan Komputer Mainframe Lain-lain</t>
  </si>
  <si>
    <t>Card Redaer</t>
  </si>
  <si>
    <t>Storage Modul Unit</t>
  </si>
  <si>
    <t>Plotter</t>
  </si>
  <si>
    <t>Computer Compatible</t>
  </si>
  <si>
    <t>Viewer</t>
  </si>
  <si>
    <t>Digitzer</t>
  </si>
  <si>
    <t>Peralatan Mini Komputer Lain-lain</t>
  </si>
  <si>
    <t>Monitor</t>
  </si>
  <si>
    <t>External</t>
  </si>
  <si>
    <t>Peralatan Personal Komputer  Lain-lain</t>
  </si>
  <si>
    <t>Server</t>
  </si>
  <si>
    <t>Router</t>
  </si>
  <si>
    <t>Hub</t>
  </si>
  <si>
    <t>Netware Interface External</t>
  </si>
  <si>
    <t>Peralatan Jaringan Lain-lain</t>
  </si>
  <si>
    <t>Meja Kerja Menteri/Gubernur/Bupati/Walokota</t>
  </si>
  <si>
    <t>Meja Kerja Eselon I/Wakil Gubernur/Bupati/Walikota</t>
  </si>
  <si>
    <t>Meja Kerja Ketua /Wakil Ketua DPRD</t>
  </si>
  <si>
    <t>Meja Kerja Pejabat Eselon II</t>
  </si>
  <si>
    <t>Meja Kerja Pejabat Eselon III</t>
  </si>
  <si>
    <t>Meja Kerja Pejabat Eselon IV</t>
  </si>
  <si>
    <t>Meja Kerja Pejabat Eselon V</t>
  </si>
  <si>
    <t>Meja Kerja Pegawai Non Struktural</t>
  </si>
  <si>
    <t>Meja Kerja Pejabat Lain-lain</t>
  </si>
  <si>
    <t>Meja Rapat Menteri/Gubernur/Bupati/Walokota</t>
  </si>
  <si>
    <t>Meja Rapat Eselon I/Wakil Gubernur/Bupati/Walikota</t>
  </si>
  <si>
    <t>Meja Rapat Ketua /Wakil Ketua DPRD</t>
  </si>
  <si>
    <t>Meja Rapat Pejabat Eselon II</t>
  </si>
  <si>
    <t>Meja Rapat Pejabat Eselon III</t>
  </si>
  <si>
    <t>Meja Tamu Ruangan Tunggu Menteri/Gubernur/Bupati/W</t>
  </si>
  <si>
    <t>Meja Tamu Ruangan Tunggu Eselon I/Wakil Gubernur/B</t>
  </si>
  <si>
    <t>Meja Tamu Ruangan Tunggu Ketua /Wakil Ketua DPRD</t>
  </si>
  <si>
    <t>Meja Tamu Ruangan Tunggu Pejabat Eselon II</t>
  </si>
  <si>
    <t>Meja Tamu Ruangan Tunggu Pejabat Eselon III</t>
  </si>
  <si>
    <t>Meja Tamu Ruangan Biasa</t>
  </si>
  <si>
    <t>Meja Maket/Peta</t>
  </si>
  <si>
    <t>Meja Operator</t>
  </si>
  <si>
    <t>Meja Rapat Pejabat Lain-lain</t>
  </si>
  <si>
    <t>Kursi Kerja Menteri/Gubernur/Bupati/Walikota</t>
  </si>
  <si>
    <t>Kursi Kerja Eselon I/Wakil Gubernur/Bupati/Walikot</t>
  </si>
  <si>
    <t>Kursi Kerja Ketua /Wakil Ketua DPRD</t>
  </si>
  <si>
    <t>Kursi Kerja Pejabat Eselon II</t>
  </si>
  <si>
    <t>Kursi Kerja Pejabat Eselon III</t>
  </si>
  <si>
    <t>Kursi Kerja Pejabat Eselon IV</t>
  </si>
  <si>
    <t>Kursi Kerja Pejabat Eselon V</t>
  </si>
  <si>
    <t>Kursi Kerja Pegawai Non Struktural</t>
  </si>
  <si>
    <t>Kursi Kerja Pejabat Lain-lain</t>
  </si>
  <si>
    <t>Kursi Rapat Menteri/Gubernur/Bupati/Walikota</t>
  </si>
  <si>
    <t>Kursi Rapat Eselon I/Wakil Gubernur/Bupati/Walikot</t>
  </si>
  <si>
    <t>Kursi Rapat Ketua /Wakil Ketua DPRD</t>
  </si>
  <si>
    <t>Kursi Rapat Pejabat Eselon II</t>
  </si>
  <si>
    <t>Kursi Rapat Pejabat Eselon III</t>
  </si>
  <si>
    <t>Kursi Rapat Ruangan Data</t>
  </si>
  <si>
    <t>Kursi Rapat Ruangan Rapat Staff</t>
  </si>
  <si>
    <t>Kursi Rapat Pejabat Lain-lain</t>
  </si>
  <si>
    <t>Kursi Hadap Depan Meja Kerja Menteri/Gubernur/Bupa</t>
  </si>
  <si>
    <t>Kursi Hadap Depan Meja Kerja Eselon I/Wakil Gubern</t>
  </si>
  <si>
    <t>Kursi Hadap Depan Meja Kerja Ketua /Wakil Ketua DP</t>
  </si>
  <si>
    <t>Kursi Hadap Depan Meja Kerja Pejabat Eselon II</t>
  </si>
  <si>
    <t>Kursi Hadap Depan Meja Kerja Pejabat Eselon III</t>
  </si>
  <si>
    <t>Kursi Hadap Depan Meja Kerja Pejabat Eselon IV</t>
  </si>
  <si>
    <t>Kursi Hadap Depan Meja Kerja Pejabat Eselon V</t>
  </si>
  <si>
    <t>Kursi Hadap Depan Meja Kerja Pejabat Lain-lain</t>
  </si>
  <si>
    <t>Kursi Tamu di Ruangan Menteri/Gubernur/Bupati/Wali</t>
  </si>
  <si>
    <t>Kursi Tamu di Ruangan Pejabat Eselon I/Wkl. Gubern</t>
  </si>
  <si>
    <t>Kursi Tamu di Ruangan Ketua/Wakil Ketua DPRD</t>
  </si>
  <si>
    <t>Kursi Tamu di Ruangan Pejabat Eselon II</t>
  </si>
  <si>
    <t>Kursi Tamu di Ruangan Pejabat Eselon III</t>
  </si>
  <si>
    <t>Kursi Tamu di Ruangan Tunggu Menteri/Gubernur/Bupa</t>
  </si>
  <si>
    <t>Kursi Tamu di Ruangan Tunggu Pejabat Eselon I</t>
  </si>
  <si>
    <t>Kursi Tamu di Ruangan Tunggu Pejabat Eselon II</t>
  </si>
  <si>
    <t>Kursi Tamu di depan Ajudan Menteri/Gubernur/Bupati</t>
  </si>
  <si>
    <t>Kursi Tamu di depan Ajudan Pejabat Eselon I/Wkl. G</t>
  </si>
  <si>
    <t>Kursi Tamu di Ruangan Pejabat Lain-lain</t>
  </si>
  <si>
    <t>Lemari Buku untuk Menteri/Gubernur/Bupati/Walikota</t>
  </si>
  <si>
    <t>Lemari Buku untuk Pejabat Eselon I/Wkl. Gubernur/B</t>
  </si>
  <si>
    <t>Lemari Buku untuk Pejabat Eselon II</t>
  </si>
  <si>
    <t>Lemari Buku untuk Pejabat Eselon III</t>
  </si>
  <si>
    <t>Lemari Buku untuk Perpustakaan</t>
  </si>
  <si>
    <t>Lemari Arsip untuk arsip Dinamis</t>
  </si>
  <si>
    <t>Buffet Kayu</t>
  </si>
  <si>
    <t>Buffet Kaca</t>
  </si>
  <si>
    <t>Lemari dan Arsip Pejabat Lain-lain</t>
  </si>
  <si>
    <t>Camera + Attachment</t>
  </si>
  <si>
    <t>Photo Processing Set</t>
  </si>
  <si>
    <t>Proyektor + Attachment</t>
  </si>
  <si>
    <t>Mikro Film</t>
  </si>
  <si>
    <t>Audio Mbding Console</t>
  </si>
  <si>
    <t>Audio Mbding Portable</t>
  </si>
  <si>
    <t>Audio Mbding Stationer</t>
  </si>
  <si>
    <t>Audio Attenuator</t>
  </si>
  <si>
    <t>Audio Amplifier</t>
  </si>
  <si>
    <t>Audio Erase Unit</t>
  </si>
  <si>
    <t>Audio Vidio Selector</t>
  </si>
  <si>
    <t>Audio Monitor Active</t>
  </si>
  <si>
    <t>Audio Monitor Passive</t>
  </si>
  <si>
    <t>Audio Reverberation</t>
  </si>
  <si>
    <t>Audio Patch Panel</t>
  </si>
  <si>
    <t>Audio Distribution</t>
  </si>
  <si>
    <t>Audio Tone Generator</t>
  </si>
  <si>
    <t>Audio Catridge Recorder</t>
  </si>
  <si>
    <t>Audio Logging Recorder</t>
  </si>
  <si>
    <t>Compact Disc. Player</t>
  </si>
  <si>
    <t>Cassette Duplicator</t>
  </si>
  <si>
    <t>Disc. Record Player</t>
  </si>
  <si>
    <t>Multitrack Recorder</t>
  </si>
  <si>
    <t>Reel Tape Duplicator</t>
  </si>
  <si>
    <t>Compact Disc. Juke Box System</t>
  </si>
  <si>
    <t>Telephone Hybird</t>
  </si>
  <si>
    <t>Audio Phone In</t>
  </si>
  <si>
    <t>Porfanity Delay System</t>
  </si>
  <si>
    <t>Audio Filter</t>
  </si>
  <si>
    <t>Audio Limiter</t>
  </si>
  <si>
    <t>Audio Compresor</t>
  </si>
  <si>
    <t>Tum Table</t>
  </si>
  <si>
    <t>Talk Back Unit</t>
  </si>
  <si>
    <t>Intercom Unit</t>
  </si>
  <si>
    <t>Buzzer</t>
  </si>
  <si>
    <t>Set Studio Light Signal</t>
  </si>
  <si>
    <t>Dolby Nois Reduction</t>
  </si>
  <si>
    <t>Headphone</t>
  </si>
  <si>
    <t>Microphone/Wireless Mic</t>
  </si>
  <si>
    <t>Microphone/Boom Stand</t>
  </si>
  <si>
    <t>Microphone Connector Box</t>
  </si>
  <si>
    <t>Power Supply Microphone</t>
  </si>
  <si>
    <t>Professional Sound System</t>
  </si>
  <si>
    <t>Audio Master Control Unit</t>
  </si>
  <si>
    <t>Time Identification Unit</t>
  </si>
  <si>
    <t>Audio Anouncer Desk</t>
  </si>
  <si>
    <t>Master Clock</t>
  </si>
  <si>
    <t>Slave Clock</t>
  </si>
  <si>
    <t>Audio Command Desk</t>
  </si>
  <si>
    <t>Unintemuptible Power Supply (UPS)</t>
  </si>
  <si>
    <t>Master Control Desk</t>
  </si>
  <si>
    <t>Head Compensator</t>
  </si>
  <si>
    <t>automatic Volatge Regulator (AVR)</t>
  </si>
  <si>
    <t>Hum/Cable Conpensator</t>
  </si>
  <si>
    <t>Editing &amp; Dubbing System</t>
  </si>
  <si>
    <t>Analog Delay</t>
  </si>
  <si>
    <t>Battery Charger</t>
  </si>
  <si>
    <t>Blank Panel</t>
  </si>
  <si>
    <t>Control Unit HF</t>
  </si>
  <si>
    <t>Delay Unit</t>
  </si>
  <si>
    <t>Power Amplifier</t>
  </si>
  <si>
    <t>Paging Mic</t>
  </si>
  <si>
    <t>Compact Monitor Panel For Stereo</t>
  </si>
  <si>
    <t>Pistol grip</t>
  </si>
  <si>
    <t>Mounting Breaken</t>
  </si>
  <si>
    <t>Chairman/Audio Conference</t>
  </si>
  <si>
    <t>Time Switching</t>
  </si>
  <si>
    <t>Terminal Board</t>
  </si>
  <si>
    <t>Enconder/Decoder</t>
  </si>
  <si>
    <t>Wind Shlid</t>
  </si>
  <si>
    <t>Recalver HF/LF</t>
  </si>
  <si>
    <t>Recalver VHF/FM</t>
  </si>
  <si>
    <t>Audio Tape Reel Recorder</t>
  </si>
  <si>
    <t>Audio Cassete Recorder</t>
  </si>
  <si>
    <t>Compact Disc Recorder</t>
  </si>
  <si>
    <t>Digital Audio Storage System</t>
  </si>
  <si>
    <t>Digital Audio Tape Recorder</t>
  </si>
  <si>
    <t>Microphone Table stand</t>
  </si>
  <si>
    <t>Peralatan studio Visual Lain-lain</t>
  </si>
  <si>
    <t>Assigment Switcher</t>
  </si>
  <si>
    <t>Off Air TV Monitor</t>
  </si>
  <si>
    <t>Camera Electronic</t>
  </si>
  <si>
    <t>Pulse Distributor Amplifier</t>
  </si>
  <si>
    <t>Pulse Awitdher</t>
  </si>
  <si>
    <t>Pulse Delay Line</t>
  </si>
  <si>
    <t>Caption Generator</t>
  </si>
  <si>
    <t>Telecine</t>
  </si>
  <si>
    <t>Video Distribution</t>
  </si>
  <si>
    <t>Video Monitor</t>
  </si>
  <si>
    <t>Video Tape Recorder Portable</t>
  </si>
  <si>
    <t>Video Tape Recorder Stationer</t>
  </si>
  <si>
    <t>Video Mixer</t>
  </si>
  <si>
    <t>Video Switcher</t>
  </si>
  <si>
    <t>Video Equalizer Amplifier</t>
  </si>
  <si>
    <t>Video Color Bar Generator</t>
  </si>
  <si>
    <t>Video Cross Bar Switch</t>
  </si>
  <si>
    <t>Video Test Signal Generator</t>
  </si>
  <si>
    <t>Video Corrector</t>
  </si>
  <si>
    <t>Video Caption Adder</t>
  </si>
  <si>
    <t>Video Hum Compensator</t>
  </si>
  <si>
    <t>Video Processor</t>
  </si>
  <si>
    <t>Video Station ID Generator</t>
  </si>
  <si>
    <t>Video Patch Panel</t>
  </si>
  <si>
    <t>Video Delay Unit</t>
  </si>
  <si>
    <t>Video Processing Amplifier</t>
  </si>
  <si>
    <t>Video Equalizer</t>
  </si>
  <si>
    <t>Video Tape Evaluator</t>
  </si>
  <si>
    <t>Video Effect Generator</t>
  </si>
  <si>
    <t>VITS Inserter Generator</t>
  </si>
  <si>
    <t>Camera Wall Box</t>
  </si>
  <si>
    <t>Teleprompter</t>
  </si>
  <si>
    <t>Time Base Corrector</t>
  </si>
  <si>
    <t>Gun Smoke</t>
  </si>
  <si>
    <t>Automatic Editing Control</t>
  </si>
  <si>
    <t>Power Supply</t>
  </si>
  <si>
    <t>Editing Electronic</t>
  </si>
  <si>
    <t>Rectifier Unit</t>
  </si>
  <si>
    <t>Remote Control Unit</t>
  </si>
  <si>
    <t>Rak Peralatan</t>
  </si>
  <si>
    <t>Stabilizing Amplifier</t>
  </si>
  <si>
    <t>Digital</t>
  </si>
  <si>
    <t>Video Effect</t>
  </si>
  <si>
    <t>Tripod Camera</t>
  </si>
  <si>
    <t>Dimmer</t>
  </si>
  <si>
    <t>Chiller</t>
  </si>
  <si>
    <t>Teledyne</t>
  </si>
  <si>
    <t>Slying Spot Scanner</t>
  </si>
  <si>
    <t>Synchronizing Pulse Generator</t>
  </si>
  <si>
    <t>DC Corverter</t>
  </si>
  <si>
    <t>Black Burst Generator</t>
  </si>
  <si>
    <t>Lighting Stand Tripod</t>
  </si>
  <si>
    <t>Film Projector</t>
  </si>
  <si>
    <t>Slide Projector</t>
  </si>
  <si>
    <t>Command Desk</t>
  </si>
  <si>
    <t>Announcer Desk</t>
  </si>
  <si>
    <t>Lensa Kamera</t>
  </si>
  <si>
    <t>Film Magazine</t>
  </si>
  <si>
    <t>Claver</t>
  </si>
  <si>
    <t>Changing Bag</t>
  </si>
  <si>
    <t>Conditioner</t>
  </si>
  <si>
    <t>Color Film Anaiyzer</t>
  </si>
  <si>
    <t>Film Sound Recorder</t>
  </si>
  <si>
    <t>Tele Recorder</t>
  </si>
  <si>
    <t>Camera View Finder</t>
  </si>
  <si>
    <t>Servo Zoom Lens</t>
  </si>
  <si>
    <t>Camera Adaptor</t>
  </si>
  <si>
    <t>Micro Film</t>
  </si>
  <si>
    <t>Mixer PVC</t>
  </si>
  <si>
    <t>Unit Replesier Tank</t>
  </si>
  <si>
    <t>Horizontal Motorized Film Rewinder</t>
  </si>
  <si>
    <t>Vertical Motorized Flim Rewinder</t>
  </si>
  <si>
    <t>Manual Film Rewinder</t>
  </si>
  <si>
    <t>Mesin Prosesing Film Negatif</t>
  </si>
  <si>
    <t>Mesin Prosesing Film Positif</t>
  </si>
  <si>
    <t>Mesin Prosesing Film Warna Negatif (ECN)</t>
  </si>
  <si>
    <t>Mesin Prosesing Film Warna Positif (ECP)</t>
  </si>
  <si>
    <t>Mesin Film Color Analyzer</t>
  </si>
  <si>
    <t>Anatical Balance</t>
  </si>
  <si>
    <t>Alat Pemanas Prosesing / Water Heater</t>
  </si>
  <si>
    <t>Steaper Film</t>
  </si>
  <si>
    <t>Magnetic Stip</t>
  </si>
  <si>
    <t>Splitzer Tape Meja Editing Film</t>
  </si>
  <si>
    <t>Digital TBC</t>
  </si>
  <si>
    <t>Titanum Tank Singgel Shaft</t>
  </si>
  <si>
    <t>Temperatur Control C/W</t>
  </si>
  <si>
    <t>Gaer Box sun Assy</t>
  </si>
  <si>
    <t>Tacho Generator For Drive Motor Reching</t>
  </si>
  <si>
    <t>Circulation System Complet</t>
  </si>
  <si>
    <t>Chilier Water Complet</t>
  </si>
  <si>
    <t>Video Audio Jack Panel</t>
  </si>
  <si>
    <t>Peralatan Studio Video dan Film Lain-lain</t>
  </si>
  <si>
    <t>Automatic Emergency Light</t>
  </si>
  <si>
    <t>Film Chain Multiplier</t>
  </si>
  <si>
    <t>Photo Tustel</t>
  </si>
  <si>
    <t>Photo Tustel Polaroid</t>
  </si>
  <si>
    <t>Betacam Recorder/Player</t>
  </si>
  <si>
    <t>Slidd Rall</t>
  </si>
  <si>
    <t>Weapon &amp; Metal Detector (Check Gate)</t>
  </si>
  <si>
    <t>Layar Film</t>
  </si>
  <si>
    <t>Camera Tune Simulator</t>
  </si>
  <si>
    <t>Dry Splitzer Film</t>
  </si>
  <si>
    <t>Video Tone Cleaner</t>
  </si>
  <si>
    <t>Mini Viewer</t>
  </si>
  <si>
    <t>Push Button Control Panel</t>
  </si>
  <si>
    <t>Rak Terminal Vencing</t>
  </si>
  <si>
    <t>Standard True Signal/Master Rack</t>
  </si>
  <si>
    <t>Motor Driver</t>
  </si>
  <si>
    <t>Standard Point Animation</t>
  </si>
  <si>
    <t>Head Set</t>
  </si>
  <si>
    <t>Character Effect Interface</t>
  </si>
  <si>
    <t>Lighting Head Body</t>
  </si>
  <si>
    <t>Lighting Mechanic</t>
  </si>
  <si>
    <t>Peralatan studio Video dan film A Lain-lain</t>
  </si>
  <si>
    <t>Mesin Pembuat Clise</t>
  </si>
  <si>
    <t>Mesin Cetak Tangan</t>
  </si>
  <si>
    <t>Mesin Cetak Listrik Sheet</t>
  </si>
  <si>
    <t>Mesin Cetak Listrik Roll</t>
  </si>
  <si>
    <t>Mesin Cetak Listrik Elektronik</t>
  </si>
  <si>
    <t>Mesin Cetak Offset Sheet</t>
  </si>
  <si>
    <t>Mesin Cetak Offset Roll</t>
  </si>
  <si>
    <t>Mesin Cetak Offset Mini</t>
  </si>
  <si>
    <t>Mesin Pemotong Biasa</t>
  </si>
  <si>
    <t>Mesin Pemotong Biasa Tiga Pisau</t>
  </si>
  <si>
    <t>Mesin Jilid Bundar</t>
  </si>
  <si>
    <t>Mesin Jilid Besar</t>
  </si>
  <si>
    <t>Mesin Jilid</t>
  </si>
  <si>
    <t>Mesin Lipat</t>
  </si>
  <si>
    <t>Mesin Pembuat Huruf</t>
  </si>
  <si>
    <t>Mesin Penyusun Huruf Biasa</t>
  </si>
  <si>
    <t>Mesin Penyusun Huruf Photo (Foto Type Setting)</t>
  </si>
  <si>
    <t>Mesin Proof</t>
  </si>
  <si>
    <t>Camera Vertikal</t>
  </si>
  <si>
    <t>Mesin Jahit Kawat</t>
  </si>
  <si>
    <t>Mesin Jahit Benang</t>
  </si>
  <si>
    <t>Mesin Pilung</t>
  </si>
  <si>
    <t>Mesin Garis</t>
  </si>
  <si>
    <t>Mesin Perekam Stensil Double Folio</t>
  </si>
  <si>
    <t>Mesin Plate Maker Folio</t>
  </si>
  <si>
    <t>Mesin Plate Maker Double Folio</t>
  </si>
  <si>
    <t>Mesin Penjilid</t>
  </si>
  <si>
    <t>Mesin Handpress</t>
  </si>
  <si>
    <t>Mesin Stahd</t>
  </si>
  <si>
    <t>Mesin Kertas</t>
  </si>
  <si>
    <t>Kacip Potong Sudut</t>
  </si>
  <si>
    <t>Alat Pembuat Vormstand</t>
  </si>
  <si>
    <t>Mesin Passet</t>
  </si>
  <si>
    <t>Mesin Prasise Klise</t>
  </si>
  <si>
    <t>Mesin Pemborong Film Setengah Plano</t>
  </si>
  <si>
    <t>Mesin Cetak Mas</t>
  </si>
  <si>
    <t>Mesin Cetak Stereo Typerr</t>
  </si>
  <si>
    <t>Mesin Cetak Braile</t>
  </si>
  <si>
    <t>Mesin Fonds</t>
  </si>
  <si>
    <t>Mesin Folding</t>
  </si>
  <si>
    <t>Mesin Barcade</t>
  </si>
  <si>
    <t>Mesin Prosesional Velobinder</t>
  </si>
  <si>
    <t>Mesin Cacah</t>
  </si>
  <si>
    <t>Peralatan Cetak Lain-lain</t>
  </si>
  <si>
    <t>Alat Penyimpan Data</t>
  </si>
  <si>
    <t>Alat Pengolah Data</t>
  </si>
  <si>
    <t>Peralatan Computing Lain-lain</t>
  </si>
  <si>
    <t>Autograf Unit</t>
  </si>
  <si>
    <t>Aviograf + Plotting Table</t>
  </si>
  <si>
    <t>Planitop</t>
  </si>
  <si>
    <t>Point Transfer Device</t>
  </si>
  <si>
    <t>Terestrial Camera</t>
  </si>
  <si>
    <t>Slohed Tomled</t>
  </si>
  <si>
    <t>Rectifier</t>
  </si>
  <si>
    <t>Sketch Master</t>
  </si>
  <si>
    <t>Optical Pantograph</t>
  </si>
  <si>
    <t>Contact Pronter</t>
  </si>
  <si>
    <t>Pengering Foto</t>
  </si>
  <si>
    <t>Vacum Frams</t>
  </si>
  <si>
    <t>Coordinatongraph</t>
  </si>
  <si>
    <t>Steracacop</t>
  </si>
  <si>
    <t>Waterpas</t>
  </si>
  <si>
    <t>Theodolit</t>
  </si>
  <si>
    <t>Diatonat</t>
  </si>
  <si>
    <t>B.T.M</t>
  </si>
  <si>
    <t>Level</t>
  </si>
  <si>
    <t>Jalon</t>
  </si>
  <si>
    <t>Rambu/Bak Ukur</t>
  </si>
  <si>
    <t>Compas Geologi</t>
  </si>
  <si>
    <t>Cline Master</t>
  </si>
  <si>
    <t>Alti Meter</t>
  </si>
  <si>
    <t>Holio Meter</t>
  </si>
  <si>
    <t>Telescope</t>
  </si>
  <si>
    <t>Passer Doos</t>
  </si>
  <si>
    <t>Curve Meter</t>
  </si>
  <si>
    <t>Meet Band</t>
  </si>
  <si>
    <t>Jembatan Timbang</t>
  </si>
  <si>
    <t>Timbangan Gantung</t>
  </si>
  <si>
    <t>Kompas</t>
  </si>
  <si>
    <t>Timbangan Obat</t>
  </si>
  <si>
    <t>Timbangan Hewan</t>
  </si>
  <si>
    <t>Peralatan Pemetaan Ukur Lain-lain</t>
  </si>
  <si>
    <t>Unit Transcarver/Transmiter UHF</t>
  </si>
  <si>
    <t>Unit Transcarver/Transmiter VHF</t>
  </si>
  <si>
    <t>Unit Transcarver/Transmiter HF</t>
  </si>
  <si>
    <t>Amplifier</t>
  </si>
  <si>
    <t>Telephone (PABX)</t>
  </si>
  <si>
    <t>Intermediate Telephone/Key Telephone</t>
  </si>
  <si>
    <t>Pesawat Telephone</t>
  </si>
  <si>
    <t>Telephone Mobile</t>
  </si>
  <si>
    <t>Pager</t>
  </si>
  <si>
    <t>Handy Talky</t>
  </si>
  <si>
    <t>Telex</t>
  </si>
  <si>
    <t>Intercom</t>
  </si>
  <si>
    <t>Talk Back</t>
  </si>
  <si>
    <t>Selective Colling</t>
  </si>
  <si>
    <t>Peralatan Spech Plas</t>
  </si>
  <si>
    <t>Facsimile</t>
  </si>
  <si>
    <t>Handphone</t>
  </si>
  <si>
    <t>Local Battery Telephone</t>
  </si>
  <si>
    <t>Alat Komunikasi Lain-lain</t>
  </si>
  <si>
    <t>Unit Transceiver SSB Portable</t>
  </si>
  <si>
    <t>Unit Transceiver SSB Transportable</t>
  </si>
  <si>
    <t>Unit Transceiver SSB Statioa + E2210ry]</t>
  </si>
  <si>
    <t>Alat Komunikasi Radio SSB Lain-lain</t>
  </si>
  <si>
    <t>Unit Transceiver HF Portable</t>
  </si>
  <si>
    <t>Unit Transceiver HF Transportable</t>
  </si>
  <si>
    <t>Unit Transceiver Stationary</t>
  </si>
  <si>
    <t>Unit Transceiver FM</t>
  </si>
  <si>
    <t>Alat komunikasi Radio HF/FM Lain-lain</t>
  </si>
  <si>
    <t>Unit Transceiver VHF Portable</t>
  </si>
  <si>
    <t>Unit Transceiver VHF Transportable</t>
  </si>
  <si>
    <t>Unit Transceiver UHF Stationary</t>
  </si>
  <si>
    <t>Alat Komunikasi Radio VHF Lain-lain</t>
  </si>
  <si>
    <t>Unit Transceiver UHF Portable</t>
  </si>
  <si>
    <t>Unit Transceiver UHF Transportable</t>
  </si>
  <si>
    <t>Alat komunikasi Radio UHF Lain-lain</t>
  </si>
  <si>
    <t>Publik Address (Lapangan)</t>
  </si>
  <si>
    <t>Wireless Amplifier</t>
  </si>
  <si>
    <t>Slide Projector (Lapangan)</t>
  </si>
  <si>
    <t>Alat Komunikasi Sosial Lain-lain</t>
  </si>
  <si>
    <t>Morse Keyer</t>
  </si>
  <si>
    <t>Automatic Morse Keyer</t>
  </si>
  <si>
    <t>Alat Semboyan</t>
  </si>
  <si>
    <t>Alat-alat Sandi Lain-lain</t>
  </si>
  <si>
    <t>Unit Pemancar MF/MW Portable</t>
  </si>
  <si>
    <t>Unit Pemancar MF/MW Transportable</t>
  </si>
  <si>
    <t>Unit Pemancar MF/MW Stationary</t>
  </si>
  <si>
    <t>Peralatan Pemancar MF/MW Lain-lain</t>
  </si>
  <si>
    <t>Unit Pemancar HF/SW Portable</t>
  </si>
  <si>
    <t>Unit Pemancar HF/SW Transportable</t>
  </si>
  <si>
    <t>Unit Pemancar HF/SW Stationary</t>
  </si>
  <si>
    <t>Alat Pemancar HF/SW Lain-lain</t>
  </si>
  <si>
    <t>Unit Pemancar VHF/FM Portable</t>
  </si>
  <si>
    <t>Unit Pemancar VHF/FM Transportable</t>
  </si>
  <si>
    <t>Unit Pemancar VHF/FM Stationary</t>
  </si>
  <si>
    <t>Alat Pemancar VHF/FM  Lain-lain</t>
  </si>
  <si>
    <t>Unit Pemancar UHF Portable</t>
  </si>
  <si>
    <t>Unit Pemancar UHF Transportable</t>
  </si>
  <si>
    <t>Unit Pemancar UHF Statioanry</t>
  </si>
  <si>
    <t>Portable Reporter Link</t>
  </si>
  <si>
    <t>Alat Pemancar UHF Lain-lain</t>
  </si>
  <si>
    <t>Unit Pemancar SHF Portable</t>
  </si>
  <si>
    <t>Unit Pemancar SHF Transportable</t>
  </si>
  <si>
    <t>Unit Pemancar SHF Stationary</t>
  </si>
  <si>
    <t>Satelite Link (Up/Down Link)</t>
  </si>
  <si>
    <t>Alat Pemancar SHF Lain-lain</t>
  </si>
  <si>
    <t>Antena MF/MW Portable</t>
  </si>
  <si>
    <t>Antena MF/MW Transportable</t>
  </si>
  <si>
    <t>Antena MF/MW Stationary</t>
  </si>
  <si>
    <t>Peralatan Antena MF/MW Lain-lain</t>
  </si>
  <si>
    <t>Antena HF/SW Portable</t>
  </si>
  <si>
    <t>Antena HF/SW Transportable</t>
  </si>
  <si>
    <t>Antena HF/SW Stationary</t>
  </si>
  <si>
    <t>Peralatan Antena HF/SW Lain-lain</t>
  </si>
  <si>
    <t>Antena VHF/FM Portable</t>
  </si>
  <si>
    <t>Antena VHF/FM Transportable</t>
  </si>
  <si>
    <t>Antena VHF/FM Stationary</t>
  </si>
  <si>
    <t>Peralatan Antena VHF/FM Lain-lain</t>
  </si>
  <si>
    <t>Antena UHF Portable</t>
  </si>
  <si>
    <t>Antena UHF Transportable</t>
  </si>
  <si>
    <t>Antena UHF Statioanry</t>
  </si>
  <si>
    <t>Peralatan Antena UHF  Lain-lain</t>
  </si>
  <si>
    <t xml:space="preserve"> Antena SHF/Parabola Portable</t>
  </si>
  <si>
    <t xml:space="preserve"> Antena SHF/Parabola Transportable</t>
  </si>
  <si>
    <t xml:space="preserve"> Antena SHF/Parabola Stationary</t>
  </si>
  <si>
    <t>Peralatan Antena SHF/Parabola  Lain-lain</t>
  </si>
  <si>
    <t>Translator VHF/VHF Portable</t>
  </si>
  <si>
    <t>Translator VHF/VHF Transportable</t>
  </si>
  <si>
    <t>Translator VHF/VHF Stationary</t>
  </si>
  <si>
    <t>Peralatan Translator VHF Lain-lain</t>
  </si>
  <si>
    <t>Translator UHF Portable</t>
  </si>
  <si>
    <t>Translator UHF Transportable</t>
  </si>
  <si>
    <t>Translator UHF Stationary</t>
  </si>
  <si>
    <t>Peralatan Translator UHF Lain-lain</t>
  </si>
  <si>
    <t>Translator VHF/UHF Portable</t>
  </si>
  <si>
    <t>Translator VHF/UHF Transportable</t>
  </si>
  <si>
    <t>Translator VHF/UHF Stationary</t>
  </si>
  <si>
    <t>Peralatan Translator VHF /UHF Lain-lain</t>
  </si>
  <si>
    <t>Translator UHF/VHF Portable</t>
  </si>
  <si>
    <t>Translator UHF/VHF Transportable</t>
  </si>
  <si>
    <t>Translator UHF/VHF Stationary</t>
  </si>
  <si>
    <t>Peralatan Translator UHF/VHF  Lain-lain</t>
  </si>
  <si>
    <t>Microvawe FPU Portable</t>
  </si>
  <si>
    <t>Microvawe FPU Transportable</t>
  </si>
  <si>
    <t>Microvawe FPU Stationary</t>
  </si>
  <si>
    <t>Peralatan Microwave FPU</t>
  </si>
  <si>
    <t>Microvawe Terestrial Portable</t>
  </si>
  <si>
    <t>Microvawe Terestrial Transportable</t>
  </si>
  <si>
    <t>Microvawe Terestrial Stationary</t>
  </si>
  <si>
    <t>Peralatan Microwave Terestrial Lain-lain</t>
  </si>
  <si>
    <t>Microvawe TVRO Portable</t>
  </si>
  <si>
    <t>Microvawe TVRO Transportable</t>
  </si>
  <si>
    <t>Microvawe TVRO Stationary</t>
  </si>
  <si>
    <t>Peralatan Microwave TVRO  Lain-lain</t>
  </si>
  <si>
    <t>Dummy Load Portable</t>
  </si>
  <si>
    <t>Dummy Load Transportable</t>
  </si>
  <si>
    <t>Dummy Load Stationary</t>
  </si>
  <si>
    <t>Peralatan Dummy Load Lain-lain</t>
  </si>
  <si>
    <t>Switcher Combination</t>
  </si>
  <si>
    <t>Switcher Manual</t>
  </si>
  <si>
    <t>Switcher Automatic Motor</t>
  </si>
  <si>
    <t>Switchwe Antena Lain-lain</t>
  </si>
  <si>
    <t>Self Supporting Tower</t>
  </si>
  <si>
    <t>Gury Tower</t>
  </si>
  <si>
    <t>Mast Tower</t>
  </si>
  <si>
    <t>Concrete Tower</t>
  </si>
  <si>
    <t>Switcher/Menara Antena Lain-lain</t>
  </si>
  <si>
    <t>Open Wire</t>
  </si>
  <si>
    <t>Coaxial Feeder</t>
  </si>
  <si>
    <t>Antena Tuning Unit</t>
  </si>
  <si>
    <t>Dehydrator</t>
  </si>
  <si>
    <t>Feeder lain-lain</t>
  </si>
  <si>
    <t>Dehumidifier</t>
  </si>
  <si>
    <t>Humitity Control Lain-lain</t>
  </si>
  <si>
    <t>Receiver STL/VHF (FM)</t>
  </si>
  <si>
    <t>Receiver STL/UHF</t>
  </si>
  <si>
    <t>Receiver STL/SHF</t>
  </si>
  <si>
    <t>TVRO</t>
  </si>
  <si>
    <t>Line Amplifier</t>
  </si>
  <si>
    <t>SRO</t>
  </si>
  <si>
    <t>Line Equalizer</t>
  </si>
  <si>
    <t>Automatic Gain Control</t>
  </si>
  <si>
    <t>Compresor Amplifier</t>
  </si>
  <si>
    <t>Expander Amplifier</t>
  </si>
  <si>
    <t>Ettenuator</t>
  </si>
  <si>
    <t>Audio Processor</t>
  </si>
  <si>
    <t>Stereo Generator FM</t>
  </si>
  <si>
    <t>Distributor Amplifier</t>
  </si>
  <si>
    <t>Swicher/Patch Panel</t>
  </si>
  <si>
    <t>Audio Monitor</t>
  </si>
  <si>
    <t>AM Monitor</t>
  </si>
  <si>
    <t>FM Monitor</t>
  </si>
  <si>
    <t>Power Distribution Board</t>
  </si>
  <si>
    <t>Lighting Protector</t>
  </si>
  <si>
    <t>All Band Receiver</t>
  </si>
  <si>
    <t>Change Over Switch</t>
  </si>
  <si>
    <t>Program Input Equipment Lain-lain</t>
  </si>
  <si>
    <t>Antena Penerima VHF</t>
  </si>
  <si>
    <t>Peralatan Antena Penerima VHF Lain-lain</t>
  </si>
  <si>
    <t>Ninor Surgocal</t>
  </si>
  <si>
    <t>Diagnostik Set</t>
  </si>
  <si>
    <t>Stetoscope</t>
  </si>
  <si>
    <t>Tensi Meter</t>
  </si>
  <si>
    <t>Wickham</t>
  </si>
  <si>
    <t>Sead Lasp</t>
  </si>
  <si>
    <t>Kocher</t>
  </si>
  <si>
    <t>Metal Catheter</t>
  </si>
  <si>
    <t>Sleuf Zondo</t>
  </si>
  <si>
    <t>Anatomische Pinset</t>
  </si>
  <si>
    <t>Chirugical Pinset</t>
  </si>
  <si>
    <t>Maal Vesder</t>
  </si>
  <si>
    <t>Arteri Klem</t>
  </si>
  <si>
    <t>Licht Kast</t>
  </si>
  <si>
    <t>Instrument Kabinet</t>
  </si>
  <si>
    <t>Agraaf</t>
  </si>
  <si>
    <t>Gunting Bengkok</t>
  </si>
  <si>
    <t>Gunting Lurus</t>
  </si>
  <si>
    <t>Luope</t>
  </si>
  <si>
    <t>Needle Holder</t>
  </si>
  <si>
    <t>Weighing Scale</t>
  </si>
  <si>
    <t>Cobned Phys Office Scale</t>
  </si>
  <si>
    <t>Measuring Red</t>
  </si>
  <si>
    <t>Measuring Scale</t>
  </si>
  <si>
    <t>Single Basin Stand</t>
  </si>
  <si>
    <t>Two Basin Stand</t>
  </si>
  <si>
    <t>Instrument Dressing Table</t>
  </si>
  <si>
    <t>Phisyian Bag</t>
  </si>
  <si>
    <t>Lumbar Puntare Ins. Set</t>
  </si>
  <si>
    <t>Trocart</t>
  </si>
  <si>
    <t>Infusing Out Fit</t>
  </si>
  <si>
    <t>Infusing Stand</t>
  </si>
  <si>
    <t>Aplicator</t>
  </si>
  <si>
    <t>Cotton Tip Aplikator</t>
  </si>
  <si>
    <t>Elektro Surgical Knife</t>
  </si>
  <si>
    <t>Scalpel</t>
  </si>
  <si>
    <t>Auto Clape</t>
  </si>
  <si>
    <t>Sponge Bowl</t>
  </si>
  <si>
    <t>Strether</t>
  </si>
  <si>
    <t>Instrument Table</t>
  </si>
  <si>
    <t>Tratment Cabinet</t>
  </si>
  <si>
    <t>Phisychians Examining Lamp</t>
  </si>
  <si>
    <t>Blood Circumcis Clamps</t>
  </si>
  <si>
    <t>Probe With Trianggular</t>
  </si>
  <si>
    <t>Probe With Eye</t>
  </si>
  <si>
    <t>Grooved Dir Withtonguetie</t>
  </si>
  <si>
    <t>Grooved Dir Probe/Tie</t>
  </si>
  <si>
    <t>Bakun Sponge Forceps</t>
  </si>
  <si>
    <t>Pheimo Thrax Apparatus</t>
  </si>
  <si>
    <t>Pheumo Pritineum Apparatus</t>
  </si>
  <si>
    <t>Nirbekhem</t>
  </si>
  <si>
    <t>Slip Teng Tang</t>
  </si>
  <si>
    <t>Probe</t>
  </si>
  <si>
    <t>Korem Tang</t>
  </si>
  <si>
    <t>Senter</t>
  </si>
  <si>
    <t>Montir/Stemper</t>
  </si>
  <si>
    <t>Tabung Oksigen</t>
  </si>
  <si>
    <t>Gelas Supit</t>
  </si>
  <si>
    <t>Pispot Sendok</t>
  </si>
  <si>
    <t>Kereta Makan</t>
  </si>
  <si>
    <t>Baskom Makan</t>
  </si>
  <si>
    <t>Rak Pispot</t>
  </si>
  <si>
    <t>ALat Kedokteran Umum Lain Lain</t>
  </si>
  <si>
    <t>Dental Unit</t>
  </si>
  <si>
    <t>X Ray Unit</t>
  </si>
  <si>
    <t>Air Set Airamatik</t>
  </si>
  <si>
    <t>Hand Instrument</t>
  </si>
  <si>
    <t>Forcep</t>
  </si>
  <si>
    <t>Oral Surgical Set</t>
  </si>
  <si>
    <t>Apdent Juster</t>
  </si>
  <si>
    <t>Aero Sterilisator</t>
  </si>
  <si>
    <t>Operating Chair</t>
  </si>
  <si>
    <t>Infra Red</t>
  </si>
  <si>
    <t>Sendok Cetak</t>
  </si>
  <si>
    <t>Clinical Chair</t>
  </si>
  <si>
    <t>Dosator</t>
  </si>
  <si>
    <t>Minor Surgical Set</t>
  </si>
  <si>
    <t>Dental Sunceon Set</t>
  </si>
  <si>
    <t>Dental X Ray Trafo</t>
  </si>
  <si>
    <t>Polish Motor</t>
  </si>
  <si>
    <t>Gavitron Generator</t>
  </si>
  <si>
    <t>Niva Lita</t>
  </si>
  <si>
    <t>Dental Field Elektronik</t>
  </si>
  <si>
    <t>Dental Cabinet</t>
  </si>
  <si>
    <t>Dental Portable Cabinet</t>
  </si>
  <si>
    <t>Contra Angle</t>
  </si>
  <si>
    <t>Engine Belt</t>
  </si>
  <si>
    <t>Bein</t>
  </si>
  <si>
    <t>Mesial Cryer</t>
  </si>
  <si>
    <t>Distal Cryer</t>
  </si>
  <si>
    <t>Water Siringe</t>
  </si>
  <si>
    <t>Cotton Herder</t>
  </si>
  <si>
    <t>Record Syringe</t>
  </si>
  <si>
    <t>Cartrige Syringe</t>
  </si>
  <si>
    <t>Cartrige Needle</t>
  </si>
  <si>
    <t>Gun Scissors</t>
  </si>
  <si>
    <t>Dappen Glass</t>
  </si>
  <si>
    <t>Think Glass Plate</t>
  </si>
  <si>
    <t>Thin Glass Plate</t>
  </si>
  <si>
    <t>Matrix Retamer+Band</t>
  </si>
  <si>
    <t>Mounth Murror+Handle</t>
  </si>
  <si>
    <t>Cemant Spatula</t>
  </si>
  <si>
    <t>Agaat</t>
  </si>
  <si>
    <t>Plastisch Instrument</t>
  </si>
  <si>
    <t>Cemant Stopper</t>
  </si>
  <si>
    <t>Amigan Stopper</t>
  </si>
  <si>
    <t>Burnisher</t>
  </si>
  <si>
    <t>Scaler</t>
  </si>
  <si>
    <t>Excavator</t>
  </si>
  <si>
    <t>Celluloid Stips</t>
  </si>
  <si>
    <t>Metal Polishing Strips</t>
  </si>
  <si>
    <t>Mercury Droping Bottle</t>
  </si>
  <si>
    <t>Countra Angle Burs &amp; Fiss</t>
  </si>
  <si>
    <t>Hand Piece Burs</t>
  </si>
  <si>
    <t>Dental Equipment</t>
  </si>
  <si>
    <t>Alat Kedokteran Gigi Lain Lain</t>
  </si>
  <si>
    <t>Geneacologie Tafel</t>
  </si>
  <si>
    <t>Truno Gas</t>
  </si>
  <si>
    <t>Service Model</t>
  </si>
  <si>
    <t>Uterin Desing</t>
  </si>
  <si>
    <t>Tenaxulum</t>
  </si>
  <si>
    <t>Instrument Tray</t>
  </si>
  <si>
    <t>Uterin Zonde</t>
  </si>
  <si>
    <t>Uterine Packing Forceps</t>
  </si>
  <si>
    <t>Uterine Aplikator</t>
  </si>
  <si>
    <t>Uterine Dillator (1 Set)</t>
  </si>
  <si>
    <t>Uterine Tenaculum Forcept</t>
  </si>
  <si>
    <t>Uterine Scisors</t>
  </si>
  <si>
    <t>Uterine Elevating Forceps</t>
  </si>
  <si>
    <t>Uterine Curette</t>
  </si>
  <si>
    <t>Abortive Curette</t>
  </si>
  <si>
    <t>Uterine Seizing Forceps</t>
  </si>
  <si>
    <t>Uterine Gauze Packer</t>
  </si>
  <si>
    <t>Uterine Dauche</t>
  </si>
  <si>
    <t>Uterine Biospy Curette</t>
  </si>
  <si>
    <t>Uterine Suction Curette</t>
  </si>
  <si>
    <t>Uterine Tissue Forceps</t>
  </si>
  <si>
    <t>Obstretical Vac Exter Set</t>
  </si>
  <si>
    <t>Obstretical Forceps</t>
  </si>
  <si>
    <t>Sponge Dressing Forceps</t>
  </si>
  <si>
    <t>Placenta An Ovum Forceps</t>
  </si>
  <si>
    <t>Comb Cencep Tribe</t>
  </si>
  <si>
    <t>Decapitation Hook</t>
  </si>
  <si>
    <t>Prefator</t>
  </si>
  <si>
    <t>Decapitation Scissors</t>
  </si>
  <si>
    <t>Membran Perfomator</t>
  </si>
  <si>
    <t>Nelaton Urethral Catheter</t>
  </si>
  <si>
    <t>Methal Urethral Catheter</t>
  </si>
  <si>
    <t>Pelvi Meter</t>
  </si>
  <si>
    <t>Internal Pelvi Meter</t>
  </si>
  <si>
    <t>Adult Badpan</t>
  </si>
  <si>
    <t>Obtecal/Dilivery/Table</t>
  </si>
  <si>
    <t>Instrument &amp; Dress Table</t>
  </si>
  <si>
    <t>Floor Utensil Rack</t>
  </si>
  <si>
    <t>Tray Carriege</t>
  </si>
  <si>
    <t>Human Body Mdl Male</t>
  </si>
  <si>
    <t>Human Body Mdl Female</t>
  </si>
  <si>
    <t>Foolding Screem</t>
  </si>
  <si>
    <t>Oxigen Inhaler Apparat</t>
  </si>
  <si>
    <t>Oxigen Cilinder Track</t>
  </si>
  <si>
    <t>Oxigen Regulator</t>
  </si>
  <si>
    <t>Feeding Cup</t>
  </si>
  <si>
    <t>Vaginal Tip</t>
  </si>
  <si>
    <t>Infant Rectal Tip</t>
  </si>
  <si>
    <t>Adult Rectal Tip</t>
  </si>
  <si>
    <t>Infant Rectal Siringe</t>
  </si>
  <si>
    <t>Trach Catheter/Trap</t>
  </si>
  <si>
    <t>Clef Palate/NIP/Trap</t>
  </si>
  <si>
    <t>Intra Uterine Syringe</t>
  </si>
  <si>
    <t>Cerpical/Pedical Needle</t>
  </si>
  <si>
    <t>Placenta Model</t>
  </si>
  <si>
    <t>Gevecolod Bed</t>
  </si>
  <si>
    <t>Scemmer Lamp</t>
  </si>
  <si>
    <t>Kom. Metal</t>
  </si>
  <si>
    <t>Lonceet</t>
  </si>
  <si>
    <t>Rectal Camula</t>
  </si>
  <si>
    <t>Acteri Clemkly</t>
  </si>
  <si>
    <t>Standard Cruber</t>
  </si>
  <si>
    <t>Vaginal Powder Blower</t>
  </si>
  <si>
    <t>Alat Kedokteran KB Lain Lain</t>
  </si>
  <si>
    <t>Hand Ophthalmoscope</t>
  </si>
  <si>
    <t>Ophthalmoscope</t>
  </si>
  <si>
    <t>Komoto Skiascope</t>
  </si>
  <si>
    <t>Test Frame</t>
  </si>
  <si>
    <t>Lens Meter</t>
  </si>
  <si>
    <t>Test Lens Meter</t>
  </si>
  <si>
    <t>Dist. Testchart (Adult)</t>
  </si>
  <si>
    <t>Dist. Testchart (Child)</t>
  </si>
  <si>
    <t>Ishara eye Retracktor</t>
  </si>
  <si>
    <t>Placido Keratoskope</t>
  </si>
  <si>
    <t>Desmare Eye Retractor</t>
  </si>
  <si>
    <t>Schioetz Tonometer</t>
  </si>
  <si>
    <t>Grac Cataract Knipe</t>
  </si>
  <si>
    <t>Center Poin Scal</t>
  </si>
  <si>
    <t>Lid Scalpel</t>
  </si>
  <si>
    <t>Cistotome</t>
  </si>
  <si>
    <t>Jaeger Keratome</t>
  </si>
  <si>
    <t>Paracentesis Needle</t>
  </si>
  <si>
    <t>Cormeal Cerette</t>
  </si>
  <si>
    <t>Enucleations Scoop</t>
  </si>
  <si>
    <t>Strabismas Hook</t>
  </si>
  <si>
    <t>Fixation Hook</t>
  </si>
  <si>
    <t>Double And Hook</t>
  </si>
  <si>
    <t>Boiton Needle Horder</t>
  </si>
  <si>
    <t>Laerimal Probes</t>
  </si>
  <si>
    <t>Daviel Lens Scope</t>
  </si>
  <si>
    <t>Dressing Forceps</t>
  </si>
  <si>
    <t>Conjunctivital Forceps</t>
  </si>
  <si>
    <t>Fication Forceps</t>
  </si>
  <si>
    <t>Iris Forceps</t>
  </si>
  <si>
    <t>Schwieger Caps Forceps</t>
  </si>
  <si>
    <t>Elshning Caps Forceps</t>
  </si>
  <si>
    <t>Hata Entropium Forceps</t>
  </si>
  <si>
    <t>Kunt Entropium Forceps</t>
  </si>
  <si>
    <t>Yokomatsui Trachoma Forceps</t>
  </si>
  <si>
    <t>Knapp Trachoma Forceps</t>
  </si>
  <si>
    <t>Wecker Iris Forceps</t>
  </si>
  <si>
    <t>Marsusawa Trachoma Forceps</t>
  </si>
  <si>
    <t>Portable Trans Formar</t>
  </si>
  <si>
    <t>OPH Operation Table</t>
  </si>
  <si>
    <t>Wiss eye Speculum</t>
  </si>
  <si>
    <t>Mellingen Eye Speculum</t>
  </si>
  <si>
    <t>Alat Kedokteran Mata Lain-Lain</t>
  </si>
  <si>
    <t>Transformator 4-6 Volt</t>
  </si>
  <si>
    <t>Vena Disection</t>
  </si>
  <si>
    <t>Anenthetis Apparatus</t>
  </si>
  <si>
    <t>Ultra Violet Lamp</t>
  </si>
  <si>
    <t>Corp Alinum Nata Hook</t>
  </si>
  <si>
    <t>Cerumen Ear Hook</t>
  </si>
  <si>
    <t>Era Speculum 1.2.3</t>
  </si>
  <si>
    <t>Tuning Fork</t>
  </si>
  <si>
    <t>Politzer Air Bag</t>
  </si>
  <si>
    <t>Eustachian Catheter</t>
  </si>
  <si>
    <t>Suction Pump</t>
  </si>
  <si>
    <t>Ear Cotton Aplicator</t>
  </si>
  <si>
    <t>Ear Perforation Knife</t>
  </si>
  <si>
    <t>Ear Furuncle Knife</t>
  </si>
  <si>
    <t>Ear Banyonet Forceps</t>
  </si>
  <si>
    <t>Era Knee Forceps</t>
  </si>
  <si>
    <t>Earman Ear Forps</t>
  </si>
  <si>
    <t>Krause Ear Snare</t>
  </si>
  <si>
    <t>Powder Blower</t>
  </si>
  <si>
    <t>Era Syringe (200 CC)</t>
  </si>
  <si>
    <t>Man Passow Retractor</t>
  </si>
  <si>
    <t>Jensen Retrector</t>
  </si>
  <si>
    <t>Hartmanna Attic Canutte</t>
  </si>
  <si>
    <t>Antrum Hook</t>
  </si>
  <si>
    <t>Volman Hone Curette</t>
  </si>
  <si>
    <t>Vulman Retr 2.3.4 Prog</t>
  </si>
  <si>
    <t>Langenback Retractor</t>
  </si>
  <si>
    <t>Peroistal Retractor</t>
  </si>
  <si>
    <t>Langenback Raspatory</t>
  </si>
  <si>
    <t>Barth Bone Curette</t>
  </si>
  <si>
    <t>Cittisin Bone Nib Rong</t>
  </si>
  <si>
    <t>Lucae Ronguer</t>
  </si>
  <si>
    <t>Groved Director</t>
  </si>
  <si>
    <t>Krause Nasal Snare</t>
  </si>
  <si>
    <t>Hman Turbin Scissors</t>
  </si>
  <si>
    <t>Ballger Sept Knife</t>
  </si>
  <si>
    <t>Kill Nasal Wing Retf</t>
  </si>
  <si>
    <t>Kill Max Antrum Canula</t>
  </si>
  <si>
    <t>Maxilary Antrum Trocar</t>
  </si>
  <si>
    <t>Max Sinus Mikosa/C&gt;K</t>
  </si>
  <si>
    <t>Kill Nasal Sinus Muc. Curt</t>
  </si>
  <si>
    <t>Smell Instrument Sterelized</t>
  </si>
  <si>
    <t>Killian Bone Hemostat</t>
  </si>
  <si>
    <t>Hartman Nasal Speculum</t>
  </si>
  <si>
    <t>Kitl Nasal Speculum</t>
  </si>
  <si>
    <t>Ethmold Curette</t>
  </si>
  <si>
    <t>Kitl Nasal G &amp; G</t>
  </si>
  <si>
    <t>Kitl Eyebell Protect</t>
  </si>
  <si>
    <t>Mack/Bale Tonsitome</t>
  </si>
  <si>
    <t>Tonsil Knife/Disector</t>
  </si>
  <si>
    <t>Tonsil Snace</t>
  </si>
  <si>
    <t>Tonsil Scccrors</t>
  </si>
  <si>
    <t>Tonsil Diss &amp; Pir Retr</t>
  </si>
  <si>
    <t>Tonsil Suction Canula</t>
  </si>
  <si>
    <t>Prophy Bistoury</t>
  </si>
  <si>
    <t>Fincer Guard</t>
  </si>
  <si>
    <t>Backman Adnoid Cur</t>
  </si>
  <si>
    <t>White Hwad - Jen Moth G</t>
  </si>
  <si>
    <t>Laryngoscope</t>
  </si>
  <si>
    <t>Laryngeal Syringe</t>
  </si>
  <si>
    <t>Laryngeal Minor</t>
  </si>
  <si>
    <t>Laryngeal Abpicator</t>
  </si>
  <si>
    <t>Grasping Forceps</t>
  </si>
  <si>
    <t>Kitl Frontal Sinusprobe</t>
  </si>
  <si>
    <t>Kitl Frontal Sinus Cam</t>
  </si>
  <si>
    <t>Trous Tracear Dilator</t>
  </si>
  <si>
    <t>Frankel Lary Knite</t>
  </si>
  <si>
    <t>Kcoher Coitre Proble</t>
  </si>
  <si>
    <t>Tracntomy Instrumen</t>
  </si>
  <si>
    <t>Emerg Trachtomy Inst</t>
  </si>
  <si>
    <t>Trachjeal Tube (1 Set)</t>
  </si>
  <si>
    <t>Bronchscope Set</t>
  </si>
  <si>
    <t>Lope For Endoscopic</t>
  </si>
  <si>
    <t>Teles For Endoscopic</t>
  </si>
  <si>
    <t>Proef Appar - Atus</t>
  </si>
  <si>
    <t>Caloric Test Set</t>
  </si>
  <si>
    <t>Microwavetheraphy Aparat</t>
  </si>
  <si>
    <t>Aodimeter</t>
  </si>
  <si>
    <t>Infant Audiometer</t>
  </si>
  <si>
    <t>Tricloretanesth Apparatus</t>
  </si>
  <si>
    <t>News Pincet Lain Lain</t>
  </si>
  <si>
    <t>Alat Kedokteran THT Lain-Lain</t>
  </si>
  <si>
    <t>Diagnostic X Ray</t>
  </si>
  <si>
    <t>X Ray Developing Trays</t>
  </si>
  <si>
    <t>Filem Dryer</t>
  </si>
  <si>
    <t>Developing Trays</t>
  </si>
  <si>
    <t>Comer Cutter</t>
  </si>
  <si>
    <t>Film Cutter</t>
  </si>
  <si>
    <t>Fluor Film Illuminator</t>
  </si>
  <si>
    <t>Film Hangers</t>
  </si>
  <si>
    <t>Dark Adaptor Coggles</t>
  </si>
  <si>
    <t>Safe Light Lamp</t>
  </si>
  <si>
    <t>Protective Lamp</t>
  </si>
  <si>
    <t>Protective Gloves</t>
  </si>
  <si>
    <t>Film Clip</t>
  </si>
  <si>
    <t>Film Magnifier</t>
  </si>
  <si>
    <t>Film Cabinet</t>
  </si>
  <si>
    <t>Foldableprotec FS</t>
  </si>
  <si>
    <t>Cassette</t>
  </si>
  <si>
    <t>Interval Timer</t>
  </si>
  <si>
    <t>Ventilation Fan</t>
  </si>
  <si>
    <t>X Ray Caliper</t>
  </si>
  <si>
    <t>Alat Rotgen Lain-Lain</t>
  </si>
  <si>
    <t>Morter dan Posite</t>
  </si>
  <si>
    <t>Counter Balance</t>
  </si>
  <si>
    <t>Dial Balance</t>
  </si>
  <si>
    <t>Anastistic Balance</t>
  </si>
  <si>
    <t>Seives All Sizes</t>
  </si>
  <si>
    <t>Medicine Can</t>
  </si>
  <si>
    <t>Medicine Spoon Stainless</t>
  </si>
  <si>
    <t>Medicine Spoon Horfr</t>
  </si>
  <si>
    <t>Spoon Set</t>
  </si>
  <si>
    <t>Wrapping Machine</t>
  </si>
  <si>
    <t>Medicine Bottle</t>
  </si>
  <si>
    <t>Liquid Medicine Bottle</t>
  </si>
  <si>
    <t>Steril Bottle Witt, Cup</t>
  </si>
  <si>
    <t>Droping Bottle</t>
  </si>
  <si>
    <t>Graduated Cylinder</t>
  </si>
  <si>
    <t>Cylinder Rack</t>
  </si>
  <si>
    <t>Presceription Bottle</t>
  </si>
  <si>
    <t>Medicine Cup</t>
  </si>
  <si>
    <t>Spatula</t>
  </si>
  <si>
    <t>Oitnment Plate</t>
  </si>
  <si>
    <t>Paster Pot</t>
  </si>
  <si>
    <t>Ointment Can</t>
  </si>
  <si>
    <t>Ointment Pan</t>
  </si>
  <si>
    <t>Ointment Jar</t>
  </si>
  <si>
    <t>Bottle Washer</t>
  </si>
  <si>
    <t>Rotary Bottle Rack</t>
  </si>
  <si>
    <t>Lig Medis Bottle Rack</t>
  </si>
  <si>
    <t>Capsule Filling Macina</t>
  </si>
  <si>
    <t>Presciption Counter</t>
  </si>
  <si>
    <t>Capsule Contrainer</t>
  </si>
  <si>
    <t>Powder Mixer</t>
  </si>
  <si>
    <t>Stirer</t>
  </si>
  <si>
    <t>Tablet Machine</t>
  </si>
  <si>
    <t>Pump Fiter</t>
  </si>
  <si>
    <t>Alat Farmasi Lain-Lain</t>
  </si>
  <si>
    <t>Minor Surgeri Set</t>
  </si>
  <si>
    <t>Mayor Surgeri Set</t>
  </si>
  <si>
    <t>Nephertomy Set</t>
  </si>
  <si>
    <t>Circumsision Set</t>
  </si>
  <si>
    <t>Orthopedy Set</t>
  </si>
  <si>
    <t>Ractum Set</t>
  </si>
  <si>
    <t>Tractheotomy Set</t>
  </si>
  <si>
    <t>Gastro Instestinal Set</t>
  </si>
  <si>
    <t>Blood Exchange</t>
  </si>
  <si>
    <t>Plas and Urology Set</t>
  </si>
  <si>
    <t>Thyroidectomy Set</t>
  </si>
  <si>
    <t>Anaesthesi APP</t>
  </si>
  <si>
    <t>Operating Lamp</t>
  </si>
  <si>
    <t>Operating Table</t>
  </si>
  <si>
    <t>Electro Surgery</t>
  </si>
  <si>
    <t>Endoscopy</t>
  </si>
  <si>
    <t>Respirator</t>
  </si>
  <si>
    <t>ECG Analizer</t>
  </si>
  <si>
    <t>CO2 Analizer</t>
  </si>
  <si>
    <t>Blood Presure Monitor</t>
  </si>
  <si>
    <t>Temperatur Monitor</t>
  </si>
  <si>
    <t>Operating Microscope</t>
  </si>
  <si>
    <t>Infusion Pump</t>
  </si>
  <si>
    <t>Cryo Surgery</t>
  </si>
  <si>
    <t>UV Sterizer</t>
  </si>
  <si>
    <t>Defibrilator</t>
  </si>
  <si>
    <t>Patlent Monitor</t>
  </si>
  <si>
    <t>Ultra Sound Cleaner</t>
  </si>
  <si>
    <t>USG</t>
  </si>
  <si>
    <t>Autoclave Table</t>
  </si>
  <si>
    <t>Baby Incubator</t>
  </si>
  <si>
    <t>Phono Cardiograph</t>
  </si>
  <si>
    <t>Colposcope</t>
  </si>
  <si>
    <t>Ecchotonometer</t>
  </si>
  <si>
    <t>Centrifuge</t>
  </si>
  <si>
    <t>Plame Photometer</t>
  </si>
  <si>
    <t>Spectrophotometer</t>
  </si>
  <si>
    <t>Bood Gas Anayser</t>
  </si>
  <si>
    <t>Water Bath</t>
  </si>
  <si>
    <t>Magnetic Stirre</t>
  </si>
  <si>
    <t>Colony Counter</t>
  </si>
  <si>
    <t>Dry Oven</t>
  </si>
  <si>
    <t>Instalasi Gas Medis</t>
  </si>
  <si>
    <t>Video Camera dan Recorder</t>
  </si>
  <si>
    <t>Laser Coagulator</t>
  </si>
  <si>
    <t>Refrigerator</t>
  </si>
  <si>
    <t>Moble Operating Lamp</t>
  </si>
  <si>
    <t>Electrrolyte Analyser</t>
  </si>
  <si>
    <t>Microtome</t>
  </si>
  <si>
    <t>Polygraph</t>
  </si>
  <si>
    <t>Mobile X Raycam</t>
  </si>
  <si>
    <t>Alat Kedokteran Bedah Lain-Lain</t>
  </si>
  <si>
    <t>Normal Delevey Set</t>
  </si>
  <si>
    <t>Eysterrectomy Set</t>
  </si>
  <si>
    <t>Caesarean Section Set</t>
  </si>
  <si>
    <t>Pattologikal Delivery Set</t>
  </si>
  <si>
    <t>Embryotomy Set</t>
  </si>
  <si>
    <t>Vaginal Stresation</t>
  </si>
  <si>
    <t>Perinatiologi Set</t>
  </si>
  <si>
    <t>Curetate and Dilation Set</t>
  </si>
  <si>
    <t>Vaginal Revair Set</t>
  </si>
  <si>
    <t>Basic Obsteric Set</t>
  </si>
  <si>
    <t>Ginological Examining Table</t>
  </si>
  <si>
    <t>Delevery and Operating Table</t>
  </si>
  <si>
    <t>Trubes Stethoscop</t>
  </si>
  <si>
    <t>Irigator Stand Single</t>
  </si>
  <si>
    <t>Irigator Bottle Complete With Irrigating Tube</t>
  </si>
  <si>
    <t>Blader Syringe Single</t>
  </si>
  <si>
    <t>Nelaton Chateter for Urether Ruber Catheter 12-14-</t>
  </si>
  <si>
    <t>Metal Chateter for Female No. 8,9,10,11 dengan Ben</t>
  </si>
  <si>
    <t>Unblical Clan</t>
  </si>
  <si>
    <t>Unblical Soissor 16 Cm Stainless Steel</t>
  </si>
  <si>
    <t>Unblical Cord Replating Set Instrumental</t>
  </si>
  <si>
    <t>Plasenta Basic Stainless Steel</t>
  </si>
  <si>
    <t>Baby Bath Tub</t>
  </si>
  <si>
    <t>Scale for New Born Baby Casity 15 Kgs</t>
  </si>
  <si>
    <t>Indewaling Cathere Infan Feading</t>
  </si>
  <si>
    <t>Premature Infans Incubator</t>
  </si>
  <si>
    <t>Oxygen Regulator</t>
  </si>
  <si>
    <t>Oxygen Recistator for Infans</t>
  </si>
  <si>
    <t>Hiswivery Cufit Bag</t>
  </si>
  <si>
    <t>Intravesous Giving Set</t>
  </si>
  <si>
    <t>Cusco Vaginal Speculum Size LSM</t>
  </si>
  <si>
    <t>Crages Vaginal Speculum Size LSM</t>
  </si>
  <si>
    <t>Kreteler Vaginal Speculum</t>
  </si>
  <si>
    <t>Sinson Vaginal Retractor Siz LSM</t>
  </si>
  <si>
    <t>Braun Uterine Syringe</t>
  </si>
  <si>
    <t>Dilator for Eclamsia Set of 8 pcs</t>
  </si>
  <si>
    <t>Uterine Catheter Dilating &amp; Irrigating Steel</t>
  </si>
  <si>
    <t>Sinon Uterine Scoope 24 Cm Stainless Steel</t>
  </si>
  <si>
    <t>Bosemen Tampon Forceps 25 cm</t>
  </si>
  <si>
    <t>Uterine Tissue Forceps 23 cm</t>
  </si>
  <si>
    <t>Uterine Tissue Forceps 23 cm Stainless Steel</t>
  </si>
  <si>
    <t>Schoder Tissue Forceps 23 cm Stainless Steel</t>
  </si>
  <si>
    <t>Schoder Vulseum Forceps</t>
  </si>
  <si>
    <t>Plasenta Forceps 28 cm Stainless Steel</t>
  </si>
  <si>
    <t>Sim Utarine Currete Blunt Sharp No. 1, No. 425 ss</t>
  </si>
  <si>
    <t>Utarine Scoope With Burts 24 cm ss</t>
  </si>
  <si>
    <t>Utrine Biopsy Punc 24 cm Stainless Steel</t>
  </si>
  <si>
    <t>Thom Geylor Specement 22 cm Stainless Steel</t>
  </si>
  <si>
    <t>Slebold Uterine Scissor 24,5 Stainless Steel</t>
  </si>
  <si>
    <t>Naegle Obsterical Forceps 35,5 Stainless Steel</t>
  </si>
  <si>
    <t>Kielland Obsterical Forceps 44 cm Stainless Steel</t>
  </si>
  <si>
    <t>Piper Obsterical Forceps 44 cm Stainless Steel</t>
  </si>
  <si>
    <t>Naegle Perferator 27 cm Stainless Steel</t>
  </si>
  <si>
    <t>Vacum Exatractor</t>
  </si>
  <si>
    <t>Foetal Monitoring</t>
  </si>
  <si>
    <t>Kymography Hidro/CO2</t>
  </si>
  <si>
    <t>Suction Pimp</t>
  </si>
  <si>
    <t>Cardiotocography</t>
  </si>
  <si>
    <t>Anesthesi Apparatur</t>
  </si>
  <si>
    <t>Electro Cardography</t>
  </si>
  <si>
    <t>Baby Weighing Scale</t>
  </si>
  <si>
    <t>Neonatal Resuscitation</t>
  </si>
  <si>
    <t>Gygmomanometer Exam Table</t>
  </si>
  <si>
    <t>Spygmomanometer</t>
  </si>
  <si>
    <t>Examination Table</t>
  </si>
  <si>
    <t>Examination Lamp</t>
  </si>
  <si>
    <t>Scale Weight</t>
  </si>
  <si>
    <t>Film Viewer</t>
  </si>
  <si>
    <t>Alat Kesehatan Kebidanan Lain-Lain</t>
  </si>
  <si>
    <t>Cardiologi Bed uk 200x90</t>
  </si>
  <si>
    <t>Cholera Set With Cup</t>
  </si>
  <si>
    <t>Meja Sunti Beroda</t>
  </si>
  <si>
    <t>Timbangan Orang Dewasa</t>
  </si>
  <si>
    <t>Infus Standar Higt 2 Meter</t>
  </si>
  <si>
    <t>Giving Set</t>
  </si>
  <si>
    <t>Soulusion Administrasi Set</t>
  </si>
  <si>
    <t>Vanasitie Set In Metal Case</t>
  </si>
  <si>
    <t>Termometer Mercuri untuk Suhu Badan</t>
  </si>
  <si>
    <t>Slijim Zuiger dengan Motor Disamoing Slijim Zuiger</t>
  </si>
  <si>
    <t>Oxigen Tank Complete With Monometer</t>
  </si>
  <si>
    <t>Diasnotic Set</t>
  </si>
  <si>
    <t>Tensimeter Mercuri Complete</t>
  </si>
  <si>
    <t>Mehngine Biopya Medie</t>
  </si>
  <si>
    <t>Neeidie Fucionstemat/Spinal</t>
  </si>
  <si>
    <t>Urometer</t>
  </si>
  <si>
    <t>Spetel Lidah</t>
  </si>
  <si>
    <t>Mag Sonde Rubber</t>
  </si>
  <si>
    <t>Ember Plastik dengan Pengukur Tinja Kolera</t>
  </si>
  <si>
    <t>Pengukur Blood Plasma with Droper Sulwat Methode</t>
  </si>
  <si>
    <t>Metal Caheter</t>
  </si>
  <si>
    <t>Catheter Urine Rubber</t>
  </si>
  <si>
    <t>Ice Cup Import</t>
  </si>
  <si>
    <t>Pehneumathorax Set Complete</t>
  </si>
  <si>
    <t>Portable elektrocardiograph (ECG) 1 chanel</t>
  </si>
  <si>
    <t>Portable X Ray 30 MA Complete</t>
  </si>
  <si>
    <t>Reflek Hammer Stainless Steel</t>
  </si>
  <si>
    <t>Spuit 2 cc, 5cc, 10cc</t>
  </si>
  <si>
    <t>Jarum Suntik No. 12, 14, 16, 19, 20</t>
  </si>
  <si>
    <t>Sterilisator for Instrument Portable</t>
  </si>
  <si>
    <t>Couch Examination</t>
  </si>
  <si>
    <t>Spymamanometer</t>
  </si>
  <si>
    <t>Spirometer</t>
  </si>
  <si>
    <t>Body Scale</t>
  </si>
  <si>
    <t>Subtion Thorax</t>
  </si>
  <si>
    <t>Suction Thorax</t>
  </si>
  <si>
    <t>Stool Fixed Height</t>
  </si>
  <si>
    <t>Scale Height</t>
  </si>
  <si>
    <t>Resuscitation for Aduit</t>
  </si>
  <si>
    <t>resuscitation for Pediatric</t>
  </si>
  <si>
    <t>Bronchscope</t>
  </si>
  <si>
    <t>Nebulizer</t>
  </si>
  <si>
    <t>Itrasonic Nebulizer</t>
  </si>
  <si>
    <t>Asma Bronchial</t>
  </si>
  <si>
    <t>Bronchitasys</t>
  </si>
  <si>
    <t>Pieurial  Blopsy</t>
  </si>
  <si>
    <t>Trantorakal Jarum</t>
  </si>
  <si>
    <t>Biopspy Pieure</t>
  </si>
  <si>
    <t>Endrotracheal</t>
  </si>
  <si>
    <t>Suction for Thorax</t>
  </si>
  <si>
    <t>Ultra Sono Grapy (USG)</t>
  </si>
  <si>
    <t>Endoscopy, with Cold Light Suorce</t>
  </si>
  <si>
    <t>Cardio Pulmonary</t>
  </si>
  <si>
    <t>Electro Nystocmograph</t>
  </si>
  <si>
    <t>Resuscitator for Adult</t>
  </si>
  <si>
    <t>Resuscitator for Paediatric</t>
  </si>
  <si>
    <t>Ventilator</t>
  </si>
  <si>
    <t>Spyometer</t>
  </si>
  <si>
    <t>Aminiascope</t>
  </si>
  <si>
    <t>Ultrasonic Pachymeter</t>
  </si>
  <si>
    <t>Static/Kinetic Projection Perimeter</t>
  </si>
  <si>
    <t>Duadeno Fibercope Therpy</t>
  </si>
  <si>
    <t>CO2 &amp; O2 Monitor</t>
  </si>
  <si>
    <t>Impusion Pump</t>
  </si>
  <si>
    <t>Couch Examination Urology</t>
  </si>
  <si>
    <t>Film Fiewer</t>
  </si>
  <si>
    <t>Stool Fixed Hight</t>
  </si>
  <si>
    <t>Head Lamp</t>
  </si>
  <si>
    <t>Optalmuscope</t>
  </si>
  <si>
    <t>Rectal Almometer</t>
  </si>
  <si>
    <t>Hammer Reflex</t>
  </si>
  <si>
    <t>Suction For Therex</t>
  </si>
  <si>
    <t>Suction Unit For Endoscopy</t>
  </si>
  <si>
    <t>ESWL</t>
  </si>
  <si>
    <t>Alat Kedokteran bag. Penyakit Dalam Lain-Lain</t>
  </si>
  <si>
    <t>Autopsy Table</t>
  </si>
  <si>
    <t>Motoary Refrigerator</t>
  </si>
  <si>
    <t>Autopsi Apparatus</t>
  </si>
  <si>
    <t>Mortuary Racks</t>
  </si>
  <si>
    <t>Mortuary Lain-Lain</t>
  </si>
  <si>
    <t>Intravinus &amp; Transfusion Needie</t>
  </si>
  <si>
    <t>Wing Needle Scalviem Needle</t>
  </si>
  <si>
    <t>Hypodemic Needle</t>
  </si>
  <si>
    <t>Symge Case Syringe Container 2 cc/ 5 cc</t>
  </si>
  <si>
    <t>Sliim Zulger Elektric Suction 110-220 Vit/50 Hz</t>
  </si>
  <si>
    <t>Suction Hand Pump</t>
  </si>
  <si>
    <t>Tangue Depressor Stannninle Steel</t>
  </si>
  <si>
    <t>Pecusion Hammer</t>
  </si>
  <si>
    <t>Oxygen Monometer With Ergulator</t>
  </si>
  <si>
    <t>Oxygen Monometer With Regulator</t>
  </si>
  <si>
    <t>Cinical Thermometer</t>
  </si>
  <si>
    <t>Infust Standar Max Hight  2 Meter</t>
  </si>
  <si>
    <t>Waskom  400 Meter Stainless</t>
  </si>
  <si>
    <t>Nierbekken Stainless Steel</t>
  </si>
  <si>
    <t>Thorax Phocture</t>
  </si>
  <si>
    <t>Water Seal drnige Seet</t>
  </si>
  <si>
    <t>Pleural Byossy Punclure Seat</t>
  </si>
  <si>
    <t>Lumbal Puncure Needle</t>
  </si>
  <si>
    <t>Vanasektie Set</t>
  </si>
  <si>
    <t>Syrenge 2 cc, 5cc, 10cc, 100cc</t>
  </si>
  <si>
    <t>Instrument Tray Stainless Steel 35x30x5cm</t>
  </si>
  <si>
    <t>Translumminition Lamp</t>
  </si>
  <si>
    <t>Uberculine Syringe 1cc</t>
  </si>
  <si>
    <t>Tuberculine Needle</t>
  </si>
  <si>
    <t>Tranceotomi Set in Case</t>
  </si>
  <si>
    <t>Portable UCG AC/DC 1 Channel</t>
  </si>
  <si>
    <t>Pulsameter</t>
  </si>
  <si>
    <t>Blood Sedimentation Rate Count Set</t>
  </si>
  <si>
    <t>Test Tube Box</t>
  </si>
  <si>
    <t>Gastric Juice Examining Set</t>
  </si>
  <si>
    <t>Trachea Canula</t>
  </si>
  <si>
    <t>Sphygmomanometer Mercurial</t>
  </si>
  <si>
    <t>Urioir Salbuminometer</t>
  </si>
  <si>
    <t>Urinoir Salbuminometer</t>
  </si>
  <si>
    <t>Es Bach Salbuminometer</t>
  </si>
  <si>
    <t>HB Meter</t>
  </si>
  <si>
    <t>Bone Narrow Puncture Needle</t>
  </si>
  <si>
    <t>Measuring Rond Infat With Rall</t>
  </si>
  <si>
    <t>Wight Scale Capacity 120 Kg</t>
  </si>
  <si>
    <t>Asciter Trocar</t>
  </si>
  <si>
    <t>Blood Type Viewer Illiminated</t>
  </si>
  <si>
    <t>Blood Donor Set</t>
  </si>
  <si>
    <t>3 Way Coeks</t>
  </si>
  <si>
    <t>Liver Biospsy Needle</t>
  </si>
  <si>
    <t>Doek Klem Towel Forceps</t>
  </si>
  <si>
    <t>Small Instrument Sterelized</t>
  </si>
  <si>
    <t>Alcohol Cotton Case</t>
  </si>
  <si>
    <t>Rubber Glowes 7-7,5</t>
  </si>
  <si>
    <t>Sterelisator for Instrument Portable</t>
  </si>
  <si>
    <t>Meja Periksa 200x90x100 cm</t>
  </si>
  <si>
    <t>Boscket Lamp Complete With Rail</t>
  </si>
  <si>
    <t>Combination Weight and Height Scale</t>
  </si>
  <si>
    <t>Measuring Infant Baby With Rail</t>
  </si>
  <si>
    <t>Pheumatic Tomiquite</t>
  </si>
  <si>
    <t>Tubercolusis Diagnitic  Kit</t>
  </si>
  <si>
    <t>Vaccination Needle Kit</t>
  </si>
  <si>
    <t>Vaccination Instrument Kit</t>
  </si>
  <si>
    <t>Aunoscope</t>
  </si>
  <si>
    <t>Kar Speculum Set</t>
  </si>
  <si>
    <t>Masal Speculum Set</t>
  </si>
  <si>
    <t>Rectal Magnifier with Lamp</t>
  </si>
  <si>
    <t>rental Touglas Hegar Dilator Set</t>
  </si>
  <si>
    <t>Stomach Evacuator</t>
  </si>
  <si>
    <t>Stomach Imigrator</t>
  </si>
  <si>
    <t>Tuberculuse Diagnostic Qutfit</t>
  </si>
  <si>
    <t>Blus Light</t>
  </si>
  <si>
    <t>Photo Cardigraph</t>
  </si>
  <si>
    <t>Pediatric/Infant Vintilator</t>
  </si>
  <si>
    <t>Pediatric Surveilace Monitor</t>
  </si>
  <si>
    <t>Spyagmomanometer</t>
  </si>
  <si>
    <t>Alat Keehatan Anak Lain-Lain</t>
  </si>
  <si>
    <t>Basin Kidly, Stainless Length 25 cm</t>
  </si>
  <si>
    <t>Bed Pan for Child</t>
  </si>
  <si>
    <t>Bed Pan for Adult 310 mm Complete</t>
  </si>
  <si>
    <t>Basis Solution</t>
  </si>
  <si>
    <t>Thermometer Oral, Air Raksa</t>
  </si>
  <si>
    <t>ThermometerReoral, Air Raksa</t>
  </si>
  <si>
    <t>Diagnostic Set in Case Metal Stainless Steel</t>
  </si>
  <si>
    <t>Blood Presure Meter with Pump Raksa</t>
  </si>
  <si>
    <t>Suture Needle</t>
  </si>
  <si>
    <t>Hypodermic Needle</t>
  </si>
  <si>
    <t>Michel Woud Clips Steel to Container Record</t>
  </si>
  <si>
    <t>Syringe (MI) Container Stainless</t>
  </si>
  <si>
    <t>Syringe Tuberculine 1 ml</t>
  </si>
  <si>
    <t>Case with Closing Handies 500x200x60 mm</t>
  </si>
  <si>
    <t>Leather Case for Metal Container</t>
  </si>
  <si>
    <t>Container for Tuberculine Syringe</t>
  </si>
  <si>
    <t>Containerfor (,,,,,,,,,,ml) Syringe</t>
  </si>
  <si>
    <t>Bottle Alkohol (,,,it)</t>
  </si>
  <si>
    <t>Spirit Bumer</t>
  </si>
  <si>
    <t>Sterilizer for Spirit Heating</t>
  </si>
  <si>
    <t>Dressing Forcepas (,,,,,cm)</t>
  </si>
  <si>
    <t>Tissue Forceps</t>
  </si>
  <si>
    <t>Sterilizer for Syringe</t>
  </si>
  <si>
    <t>Kelly Heam Forceps 14 cm</t>
  </si>
  <si>
    <t>Khoher Heam Forceps 10,5 cm</t>
  </si>
  <si>
    <t>Halsread Mosqaito Forceps 12,5 cm</t>
  </si>
  <si>
    <t>Recherter Pean Forcepas 10, 5 cm</t>
  </si>
  <si>
    <t>Probes 14,5 cm</t>
  </si>
  <si>
    <t>Hegar Mayo's Needle Holder 15 cm</t>
  </si>
  <si>
    <t>Burning Tongue Pressure</t>
  </si>
  <si>
    <t>Operating Scirssr Blunt Sharp</t>
  </si>
  <si>
    <t>Knife Handle</t>
  </si>
  <si>
    <t>Scalpes Blades</t>
  </si>
  <si>
    <t>Foster Sponge Holding</t>
  </si>
  <si>
    <t>Scissors Gips</t>
  </si>
  <si>
    <t>Universal Scissors</t>
  </si>
  <si>
    <t>Tray Plain 250x130/30 ml</t>
  </si>
  <si>
    <t>Paratus 55 cc Lengkap dengan Syringe dan Jarum</t>
  </si>
  <si>
    <t>Mayo Hegar's Holder</t>
  </si>
  <si>
    <t>Retractor Langeback</t>
  </si>
  <si>
    <t>Retractor Volkman</t>
  </si>
  <si>
    <t>Retractor Farabeauf</t>
  </si>
  <si>
    <t>Retractor Roux</t>
  </si>
  <si>
    <t>Cheron Sponge Forceps</t>
  </si>
  <si>
    <t>Dissecting Forceps</t>
  </si>
  <si>
    <t>Suture Mochel Set</t>
  </si>
  <si>
    <t>Anasthetic</t>
  </si>
  <si>
    <t>Tape Measure</t>
  </si>
  <si>
    <t>Bowi Solution Tas Kulit</t>
  </si>
  <si>
    <t>Tas Kulit</t>
  </si>
  <si>
    <t>Gloves</t>
  </si>
  <si>
    <t>Sheathing Plastic</t>
  </si>
  <si>
    <t>Brush</t>
  </si>
  <si>
    <t>Suture Cotton Sice</t>
  </si>
  <si>
    <t>Forceps Sterilliser Cheattles</t>
  </si>
  <si>
    <t>Scissors Bandage</t>
  </si>
  <si>
    <t>Charst Vision Testing</t>
  </si>
  <si>
    <t>Head Mirror</t>
  </si>
  <si>
    <t>Clips and Appliying and Removing</t>
  </si>
  <si>
    <t>Paratus (cc)</t>
  </si>
  <si>
    <t>Poloklinik set Lain-Lain</t>
  </si>
  <si>
    <t>Crude</t>
  </si>
  <si>
    <t>Wheel Chair</t>
  </si>
  <si>
    <t>Artetis</t>
  </si>
  <si>
    <t>Ringen</t>
  </si>
  <si>
    <t>Trade Sandow</t>
  </si>
  <si>
    <t>Hardstock</t>
  </si>
  <si>
    <t>Tiang Keseimbangan</t>
  </si>
  <si>
    <t>Penderita Cacat Tubuh Lain-Lain</t>
  </si>
  <si>
    <t>Electro Encephalograph</t>
  </si>
  <si>
    <t>Echo Encephalograph</t>
  </si>
  <si>
    <t>Electro Myograph</t>
  </si>
  <si>
    <t>Electro Stimulator</t>
  </si>
  <si>
    <t>Patient Monitor</t>
  </si>
  <si>
    <t>Anaesthesi Apparatus</t>
  </si>
  <si>
    <t>Spygmomameter</t>
  </si>
  <si>
    <t>ALat Kedokteran Neurologi Lain-Lain</t>
  </si>
  <si>
    <t>Electrocardiograph</t>
  </si>
  <si>
    <t>Bed Side Monitor</t>
  </si>
  <si>
    <t>Defibriator</t>
  </si>
  <si>
    <t>Resuscitator</t>
  </si>
  <si>
    <t>Oxygen Tens</t>
  </si>
  <si>
    <t>Central Gas</t>
  </si>
  <si>
    <t>Central Suction</t>
  </si>
  <si>
    <t>Mobile X Ray Unit</t>
  </si>
  <si>
    <t>Heart  Rate Monitor</t>
  </si>
  <si>
    <t>Respirator Monitor</t>
  </si>
  <si>
    <t>Bood Presure Monitor</t>
  </si>
  <si>
    <t>Temperature Monitor</t>
  </si>
  <si>
    <t>Heamodyalisis Unit</t>
  </si>
  <si>
    <t>Blood Gas Analiser</t>
  </si>
  <si>
    <t>Electrolyt  Analiser</t>
  </si>
  <si>
    <t>ECG 1 Channel</t>
  </si>
  <si>
    <t>ECG 3 Channel</t>
  </si>
  <si>
    <t>Central Monitor</t>
  </si>
  <si>
    <t>Echo Cardiograph</t>
  </si>
  <si>
    <t>Holter Monitor</t>
  </si>
  <si>
    <t>Phonocardiograph</t>
  </si>
  <si>
    <t>Cardiac Resuscitator</t>
  </si>
  <si>
    <t>Treadmill Exercise test</t>
  </si>
  <si>
    <t>Cardiac Masage Unit</t>
  </si>
  <si>
    <t>Mobile X Ray &amp; Image Int</t>
  </si>
  <si>
    <t>Cardiac Output</t>
  </si>
  <si>
    <t>Pace Maker</t>
  </si>
  <si>
    <t>Asrrytmia Monitor</t>
  </si>
  <si>
    <t>Oxator Head Complete</t>
  </si>
  <si>
    <t>Echo Cateter Isation</t>
  </si>
  <si>
    <t>Respiration</t>
  </si>
  <si>
    <t>Cardiac Recorder</t>
  </si>
  <si>
    <t>ALat Kedokteran Jantuing Lain-Lain</t>
  </si>
  <si>
    <t>Gamma Camera</t>
  </si>
  <si>
    <t>RIA Equitment</t>
  </si>
  <si>
    <t>Computerized Tomograph (SPECT)</t>
  </si>
  <si>
    <t>Renograph</t>
  </si>
  <si>
    <t>Thryrold</t>
  </si>
  <si>
    <t>Alat Kedokteran Nuklir Lain-Lain</t>
  </si>
  <si>
    <t>Mobile A-Ray Unit</t>
  </si>
  <si>
    <t>Basic Radiography System</t>
  </si>
  <si>
    <t>General Examination</t>
  </si>
  <si>
    <t>Mass Chest Unit</t>
  </si>
  <si>
    <t>Skul Unit</t>
  </si>
  <si>
    <t>Mammography Unit</t>
  </si>
  <si>
    <t>Tomograph Unit</t>
  </si>
  <si>
    <t>Angiography</t>
  </si>
  <si>
    <t>Zonography Unit</t>
  </si>
  <si>
    <t>CT Scanner</t>
  </si>
  <si>
    <t>Magnetic Resonante  Imaging</t>
  </si>
  <si>
    <t>Digitan Subtract Angiong</t>
  </si>
  <si>
    <t>Dental Panaromic</t>
  </si>
  <si>
    <t>Automatic Film Processing</t>
  </si>
  <si>
    <t>Manual Film Processing</t>
  </si>
  <si>
    <t>Film Drayer</t>
  </si>
  <si>
    <t>Film Pass Box</t>
  </si>
  <si>
    <t>Film Masker</t>
  </si>
  <si>
    <t>Cassete Semua Ukuran</t>
  </si>
  <si>
    <t>Film Hanger Semua Ukuran</t>
  </si>
  <si>
    <t>X-Ray Contect Therapy</t>
  </si>
  <si>
    <t>X-Ray Superficial Therapy</t>
  </si>
  <si>
    <t>Deep Therapy</t>
  </si>
  <si>
    <t>Medium Voltage Therapy</t>
  </si>
  <si>
    <t>Cobalt 60</t>
  </si>
  <si>
    <t>Linier Accelerator</t>
  </si>
  <si>
    <t>After Loading</t>
  </si>
  <si>
    <t>Treatment Plan Computer</t>
  </si>
  <si>
    <t>Localizer/Simulator</t>
  </si>
  <si>
    <t>Alat Kedokteran Radiologi Lain-Lain</t>
  </si>
  <si>
    <t>Electro Countary Treatment</t>
  </si>
  <si>
    <t>Ultra Violet Unit</t>
  </si>
  <si>
    <t>Tissue Incubator</t>
  </si>
  <si>
    <t>Sterillizer</t>
  </si>
  <si>
    <t>Dematology Laser</t>
  </si>
  <si>
    <t>Skin Draffting</t>
  </si>
  <si>
    <t>Alat Kedokteran Kulit dan Kelamin Lain-Lain</t>
  </si>
  <si>
    <t>Vebtilator</t>
  </si>
  <si>
    <t>Defibrillator</t>
  </si>
  <si>
    <t>X-Ray Unit</t>
  </si>
  <si>
    <t>Inhalation Unit</t>
  </si>
  <si>
    <t>Oxigen Test</t>
  </si>
  <si>
    <t>Emergency Kit</t>
  </si>
  <si>
    <t>Alat Kedokteran Gawat Darurat Lain-Lain</t>
  </si>
  <si>
    <t>EEG</t>
  </si>
  <si>
    <t>EMG</t>
  </si>
  <si>
    <t>Electro Shock Therapy</t>
  </si>
  <si>
    <t>Scale</t>
  </si>
  <si>
    <t>Stoboscapes</t>
  </si>
  <si>
    <t>Alat Kedokteran Jiwa Lain-Lain</t>
  </si>
  <si>
    <t>Nurset Set</t>
  </si>
  <si>
    <t>Alat Kesehatan Perawatan Lain-Lain</t>
  </si>
  <si>
    <t>Short Wave Diathermy</t>
  </si>
  <si>
    <t>Micro Wave Diathermy</t>
  </si>
  <si>
    <t>Ultra Sound Therapy</t>
  </si>
  <si>
    <t>LF Electro Therapy</t>
  </si>
  <si>
    <t>Faradic Galavanic Therapy</t>
  </si>
  <si>
    <t>Laser Therapy</t>
  </si>
  <si>
    <t>Infra Red &amp; Ultraviolet</t>
  </si>
  <si>
    <t>Compresssion Therapy</t>
  </si>
  <si>
    <t>Acupunture Therapy</t>
  </si>
  <si>
    <t>Traction Unit</t>
  </si>
  <si>
    <t>Suspension  &amp; Pulley Equipment</t>
  </si>
  <si>
    <t>Exercise Equipment</t>
  </si>
  <si>
    <t>Tread Mill</t>
  </si>
  <si>
    <t>Paralin Bath</t>
  </si>
  <si>
    <t>Hydric Therapy</t>
  </si>
  <si>
    <t>Bath Will Pool</t>
  </si>
  <si>
    <t>Pulsa Erator Unit</t>
  </si>
  <si>
    <t>Isostations for Accurate</t>
  </si>
  <si>
    <t>Lymphatic Pirysiotherapy</t>
  </si>
  <si>
    <t>Finger Muscie Therapy</t>
  </si>
  <si>
    <t>There Peutical Nerve &amp; Muscie Stimulation</t>
  </si>
  <si>
    <t>Rowing Machine</t>
  </si>
  <si>
    <t>Exercise Blicyles</t>
  </si>
  <si>
    <t>Electro Stimulation &amp; Analgesia</t>
  </si>
  <si>
    <t>Whell Chair</t>
  </si>
  <si>
    <t>Alat Kesehatan Rehabilitasi Medis Lain-Lain</t>
  </si>
  <si>
    <t>Ergo Cycle</t>
  </si>
  <si>
    <t>Monoplane Chamber</t>
  </si>
  <si>
    <t>Walk In</t>
  </si>
  <si>
    <t>Walk In Chamb Monocomp</t>
  </si>
  <si>
    <t>Walk In Chamb Multicomp</t>
  </si>
  <si>
    <t>Spirometer BMR</t>
  </si>
  <si>
    <t>Spirometer VO Max</t>
  </si>
  <si>
    <t>Telemeter</t>
  </si>
  <si>
    <t>Vision Screnner</t>
  </si>
  <si>
    <t>Sound Level Meter</t>
  </si>
  <si>
    <t>Alat Alat Mikrolimat</t>
  </si>
  <si>
    <t>Diving Tank</t>
  </si>
  <si>
    <t>Bubble Nitrogen Detector</t>
  </si>
  <si>
    <t>O2 Gas Analyzer</t>
  </si>
  <si>
    <t>O2, N2 Blood Analyzer</t>
  </si>
  <si>
    <t>CO2 Gas Analyzer</t>
  </si>
  <si>
    <t>O2 Master</t>
  </si>
  <si>
    <t>Fire Extinghuizer</t>
  </si>
  <si>
    <t>Scrubber Equipment</t>
  </si>
  <si>
    <t>Compressor</t>
  </si>
  <si>
    <t>Compressor Hight Presure</t>
  </si>
  <si>
    <t>Compressor Low Presure</t>
  </si>
  <si>
    <t>Chiler System Equipment</t>
  </si>
  <si>
    <t>Audio/Video Comunication</t>
  </si>
  <si>
    <t>Mixed Gas Central Equipment</t>
  </si>
  <si>
    <t>Scuba Closed Circuit</t>
  </si>
  <si>
    <t>Superlife 17 B</t>
  </si>
  <si>
    <t>Audimeter Computerized</t>
  </si>
  <si>
    <t>Vestibulator Test Equip</t>
  </si>
  <si>
    <t>Alat Kesehatan Matra Laut Lain-Lain</t>
  </si>
  <si>
    <t>Basic Orentation Trainer</t>
  </si>
  <si>
    <t>Human Centrifuge</t>
  </si>
  <si>
    <t>Decompression Chamber</t>
  </si>
  <si>
    <t>Ejection Seat Trainer</t>
  </si>
  <si>
    <t>Auto Sprirometer</t>
  </si>
  <si>
    <t>ECG / EEG Recorder</t>
  </si>
  <si>
    <t>ECG Unit</t>
  </si>
  <si>
    <t>ENG Unit</t>
  </si>
  <si>
    <t>Alat Kesehatan Matra Udara Lain-Lain</t>
  </si>
  <si>
    <t>Anthropometer</t>
  </si>
  <si>
    <t>Airpolution Tst Equipt</t>
  </si>
  <si>
    <t>Boneka</t>
  </si>
  <si>
    <t>Boneka Anatomi</t>
  </si>
  <si>
    <t>Boneka Recusitasi Anne</t>
  </si>
  <si>
    <t>Boneka Recusitasi Anne Rec</t>
  </si>
  <si>
    <t>Emergency Adult</t>
  </si>
  <si>
    <t>Forensic Odontology Set</t>
  </si>
  <si>
    <t>Infition Trainer</t>
  </si>
  <si>
    <t>Intubation Trainer</t>
  </si>
  <si>
    <t>Alat Kedokteran Kepolisian Lain-Lain</t>
  </si>
  <si>
    <t>Treat Mill</t>
  </si>
  <si>
    <t>Track Sendo</t>
  </si>
  <si>
    <t>Sepeda Statis</t>
  </si>
  <si>
    <t>Alat Kesehatan Olah Raga Lain-Lain</t>
  </si>
  <si>
    <t>Conductivity Meter</t>
  </si>
  <si>
    <t>Hallige Comperator</t>
  </si>
  <si>
    <t>Hallige Tubidity Meter</t>
  </si>
  <si>
    <t>Spectro Photo Meter</t>
  </si>
  <si>
    <t>Discicator / Eksicator</t>
  </si>
  <si>
    <t>Timbangan Elektronik</t>
  </si>
  <si>
    <t>P.H Meter</t>
  </si>
  <si>
    <t>Raffluk Bottle &amp; Standar</t>
  </si>
  <si>
    <t>Yark Test</t>
  </si>
  <si>
    <t>D.O Bottle</t>
  </si>
  <si>
    <t>Aqudee Bottle</t>
  </si>
  <si>
    <t>Daskor Glask</t>
  </si>
  <si>
    <t>Beaker Glass</t>
  </si>
  <si>
    <t>Krous Glass</t>
  </si>
  <si>
    <t>Kykhol Glass</t>
  </si>
  <si>
    <t>Alat Penguji Daya Tembus Air</t>
  </si>
  <si>
    <t>Alat Pengukur Kadar Air</t>
  </si>
  <si>
    <t>Alat Pengukur Kelembaban</t>
  </si>
  <si>
    <t>Alat Penguji Penerapan Udara Air</t>
  </si>
  <si>
    <t>Alat Penguji Tembus Udara</t>
  </si>
  <si>
    <t>Autoklave Unit</t>
  </si>
  <si>
    <t>Incubator</t>
  </si>
  <si>
    <t>Blender</t>
  </si>
  <si>
    <t>Plate Count Chambre</t>
  </si>
  <si>
    <t>Cawan Petri</t>
  </si>
  <si>
    <t>Alat Pengambil Sampel Air</t>
  </si>
  <si>
    <t>Alat Laboratorium Microbiologi Lain-Lain</t>
  </si>
  <si>
    <t>Portable Electro Sounding Test</t>
  </si>
  <si>
    <t>Electronic Thermometer</t>
  </si>
  <si>
    <t>Flour Photo Meter</t>
  </si>
  <si>
    <t>Mikroskop Dengan Kamera</t>
  </si>
  <si>
    <t>Magnetic Stirder</t>
  </si>
  <si>
    <t>Bacteri Colorimeter</t>
  </si>
  <si>
    <t>Fitting Plate</t>
  </si>
  <si>
    <t>Water Test</t>
  </si>
  <si>
    <t>Rit Meter Unit</t>
  </si>
  <si>
    <t>Automatic Burette</t>
  </si>
  <si>
    <t>Visual Acumulation Jump</t>
  </si>
  <si>
    <t>Circilation Tank</t>
  </si>
  <si>
    <t>File Lab. Turbidity</t>
  </si>
  <si>
    <t>Ecosonder</t>
  </si>
  <si>
    <t>Pott Maker</t>
  </si>
  <si>
    <t>D.O Meter</t>
  </si>
  <si>
    <t>Sediment Sampler</t>
  </si>
  <si>
    <t>Deft Botter</t>
  </si>
  <si>
    <t>Crosible Cours</t>
  </si>
  <si>
    <t>Destiling Apparat</t>
  </si>
  <si>
    <t>Water Current Meter</t>
  </si>
  <si>
    <t>Carbon Red Autometer</t>
  </si>
  <si>
    <t>Electrode</t>
  </si>
  <si>
    <t>Natcool</t>
  </si>
  <si>
    <t>Alat Laboratorium Hidro Kimia Lain-Lain</t>
  </si>
  <si>
    <t>Rechbock</t>
  </si>
  <si>
    <t>Cipolleti</t>
  </si>
  <si>
    <t>Thompson</t>
  </si>
  <si>
    <t>Water Level Meter</t>
  </si>
  <si>
    <t>Afsluiter</t>
  </si>
  <si>
    <t>Water Meter</t>
  </si>
  <si>
    <t>Cround Water Analogous</t>
  </si>
  <si>
    <t>Water Level Recorder</t>
  </si>
  <si>
    <t>Water Supplier</t>
  </si>
  <si>
    <t>Disk Acronometer</t>
  </si>
  <si>
    <t>Tools</t>
  </si>
  <si>
    <t>Alat Lab  Model/Hidrolika  Lain-Lain</t>
  </si>
  <si>
    <t>Daimond Rock Saw</t>
  </si>
  <si>
    <t>Geological Hammaer</t>
  </si>
  <si>
    <t>Tripod  Compass</t>
  </si>
  <si>
    <t>Car Compass</t>
  </si>
  <si>
    <t>Stereoscope</t>
  </si>
  <si>
    <t>Pocket Stereoscope</t>
  </si>
  <si>
    <t>Camera Photo Micrograph</t>
  </si>
  <si>
    <t>Curvermeter/Map Measure</t>
  </si>
  <si>
    <t>Photo Micrograph Camera</t>
  </si>
  <si>
    <t>Polarizing Microscope</t>
  </si>
  <si>
    <t>Slede Rule Duplex</t>
  </si>
  <si>
    <t>Rock Squarness Gauge</t>
  </si>
  <si>
    <t>Rock Cassification</t>
  </si>
  <si>
    <t>Rock Specmen Holder</t>
  </si>
  <si>
    <t>Nx Rock Grade</t>
  </si>
  <si>
    <t>Rock Toughness Tester</t>
  </si>
  <si>
    <t>Hand Compresion Machine</t>
  </si>
  <si>
    <t>Rock Masonri Saw</t>
  </si>
  <si>
    <t>Rock Masonri Felker</t>
  </si>
  <si>
    <t>Polishing Grinder</t>
  </si>
  <si>
    <t>Electrik Compresion Machine</t>
  </si>
  <si>
    <t>Seft  Rock Compresion Machine</t>
  </si>
  <si>
    <t>Rock Stress Ass Gauge</t>
  </si>
  <si>
    <t>Selve Shaker Ass</t>
  </si>
  <si>
    <t>Safety Gauge</t>
  </si>
  <si>
    <t>Micrometer Everfece</t>
  </si>
  <si>
    <t>Rock Coulor Chart</t>
  </si>
  <si>
    <t>Rock Masonny Saw</t>
  </si>
  <si>
    <t>Alat Lab. Buatan/Geologi Lain-Lain</t>
  </si>
  <si>
    <t>Load Coll</t>
  </si>
  <si>
    <t>Plane Machine for Wood</t>
  </si>
  <si>
    <t>Pulling Power Test</t>
  </si>
  <si>
    <t>Drill Machine</t>
  </si>
  <si>
    <t>Hot Press</t>
  </si>
  <si>
    <t>Cold Press</t>
  </si>
  <si>
    <t>Remoal Rol</t>
  </si>
  <si>
    <t>Dusting Wood Machine</t>
  </si>
  <si>
    <t>Cruser Saw Dust</t>
  </si>
  <si>
    <t>Smooth Machine</t>
  </si>
  <si>
    <t>Speeding Machine</t>
  </si>
  <si>
    <t>Flesh Steam Butler</t>
  </si>
  <si>
    <t>Test Press/Sterght Test</t>
  </si>
  <si>
    <t>Thermo P.A.C</t>
  </si>
  <si>
    <t>Hearter Spraykiln</t>
  </si>
  <si>
    <t>Saw Machine for Concrete</t>
  </si>
  <si>
    <t>Cinva Ram</t>
  </si>
  <si>
    <t>Hardness Test Machine</t>
  </si>
  <si>
    <t>Bambu Machine  Lime Machine</t>
  </si>
  <si>
    <t>Lime Machine</t>
  </si>
  <si>
    <t>Frais Machine</t>
  </si>
  <si>
    <t>Woolding Range</t>
  </si>
  <si>
    <t>Block Macing Machine</t>
  </si>
  <si>
    <t>Bataco Press Test</t>
  </si>
  <si>
    <t>Cell Unit</t>
  </si>
  <si>
    <t>Dirrecsher Unit</t>
  </si>
  <si>
    <t>Atterberg</t>
  </si>
  <si>
    <t>Compaction</t>
  </si>
  <si>
    <t>Acicator Glass</t>
  </si>
  <si>
    <t>Reager Bush Glass</t>
  </si>
  <si>
    <t>Matlas Glass</t>
  </si>
  <si>
    <t>Zondering Machine Unit</t>
  </si>
  <si>
    <t>Strele Apparat</t>
  </si>
  <si>
    <t>Beanding Press</t>
  </si>
  <si>
    <t>Universal Test Machine</t>
  </si>
  <si>
    <t>Water Impermeability</t>
  </si>
  <si>
    <t>Concrete Borring</t>
  </si>
  <si>
    <t>Stressing &amp; Manometer</t>
  </si>
  <si>
    <t>Grooting</t>
  </si>
  <si>
    <t>Mesin Penumbuk</t>
  </si>
  <si>
    <t>Concrete Mixer/Pengaduk Beton</t>
  </si>
  <si>
    <t>Vibrating Unit</t>
  </si>
  <si>
    <t>Abrating Machine</t>
  </si>
  <si>
    <t>Greep Apparat</t>
  </si>
  <si>
    <t>Instrument Strain Gauge</t>
  </si>
  <si>
    <t>Alat Pemeriksaan Semen</t>
  </si>
  <si>
    <t>Vicat apparatur</t>
  </si>
  <si>
    <t>Mortar</t>
  </si>
  <si>
    <t>Thermometer for Compund</t>
  </si>
  <si>
    <t>Alat pemeriksaan Agregate</t>
  </si>
  <si>
    <t>Screen</t>
  </si>
  <si>
    <t>Sample Sliter Set</t>
  </si>
  <si>
    <t>Weight per Copit Yeild &amp; Air Condition</t>
  </si>
  <si>
    <t>Alat Pemeriksaan SP Grafity Air</t>
  </si>
  <si>
    <t>Organis Impuries Test Set</t>
  </si>
  <si>
    <t>Soundness Apparatus</t>
  </si>
  <si>
    <t>Straigh Edge</t>
  </si>
  <si>
    <t>Alat Pemeriksaan Beton</t>
  </si>
  <si>
    <t>Slump Test Set</t>
  </si>
  <si>
    <t>Air Content  of Frehly Mixed Concrete</t>
  </si>
  <si>
    <t>Standar Special Spatula</t>
  </si>
  <si>
    <t>Tempat Benda Uji</t>
  </si>
  <si>
    <t>Basic Cylinder Capping Set</t>
  </si>
  <si>
    <t>Calibration Anvill for Concrete</t>
  </si>
  <si>
    <t>Concrete Hammer Test</t>
  </si>
  <si>
    <t>Asbest Cost</t>
  </si>
  <si>
    <t>Beaker Toll from Graduates</t>
  </si>
  <si>
    <t>Beaker Low</t>
  </si>
  <si>
    <t>Bottle Weighing High</t>
  </si>
  <si>
    <t>Boiling Flash</t>
  </si>
  <si>
    <t>Wash Bottle</t>
  </si>
  <si>
    <t>Burrete &amp; Standres</t>
  </si>
  <si>
    <t>Cylendrer Ver Vorcelein</t>
  </si>
  <si>
    <t>Volumetric Flask</t>
  </si>
  <si>
    <t>Statis with Rectangular Base</t>
  </si>
  <si>
    <t>Triangle with Vorcelesin Stems</t>
  </si>
  <si>
    <t>Amalitican Balance</t>
  </si>
  <si>
    <t>Agregate Scale</t>
  </si>
  <si>
    <t>Dial Low</t>
  </si>
  <si>
    <t>Extensik Meter</t>
  </si>
  <si>
    <t>Le Chetelier Flask</t>
  </si>
  <si>
    <t>Flash Filterring</t>
  </si>
  <si>
    <t>Lantai Uji</t>
  </si>
  <si>
    <t>Rig Uji Universal</t>
  </si>
  <si>
    <t>Sumber Daya Hidrolik</t>
  </si>
  <si>
    <t>Mesin Uji Getak</t>
  </si>
  <si>
    <t>Mesin Uji Hidrolik</t>
  </si>
  <si>
    <t>Mesin Uji Listrik</t>
  </si>
  <si>
    <t>Mesin Uji Mekanik (Manual)</t>
  </si>
  <si>
    <t>Aktuator</t>
  </si>
  <si>
    <t>Pompa Hidrolik</t>
  </si>
  <si>
    <t>Alat Lab. Bahan Bangunan Lain-Lain</t>
  </si>
  <si>
    <t>Oven Loss Onheating</t>
  </si>
  <si>
    <t>Visibility Year Bath</t>
  </si>
  <si>
    <t>Viscosimeter</t>
  </si>
  <si>
    <t>Ductility Engler</t>
  </si>
  <si>
    <t>Menetrometer</t>
  </si>
  <si>
    <t>Surfence Tension</t>
  </si>
  <si>
    <t>Polarimeter</t>
  </si>
  <si>
    <t>Refractometer</t>
  </si>
  <si>
    <t>Microscope Binokular</t>
  </si>
  <si>
    <t>Rectifice</t>
  </si>
  <si>
    <t>Ring Ball Spare Part</t>
  </si>
  <si>
    <t>Mantel</t>
  </si>
  <si>
    <t>Distilasi</t>
  </si>
  <si>
    <t>Hand Operator Extrator</t>
  </si>
  <si>
    <t>Pilter</t>
  </si>
  <si>
    <t>Pesawat Kip</t>
  </si>
  <si>
    <t>Penggan Uap</t>
  </si>
  <si>
    <t>Destilasi Aspal</t>
  </si>
  <si>
    <t>Corong Pemisah</t>
  </si>
  <si>
    <t>Destilasi Fluk</t>
  </si>
  <si>
    <t>Labu Saybolt Furol</t>
  </si>
  <si>
    <t>Rubber Malet Argeniter</t>
  </si>
  <si>
    <t>Linongngelesh</t>
  </si>
  <si>
    <t>Desinty Basket</t>
  </si>
  <si>
    <t>Sand Equiplent</t>
  </si>
  <si>
    <t>Hand Extractor</t>
  </si>
  <si>
    <t>Labu Pendingin Talang CBR</t>
  </si>
  <si>
    <t>Cylinder</t>
  </si>
  <si>
    <t>Dial Gauge LC:13</t>
  </si>
  <si>
    <t>CBR Lab. Set On 702</t>
  </si>
  <si>
    <t>Sample Splinter  Set CL 284</t>
  </si>
  <si>
    <t>Centrifuge Hemsine Eq. App</t>
  </si>
  <si>
    <t>Extraction Filter</t>
  </si>
  <si>
    <t>Stability Mold Ap. 169</t>
  </si>
  <si>
    <t>Filed Leveset CL. 820</t>
  </si>
  <si>
    <t>PH Meter Base</t>
  </si>
  <si>
    <t>Westergreen App</t>
  </si>
  <si>
    <t>Albumind Meter Set Comp</t>
  </si>
  <si>
    <t>Hom Acyto Meter Set Comp</t>
  </si>
  <si>
    <t>Hend Operated Centeringe</t>
  </si>
  <si>
    <t>Mind Metersg Nibb</t>
  </si>
  <si>
    <t>Ambi Hilton Chamber</t>
  </si>
  <si>
    <t>Blod Gas Analyser, Forming Model 65/2</t>
  </si>
  <si>
    <t>Plame Fhother Meter</t>
  </si>
  <si>
    <t>Homoglobine Meter Amercane Optical</t>
  </si>
  <si>
    <t>Semi Micro Fleotro Froresisgelmen</t>
  </si>
  <si>
    <t>Alat lab. Aspal &amp; cat Kimia Lain-Lain</t>
  </si>
  <si>
    <t>Uncenfined Soil Test</t>
  </si>
  <si>
    <t>Sieve</t>
  </si>
  <si>
    <t>Linier Shrikade</t>
  </si>
  <si>
    <t>Bramstand &amp; Monometer</t>
  </si>
  <si>
    <t>Filter</t>
  </si>
  <si>
    <t>Pressol</t>
  </si>
  <si>
    <t>Uncenvinwel Air &amp; Manometer</t>
  </si>
  <si>
    <t>Trixial for Sample</t>
  </si>
  <si>
    <t>Direct Shear</t>
  </si>
  <si>
    <t>Jack CBR</t>
  </si>
  <si>
    <t>Traxiar Sherar</t>
  </si>
  <si>
    <t>Extoder/Extruder</t>
  </si>
  <si>
    <t>Swell Prossure App</t>
  </si>
  <si>
    <t>Dial Proping Ring</t>
  </si>
  <si>
    <t>Konsolidasi</t>
  </si>
  <si>
    <t>Dispercien Cups</t>
  </si>
  <si>
    <t>Proctor Modified</t>
  </si>
  <si>
    <t>Wash Bottle Pyrect</t>
  </si>
  <si>
    <t>Safe Card</t>
  </si>
  <si>
    <t>Walton Humidi Fier</t>
  </si>
  <si>
    <t>Soiltes</t>
  </si>
  <si>
    <t>Camera Atterbang</t>
  </si>
  <si>
    <t>Comodifier</t>
  </si>
  <si>
    <t>Mobile Laboratorium Set</t>
  </si>
  <si>
    <t>Ligulu Limit</t>
  </si>
  <si>
    <t>Grafito Oven</t>
  </si>
  <si>
    <t>Modifed Mold</t>
  </si>
  <si>
    <t>Allon Box</t>
  </si>
  <si>
    <t>Propping Ring</t>
  </si>
  <si>
    <t>Triple Beam Balance Cent Gram</t>
  </si>
  <si>
    <t>Heavy Duty Solution Balance</t>
  </si>
  <si>
    <t>Balance</t>
  </si>
  <si>
    <t>Thermolyne</t>
  </si>
  <si>
    <t>Rotab Sive Shaker</t>
  </si>
  <si>
    <t>Modified Field Compaction Mold</t>
  </si>
  <si>
    <t>Cenc</t>
  </si>
  <si>
    <t>Cence Meinizer Sleve Shaker</t>
  </si>
  <si>
    <t>Drilling</t>
  </si>
  <si>
    <t>Auger Machine</t>
  </si>
  <si>
    <t>Visibility Jarbath</t>
  </si>
  <si>
    <t>Agregate</t>
  </si>
  <si>
    <t>Matrial ( Warna Kuning)</t>
  </si>
  <si>
    <t>Duluxe Asphath</t>
  </si>
  <si>
    <t>electric Stop Watch</t>
  </si>
  <si>
    <t>Lightweight Concrete Test Hammer</t>
  </si>
  <si>
    <t>Harvard Tripple Balance</t>
  </si>
  <si>
    <t>Asphalt Atability Testing Machine</t>
  </si>
  <si>
    <t>Stability Mold</t>
  </si>
  <si>
    <t>Versa Tester</t>
  </si>
  <si>
    <t>Penetrasi Asphalt (Universal Penetrometer)</t>
  </si>
  <si>
    <t>Air Circulation</t>
  </si>
  <si>
    <t>Mechanical Leading Press</t>
  </si>
  <si>
    <t>Unco Fined Apparatus</t>
  </si>
  <si>
    <t>Flow Table</t>
  </si>
  <si>
    <t>Mixer</t>
  </si>
  <si>
    <t>Field Scale</t>
  </si>
  <si>
    <t>Analytical Balance</t>
  </si>
  <si>
    <t>Stump Test T</t>
  </si>
  <si>
    <t>Asphalt Density Recorder</t>
  </si>
  <si>
    <t>Swicth Backer</t>
  </si>
  <si>
    <t>Air Compressor</t>
  </si>
  <si>
    <t>Vacum Pump</t>
  </si>
  <si>
    <t>Hydrometer Jarbath</t>
  </si>
  <si>
    <t>Alat Lab Mekanik tanah Lain-Lain</t>
  </si>
  <si>
    <t>Test  for Humydity</t>
  </si>
  <si>
    <t>Test for Temperature</t>
  </si>
  <si>
    <t>Test for Wind/Flow</t>
  </si>
  <si>
    <t>Test for Presure</t>
  </si>
  <si>
    <t>Test Drecipitation</t>
  </si>
  <si>
    <t>Test Evaberation</t>
  </si>
  <si>
    <t>Test Sunahine</t>
  </si>
  <si>
    <t>Alat Lab. Cocok Tanam Lain-Lain</t>
  </si>
  <si>
    <t>Wheel Balancer</t>
  </si>
  <si>
    <t>Brake Band Tester</t>
  </si>
  <si>
    <t>Sped Meter Tester</t>
  </si>
  <si>
    <t>Engine Dinamo Meter</t>
  </si>
  <si>
    <t>Head Light Tester</t>
  </si>
  <si>
    <t>Wheel Aligment Tester</t>
  </si>
  <si>
    <t>Camber Caster King Pin Gauge</t>
  </si>
  <si>
    <t>Toe In Gauge</t>
  </si>
  <si>
    <t>Rough Load Tester</t>
  </si>
  <si>
    <t>Tilting Tester</t>
  </si>
  <si>
    <t>Axle Load Tester</t>
  </si>
  <si>
    <t>Steering AngleTester</t>
  </si>
  <si>
    <t>Diesel Injection Pump Tester</t>
  </si>
  <si>
    <t>Nozlo Tester</t>
  </si>
  <si>
    <t>Engine Running in Tester</t>
  </si>
  <si>
    <t>Diesel Smoke Meter</t>
  </si>
  <si>
    <t>Hydraulik System Tester</t>
  </si>
  <si>
    <t>Valve Spring Tester</t>
  </si>
  <si>
    <t>Tune Up Tester</t>
  </si>
  <si>
    <t>Universal Test</t>
  </si>
  <si>
    <t>Generator Test</t>
  </si>
  <si>
    <t>Auto Analizer Unit</t>
  </si>
  <si>
    <t>Timing Advine Tester</t>
  </si>
  <si>
    <t>Cam Anggle Tester</t>
  </si>
  <si>
    <t>Combustion Tester</t>
  </si>
  <si>
    <t>Coil Condeser Tester</t>
  </si>
  <si>
    <t>Olug Scope</t>
  </si>
  <si>
    <t>Volt Ampere Tester</t>
  </si>
  <si>
    <t>Distributor Tester</t>
  </si>
  <si>
    <t>Voltage Regulator Tester</t>
  </si>
  <si>
    <t>Diode Tester</t>
  </si>
  <si>
    <t>Alternator Scope</t>
  </si>
  <si>
    <t>LP Gas Detector</t>
  </si>
  <si>
    <t>Speed Tester</t>
  </si>
  <si>
    <t>Alat Penguji Pegangan (Tarik Tekanan)</t>
  </si>
  <si>
    <t>Alat Penguji Kekerasan (Hardness)</t>
  </si>
  <si>
    <t>Alat Penguji Keretakan</t>
  </si>
  <si>
    <t>Alat Penguji Jenis Logam</t>
  </si>
  <si>
    <t>Bursting Srength Tester (Alat Penguji Letup)</t>
  </si>
  <si>
    <t>Upper Leather Water Proff Ness Tester</t>
  </si>
  <si>
    <t>Finish Head Resistance Tester</t>
  </si>
  <si>
    <t>Sastra Adhesion Tester</t>
  </si>
  <si>
    <t>Adhesion of Finish Tester</t>
  </si>
  <si>
    <t>Stiff Ness Tester</t>
  </si>
  <si>
    <t>Folding  Endurance Tester</t>
  </si>
  <si>
    <t>Tearing Tester</t>
  </si>
  <si>
    <t>Falling Dart Impact Tester</t>
  </si>
  <si>
    <t>Rubber Compresion Tester</t>
  </si>
  <si>
    <t>Starain Tester</t>
  </si>
  <si>
    <t>Bot Tester</t>
  </si>
  <si>
    <t>Drop Tester</t>
  </si>
  <si>
    <t>Alat Penguji Kekuatan Pengeras Depan</t>
  </si>
  <si>
    <t>Sepatu (International Safety  Tester)</t>
  </si>
  <si>
    <t>Upper Material Flexing</t>
  </si>
  <si>
    <t>Finish Fastness</t>
  </si>
  <si>
    <t>Alat Tera Sastra</t>
  </si>
  <si>
    <t>Alfa Laboratory Sample Cutter</t>
  </si>
  <si>
    <t>Shobury Corumeter</t>
  </si>
  <si>
    <t>Hendie Stenght</t>
  </si>
  <si>
    <t>Alat Pelobang (Crk Borer)</t>
  </si>
  <si>
    <t>Tensile Head Ditortion</t>
  </si>
  <si>
    <t>Ultrasonic Flow Detector</t>
  </si>
  <si>
    <t>Dinamic Signal Analyser</t>
  </si>
  <si>
    <t>Pressure Gauge</t>
  </si>
  <si>
    <t>Extenso Meter</t>
  </si>
  <si>
    <t>Torsi Meter</t>
  </si>
  <si>
    <t>Thermocouple</t>
  </si>
  <si>
    <t>Thermohygrometer</t>
  </si>
  <si>
    <t>Fatigue tester</t>
  </si>
  <si>
    <t>Thickness Tester for Metal</t>
  </si>
  <si>
    <t>Thickness Tester for Coating</t>
  </si>
  <si>
    <t>Flemer &amp; Micrometer</t>
  </si>
  <si>
    <t>Dial &amp; Test Indikator</t>
  </si>
  <si>
    <t>Alat Ukur  Lurusan</t>
  </si>
  <si>
    <t>Alat Ukur Ketegak Lurusan</t>
  </si>
  <si>
    <t>Alat Ukur Sudut</t>
  </si>
  <si>
    <t>Data Processor</t>
  </si>
  <si>
    <t>Mesin Bubut Presisi</t>
  </si>
  <si>
    <t>60 Mesin Milling Prescisi</t>
  </si>
  <si>
    <t>Schoper Folding Indoranche</t>
  </si>
  <si>
    <t>Low Level Scanner</t>
  </si>
  <si>
    <t>High Voltage Meter</t>
  </si>
  <si>
    <t>Cutting &amp; Welding Kit</t>
  </si>
  <si>
    <t>Heavy Duty Hidroulic Cilinder</t>
  </si>
  <si>
    <t>Alat Uji Bakteri</t>
  </si>
  <si>
    <t>Portable Polisshing Equipment</t>
  </si>
  <si>
    <t>Spacemen Mount Press</t>
  </si>
  <si>
    <t>Ultrassonic Flow Detector</t>
  </si>
  <si>
    <t>Esab Tig weading Machine</t>
  </si>
  <si>
    <t>Macnetic Perticle</t>
  </si>
  <si>
    <t>Radio Graphis Equipment</t>
  </si>
  <si>
    <t>Alat Uji Tekan Hydrostatic</t>
  </si>
  <si>
    <t>Acoustic Emmission</t>
  </si>
  <si>
    <t>Level Rrecorder</t>
  </si>
  <si>
    <t>Alat Electrolisa</t>
  </si>
  <si>
    <t>Hand Roll</t>
  </si>
  <si>
    <t>Iron Tester</t>
  </si>
  <si>
    <t>Perspiration</t>
  </si>
  <si>
    <t>Yam Friction &amp; Rubbing Tester</t>
  </si>
  <si>
    <t>Alat Lab. Logam, Mesin, Listrik Lain-Lain</t>
  </si>
  <si>
    <t>Coloumetric Planting</t>
  </si>
  <si>
    <t>Alat Uji Pukul Bola Bulutangkis</t>
  </si>
  <si>
    <t>Temperatus &amp; Humadity Tester</t>
  </si>
  <si>
    <t>Alat Uji Diameter</t>
  </si>
  <si>
    <t>Digital Mealting Point</t>
  </si>
  <si>
    <t>Alat Uji Gas Buang</t>
  </si>
  <si>
    <t>Xyclo Crack Detector Kit</t>
  </si>
  <si>
    <t>Indicator</t>
  </si>
  <si>
    <t>Thecnometer Digital Multimeter</t>
  </si>
  <si>
    <t>Uniteurep Tible Supya</t>
  </si>
  <si>
    <t>Ultrasonic Thickness Meter</t>
  </si>
  <si>
    <t>Teorgue Wrench with Sockat Head</t>
  </si>
  <si>
    <t>Mega Ohm Meter</t>
  </si>
  <si>
    <t>Vemeir Caliper Hight Gauge</t>
  </si>
  <si>
    <t>Precission Bevel Protector</t>
  </si>
  <si>
    <t>Engineers Combination Sgure Set</t>
  </si>
  <si>
    <t>Drying Oven</t>
  </si>
  <si>
    <t>Vibration Test Equipment</t>
  </si>
  <si>
    <t>Measurering  Instrument</t>
  </si>
  <si>
    <t>Permenet Magnit Kit</t>
  </si>
  <si>
    <t>Reflectence</t>
  </si>
  <si>
    <t>Bondet Searing Jig For DISK Pad</t>
  </si>
  <si>
    <t>Sperometer for Miror</t>
  </si>
  <si>
    <t>Resure Relaxian for Miror</t>
  </si>
  <si>
    <t>Shook Relaxion Jig for Brake Linning</t>
  </si>
  <si>
    <t>Presurizing for Brake Linning</t>
  </si>
  <si>
    <t>Peeling Force for Disk Pads</t>
  </si>
  <si>
    <t>Distribution Factor Tester for Miror</t>
  </si>
  <si>
    <t>Probe MWB 704  NBB</t>
  </si>
  <si>
    <t>Cole Palmer Immeersion Calculator</t>
  </si>
  <si>
    <t>Hot Water Hosty Type 50</t>
  </si>
  <si>
    <t>Mofile Furnance</t>
  </si>
  <si>
    <t>Cylotex\Sample Min</t>
  </si>
  <si>
    <t>Anemometer Portable Digital</t>
  </si>
  <si>
    <t>Tensile Tester</t>
  </si>
  <si>
    <t>Transpole</t>
  </si>
  <si>
    <t>Alat Uji untuk Kerja Radiator</t>
  </si>
  <si>
    <t>Alat Uji Tekan Hydrostatic Impact Test</t>
  </si>
  <si>
    <t>Alat Uji Tank Sederhana</t>
  </si>
  <si>
    <t>Load Cell</t>
  </si>
  <si>
    <t>Micrometer</t>
  </si>
  <si>
    <t>Borescoupe</t>
  </si>
  <si>
    <t>Electrometer</t>
  </si>
  <si>
    <t>Preccision termocouple Calibration Standard</t>
  </si>
  <si>
    <t>Contact Temperature Calibration Ice Bath</t>
  </si>
  <si>
    <t>Probe Cabrating Gas</t>
  </si>
  <si>
    <t>Vioce Groppe</t>
  </si>
  <si>
    <t>Rochhet Driver Vessel</t>
  </si>
  <si>
    <t>Mosses Omill</t>
  </si>
  <si>
    <t>Alat Uji Peredam Gas Buang</t>
  </si>
  <si>
    <t>Alat Uji Crack</t>
  </si>
  <si>
    <t>Alat Uji Ultrasonic</t>
  </si>
  <si>
    <t>Alat Uji Kekerasan</t>
  </si>
  <si>
    <t>Alat Uji Korosi</t>
  </si>
  <si>
    <t>Alat Uji Struktur Kimia Logam</t>
  </si>
  <si>
    <t>Vacum Coating</t>
  </si>
  <si>
    <t>Reflection Polariscope</t>
  </si>
  <si>
    <t>Scatlered Light Polariscope</t>
  </si>
  <si>
    <t>Lateral Extensometer</t>
  </si>
  <si>
    <t>Proyektion Polariscope</t>
  </si>
  <si>
    <t>Ultrasonic Tester</t>
  </si>
  <si>
    <t>Magnetic Powder Crack Detector</t>
  </si>
  <si>
    <t>Parker Magnetic Yoke</t>
  </si>
  <si>
    <t>Crack Depth Detector</t>
  </si>
  <si>
    <t>Alat Lab. Logam, Mesin Listrik Lain-Lain</t>
  </si>
  <si>
    <t>Water Dath</t>
  </si>
  <si>
    <t>Moroar</t>
  </si>
  <si>
    <t>Botol Oxigen</t>
  </si>
  <si>
    <t>Botol D.O</t>
  </si>
  <si>
    <t>Botol Aqua</t>
  </si>
  <si>
    <t>Elemeyer Glass</t>
  </si>
  <si>
    <t>Nestle</t>
  </si>
  <si>
    <t>Piper Glass</t>
  </si>
  <si>
    <t>Gelas Takar</t>
  </si>
  <si>
    <t>Labu Takar</t>
  </si>
  <si>
    <t>Tabung Reaksi</t>
  </si>
  <si>
    <t>Bejana</t>
  </si>
  <si>
    <t>Penanggas</t>
  </si>
  <si>
    <t>Burtte</t>
  </si>
  <si>
    <t>Autoclave</t>
  </si>
  <si>
    <t>Tibangan</t>
  </si>
  <si>
    <t>Axial Plungar Pump</t>
  </si>
  <si>
    <t>Dry Klin</t>
  </si>
  <si>
    <t>Engineering Test Equipment</t>
  </si>
  <si>
    <t>Dearing Stand</t>
  </si>
  <si>
    <t>Stop Watch</t>
  </si>
  <si>
    <t>Alat Destilasi Air</t>
  </si>
  <si>
    <t>Buscon Bunner</t>
  </si>
  <si>
    <t>Support  Shett Round</t>
  </si>
  <si>
    <t>Manometer</t>
  </si>
  <si>
    <t>Hydrometer</t>
  </si>
  <si>
    <t>Counter Meter</t>
  </si>
  <si>
    <t>Lampu Natrium</t>
  </si>
  <si>
    <t>Moxer</t>
  </si>
  <si>
    <t>Thermometer</t>
  </si>
  <si>
    <t>Corong</t>
  </si>
  <si>
    <t>Containers Gas Chlorine</t>
  </si>
  <si>
    <t>Raw Water Kit</t>
  </si>
  <si>
    <t>Brigthness Tester</t>
  </si>
  <si>
    <t>Water Absorb Tester</t>
  </si>
  <si>
    <t>BOD Meter</t>
  </si>
  <si>
    <t>Biological Oxigen Demand</t>
  </si>
  <si>
    <t>Tabung Gas HO</t>
  </si>
  <si>
    <t>Tabung Gas N2</t>
  </si>
  <si>
    <t>Boume Meter</t>
  </si>
  <si>
    <t>Cawan Proceline</t>
  </si>
  <si>
    <t>Bak Fiberglass</t>
  </si>
  <si>
    <t>Crusible Penyaring</t>
  </si>
  <si>
    <t>Lodine Plass</t>
  </si>
  <si>
    <t>Bejana Kaca</t>
  </si>
  <si>
    <t>Thermostate</t>
  </si>
  <si>
    <t>Spraygun</t>
  </si>
  <si>
    <t>Furnace</t>
  </si>
  <si>
    <t>Lumpang Pengeram</t>
  </si>
  <si>
    <t>Lampu Spirtus</t>
  </si>
  <si>
    <t>Mestar</t>
  </si>
  <si>
    <t>Pipa U</t>
  </si>
  <si>
    <t>Lempeng Tetes</t>
  </si>
  <si>
    <t>Sirer/Pengocok</t>
  </si>
  <si>
    <t>Alat Penyari Koch</t>
  </si>
  <si>
    <t>Alat Penyari Procter</t>
  </si>
  <si>
    <t>Dean Starek</t>
  </si>
  <si>
    <t>Pigno Meter</t>
  </si>
  <si>
    <t>Sun Shine Recorder</t>
  </si>
  <si>
    <t>Crock Meter</t>
  </si>
  <si>
    <t>Kipps</t>
  </si>
  <si>
    <t>Pengaduk</t>
  </si>
  <si>
    <t>Crusess Tang</t>
  </si>
  <si>
    <t>Pendingin Lurus</t>
  </si>
  <si>
    <t>Togle</t>
  </si>
  <si>
    <t>Jepitan Kulit untuk Togle</t>
  </si>
  <si>
    <t>Four Position Flask Haester</t>
  </si>
  <si>
    <t>Montle Heater</t>
  </si>
  <si>
    <t>Motor Complit Bioxidation System</t>
  </si>
  <si>
    <t>Standar Klem Burete</t>
  </si>
  <si>
    <t>Stres Cracking Tester with Thermometer Water Bath</t>
  </si>
  <si>
    <t>Alat Pengukur Luas Kulit</t>
  </si>
  <si>
    <t>Boll Mill</t>
  </si>
  <si>
    <t>Bol Press</t>
  </si>
  <si>
    <t>Tangip Pembuat Sheet</t>
  </si>
  <si>
    <t>Tangip Bahan Baku</t>
  </si>
  <si>
    <t>Kjeldahi Set</t>
  </si>
  <si>
    <t>Sait Spray Test  Chamber</t>
  </si>
  <si>
    <t>Corrosion Tester</t>
  </si>
  <si>
    <t>Electrolytic Equipment</t>
  </si>
  <si>
    <t>Autograph</t>
  </si>
  <si>
    <t>Air Permeability Tester</t>
  </si>
  <si>
    <t>Penguji Titik Leleh</t>
  </si>
  <si>
    <t>Pengukur Derajat Putih</t>
  </si>
  <si>
    <t>Sem</t>
  </si>
  <si>
    <t>Alat Sampling Gas Buang</t>
  </si>
  <si>
    <t>Soun Level Meter Tester</t>
  </si>
  <si>
    <t>Alat Kedokteran Umum Lain-Lain</t>
  </si>
  <si>
    <t>Dialcalifer</t>
  </si>
  <si>
    <t>Dryer</t>
  </si>
  <si>
    <t>Hidrolic Hand Press</t>
  </si>
  <si>
    <t>Hair Guard</t>
  </si>
  <si>
    <t>Aqua Guard</t>
  </si>
  <si>
    <t>Tiration Apparatus</t>
  </si>
  <si>
    <t>Multi Unit Extraction</t>
  </si>
  <si>
    <t>Plat Pemanas</t>
  </si>
  <si>
    <t>Alat pengukur Tebal</t>
  </si>
  <si>
    <t>Vergeot Apparat</t>
  </si>
  <si>
    <t>Alat Tembus Udara</t>
  </si>
  <si>
    <t>Alat Uji Kelembaban Udara</t>
  </si>
  <si>
    <t>Laminar Air Flow</t>
  </si>
  <si>
    <t>Spray Dryer</t>
  </si>
  <si>
    <t>Spi Flame Ability</t>
  </si>
  <si>
    <t>Autoclave Unit</t>
  </si>
  <si>
    <t>Electric Thermometer</t>
  </si>
  <si>
    <t>Flour Photometer</t>
  </si>
  <si>
    <t>Microscope dengan Kamera</t>
  </si>
  <si>
    <t>System Pengendali Derajat Asam</t>
  </si>
  <si>
    <t>Mesin Potong Jerami</t>
  </si>
  <si>
    <t>Mesin Press Jerami</t>
  </si>
  <si>
    <t>Bak Flukkulator</t>
  </si>
  <si>
    <t>Microskop</t>
  </si>
  <si>
    <t>Alat Poleshing</t>
  </si>
  <si>
    <t>Alat Gerinda</t>
  </si>
  <si>
    <t>Alat Lab. Umum A Lain-Lain</t>
  </si>
  <si>
    <t>Test Tube</t>
  </si>
  <si>
    <t>Test Tube Rack</t>
  </si>
  <si>
    <t>Alcohol Lamp</t>
  </si>
  <si>
    <t>Water  Bth</t>
  </si>
  <si>
    <t>Hot Plata</t>
  </si>
  <si>
    <t>Laboratory Thermometer</t>
  </si>
  <si>
    <t>Automatic Timer</t>
  </si>
  <si>
    <t>Pippete Support</t>
  </si>
  <si>
    <t>Photo Electrick Calrimeter</t>
  </si>
  <si>
    <t>Blooldcall Counter</t>
  </si>
  <si>
    <t>Pippete Shacker</t>
  </si>
  <si>
    <t>Micro Slide Glass</t>
  </si>
  <si>
    <t>Micro Coper Glass</t>
  </si>
  <si>
    <t>Comet Forcepscoper Glass</t>
  </si>
  <si>
    <t>Comet Forcepslice Glass</t>
  </si>
  <si>
    <t>Micrhamotocritcentrifuge</t>
  </si>
  <si>
    <t>Serum proteinrefractometer</t>
  </si>
  <si>
    <t>Sugar Reflactometer</t>
  </si>
  <si>
    <t>Urineglass Jars</t>
  </si>
  <si>
    <t>Urineglass Jars Rack</t>
  </si>
  <si>
    <t>Excrement Collector</t>
  </si>
  <si>
    <t>Urinemeter</t>
  </si>
  <si>
    <t>Esbachaibuminometer</t>
  </si>
  <si>
    <t>Respirometer</t>
  </si>
  <si>
    <t>Staining Jars</t>
  </si>
  <si>
    <t>Staining Rack</t>
  </si>
  <si>
    <t>Slide Glass Rack</t>
  </si>
  <si>
    <t>Micro Slide</t>
  </si>
  <si>
    <t>Slide Cabinet</t>
  </si>
  <si>
    <t>Blood Axchange</t>
  </si>
  <si>
    <t>Suction Tube</t>
  </si>
  <si>
    <t>Cup</t>
  </si>
  <si>
    <t>Tubreation Neasur Plate</t>
  </si>
  <si>
    <t>Blooddlance (Franke)</t>
  </si>
  <si>
    <t>Anaesthasiometer</t>
  </si>
  <si>
    <t>Westgrean B;oodsed Rack</t>
  </si>
  <si>
    <t>Sahli Harmometer</t>
  </si>
  <si>
    <t>Bloodilluting Pipet</t>
  </si>
  <si>
    <t>Blood Pippete Lecocit</t>
  </si>
  <si>
    <t>Hemacytemeter Complete</t>
  </si>
  <si>
    <t>Rubber Blower</t>
  </si>
  <si>
    <t>Bloodcell Calculator</t>
  </si>
  <si>
    <t>Photoelechomoglobenometer</t>
  </si>
  <si>
    <t>Erlenmeyer Plastik</t>
  </si>
  <si>
    <t>Kjedahi Plastik</t>
  </si>
  <si>
    <t>Flashk</t>
  </si>
  <si>
    <t>Rekers</t>
  </si>
  <si>
    <t>Bloodsugar Tube Follin Wu</t>
  </si>
  <si>
    <t>Transperppite</t>
  </si>
  <si>
    <t>Volumatic Plashk</t>
  </si>
  <si>
    <t>Funnela</t>
  </si>
  <si>
    <t>Sparoty Funel</t>
  </si>
  <si>
    <t>Filter Fiennul</t>
  </si>
  <si>
    <t>Petric Culture Dish</t>
  </si>
  <si>
    <t>Filtoring Flashk</t>
  </si>
  <si>
    <t>Filters Apparatus</t>
  </si>
  <si>
    <t>Weighting Botle</t>
  </si>
  <si>
    <t>Kipp Glass Generator</t>
  </si>
  <si>
    <t>Filter Pump</t>
  </si>
  <si>
    <t>Stopecook</t>
  </si>
  <si>
    <t>Watch Glass</t>
  </si>
  <si>
    <t>Tubes Different Types</t>
  </si>
  <si>
    <t>Cristalizing Dish</t>
  </si>
  <si>
    <t>Evaparanthing Dish</t>
  </si>
  <si>
    <t>Specific Grafity Botle</t>
  </si>
  <si>
    <t>Desicator</t>
  </si>
  <si>
    <t>Tranhter</t>
  </si>
  <si>
    <t>Mat Kam</t>
  </si>
  <si>
    <t>Gelas Takaran</t>
  </si>
  <si>
    <t>Rangka Manusia</t>
  </si>
  <si>
    <t>Anatomi</t>
  </si>
  <si>
    <t>Alat Lab. Kedokteran Lain-Lain</t>
  </si>
  <si>
    <t>Over/Hot Air Sterillizer</t>
  </si>
  <si>
    <t>Peppite Washer</t>
  </si>
  <si>
    <t>Peppite Dryer</t>
  </si>
  <si>
    <t>Santrifurge Biasa</t>
  </si>
  <si>
    <t>Binoculer Microscope</t>
  </si>
  <si>
    <t>Sentrifuge untuk Microplate</t>
  </si>
  <si>
    <t>Stereo Microscope</t>
  </si>
  <si>
    <t>Fluricent Microscope</t>
  </si>
  <si>
    <t>Magnetic Stirer &amp; Rod with Hot</t>
  </si>
  <si>
    <t>Balance Electric</t>
  </si>
  <si>
    <t>Aquadestilator</t>
  </si>
  <si>
    <t>Demineralizer</t>
  </si>
  <si>
    <t>Milipore Filter</t>
  </si>
  <si>
    <t>Microsliter Kit</t>
  </si>
  <si>
    <t>Automatic Pippete 1, 2, 5 CS</t>
  </si>
  <si>
    <t>Pinn Filter</t>
  </si>
  <si>
    <t>Pipette Filter</t>
  </si>
  <si>
    <t>Proppette</t>
  </si>
  <si>
    <t>Pippette Container</t>
  </si>
  <si>
    <t>Tube Container</t>
  </si>
  <si>
    <t>Wire Basket</t>
  </si>
  <si>
    <t>Discard Pan</t>
  </si>
  <si>
    <t>Bolling Pan</t>
  </si>
  <si>
    <t>Stabilizer</t>
  </si>
  <si>
    <t>Glass Ware</t>
  </si>
  <si>
    <t>Freezer 70 derajat C Centrifuge Accessories</t>
  </si>
  <si>
    <t>Refrigeratif</t>
  </si>
  <si>
    <t>Abalytic Balancer</t>
  </si>
  <si>
    <t>Burse Burner</t>
  </si>
  <si>
    <t>Anerobic Jar</t>
  </si>
  <si>
    <t>Ice Trusher</t>
  </si>
  <si>
    <t>Pipette Jar Container</t>
  </si>
  <si>
    <t>Inoculating Supples</t>
  </si>
  <si>
    <t>Sillicagel Desicator</t>
  </si>
  <si>
    <t>Peristalitic Pump</t>
  </si>
  <si>
    <t>Tube for Centrifuge</t>
  </si>
  <si>
    <t>Caps for Centrifuge Tube</t>
  </si>
  <si>
    <t>Res</t>
  </si>
  <si>
    <t>Test Tube Mixer</t>
  </si>
  <si>
    <t>Krucut In Hoft</t>
  </si>
  <si>
    <t>Rotator Shaker</t>
  </si>
  <si>
    <t>Microscope Monocular</t>
  </si>
  <si>
    <t>Photo Microscope</t>
  </si>
  <si>
    <t>Atomic Abssoption Spectro</t>
  </si>
  <si>
    <t>TL Chomatograph</t>
  </si>
  <si>
    <t>Elektrogravimetri</t>
  </si>
  <si>
    <t>Colorimeter</t>
  </si>
  <si>
    <t>Chormotograph Injection</t>
  </si>
  <si>
    <t>Device</t>
  </si>
  <si>
    <t>Tissu Processor Unit</t>
  </si>
  <si>
    <t>Microtome Unit</t>
  </si>
  <si>
    <t>Analitical Balance</t>
  </si>
  <si>
    <t>Prescesion Balance</t>
  </si>
  <si>
    <t>Weshing Instrument</t>
  </si>
  <si>
    <t>Microscope Fluoronsence</t>
  </si>
  <si>
    <t>Microscope Phase Contract Light Field</t>
  </si>
  <si>
    <t>Microscope Phase Contract Dark Field</t>
  </si>
  <si>
    <t>Microtitaion Plate Incubator</t>
  </si>
  <si>
    <t>automatic Micro Plate Laser</t>
  </si>
  <si>
    <t>Petri Dish</t>
  </si>
  <si>
    <t>Loop Sterilizer</t>
  </si>
  <si>
    <t>Reaer Petri Dishas</t>
  </si>
  <si>
    <t>Reader Antibiotic</t>
  </si>
  <si>
    <t>Frech Pressure Cell &amp; Laboratory Press Motor Drive</t>
  </si>
  <si>
    <t>Standar d Frech Presure Cell 35 ml Capasity, Presu</t>
  </si>
  <si>
    <t>Miniature Frech  Presure Cell 3.7 ml Capacity Pres</t>
  </si>
  <si>
    <t>Tissue Homoghenizer</t>
  </si>
  <si>
    <t>Hemotology Analizer (Blood Cell Counter)</t>
  </si>
  <si>
    <t>Sub Marine Gel System</t>
  </si>
  <si>
    <t>Microcentrifuge</t>
  </si>
  <si>
    <t>Stiring Hot Plate</t>
  </si>
  <si>
    <t>Micro Pippetes</t>
  </si>
  <si>
    <t>Electromagnetic Current Mater</t>
  </si>
  <si>
    <t>Electronic Current Meter</t>
  </si>
  <si>
    <t>Vector Aritmetic</t>
  </si>
  <si>
    <t>Sandy Surface Meter</t>
  </si>
  <si>
    <t>Wave Height Meter</t>
  </si>
  <si>
    <t>Digital Storage Oscilloscope</t>
  </si>
  <si>
    <t>Detector</t>
  </si>
  <si>
    <t>Presure Transacer</t>
  </si>
  <si>
    <t>Alat Lab. Microbiologi Lain-Lain</t>
  </si>
  <si>
    <t>Analytical Balance Electric</t>
  </si>
  <si>
    <t>Analytical Balance non Electric</t>
  </si>
  <si>
    <t>Balance Trip</t>
  </si>
  <si>
    <t>Balance Gram</t>
  </si>
  <si>
    <t>Balance Miligram</t>
  </si>
  <si>
    <t>Balance Kodek/Kilogram</t>
  </si>
  <si>
    <t>Fotometer</t>
  </si>
  <si>
    <t>Flame Fotometer</t>
  </si>
  <si>
    <t>Mercuri Analizer</t>
  </si>
  <si>
    <t>Automatic Absortion Spektrofotometer</t>
  </si>
  <si>
    <t>Turbidimeter</t>
  </si>
  <si>
    <t>Conductometer</t>
  </si>
  <si>
    <t>Khormatograhi Kertas</t>
  </si>
  <si>
    <t>Khormatograhi Tabung</t>
  </si>
  <si>
    <t>Khormatograhi Lapisan Tipis (TLG)</t>
  </si>
  <si>
    <t>Khormatograhi Gas Cair (GLS) - GC</t>
  </si>
  <si>
    <t>Tintometer Kid</t>
  </si>
  <si>
    <t>Comparator</t>
  </si>
  <si>
    <t>Sohixier</t>
  </si>
  <si>
    <t>Thiel Apparatur</t>
  </si>
  <si>
    <t>Buret/Peralatan Titrasi</t>
  </si>
  <si>
    <t>Deep Freezer</t>
  </si>
  <si>
    <t>Kyidahi Appatus</t>
  </si>
  <si>
    <t>UV Lamp</t>
  </si>
  <si>
    <t>Separate Funnel</t>
  </si>
  <si>
    <t>Nephilameter</t>
  </si>
  <si>
    <t>Destilator</t>
  </si>
  <si>
    <t>High Performance Liquid Chomatography (CHPG)</t>
  </si>
  <si>
    <t>Aqua Bidest Apparatus</t>
  </si>
  <si>
    <t>Aquadest Apparatus</t>
  </si>
  <si>
    <t>Electrophorese</t>
  </si>
  <si>
    <t>Diyer</t>
  </si>
  <si>
    <t>Hot Plate</t>
  </si>
  <si>
    <t>Micro Burret</t>
  </si>
  <si>
    <t>Tabung Nessler Pembanding Warna</t>
  </si>
  <si>
    <t>Chomato Jar</t>
  </si>
  <si>
    <t>Chomatogram Developing Apparatus/Chambier</t>
  </si>
  <si>
    <t>TLC Reagent Spreyer</t>
  </si>
  <si>
    <t>TLC Drying Rachs</t>
  </si>
  <si>
    <t>Aqua Analyzer</t>
  </si>
  <si>
    <t>Netrogin Analyzer</t>
  </si>
  <si>
    <t>Presure Sterillizer</t>
  </si>
  <si>
    <t>Melt Indexer</t>
  </si>
  <si>
    <t>Westover Type Frioctono Meter</t>
  </si>
  <si>
    <t>Brannock</t>
  </si>
  <si>
    <t>Water Distilation Apparatus</t>
  </si>
  <si>
    <t>Entaks</t>
  </si>
  <si>
    <t>Homogin Mixer</t>
  </si>
  <si>
    <t>Dry Bleding</t>
  </si>
  <si>
    <t>Experimental Tanning Drum</t>
  </si>
  <si>
    <t>Hide Processor</t>
  </si>
  <si>
    <t>Tannox Drum</t>
  </si>
  <si>
    <t>Plat Aluminium untuk Out Set</t>
  </si>
  <si>
    <t>Alat untuk Mensol Fenasi Minyak Pelumas</t>
  </si>
  <si>
    <t>Spec Tonic</t>
  </si>
  <si>
    <t>Sp Fame Ability</t>
  </si>
  <si>
    <t>Infared Spectro Foto Meter</t>
  </si>
  <si>
    <t>Laboratory Spry Dryer</t>
  </si>
  <si>
    <t>Lacto Meter</t>
  </si>
  <si>
    <t>Filtartion System</t>
  </si>
  <si>
    <t>Water Distilling</t>
  </si>
  <si>
    <t>Aqua Meter/Titrator</t>
  </si>
  <si>
    <t>Road Coater</t>
  </si>
  <si>
    <t>Alat Pemisah Biuh ( Foam Seperator)</t>
  </si>
  <si>
    <t>Mini Mil Computerized Laboratory Digester</t>
  </si>
  <si>
    <t>Peralatan Chloreine Injector</t>
  </si>
  <si>
    <t>Alat Pembuat Pelet</t>
  </si>
  <si>
    <t>Peralatan Pemcampur Kompos &amp; Bio Stabilizer</t>
  </si>
  <si>
    <t>Gas Orsat Apparatus</t>
  </si>
  <si>
    <t>Reaktor Anaerobic</t>
  </si>
  <si>
    <t>Alat ultra Filtrasi</t>
  </si>
  <si>
    <t>Kjeltec Auto System II</t>
  </si>
  <si>
    <t>Metting Point Apparatus Thermolyn</t>
  </si>
  <si>
    <t>Portable Oil Counter Meter</t>
  </si>
  <si>
    <t>Soxtec System (Tecator)</t>
  </si>
  <si>
    <t>Salinity Conductivity/Temperatur</t>
  </si>
  <si>
    <t>Titrator</t>
  </si>
  <si>
    <t>Wild Zoom Stereo Microscope</t>
  </si>
  <si>
    <t>TV Monitor</t>
  </si>
  <si>
    <t>Hydrolic Lab Press</t>
  </si>
  <si>
    <t>Mini Pump Air Sampel Flow Meter</t>
  </si>
  <si>
    <t>Air Sampier</t>
  </si>
  <si>
    <t>Multi Purpose</t>
  </si>
  <si>
    <t>Freenes Tester</t>
  </si>
  <si>
    <t>Spineret</t>
  </si>
  <si>
    <t>Ink Hubber Tester</t>
  </si>
  <si>
    <t>Hydropulper</t>
  </si>
  <si>
    <t>Niagara Beater</t>
  </si>
  <si>
    <t>Oil Penetration Tester</t>
  </si>
  <si>
    <t>HCL Burner</t>
  </si>
  <si>
    <t>Packing Test</t>
  </si>
  <si>
    <t>Concora Unit</t>
  </si>
  <si>
    <t>Hygrometer Ruang  Round</t>
  </si>
  <si>
    <t>Phase Conterase</t>
  </si>
  <si>
    <t>Alat Lab. Kimia  Lain-Lain</t>
  </si>
  <si>
    <t>Hydrolic Pump</t>
  </si>
  <si>
    <t>Electrophoresis</t>
  </si>
  <si>
    <t>Densitometer for Protein</t>
  </si>
  <si>
    <t>Flame Photometer</t>
  </si>
  <si>
    <t>Chloridemeter</t>
  </si>
  <si>
    <t>Blood Cell Counter</t>
  </si>
  <si>
    <t>Blood Gas Analizer</t>
  </si>
  <si>
    <t>Coagulation Timer</t>
  </si>
  <si>
    <t>Micro Hematocrite Centrifuge</t>
  </si>
  <si>
    <t>Hemeglobine Photometer</t>
  </si>
  <si>
    <t>Iso Enzym Electrophoresis</t>
  </si>
  <si>
    <t>Imono Electrophoresis</t>
  </si>
  <si>
    <t>Imono Chemistry</t>
  </si>
  <si>
    <t>PH Blood Gas Analizer</t>
  </si>
  <si>
    <t>Water Destilator</t>
  </si>
  <si>
    <t>Precision Balance</t>
  </si>
  <si>
    <t>Washing Instrument</t>
  </si>
  <si>
    <t>Blood Chemistry Alanysis</t>
  </si>
  <si>
    <t>Trombelatograph</t>
  </si>
  <si>
    <t>Monitor for Diro Matograph</t>
  </si>
  <si>
    <t>Tangki Liquid Nitrogen</t>
  </si>
  <si>
    <t>Alat Lab. Microbiologi A Lain-Lain</t>
  </si>
  <si>
    <t>Electroporesis System</t>
  </si>
  <si>
    <t>Densitometer</t>
  </si>
  <si>
    <t>Gas Liquid Cromatography Appartus</t>
  </si>
  <si>
    <t>Thin Layer Cromatography Apparatus</t>
  </si>
  <si>
    <t>Freezer</t>
  </si>
  <si>
    <t>Blood Bank Refrigerator</t>
  </si>
  <si>
    <t>Refrigerator Himatocrit</t>
  </si>
  <si>
    <t>Refrigerator Bath</t>
  </si>
  <si>
    <t>Centrifuge Himaticrit</t>
  </si>
  <si>
    <t>Blood Gas Analyzer</t>
  </si>
  <si>
    <t>Calcium Analyzer</t>
  </si>
  <si>
    <t>Glucosa Analyzer</t>
  </si>
  <si>
    <t>Hematology Analyzer</t>
  </si>
  <si>
    <t>Clorida Meter</t>
  </si>
  <si>
    <t>Blood Bank Incubator</t>
  </si>
  <si>
    <t>Microtama</t>
  </si>
  <si>
    <t>Automatic Tissue Processor</t>
  </si>
  <si>
    <t>Automatic Knife Sharpenet</t>
  </si>
  <si>
    <t>Automatic Slide Staining Machine</t>
  </si>
  <si>
    <t>Automatic Tissue embedding Apparatus</t>
  </si>
  <si>
    <t>Cryout Microtama</t>
  </si>
  <si>
    <t>Microslide Warmer</t>
  </si>
  <si>
    <t>Slide Warmer</t>
  </si>
  <si>
    <t>Flotation Bath</t>
  </si>
  <si>
    <t>Rotator</t>
  </si>
  <si>
    <t>Shaker</t>
  </si>
  <si>
    <t>Plasma Extractor</t>
  </si>
  <si>
    <t>Prothrombin Timer</t>
  </si>
  <si>
    <t>Coagulation Meter</t>
  </si>
  <si>
    <t>Platelet Mixer</t>
  </si>
  <si>
    <t>Blood Pipet Shaker</t>
  </si>
  <si>
    <t>Lbilirubinometer</t>
  </si>
  <si>
    <t>Automatic Dispenser</t>
  </si>
  <si>
    <t>Automatic Digiter Complete</t>
  </si>
  <si>
    <t>Automatic Pipel Set</t>
  </si>
  <si>
    <t>Magnetic Strirer</t>
  </si>
  <si>
    <t>Hemsthology</t>
  </si>
  <si>
    <t>Hematology Staining Set</t>
  </si>
  <si>
    <t>RH Typing Box</t>
  </si>
  <si>
    <t>BUN Analizer</t>
  </si>
  <si>
    <t>Enzim Analizer</t>
  </si>
  <si>
    <t>Microgassometer</t>
  </si>
  <si>
    <t>Heating Bloet/test Tube Heaters</t>
  </si>
  <si>
    <t>Alat Lab Patologi Lain-Lain</t>
  </si>
  <si>
    <t>Autosil (Double Distiled and Demeniralized)</t>
  </si>
  <si>
    <t>Centrifuge Electric</t>
  </si>
  <si>
    <t>Cryostat Microtome</t>
  </si>
  <si>
    <t>Dry Heat Oven  Electrophoresis Kit, Consist of</t>
  </si>
  <si>
    <t>Electroporesisi Market</t>
  </si>
  <si>
    <t>Power Suply</t>
  </si>
  <si>
    <t>Sample aplicator</t>
  </si>
  <si>
    <t>Elektroporesis Market</t>
  </si>
  <si>
    <t>Staining Trays</t>
  </si>
  <si>
    <t>Absobant Pads and Strips</t>
  </si>
  <si>
    <t>Non Serrated Forced</t>
  </si>
  <si>
    <t>Capilary Tubes</t>
  </si>
  <si>
    <t>Freezer 30 Derajat Celcius</t>
  </si>
  <si>
    <t>Incybator</t>
  </si>
  <si>
    <t>Immunodiffusion System</t>
  </si>
  <si>
    <t>Immunodiffusion Puch Set</t>
  </si>
  <si>
    <t>Cansist Of</t>
  </si>
  <si>
    <t>Puch</t>
  </si>
  <si>
    <t>Holder</t>
  </si>
  <si>
    <t>Dye Set and 2.5 MM Wrech</t>
  </si>
  <si>
    <t>Immuno Frames</t>
  </si>
  <si>
    <t>Immuno Frame Hoelder</t>
  </si>
  <si>
    <t>Immuno Laveling Table Set</t>
  </si>
  <si>
    <t>Stainless Stell Tongs</t>
  </si>
  <si>
    <t>Glass Slide 2.5 MMx 75 MM</t>
  </si>
  <si>
    <t>Suction Needle (2.6 MM dia)</t>
  </si>
  <si>
    <t>Staining and Rising Tanks</t>
  </si>
  <si>
    <t>Magnetic Strires &amp; Bars</t>
  </si>
  <si>
    <t>Measuring Magnifer</t>
  </si>
  <si>
    <t>Micromixer</t>
  </si>
  <si>
    <t>Measuring Maginfer</t>
  </si>
  <si>
    <t>Microtiter Kit</t>
  </si>
  <si>
    <t>Titration Plates U Wells</t>
  </si>
  <si>
    <t>Titration Plates W Wells</t>
  </si>
  <si>
    <t>Sealing Tape 72 yl, 50 ul</t>
  </si>
  <si>
    <t>Tape Dispencer</t>
  </si>
  <si>
    <t>Support Plate</t>
  </si>
  <si>
    <t>Permanet Pipet 25 ul, 50 ul</t>
  </si>
  <si>
    <t>Filter Cartriges</t>
  </si>
  <si>
    <t>Suction Bulb</t>
  </si>
  <si>
    <t>Microdituter 25 ul, 50 ul</t>
  </si>
  <si>
    <t>Delivery Tester 25 ul</t>
  </si>
  <si>
    <t>Stand, Diluter/Pipet</t>
  </si>
  <si>
    <t>Rack, Diluter/Pipet</t>
  </si>
  <si>
    <t>Carrying Case</t>
  </si>
  <si>
    <t>Test Reading Mirror</t>
  </si>
  <si>
    <t>Centrifuge Carries</t>
  </si>
  <si>
    <t>Carrying /Storages Case</t>
  </si>
  <si>
    <t>Shaking Water Bath</t>
  </si>
  <si>
    <t>Water Bath with Thermostat</t>
  </si>
  <si>
    <t>Voltmeter</t>
  </si>
  <si>
    <t>Reagent Aplication Device (Micro and Linier Stripe</t>
  </si>
  <si>
    <t>Stripping Cutting Device</t>
  </si>
  <si>
    <t>Laminating Module with 4 Reels</t>
  </si>
  <si>
    <t>Alat lab. Immunologi Lain-Lain</t>
  </si>
  <si>
    <t>Albuminometer</t>
  </si>
  <si>
    <t>Bunsen Burner &amp; Kelengkapannya</t>
  </si>
  <si>
    <t>Differential Cell Counter</t>
  </si>
  <si>
    <t>Haemocytometer</t>
  </si>
  <si>
    <t>Micoscope Monocular</t>
  </si>
  <si>
    <t>Photo Meter</t>
  </si>
  <si>
    <t>Dispenser (Adjustable</t>
  </si>
  <si>
    <t>Sentrifush Electric</t>
  </si>
  <si>
    <t>Sentrifush Hematokrit</t>
  </si>
  <si>
    <t>Timer</t>
  </si>
  <si>
    <t>Urinometer</t>
  </si>
  <si>
    <t>Washer and Dryer Pipet</t>
  </si>
  <si>
    <t>Wastergren Apparatus</t>
  </si>
  <si>
    <t>Tips Pipiet sesuai Ukuran</t>
  </si>
  <si>
    <t>Alat Lab  Hematologi Lain-Lain</t>
  </si>
  <si>
    <t>Mesin Cuci BW Negatif</t>
  </si>
  <si>
    <t>Mesin Cuci BW Positif</t>
  </si>
  <si>
    <t>Mesin Cuci BW Color ECA</t>
  </si>
  <si>
    <t>Mesin Cuci BW Color ECP</t>
  </si>
  <si>
    <t>Mesin Cuci BW Color CRI</t>
  </si>
  <si>
    <t>Mesin Cetak Color</t>
  </si>
  <si>
    <t>Mesin Video Color Abalyzer</t>
  </si>
  <si>
    <t>Mesin Spesial Optical Effek Printer</t>
  </si>
  <si>
    <t>Chemical Analisa</t>
  </si>
  <si>
    <t>Fotografic Analisa</t>
  </si>
  <si>
    <t>Chemical Miding</t>
  </si>
  <si>
    <t>Ultrasonic Cleaner</t>
  </si>
  <si>
    <t>Spechtrofotometer</t>
  </si>
  <si>
    <t>Lemari Asam</t>
  </si>
  <si>
    <t>BD Meter</t>
  </si>
  <si>
    <t>Transitometer</t>
  </si>
  <si>
    <t>Alat Pemna</t>
  </si>
  <si>
    <t>Motor Mixer</t>
  </si>
  <si>
    <t>Tangki Meter</t>
  </si>
  <si>
    <t>Silver Recovery</t>
  </si>
  <si>
    <t>Mesin Scanning</t>
  </si>
  <si>
    <t>Video Printer</t>
  </si>
  <si>
    <t>PC Based UV Gel Documentation System</t>
  </si>
  <si>
    <t>Phospor Image</t>
  </si>
  <si>
    <t>Transmision Electron Microscope</t>
  </si>
  <si>
    <t>Alat Laboratorium Film Lain-Lain</t>
  </si>
  <si>
    <t>Gilingan Mile</t>
  </si>
  <si>
    <t>Wajah Teflon</t>
  </si>
  <si>
    <t>Freeze Dryer</t>
  </si>
  <si>
    <t>Kompor LPG</t>
  </si>
  <si>
    <t>Alat Pembuat Mie</t>
  </si>
  <si>
    <t>Timbangan Kue</t>
  </si>
  <si>
    <t>Slicer</t>
  </si>
  <si>
    <t>Rotary Evaporator</t>
  </si>
  <si>
    <t>Protein Analyzer</t>
  </si>
  <si>
    <t>Cooler</t>
  </si>
  <si>
    <t>Penghalus Es</t>
  </si>
  <si>
    <t>Thermos Es</t>
  </si>
  <si>
    <t>Cooking Range</t>
  </si>
  <si>
    <t>Frying Pan</t>
  </si>
  <si>
    <t>Boiling Pan</t>
  </si>
  <si>
    <t>Ice Maker</t>
  </si>
  <si>
    <t>Rice Cooker</t>
  </si>
  <si>
    <t>Rice Washer</t>
  </si>
  <si>
    <t>Food Processor</t>
  </si>
  <si>
    <t>Food Trolley</t>
  </si>
  <si>
    <t>Work Bench</t>
  </si>
  <si>
    <t>Kompor Minyak Tanah</t>
  </si>
  <si>
    <t>Alat Laboratorium Makanan Lain-Lain</t>
  </si>
  <si>
    <t>Alat Uji Audit System</t>
  </si>
  <si>
    <t>COD Meter</t>
  </si>
  <si>
    <t>Prescision Thermocople Calibration Standard</t>
  </si>
  <si>
    <t>Constant Temperatur Calibration Ice Bath</t>
  </si>
  <si>
    <t>Portable Calibrating Immersion</t>
  </si>
  <si>
    <t>Vice Grippe USA</t>
  </si>
  <si>
    <t>Rochet Draver Vesse</t>
  </si>
  <si>
    <t>Mosses OILML</t>
  </si>
  <si>
    <t>Mechanical Balance</t>
  </si>
  <si>
    <t>Tang Ampere</t>
  </si>
  <si>
    <t>Thermohygraph</t>
  </si>
  <si>
    <t>Electromotor</t>
  </si>
  <si>
    <t>Tranducer</t>
  </si>
  <si>
    <t>Amolifier Pengukuran</t>
  </si>
  <si>
    <t>X-Y Recorder</t>
  </si>
  <si>
    <t>Kontrol Electronic</t>
  </si>
  <si>
    <t>Data Loger</t>
  </si>
  <si>
    <t>Magnetic Tape Recorder</t>
  </si>
  <si>
    <t>Ossllographic Tape Recorder</t>
  </si>
  <si>
    <t>Digital Indicator</t>
  </si>
  <si>
    <t>Deadweight Tester</t>
  </si>
  <si>
    <t>Risslangen Mess System Tractromat</t>
  </si>
  <si>
    <t>Temperatur Probe</t>
  </si>
  <si>
    <t>Thermokopel</t>
  </si>
  <si>
    <t>Paralel Control Network</t>
  </si>
  <si>
    <t>Kalibrator Inductif Tranducer</t>
  </si>
  <si>
    <t>LogicnAnalizer</t>
  </si>
  <si>
    <t>Kalibrator Strain Gauge</t>
  </si>
  <si>
    <t>Alat Lab. Standarisasi, Kalibrasi Lain-Lain</t>
  </si>
  <si>
    <t>Micro Analytical Balance</t>
  </si>
  <si>
    <t>Top Loading Balance</t>
  </si>
  <si>
    <t>Water Distilling Apparatus</t>
  </si>
  <si>
    <t>Mortars &amp; Pastle</t>
  </si>
  <si>
    <t>Tabiet Press Machine</t>
  </si>
  <si>
    <t>Stip Packing Machine</t>
  </si>
  <si>
    <t>Viscometer</t>
  </si>
  <si>
    <t>UV Sterillizer</t>
  </si>
  <si>
    <t>Alat Laboratorium Farmasi Lain-Lain</t>
  </si>
  <si>
    <t>Adaptor</t>
  </si>
  <si>
    <t>Signal Generator</t>
  </si>
  <si>
    <t>VU Meter</t>
  </si>
  <si>
    <t>Kaca Plan Paralel</t>
  </si>
  <si>
    <t>Rangkaian Hamabtan jembatan Seri</t>
  </si>
  <si>
    <t>Rangkaian Hukum</t>
  </si>
  <si>
    <t>Hamabtan Jembatan Weatstome</t>
  </si>
  <si>
    <t>Garpu Tala</t>
  </si>
  <si>
    <t>Timer Switch</t>
  </si>
  <si>
    <t>Magnet U</t>
  </si>
  <si>
    <t>Kaca Prisma</t>
  </si>
  <si>
    <t>Lensa Cembung</t>
  </si>
  <si>
    <t>Kalorimeter</t>
  </si>
  <si>
    <t>Bangku Optic</t>
  </si>
  <si>
    <t>Pipa Resonansi</t>
  </si>
  <si>
    <t>Audio Genarator</t>
  </si>
  <si>
    <t>Galvanometer</t>
  </si>
  <si>
    <t>Battery Changer</t>
  </si>
  <si>
    <t>Osiloscope</t>
  </si>
  <si>
    <t>Alat Laboratorium Fisika Lain-Lain</t>
  </si>
  <si>
    <t>Carbatec Portable</t>
  </si>
  <si>
    <t>Gas Analysis Apparatus</t>
  </si>
  <si>
    <t>Law Volume Dust Sampler</t>
  </si>
  <si>
    <t>Midle Volume Air Sampler</t>
  </si>
  <si>
    <t>Filter Press</t>
  </si>
  <si>
    <t>Multi Shiset Filter Press</t>
  </si>
  <si>
    <t>Thin Layer Cromatography</t>
  </si>
  <si>
    <t>Bench Scale/Biooxidation System</t>
  </si>
  <si>
    <t>Disolved Solid Mater Por</t>
  </si>
  <si>
    <t>Hydormgraph</t>
  </si>
  <si>
    <t>Thermograph</t>
  </si>
  <si>
    <t>Martindale Wear and Abration Tester</t>
  </si>
  <si>
    <t>Alat Lab. Hidrodinamika Lain-Lain</t>
  </si>
  <si>
    <t>Carbotes Portable</t>
  </si>
  <si>
    <t>Firter Press</t>
  </si>
  <si>
    <t>Multi Sheet Filter Press</t>
  </si>
  <si>
    <t>Thin Layer Chomatography</t>
  </si>
  <si>
    <t>Hydrothermography</t>
  </si>
  <si>
    <t>Thermohigrography</t>
  </si>
  <si>
    <t>Alat Lab. Klimatologi Lain-Lain</t>
  </si>
  <si>
    <t>Cupola</t>
  </si>
  <si>
    <t>Shot Blast</t>
  </si>
  <si>
    <t>Shake Out</t>
  </si>
  <si>
    <t>Fual Pump</t>
  </si>
  <si>
    <t>Ladle Heating</t>
  </si>
  <si>
    <t>Induction Furmance</t>
  </si>
  <si>
    <t>Bale Furmance</t>
  </si>
  <si>
    <t>Tilting Fumance</t>
  </si>
  <si>
    <t>grinding Machine</t>
  </si>
  <si>
    <t>Ghanematic Grinding Machine</t>
  </si>
  <si>
    <t>Gantry Crane</t>
  </si>
  <si>
    <t>Rotary Fumance</t>
  </si>
  <si>
    <t>Small Grinding Machine</t>
  </si>
  <si>
    <t>Hand Grinding Machine</t>
  </si>
  <si>
    <t>Pyrometer Digital</t>
  </si>
  <si>
    <t>Carbon Aguipmenty Metic</t>
  </si>
  <si>
    <t>Tentp/Tectip</t>
  </si>
  <si>
    <t>Digital Ce Meter</t>
  </si>
  <si>
    <t>Steel Analysis Digital</t>
  </si>
  <si>
    <t>Alat Lab. Proses Peleburan Lain-Lain</t>
  </si>
  <si>
    <t>Lab Siffer</t>
  </si>
  <si>
    <t>Jolt Aquazee App</t>
  </si>
  <si>
    <t>Wet Tensille Strength</t>
  </si>
  <si>
    <t>Central Controler</t>
  </si>
  <si>
    <t>Compresive Stress</t>
  </si>
  <si>
    <t>Testing App</t>
  </si>
  <si>
    <t>Universal Strength Machine</t>
  </si>
  <si>
    <t>AssesiriesnUniversal Strength</t>
  </si>
  <si>
    <t>Sinterig Fumance</t>
  </si>
  <si>
    <t>Cheking Device</t>
  </si>
  <si>
    <t>Rammer</t>
  </si>
  <si>
    <t>Assesories Sand Rammer</t>
  </si>
  <si>
    <t>Hygrometer</t>
  </si>
  <si>
    <t>Permeability Tester</t>
  </si>
  <si>
    <t>Infra Red Rapid Dryer</t>
  </si>
  <si>
    <t>Stereoscopic Micropic</t>
  </si>
  <si>
    <t>Muold Hardness Tester</t>
  </si>
  <si>
    <t>Labo Fimiture</t>
  </si>
  <si>
    <t>Mettler Balance</t>
  </si>
  <si>
    <t>Flow Ability Test</t>
  </si>
  <si>
    <t>Labo Mixer</t>
  </si>
  <si>
    <t>Sand Sample &amp; Sand Container</t>
  </si>
  <si>
    <t>Continous Clay Washer</t>
  </si>
  <si>
    <t>Foundry Sand Pycnometer</t>
  </si>
  <si>
    <t>Turbo Mixer</t>
  </si>
  <si>
    <t>Ditato Meter</t>
  </si>
  <si>
    <t>Green Tensile Stregth</t>
  </si>
  <si>
    <t>Core Hradness Tester</t>
  </si>
  <si>
    <t>Alat Lab. Pasir Lain-Lain</t>
  </si>
  <si>
    <t>Sand Preparation</t>
  </si>
  <si>
    <t>Moulding Machine</t>
  </si>
  <si>
    <t>Ribon Flow Mixer</t>
  </si>
  <si>
    <t>Mixer Zamic</t>
  </si>
  <si>
    <t>Core Making Machine</t>
  </si>
  <si>
    <t>Core Work Banch</t>
  </si>
  <si>
    <t>Sand Drying</t>
  </si>
  <si>
    <t>Pheumatic</t>
  </si>
  <si>
    <t>Alat Lab. Proses Pembuatan Lain-Lain</t>
  </si>
  <si>
    <t>Circulair Saw</t>
  </si>
  <si>
    <t>Universal Miling Machine</t>
  </si>
  <si>
    <t>Combined Planning Machine</t>
  </si>
  <si>
    <t>Wood Lathe</t>
  </si>
  <si>
    <t>Portable Router</t>
  </si>
  <si>
    <t>Spide Standar</t>
  </si>
  <si>
    <t>Small Bore Machine</t>
  </si>
  <si>
    <t>Abrasive Band Machine</t>
  </si>
  <si>
    <t>Movable Dust Collector</t>
  </si>
  <si>
    <t>Automatic Grinding</t>
  </si>
  <si>
    <t>Tools Grinding</t>
  </si>
  <si>
    <t>Drawing Equipment</t>
  </si>
  <si>
    <t>Vertical Abrasive</t>
  </si>
  <si>
    <t>Hot Melt Hand Gun</t>
  </si>
  <si>
    <t>Wood Lathe Machine</t>
  </si>
  <si>
    <t>Hand Drill</t>
  </si>
  <si>
    <t>Electric Band Saw</t>
  </si>
  <si>
    <t>Grinder Band Saw</t>
  </si>
  <si>
    <t>Alat Lab. Proses PembuatanLain-Lain</t>
  </si>
  <si>
    <t>Orsat Analisa Gas</t>
  </si>
  <si>
    <t>Weater Still</t>
  </si>
  <si>
    <t>CS Strochilein</t>
  </si>
  <si>
    <t>Heating Fumace</t>
  </si>
  <si>
    <t>Poloshing Machine</t>
  </si>
  <si>
    <t>electro Laysuer</t>
  </si>
  <si>
    <t>Electro Analysis App</t>
  </si>
  <si>
    <t>Carbon Determinator</t>
  </si>
  <si>
    <t>Sulphur determinator</t>
  </si>
  <si>
    <t>Metalspectroskop</t>
  </si>
  <si>
    <t>Probensamlung</t>
  </si>
  <si>
    <t>Defactometer</t>
  </si>
  <si>
    <t>Plasation Aurustung for Microscope</t>
  </si>
  <si>
    <t>Isomat Wiedertourensage Mit Zubehor Buehler</t>
  </si>
  <si>
    <t>Micrometer Messokuler</t>
  </si>
  <si>
    <t>Portable Ultra Sonic Non Destrucktive Digital</t>
  </si>
  <si>
    <t>Flashight Stroboscope</t>
  </si>
  <si>
    <t>Mess telescope Spectrophometer</t>
  </si>
  <si>
    <t>Carbon Sulfur</t>
  </si>
  <si>
    <t>Drumeter</t>
  </si>
  <si>
    <t>Botol Hydrogen</t>
  </si>
  <si>
    <t>Hot Win</t>
  </si>
  <si>
    <t>Portable Coorosometer Instrument</t>
  </si>
  <si>
    <t>High Temperatur Furmace Contor</t>
  </si>
  <si>
    <t>Scaning Microscope</t>
  </si>
  <si>
    <t>Alat Lab. Metalography Lain-Lain</t>
  </si>
  <si>
    <t>Welding Rectifer</t>
  </si>
  <si>
    <t>welding Tranformat</t>
  </si>
  <si>
    <t>TIG  Welding/Machine</t>
  </si>
  <si>
    <t>NIC?MAG Welding Machine</t>
  </si>
  <si>
    <t>Cercomatic Automatic</t>
  </si>
  <si>
    <t>Vertomatic Automatic</t>
  </si>
  <si>
    <t>Spool Welding Machine</t>
  </si>
  <si>
    <t>Stud Welding Machine</t>
  </si>
  <si>
    <t>Oxy Acetiling Copier Cutting</t>
  </si>
  <si>
    <t>Plasma Cutting</t>
  </si>
  <si>
    <t>Manual Pipe Cutter Oxy Acetilence</t>
  </si>
  <si>
    <t>Plate Bending  Machine</t>
  </si>
  <si>
    <t>Hydraufic  Proses Brake Machine</t>
  </si>
  <si>
    <t>Portal Press</t>
  </si>
  <si>
    <t>Nibling Machine</t>
  </si>
  <si>
    <t>Hand Putch Machine</t>
  </si>
  <si>
    <t>Hand Plate Ahear</t>
  </si>
  <si>
    <t>Hand Whear Cutting</t>
  </si>
  <si>
    <t>Hand Roll Machine</t>
  </si>
  <si>
    <t>Alat Lab. Proses Pengelasan Lain-Lain</t>
  </si>
  <si>
    <t>Universal Testing Machine</t>
  </si>
  <si>
    <t>Impact Test</t>
  </si>
  <si>
    <t>Magnetic Particle</t>
  </si>
  <si>
    <t>Flourence Test</t>
  </si>
  <si>
    <t>ALat Lab. Uji Proses Pengelasan Lain-Lain</t>
  </si>
  <si>
    <t>Convention Lathe</t>
  </si>
  <si>
    <t>Cnc Lathe</t>
  </si>
  <si>
    <t>Gear  Hobbing Machine</t>
  </si>
  <si>
    <t>Boring &amp; Miling Machine</t>
  </si>
  <si>
    <t>Press Machine</t>
  </si>
  <si>
    <t>Hydraoulic Hand Press</t>
  </si>
  <si>
    <t>Presciion Filing Machine</t>
  </si>
  <si>
    <t>Surface Grinding Machine</t>
  </si>
  <si>
    <t>Cylindrical Grinding Machine</t>
  </si>
  <si>
    <t>Puch Electrode Shaping Machine</t>
  </si>
  <si>
    <t>The Spark Erosion Machine Toll (EDM)</t>
  </si>
  <si>
    <t>Optical Profile Grinding Machine</t>
  </si>
  <si>
    <t>Milling Machine</t>
  </si>
  <si>
    <t>Jig Borring Machine</t>
  </si>
  <si>
    <t>Hydroulic Handing Equipment</t>
  </si>
  <si>
    <t>Tool Grinder Machine</t>
  </si>
  <si>
    <t>Band Saw Machine</t>
  </si>
  <si>
    <t>Hack Sawing Machine</t>
  </si>
  <si>
    <t>Abrasive Cut off Wheele</t>
  </si>
  <si>
    <t>Linear Measuring Tools</t>
  </si>
  <si>
    <t>Measuring Standard and Calibers</t>
  </si>
  <si>
    <t>Missellaneous</t>
  </si>
  <si>
    <t>Angle Measuring Tools</t>
  </si>
  <si>
    <t>Surface Roughness Instrument</t>
  </si>
  <si>
    <t>Roughness Tester</t>
  </si>
  <si>
    <t>Flatness Instrument and Tools Greate &amp; Acrewa</t>
  </si>
  <si>
    <t>Profile Measuring Instrument</t>
  </si>
  <si>
    <t>Tredhing &amp; Leveling Instrument</t>
  </si>
  <si>
    <t>Meauring Machine</t>
  </si>
  <si>
    <t>Alat Lab. Matrologie Lain-Lain</t>
  </si>
  <si>
    <t>Tickness Tester</t>
  </si>
  <si>
    <t>Baumeter</t>
  </si>
  <si>
    <t>Drayer</t>
  </si>
  <si>
    <t>Bak electronic</t>
  </si>
  <si>
    <t>Burner</t>
  </si>
  <si>
    <t>Heater</t>
  </si>
  <si>
    <t>Alat Lab. Proses Pelapisan Lain-Lain</t>
  </si>
  <si>
    <t>Dapur Pengerasan Industri</t>
  </si>
  <si>
    <t>Dapur Pemanas Garam</t>
  </si>
  <si>
    <t>Dapur Kamar</t>
  </si>
  <si>
    <t>Sand Blisting</t>
  </si>
  <si>
    <t>Dapur Temper</t>
  </si>
  <si>
    <t>Bak Pendingin</t>
  </si>
  <si>
    <t>Crane</t>
  </si>
  <si>
    <t>Tempat Penyimpanan Garam</t>
  </si>
  <si>
    <t>Penetral Cyarida</t>
  </si>
  <si>
    <t>Exhaust Fan</t>
  </si>
  <si>
    <t>Clearing Instalation</t>
  </si>
  <si>
    <t>ALat Lab. Proses Pengolahan Lain-Lain</t>
  </si>
  <si>
    <t>Penyisir Serat Alami</t>
  </si>
  <si>
    <t>Dekortasi</t>
  </si>
  <si>
    <t>Mesin Vernekel</t>
  </si>
  <si>
    <t>Mesin Selektion Sutera</t>
  </si>
  <si>
    <t>Mesin Hani Tangan</t>
  </si>
  <si>
    <t>Alat Kebut</t>
  </si>
  <si>
    <t>Mesin Dobby</t>
  </si>
  <si>
    <t>Mesin Jacguard</t>
  </si>
  <si>
    <t>Mesin Pelobang Karton</t>
  </si>
  <si>
    <t>Mesin Panding</t>
  </si>
  <si>
    <t>Pinstenter</t>
  </si>
  <si>
    <t>HT Dying</t>
  </si>
  <si>
    <t>Mesin Bleaching</t>
  </si>
  <si>
    <t>Mesin Spreding Cut</t>
  </si>
  <si>
    <t>Mesin Blindstich</t>
  </si>
  <si>
    <t>Mesin Jahit Lockstitik</t>
  </si>
  <si>
    <t>Thead Overage Stich</t>
  </si>
  <si>
    <t>Mesin Over Deck</t>
  </si>
  <si>
    <t>Mesin Potong Tegak</t>
  </si>
  <si>
    <t>Mesin Bundar</t>
  </si>
  <si>
    <t>Mesin Jahit Chain Stich</t>
  </si>
  <si>
    <t>Feeds of The Arm</t>
  </si>
  <si>
    <t>Collar Turning Fussing Press Machine</t>
  </si>
  <si>
    <t>Mesin Press Kain</t>
  </si>
  <si>
    <t>Mesin Setrika Uap</t>
  </si>
  <si>
    <t>Mesin Blowing</t>
  </si>
  <si>
    <t>Mesin Carding</t>
  </si>
  <si>
    <t>Mesin Drawing</t>
  </si>
  <si>
    <t>Mesin Spining</t>
  </si>
  <si>
    <t>Mesin Winding</t>
  </si>
  <si>
    <t>Mesin Silver Lap</t>
  </si>
  <si>
    <t>Mesin Rbbon Lap</t>
  </si>
  <si>
    <t>Mesin Combing</t>
  </si>
  <si>
    <t>Mesin Horving</t>
  </si>
  <si>
    <t>Mesin Gintir</t>
  </si>
  <si>
    <t>Mesin Ginning</t>
  </si>
  <si>
    <t>Mesin Tali</t>
  </si>
  <si>
    <t>Mesin Packing Benang</t>
  </si>
  <si>
    <t>Mesin Kanji</t>
  </si>
  <si>
    <t>Mesin Sambung</t>
  </si>
  <si>
    <t>Mesin Cucuk</t>
  </si>
  <si>
    <t>Mesin Cucuk Tangan</t>
  </si>
  <si>
    <t>Mesin Tenun Reeling</t>
  </si>
  <si>
    <t>Mesin Inspeksi Kain</t>
  </si>
  <si>
    <t>Mesin Jahit Dial Lingking</t>
  </si>
  <si>
    <t>Mesin Jahit Elastik 5 Benang 3 Jarum</t>
  </si>
  <si>
    <t>Mesin Bordir Highspeed</t>
  </si>
  <si>
    <t>Mesin Jahit Bartracking</t>
  </si>
  <si>
    <t>Mesin Jahit Pasangan Kancing</t>
  </si>
  <si>
    <t>Mesin Jahit Overlock</t>
  </si>
  <si>
    <t>Mesin Collarettes Tape Cutting</t>
  </si>
  <si>
    <t>Mesin Knife Claht Cutting</t>
  </si>
  <si>
    <t>Mesin Printing</t>
  </si>
  <si>
    <t>Mesin Pemasang Kain Screen</t>
  </si>
  <si>
    <t>Mesin Steam Rol</t>
  </si>
  <si>
    <t>Mesin Gulung Kaos</t>
  </si>
  <si>
    <t>Mesin Lipat Kain</t>
  </si>
  <si>
    <t>Mesin Kalender</t>
  </si>
  <si>
    <t>Mesin Spanram</t>
  </si>
  <si>
    <t>Mesin Jigger</t>
  </si>
  <si>
    <t>Ketel Pemasakan</t>
  </si>
  <si>
    <t>Mesin Curring</t>
  </si>
  <si>
    <t>Mesin Haspel</t>
  </si>
  <si>
    <t>Mesin peras</t>
  </si>
  <si>
    <t>Mesin Pengering</t>
  </si>
  <si>
    <t>Mesin Bakar Bulu Kain</t>
  </si>
  <si>
    <t>Examot Hydro Extractor</t>
  </si>
  <si>
    <t>Alat Pembuka Serat Kelapa</t>
  </si>
  <si>
    <t>Mesin Rami</t>
  </si>
  <si>
    <t>Mesin Pemotong Serat</t>
  </si>
  <si>
    <t>Alat Lab. Proses Teknologi Lain-Lain</t>
  </si>
  <si>
    <t>Twist Tester</t>
  </si>
  <si>
    <t>Alat Uji Serat Sintetik</t>
  </si>
  <si>
    <t>Alat Uji Kekuatan Tarik Kain</t>
  </si>
  <si>
    <t>Rulling Machine Honeybear</t>
  </si>
  <si>
    <t>Incline Plane Tester</t>
  </si>
  <si>
    <t>Chemical Midding Charton</t>
  </si>
  <si>
    <t>Rabbing Machine</t>
  </si>
  <si>
    <t>Alat Uji Grade Kain</t>
  </si>
  <si>
    <t>Kringle Facto Meter</t>
  </si>
  <si>
    <t>Alat Crimp Tester</t>
  </si>
  <si>
    <t>Evennes Tester</t>
  </si>
  <si>
    <t>Alat Uji Siram Air</t>
  </si>
  <si>
    <t>Alat Uji Sobek Kain</t>
  </si>
  <si>
    <t>Crease Recorvery</t>
  </si>
  <si>
    <t>Bear Sorter</t>
  </si>
  <si>
    <t>Stelo Meter</t>
  </si>
  <si>
    <t>Alat Uji Tarik Benang</t>
  </si>
  <si>
    <t>Alat Ukur Suhu Kain</t>
  </si>
  <si>
    <t>Rabbing Tester</t>
  </si>
  <si>
    <t>Gloss Meter</t>
  </si>
  <si>
    <t>Gaschormtograph</t>
  </si>
  <si>
    <t>Scaning Electron Microscope</t>
  </si>
  <si>
    <t>Tensio Meter</t>
  </si>
  <si>
    <t>Ion Meter</t>
  </si>
  <si>
    <t>Weather Meter</t>
  </si>
  <si>
    <t>Rain Tester</t>
  </si>
  <si>
    <t>Tumble Dryer</t>
  </si>
  <si>
    <t>Conedrop Test</t>
  </si>
  <si>
    <t>Automatic Shive Shaker</t>
  </si>
  <si>
    <t>Brusting Tester</t>
  </si>
  <si>
    <t>Hygro Thermograph</t>
  </si>
  <si>
    <t>Psychrometer</t>
  </si>
  <si>
    <t>Alat Penomoran Benang</t>
  </si>
  <si>
    <t>Shirley Stifness Tester</t>
  </si>
  <si>
    <t>Stollfax/Gosok  Tekuk</t>
  </si>
  <si>
    <t>Thermogravimetri</t>
  </si>
  <si>
    <t>Line Test</t>
  </si>
  <si>
    <t>Metting Point</t>
  </si>
  <si>
    <t>Alat Uji Beda Warna</t>
  </si>
  <si>
    <t>Multy Tester</t>
  </si>
  <si>
    <t>Sinco Thermocontroller</t>
  </si>
  <si>
    <t>Electric Roeder</t>
  </si>
  <si>
    <t>Alat Pintal Sabut Kelapa</t>
  </si>
  <si>
    <t>Pressslay Fiber Strengh Tester</t>
  </si>
  <si>
    <t>Hygro Meter</t>
  </si>
  <si>
    <t>Tergotometer</t>
  </si>
  <si>
    <t>Waskator</t>
  </si>
  <si>
    <t>Knit Shrinkaga Gauge</t>
  </si>
  <si>
    <t>Flammeability Tester</t>
  </si>
  <si>
    <t>Scorh Tester</t>
  </si>
  <si>
    <t>Pilling Tester</t>
  </si>
  <si>
    <t>Fafegraph M</t>
  </si>
  <si>
    <t>Silver Reel</t>
  </si>
  <si>
    <t>Fibrograph</t>
  </si>
  <si>
    <t>Microair</t>
  </si>
  <si>
    <t>Rotary Static Tester</t>
  </si>
  <si>
    <t>Yem Abration</t>
  </si>
  <si>
    <t>Hairiness Tester</t>
  </si>
  <si>
    <t>Instron Tensile Streng Tester</t>
  </si>
  <si>
    <t>Elemendorf Testing tester</t>
  </si>
  <si>
    <t>Alat Uji Sudut Kain</t>
  </si>
  <si>
    <t>Alat Lab. Uji Tekstil Lain-Lain</t>
  </si>
  <si>
    <t>Double Sharp Mixer</t>
  </si>
  <si>
    <t>Momen Mixer</t>
  </si>
  <si>
    <t>Purometer Optik</t>
  </si>
  <si>
    <t>Air Siffer</t>
  </si>
  <si>
    <t>Alat Pemadam Kapur</t>
  </si>
  <si>
    <t>Plaster  Extentiometer</t>
  </si>
  <si>
    <t>Pogmili Machine</t>
  </si>
  <si>
    <t>Extruder</t>
  </si>
  <si>
    <t>Pengatur Tahanan Resistor</t>
  </si>
  <si>
    <t>Magnetic Ferofilter</t>
  </si>
  <si>
    <t>Alat Slip Kaolin</t>
  </si>
  <si>
    <t>Pyrometer Radiator</t>
  </si>
  <si>
    <t>Electric Boiler</t>
  </si>
  <si>
    <t>Law Crusher</t>
  </si>
  <si>
    <t>Edge Runner Mill</t>
  </si>
  <si>
    <t>Hammer Mill</t>
  </si>
  <si>
    <t>Rall Crusher</t>
  </si>
  <si>
    <t>Grinding Mill</t>
  </si>
  <si>
    <t>Saringan Magnet</t>
  </si>
  <si>
    <t>Perpurated Ball Mill</t>
  </si>
  <si>
    <t>Cyclon Tupe Sparating Machine</t>
  </si>
  <si>
    <t>Sand Washing Machine</t>
  </si>
  <si>
    <t>Friction Press</t>
  </si>
  <si>
    <t>Hydrolic Press</t>
  </si>
  <si>
    <t>Press Engke Roda Gila</t>
  </si>
  <si>
    <t>Semi Automatic Cam Press</t>
  </si>
  <si>
    <t>Ban Berjalan</t>
  </si>
  <si>
    <t>Motorozed Kick Well</t>
  </si>
  <si>
    <t>Mesin Bubut Isolator</t>
  </si>
  <si>
    <t>Mesin Bor Pembuat Ulir</t>
  </si>
  <si>
    <t>Pot Mill</t>
  </si>
  <si>
    <t>Table Wheel</t>
  </si>
  <si>
    <t>Manual Kick Wheel</t>
  </si>
  <si>
    <t>Tunnel Klin (Solar)</t>
  </si>
  <si>
    <t>Tunnel Klin (Gas Elpiji)</t>
  </si>
  <si>
    <t>Tunnel Klin (Listrik)</t>
  </si>
  <si>
    <t>Alat Lab. Proses Teknologi Keramik Lain-Lain</t>
  </si>
  <si>
    <t>Mesin Drum Pemasak Kulit</t>
  </si>
  <si>
    <t>Mesin Setrika Kulit</t>
  </si>
  <si>
    <t>Mesin Glansstot</t>
  </si>
  <si>
    <t>Mesin Setol</t>
  </si>
  <si>
    <t>Mesin Perah</t>
  </si>
  <si>
    <t>Mesin Skrep</t>
  </si>
  <si>
    <t>Mesin Shaving</t>
  </si>
  <si>
    <t>Mesin Flashing</t>
  </si>
  <si>
    <t>Mesin Molding Vulkanisasi</t>
  </si>
  <si>
    <t>Mesin Molding Injection</t>
  </si>
  <si>
    <t>Mesin Shoes Flashing</t>
  </si>
  <si>
    <t>Mesin Ukur Kulit</t>
  </si>
  <si>
    <t>Mesin pengaktif Lem</t>
  </si>
  <si>
    <t>Mesin Stiking Whell</t>
  </si>
  <si>
    <t>Mesin Seser</t>
  </si>
  <si>
    <t>Mesin Domai</t>
  </si>
  <si>
    <t>Mesin Alur Jahitan</t>
  </si>
  <si>
    <t>Hydrolic Oven Camant Lasting</t>
  </si>
  <si>
    <t>Mesin Split</t>
  </si>
  <si>
    <t>Mesin Vacum Trocner Dryne</t>
  </si>
  <si>
    <t>Mesin Potong Kulit</t>
  </si>
  <si>
    <t>Mesin Pemanas</t>
  </si>
  <si>
    <t>Tunning Drum Experiment</t>
  </si>
  <si>
    <t>Alat Press Soal Listrik</t>
  </si>
  <si>
    <t>Alat Pembelah Soal</t>
  </si>
  <si>
    <t>Alat Kembang Pita</t>
  </si>
  <si>
    <t>Alat Pelonggar Sepatu</t>
  </si>
  <si>
    <t>Alat Potong Sol</t>
  </si>
  <si>
    <t>Alat Perssol Tangan</t>
  </si>
  <si>
    <t>Mesin Finishing Combinasi</t>
  </si>
  <si>
    <t>Mesin Roughing</t>
  </si>
  <si>
    <t>Mesin Aflap Sol</t>
  </si>
  <si>
    <t>Mesin Press Sol</t>
  </si>
  <si>
    <t>Mesin Roll Press</t>
  </si>
  <si>
    <t>Mesin Aflap Sepatu</t>
  </si>
  <si>
    <t>Alat Press Angin</t>
  </si>
  <si>
    <t>Mesin Paku Sol Dalam</t>
  </si>
  <si>
    <t>Mesin Paku Open</t>
  </si>
  <si>
    <t>Mesin Lem Open Samping</t>
  </si>
  <si>
    <t>Mesin Trimming</t>
  </si>
  <si>
    <t>Mesin Potong Atasan Sepatu</t>
  </si>
  <si>
    <t>Mesin Open Sepatu</t>
  </si>
  <si>
    <t>Mesin Gergaji Pola Acuan</t>
  </si>
  <si>
    <t>Mesin Enjeksi Bakalan Acuan</t>
  </si>
  <si>
    <t>Leather Finishing Machine</t>
  </si>
  <si>
    <t>Hydrolic Ironing Embossing Press</t>
  </si>
  <si>
    <t>Vibration Stacking Machine</t>
  </si>
  <si>
    <t>Satyuk Trening Machine</t>
  </si>
  <si>
    <t>Alat Pengering Sistem Tonggle</t>
  </si>
  <si>
    <t>Mesin Two Roll Mill</t>
  </si>
  <si>
    <t>Mesin Sompouding</t>
  </si>
  <si>
    <t>Alat Press  Laminasi</t>
  </si>
  <si>
    <t>Mesin Takar Abration Tester</t>
  </si>
  <si>
    <t>Alat Potong Plastik</t>
  </si>
  <si>
    <t>Mesin Hide Progesser</t>
  </si>
  <si>
    <t>Mesin Tannox Trum</t>
  </si>
  <si>
    <t>Alat Mensifinasi Minyak</t>
  </si>
  <si>
    <t>Mesin Potong Hrgboard</t>
  </si>
  <si>
    <t>Mesin Kikir  Hargboard</t>
  </si>
  <si>
    <t>Mesin Bending</t>
  </si>
  <si>
    <t>Mesin Granding Super Lice</t>
  </si>
  <si>
    <t>Mesin Granding Acuan</t>
  </si>
  <si>
    <t>Mesin Tanda/Cap</t>
  </si>
  <si>
    <t>Mesin Boarding</t>
  </si>
  <si>
    <t>Mesin Mixer Compond</t>
  </si>
  <si>
    <t>Alat Lab. Proses Teknologi Kulit Karet Lain-Lain</t>
  </si>
  <si>
    <t>Tensile Strength Tester</t>
  </si>
  <si>
    <t>Alat Uji Penyerapan Air/Udara</t>
  </si>
  <si>
    <t>Contilever Tensiometer</t>
  </si>
  <si>
    <t>Vacum Filtratin Funil</t>
  </si>
  <si>
    <t>Alat Uji Pengaduk</t>
  </si>
  <si>
    <t>Refler KS Condensor</t>
  </si>
  <si>
    <t>Constant Load Deftidition</t>
  </si>
  <si>
    <t>Alat Uji Kebocoran</t>
  </si>
  <si>
    <t>Stress Craking Tester</t>
  </si>
  <si>
    <t>Westhover Type Frictioneter</t>
  </si>
  <si>
    <t>Preasure Stillseer</t>
  </si>
  <si>
    <t>Cross Beather Mill</t>
  </si>
  <si>
    <t>Compresion Set Apparatus</t>
  </si>
  <si>
    <t>Tensile Head Distortion</t>
  </si>
  <si>
    <t>Alat Uji Keretakan Kulit</t>
  </si>
  <si>
    <t>Alat Pelubang Mata Ayam</t>
  </si>
  <si>
    <t>Super Type Thickness Tester</t>
  </si>
  <si>
    <t>electric Mouinture Tester</t>
  </si>
  <si>
    <t>Alat Uji Failing Weigth</t>
  </si>
  <si>
    <t>Mixer Drum Experiment Machine</t>
  </si>
  <si>
    <t>Ross Plexing Machine</t>
  </si>
  <si>
    <t>Punthing Machine</t>
  </si>
  <si>
    <t>Smaal  Mixing Test Roll</t>
  </si>
  <si>
    <t>Alat Uji Pampart</t>
  </si>
  <si>
    <t>Alat Uji Pantul Bola</t>
  </si>
  <si>
    <t>Lestometer</t>
  </si>
  <si>
    <t>Mercury Mix KIM</t>
  </si>
  <si>
    <t>Deal Thickness Gauge</t>
  </si>
  <si>
    <t>Pompa Airasil</t>
  </si>
  <si>
    <t>Weather Station</t>
  </si>
  <si>
    <t>Disolved Open Meter</t>
  </si>
  <si>
    <t>Shoubury Curometer</t>
  </si>
  <si>
    <t>Alat Uji Kebocoran Udara untuk Glove</t>
  </si>
  <si>
    <t>ALat Lab. Uji Kulit, Karet &amp; Plastik Lain-Lain</t>
  </si>
  <si>
    <t>Dilatometer</t>
  </si>
  <si>
    <t>Alat Uji Kejut Suhu</t>
  </si>
  <si>
    <t>Alat Uji Keplostisam</t>
  </si>
  <si>
    <t>Plastisimeter</t>
  </si>
  <si>
    <t>Alat Uji Deviasi Optic</t>
  </si>
  <si>
    <t>Alat Uji  Viscositas Gelas</t>
  </si>
  <si>
    <t>Increment Presure Tester</t>
  </si>
  <si>
    <t>Alat Uji Tegangan Dalam Gelas</t>
  </si>
  <si>
    <t>Alat Uji Pemeriksaan Ukuran Kaca</t>
  </si>
  <si>
    <t>Alat Uji Ketepatan Bentuk</t>
  </si>
  <si>
    <t>Alat Uji Keausan Pasir Jatuh</t>
  </si>
  <si>
    <t>Alat Uji Tembus Listrik</t>
  </si>
  <si>
    <t>Alat Pengukur Eflorisen</t>
  </si>
  <si>
    <t>Alat Uji Refleksi Kaca</t>
  </si>
  <si>
    <t>X Ray  Apparatus Defraction</t>
  </si>
  <si>
    <t>Alat Uji Kekuatan Pasir (Glaze Streght Tester)</t>
  </si>
  <si>
    <t>Alat Uji Analisa Oksidasi Logam Logam</t>
  </si>
  <si>
    <t>Alat Uji Analisa Butiran Bahan (Laboratory Testing</t>
  </si>
  <si>
    <t>Alat Uji Kekentalan Bahan</t>
  </si>
  <si>
    <t>Alat Lab. Uji Keramik Lain-Lain</t>
  </si>
  <si>
    <t>Hend Help UV Lamp</t>
  </si>
  <si>
    <t>Alat pemutih Pulp dengan Oxygen</t>
  </si>
  <si>
    <t>Mesin Karton</t>
  </si>
  <si>
    <t>Mesin PCB</t>
  </si>
  <si>
    <t>Mesin Waste Water Purification</t>
  </si>
  <si>
    <t>Mesin Auxiliary Service</t>
  </si>
  <si>
    <t>Mesin Rayon</t>
  </si>
  <si>
    <t>Mesin Chorine Alkalli Electrolysis</t>
  </si>
  <si>
    <t>Mesin Repair and Maintenance Shop</t>
  </si>
  <si>
    <t>Mesin Power Station White Emergency</t>
  </si>
  <si>
    <t>Mesin Water Softering Plant</t>
  </si>
  <si>
    <t>Mesin Plup</t>
  </si>
  <si>
    <t>Deflacker</t>
  </si>
  <si>
    <t>Mesin Cetak Karton</t>
  </si>
  <si>
    <t>Calender</t>
  </si>
  <si>
    <t>Poros Transmisi</t>
  </si>
  <si>
    <t>Beater Unit (Mesin Pengiling)</t>
  </si>
  <si>
    <t>Alat Deteksi Ketebalan Kertas</t>
  </si>
  <si>
    <t>Alat Lab. Proses Teknologi Selulosa Lain-Lain</t>
  </si>
  <si>
    <t>Al Apparatus</t>
  </si>
  <si>
    <t>Air Compresor</t>
  </si>
  <si>
    <t>Alat Dereening Jeruk Kap 100 Kg</t>
  </si>
  <si>
    <t>Alat Pemadam Kebakaran</t>
  </si>
  <si>
    <t>Alat Penaggulangan Penyakit Pasca Panen dengan Air</t>
  </si>
  <si>
    <t>Alat Pnegering Sederhana dengan Kompor</t>
  </si>
  <si>
    <t>Alat Precooling Buah dengan Es secara Stimulasi</t>
  </si>
  <si>
    <t>Alat Acid Analizer  (AAA)</t>
  </si>
  <si>
    <t>Ampere Meter</t>
  </si>
  <si>
    <t>Anaerobic Jar Oxide</t>
  </si>
  <si>
    <t>Anemometer</t>
  </si>
  <si>
    <t>Auto Analyzer</t>
  </si>
  <si>
    <t>Auto Still</t>
  </si>
  <si>
    <t>AW Meter</t>
  </si>
  <si>
    <t>Biofreezer</t>
  </si>
  <si>
    <t>Block Digester</t>
  </si>
  <si>
    <t>Bomb Calorimeter</t>
  </si>
  <si>
    <t>Buckard Apparatus</t>
  </si>
  <si>
    <t>Cabinet Drier</t>
  </si>
  <si>
    <t>Can Closing Mesin</t>
  </si>
  <si>
    <t>Canning Unit</t>
  </si>
  <si>
    <t>Carburator</t>
  </si>
  <si>
    <t>Cervix Dilatator</t>
  </si>
  <si>
    <t>Climatic Chamber</t>
  </si>
  <si>
    <t>COD Monitor</t>
  </si>
  <si>
    <t>Cold Chamber/Cabinet</t>
  </si>
  <si>
    <t>Cold Handing Cabinet</t>
  </si>
  <si>
    <t>Coloumm Chromatography</t>
  </si>
  <si>
    <t>Container N2 Cair</t>
  </si>
  <si>
    <t>Cooker Bak Terbuka</t>
  </si>
  <si>
    <t>Cooker Stainless Steel</t>
  </si>
  <si>
    <t>Cosmotekture</t>
  </si>
  <si>
    <t>Coulter Counter</t>
  </si>
  <si>
    <t>Cross Blaser</t>
  </si>
  <si>
    <t>Churser /Mixer</t>
  </si>
  <si>
    <t>Cyrogenic Container</t>
  </si>
  <si>
    <t>Culture Dish</t>
  </si>
  <si>
    <t>Current Meter</t>
  </si>
  <si>
    <t>Data Aasignation (Polycorder)</t>
  </si>
  <si>
    <t>Data Logger</t>
  </si>
  <si>
    <t>Data Recorder</t>
  </si>
  <si>
    <t>Dead Weight Press Gauge Tester</t>
  </si>
  <si>
    <t>Digital Preasure Gauge</t>
  </si>
  <si>
    <t>Distilling  Unit for TMA</t>
  </si>
  <si>
    <t>Distilling Unit for VRS</t>
  </si>
  <si>
    <t>DNA Sequezing</t>
  </si>
  <si>
    <t>Dredge</t>
  </si>
  <si>
    <t>Drinking Monitor</t>
  </si>
  <si>
    <t>Drying Test</t>
  </si>
  <si>
    <t>Dynamometer Car</t>
  </si>
  <si>
    <t>Echo Sounder</t>
  </si>
  <si>
    <t>Electric Meat San</t>
  </si>
  <si>
    <t>Elisa Reader</t>
  </si>
  <si>
    <t>Elisa Reader (Computerized, Semimanual)</t>
  </si>
  <si>
    <t>Embrio Filter</t>
  </si>
  <si>
    <t>Embrio Manipulator</t>
  </si>
  <si>
    <t>Ergonomic Tester</t>
  </si>
  <si>
    <t>Exhouse GAS Analyzer</t>
  </si>
  <si>
    <t>Feed Mixer</t>
  </si>
  <si>
    <t>Fermentor</t>
  </si>
  <si>
    <t>Fibertec  System</t>
  </si>
  <si>
    <t>Fibertec  Holdher (Stainless Steel 1000 ml)</t>
  </si>
  <si>
    <t>Filtration Unit</t>
  </si>
  <si>
    <t>Fish Moisture Tester</t>
  </si>
  <si>
    <t>Flow Meter</t>
  </si>
  <si>
    <t>Fluorence Dektor</t>
  </si>
  <si>
    <t>Fractional Distilation</t>
  </si>
  <si>
    <t>Frezee Dryer</t>
  </si>
  <si>
    <t>Frezeer</t>
  </si>
  <si>
    <t>Frequency Generator</t>
  </si>
  <si>
    <t>Fuel Flow Meter</t>
  </si>
  <si>
    <t>Gamma Counter</t>
  </si>
  <si>
    <t>Gas Chamber</t>
  </si>
  <si>
    <t>Gas Sylinder (N2, CO2, Udara)</t>
  </si>
  <si>
    <t>Generator</t>
  </si>
  <si>
    <t>Geminator</t>
  </si>
  <si>
    <t>Glass Dryer</t>
  </si>
  <si>
    <t>Grain Counter</t>
  </si>
  <si>
    <t>Grain Crack Inspector</t>
  </si>
  <si>
    <t>Grain Devider</t>
  </si>
  <si>
    <t>Grain Moisture Tester</t>
  </si>
  <si>
    <t>Grain Sorter</t>
  </si>
  <si>
    <t>Green Meter</t>
  </si>
  <si>
    <t>Grinder</t>
  </si>
  <si>
    <t>Growth Chamber</t>
  </si>
  <si>
    <t>Haematrocit Reader</t>
  </si>
  <si>
    <t>Haemoglobin Meter</t>
  </si>
  <si>
    <t>Hand Counter</t>
  </si>
  <si>
    <t>Hand Penetrometer</t>
  </si>
  <si>
    <t>Hating Mentie</t>
  </si>
  <si>
    <t>Heating  Air Incubator</t>
  </si>
  <si>
    <t>Hermatocrit Reader</t>
  </si>
  <si>
    <t>Alat Lab. Pertanian Lain-Lain</t>
  </si>
  <si>
    <t>High Performance Liquid Chromatography (HPLC)</t>
  </si>
  <si>
    <t>Higro Thermongraph</t>
  </si>
  <si>
    <t>Homogenizer</t>
  </si>
  <si>
    <t>Hot Plate Stirer</t>
  </si>
  <si>
    <t>Incinerator</t>
  </si>
  <si>
    <t>Inductively  Coupled Plasma (ICP)</t>
  </si>
  <si>
    <t>Infra Red Gas Analyser</t>
  </si>
  <si>
    <t>Insemination Device</t>
  </si>
  <si>
    <t>Instron Food Tester</t>
  </si>
  <si>
    <t>Instron Machine</t>
  </si>
  <si>
    <t>Integrating Quatntum Radiometer</t>
  </si>
  <si>
    <t>Ion Analyzer</t>
  </si>
  <si>
    <t>IRGA</t>
  </si>
  <si>
    <t>Jabet Katel</t>
  </si>
  <si>
    <t>Kjeltek</t>
  </si>
  <si>
    <t>Kompor Distilasi</t>
  </si>
  <si>
    <t>Laparascopy</t>
  </si>
  <si>
    <t>Leaf Area Meter (LAM)</t>
  </si>
  <si>
    <t>Liminer Flow Cabinet</t>
  </si>
  <si>
    <t>Liquid N2 Container</t>
  </si>
  <si>
    <t>Low Temperature Incubator</t>
  </si>
  <si>
    <t>Macro Balance</t>
  </si>
  <si>
    <t>Meat Grinder</t>
  </si>
  <si>
    <t>Mesin Pencuci Sayuran</t>
  </si>
  <si>
    <t>Mesin Pengepres Buah</t>
  </si>
  <si>
    <t>Mesin Pengolahan Susu</t>
  </si>
  <si>
    <t>Metabolisme Cages + Spirometer</t>
  </si>
  <si>
    <t>Metal Crack/Roughness Detector</t>
  </si>
  <si>
    <t>Maetal Headness Tester</t>
  </si>
  <si>
    <t>Microfuge</t>
  </si>
  <si>
    <t>Micropipette</t>
  </si>
  <si>
    <t>Microscope Discecting</t>
  </si>
  <si>
    <t>Microscope Electron</t>
  </si>
  <si>
    <t>Microscope Flourescence</t>
  </si>
  <si>
    <t>Microscope Inverted</t>
  </si>
  <si>
    <t>Microscope Light</t>
  </si>
  <si>
    <t>Microscope Phase Contras</t>
  </si>
  <si>
    <t>Microscope Photomocrograph</t>
  </si>
  <si>
    <t>Microtime</t>
  </si>
  <si>
    <t>Microtone Cryostat</t>
  </si>
  <si>
    <t>Micriwave Oven</t>
  </si>
  <si>
    <t>Milling  Test</t>
  </si>
  <si>
    <t>Model Pilot Plant</t>
  </si>
  <si>
    <t>Multi Chanel Thermometer</t>
  </si>
  <si>
    <t>Milichanel Pippete Dispenser</t>
  </si>
  <si>
    <t>Near Infrared Reflectance</t>
  </si>
  <si>
    <t>Nematoda Separator</t>
  </si>
  <si>
    <t>Neuber Chamber (Cell Counter)</t>
  </si>
  <si>
    <t>Neuber Chamber</t>
  </si>
  <si>
    <t>Cibath</t>
  </si>
  <si>
    <t>Operating Table + Overhead Light</t>
  </si>
  <si>
    <t>Orifice</t>
  </si>
  <si>
    <t>Oxigenmeter</t>
  </si>
  <si>
    <t>Pasteurisasi</t>
  </si>
  <si>
    <t>Pelleting Machine</t>
  </si>
  <si>
    <t>Penetrometer</t>
  </si>
  <si>
    <t>Penggilingan Buah</t>
  </si>
  <si>
    <t>Penggilingan tepung</t>
  </si>
  <si>
    <t>Penutup Botol</t>
  </si>
  <si>
    <t>Personal Komputer</t>
  </si>
  <si>
    <t>Physicrometer Potensial</t>
  </si>
  <si>
    <t>Phytotron</t>
  </si>
  <si>
    <t>Pilot Tube</t>
  </si>
  <si>
    <t>Pippet Machine</t>
  </si>
  <si>
    <t>Planktron Net</t>
  </si>
  <si>
    <t>Platform Balance</t>
  </si>
  <si>
    <t>Polihan</t>
  </si>
  <si>
    <t>Portable Pen Recorder</t>
  </si>
  <si>
    <t>Portable Spectroradimetric Research System</t>
  </si>
  <si>
    <t>Precooling Apparatus Froced Air</t>
  </si>
  <si>
    <t>Pressure Bomb</t>
  </si>
  <si>
    <t>Prorry Brake for exle</t>
  </si>
  <si>
    <t>Prorry Brake for PTO</t>
  </si>
  <si>
    <t>Pull Tipe Dinamometer</t>
  </si>
  <si>
    <t>Pulper</t>
  </si>
  <si>
    <t>Pump Testing Apparatus</t>
  </si>
  <si>
    <t>Pyrometer</t>
  </si>
  <si>
    <t>Radiotracking Micro Applycator</t>
  </si>
  <si>
    <t>Ruang Aklimatisasi</t>
  </si>
  <si>
    <t>Rubber Hradness Tester</t>
  </si>
  <si>
    <t>Rubber Moisture Tester</t>
  </si>
  <si>
    <t>Scanning Electron Microscopr (SEM/TEM)</t>
  </si>
  <si>
    <t>Seechi Disk</t>
  </si>
  <si>
    <t>Seed Divider</t>
  </si>
  <si>
    <t>Semen dan Embrio Collection Device</t>
  </si>
  <si>
    <t>Sharp Knife</t>
  </si>
  <si>
    <t>Siever</t>
  </si>
  <si>
    <t>Siro Kent Lamp</t>
  </si>
  <si>
    <t>Sistem Boiler</t>
  </si>
  <si>
    <t>Soil Bin</t>
  </si>
  <si>
    <t>Alat Laboratorium Alat Pertanian A Lain-Lain</t>
  </si>
  <si>
    <t>Soil Hradness Tester</t>
  </si>
  <si>
    <t>Soil Hydrometer</t>
  </si>
  <si>
    <t>Soil Moisture Tester</t>
  </si>
  <si>
    <t>Solarimeter</t>
  </si>
  <si>
    <t>Sosis Maker</t>
  </si>
  <si>
    <t>Soxtec</t>
  </si>
  <si>
    <t>Soxtec System</t>
  </si>
  <si>
    <t>Spark Tes for Steel</t>
  </si>
  <si>
    <t>Spora Trap</t>
  </si>
  <si>
    <t>Spring Balance</t>
  </si>
  <si>
    <t>Spyral Probe</t>
  </si>
  <si>
    <t>Steam Boiler</t>
  </si>
  <si>
    <t>Steam Generator</t>
  </si>
  <si>
    <t>Steel Ruller</t>
  </si>
  <si>
    <t>Stck Thermometer</t>
  </si>
  <si>
    <t>Stomacher</t>
  </si>
  <si>
    <t>Strain Amplifier</t>
  </si>
  <si>
    <t>Strain Gauge</t>
  </si>
  <si>
    <t>Superporometer</t>
  </si>
  <si>
    <t>Tape Meter</t>
  </si>
  <si>
    <t>Tendero Meter</t>
  </si>
  <si>
    <t>Test Road</t>
  </si>
  <si>
    <t>Thermocoupe</t>
  </si>
  <si>
    <t>Thermohidrometer</t>
  </si>
  <si>
    <t>Thermostatic Box</t>
  </si>
  <si>
    <t>Thermostalic Cabinet</t>
  </si>
  <si>
    <t>Timer Lab</t>
  </si>
  <si>
    <t>Tintometer</t>
  </si>
  <si>
    <t>Tissue Block</t>
  </si>
  <si>
    <t>Tissue Grinder</t>
  </si>
  <si>
    <t>Tissue Processor</t>
  </si>
  <si>
    <t>Tissue Tek</t>
  </si>
  <si>
    <t>TLC Scanner</t>
  </si>
  <si>
    <t>Toploading Balance</t>
  </si>
  <si>
    <t>Torque Sensor</t>
  </si>
  <si>
    <t>Transducer Strain Indicator</t>
  </si>
  <si>
    <t>Transimulator</t>
  </si>
  <si>
    <t>TS Detector</t>
  </si>
  <si>
    <t>Ultra Centrifuge</t>
  </si>
  <si>
    <t>Ultrasonic Cell Disrupter</t>
  </si>
  <si>
    <t>Ultra X Moisture Meter</t>
  </si>
  <si>
    <t>Unit Ekstraksi</t>
  </si>
  <si>
    <t>Unit Fitraasi</t>
  </si>
  <si>
    <t>Unit pengalengan</t>
  </si>
  <si>
    <t>Unit Pengering</t>
  </si>
  <si>
    <t>Unit Penggilingan</t>
  </si>
  <si>
    <t>Unit Sterilisasi</t>
  </si>
  <si>
    <t>UV-VIS Spectrophotometer</t>
  </si>
  <si>
    <t>Vacum Tester</t>
  </si>
  <si>
    <t>Vacum Evaporator</t>
  </si>
  <si>
    <t>Vacum Oven</t>
  </si>
  <si>
    <t>Variable Resistor</t>
  </si>
  <si>
    <t>Variable Speed</t>
  </si>
  <si>
    <t>Vernier Calliper</t>
  </si>
  <si>
    <t>Vibrometer</t>
  </si>
  <si>
    <t>Voluimetic Glass</t>
  </si>
  <si>
    <t>Vortec Mixer</t>
  </si>
  <si>
    <t>Warburgh Apparatus</t>
  </si>
  <si>
    <t>Water Analysis Test Kit</t>
  </si>
  <si>
    <t>Water Chille Bath</t>
  </si>
  <si>
    <t>Water Deinozer</t>
  </si>
  <si>
    <t>Water Destilation Unit</t>
  </si>
  <si>
    <t>Water Destilation Purifier</t>
  </si>
  <si>
    <t>Water Inspectore</t>
  </si>
  <si>
    <t>Water Pressure Pump Test</t>
  </si>
  <si>
    <t>Water Sanpler</t>
  </si>
  <si>
    <t>Water Bath (Snake, Still)</t>
  </si>
  <si>
    <t>Watt Meter</t>
  </si>
  <si>
    <t>Whiteness Meter</t>
  </si>
  <si>
    <t>Whiteness Tester</t>
  </si>
  <si>
    <t>Willey Mill</t>
  </si>
  <si>
    <t>winniwing Test</t>
  </si>
  <si>
    <t>Yuicer</t>
  </si>
  <si>
    <t>Alat Lab. Pertanian B Lainnya</t>
  </si>
  <si>
    <t>Alat Ukur</t>
  </si>
  <si>
    <t>Perkakas</t>
  </si>
  <si>
    <t>Alat Lab. Elektronika &amp; Daya Lain-Lain</t>
  </si>
  <si>
    <t>Fotovol (Sel Surya)</t>
  </si>
  <si>
    <t>Alat Pemanas Surya</t>
  </si>
  <si>
    <t>Alat Laboratorium energi surya Lain-Lain</t>
  </si>
  <si>
    <t>Alat Pembakaran</t>
  </si>
  <si>
    <t>Alat Pencarian</t>
  </si>
  <si>
    <t>Alat Glasifikasi</t>
  </si>
  <si>
    <t>Alat Lab. Konversi Batubara Lain-Lain</t>
  </si>
  <si>
    <t>Salinometer</t>
  </si>
  <si>
    <t>Turbidity Meter</t>
  </si>
  <si>
    <t>Radio Activity</t>
  </si>
  <si>
    <t>Flow Analysis Sistem</t>
  </si>
  <si>
    <t>Saliinti Temperatur Depth Analyser (STDA)</t>
  </si>
  <si>
    <t>Protector</t>
  </si>
  <si>
    <t>Soil Terter</t>
  </si>
  <si>
    <t>Bahytermograph</t>
  </si>
  <si>
    <t>Towing Depth Distance Recorder</t>
  </si>
  <si>
    <t>Temperature Salinity Deph Recorder</t>
  </si>
  <si>
    <t>Meter Whell</t>
  </si>
  <si>
    <t>Autimatic Level</t>
  </si>
  <si>
    <t>Alidade Plane Table</t>
  </si>
  <si>
    <t>Panthograph</t>
  </si>
  <si>
    <t>Tidal Gauge</t>
  </si>
  <si>
    <t>Balance Analitical Electrik</t>
  </si>
  <si>
    <t>Thermometer Unprotected</t>
  </si>
  <si>
    <t>Thermometer Protected</t>
  </si>
  <si>
    <t>Wave Height Recorded</t>
  </si>
  <si>
    <t>Angel Meter</t>
  </si>
  <si>
    <t>Compas</t>
  </si>
  <si>
    <t>Sterescope</t>
  </si>
  <si>
    <t>Tabung Nansen</t>
  </si>
  <si>
    <t>Phleger Coree</t>
  </si>
  <si>
    <t>Hand Auger Kit</t>
  </si>
  <si>
    <t>Point Integrated Suspended Sampler</t>
  </si>
  <si>
    <t>Tabung Nisken</t>
  </si>
  <si>
    <t>Stainless Steel Wire</t>
  </si>
  <si>
    <t>Sieve Shaker</t>
  </si>
  <si>
    <t>Cutting Machine</t>
  </si>
  <si>
    <t>Distilling Aguametri Apparatus</t>
  </si>
  <si>
    <t>Delux 2 Speed Horizonta Lapidry</t>
  </si>
  <si>
    <t>Combination Lapidry</t>
  </si>
  <si>
    <t>Diamond Saw</t>
  </si>
  <si>
    <t>Alat Lab. Oceanografi Lain-Lain</t>
  </si>
  <si>
    <t>Liquid Scatilation Counter</t>
  </si>
  <si>
    <t>Counductivity Salinity Analyzer</t>
  </si>
  <si>
    <t>Under Water Irradiameter</t>
  </si>
  <si>
    <t>Liqor Lihgt Meter</t>
  </si>
  <si>
    <t>Radio Meter</t>
  </si>
  <si>
    <t>Gas Chromatograph Mass Spectrometeromete System</t>
  </si>
  <si>
    <t>Gas  Chromatograph</t>
  </si>
  <si>
    <t>Deph Flow Temperature Continous Recorder (DFTCR)</t>
  </si>
  <si>
    <t>Lux Meter</t>
  </si>
  <si>
    <t>Splegel Relascope</t>
  </si>
  <si>
    <t>Zoo Bell Sampler Bacteriological</t>
  </si>
  <si>
    <t>Tabung Van Dom</t>
  </si>
  <si>
    <t>Light Weight Hand Winch Boom</t>
  </si>
  <si>
    <t>Productivity Kit</t>
  </si>
  <si>
    <t>Bak Aquarium</t>
  </si>
  <si>
    <t>Bak Porselin</t>
  </si>
  <si>
    <t>Bak Kultivasi</t>
  </si>
  <si>
    <t>Cage Net</t>
  </si>
  <si>
    <t>Six Place Hydromanifolds</t>
  </si>
  <si>
    <t>Laminar Air Flow Cabinet</t>
  </si>
  <si>
    <t>Rod Blower</t>
  </si>
  <si>
    <t>Liqiud Dispencer</t>
  </si>
  <si>
    <t>Rotation Evaporating</t>
  </si>
  <si>
    <t>Alat Lab. Lingkungan Perairan Lain-Lain</t>
  </si>
  <si>
    <t>Triple Beam Balance</t>
  </si>
  <si>
    <t>Under water Camera</t>
  </si>
  <si>
    <t>Grab Bodom Sampler</t>
  </si>
  <si>
    <t>Alat Selam</t>
  </si>
  <si>
    <t>Disecting Apparatus</t>
  </si>
  <si>
    <t>Alat Lab. Biologi Peralatan Lain-Lain</t>
  </si>
  <si>
    <t>N2 Distalation Unit</t>
  </si>
  <si>
    <t>Ultra Data System</t>
  </si>
  <si>
    <t>Teromol Herbarium</t>
  </si>
  <si>
    <t>Alat Perangkap Binatang</t>
  </si>
  <si>
    <t>Alat Perekat Aluminium Foil</t>
  </si>
  <si>
    <t>Counting Cel</t>
  </si>
  <si>
    <t>Emusifer</t>
  </si>
  <si>
    <t>Licht Back</t>
  </si>
  <si>
    <t>Area Meter</t>
  </si>
  <si>
    <t>Automatic Absor Spection</t>
  </si>
  <si>
    <t>Desaltor</t>
  </si>
  <si>
    <t>Automatic Area Meter</t>
  </si>
  <si>
    <t>Alat Lab. Biologi Lain-Lain</t>
  </si>
  <si>
    <t>Land Gravity Meter</t>
  </si>
  <si>
    <t>Multitester</t>
  </si>
  <si>
    <t>Self Potensial</t>
  </si>
  <si>
    <t>Electric Current Meter</t>
  </si>
  <si>
    <t>Physical Property</t>
  </si>
  <si>
    <t>Automatic Point Counter</t>
  </si>
  <si>
    <t>Abem Sounding Cable</t>
  </si>
  <si>
    <t>Densitylog Module</t>
  </si>
  <si>
    <t>Portable Digital Flagate Magnetometer</t>
  </si>
  <si>
    <t>Digital Thermometer</t>
  </si>
  <si>
    <t>Tester Kit</t>
  </si>
  <si>
    <t>Vane Tester</t>
  </si>
  <si>
    <t>Moisture Content Tester</t>
  </si>
  <si>
    <t>Magnetometer</t>
  </si>
  <si>
    <t>Geolistrik</t>
  </si>
  <si>
    <t>Meicrobarometer</t>
  </si>
  <si>
    <t>Sismograph</t>
  </si>
  <si>
    <t>Proton Magnetometer Geometric</t>
  </si>
  <si>
    <t>Aben Terrain Meter</t>
  </si>
  <si>
    <t>Portable Baoreholelogger</t>
  </si>
  <si>
    <t>Alat Lab. Geofisika Lain-Lain</t>
  </si>
  <si>
    <t>Flotation Machine</t>
  </si>
  <si>
    <t>Lab. Selective Mineral</t>
  </si>
  <si>
    <t>Lab Jar Mill</t>
  </si>
  <si>
    <t>Magn Tube Tast</t>
  </si>
  <si>
    <t>Sparator High</t>
  </si>
  <si>
    <t>Pulvarezer</t>
  </si>
  <si>
    <t>Slurry Mixer</t>
  </si>
  <si>
    <t>Speciment Mount Press</t>
  </si>
  <si>
    <t>Graverkit</t>
  </si>
  <si>
    <t>Sample Holder</t>
  </si>
  <si>
    <t>Iron M Wheel</t>
  </si>
  <si>
    <t>Coper Wheel</t>
  </si>
  <si>
    <t>Strain Gauge Indicator</t>
  </si>
  <si>
    <t>Gas Scruber</t>
  </si>
  <si>
    <t>Sher Strengt</t>
  </si>
  <si>
    <t>Milling unit</t>
  </si>
  <si>
    <t>ALat Laboratorium Tambang Lain-Lain</t>
  </si>
  <si>
    <t>Bucket Elevator</t>
  </si>
  <si>
    <t>Silo</t>
  </si>
  <si>
    <t>Extruder Cooker</t>
  </si>
  <si>
    <t>Bin Outlet Feeding</t>
  </si>
  <si>
    <t>Rotary Dryer</t>
  </si>
  <si>
    <t>Rotary Coler</t>
  </si>
  <si>
    <t>Vibrating Screen</t>
  </si>
  <si>
    <t>Tungku</t>
  </si>
  <si>
    <t>Cyclon</t>
  </si>
  <si>
    <t>Disk Mill</t>
  </si>
  <si>
    <t>Flavour Apikator</t>
  </si>
  <si>
    <t>Bagging Conveyor</t>
  </si>
  <si>
    <t>Macerator</t>
  </si>
  <si>
    <t>Bag Closer</t>
  </si>
  <si>
    <t>Sterilizer</t>
  </si>
  <si>
    <t>Packaging Machine</t>
  </si>
  <si>
    <t>Cracking Machine</t>
  </si>
  <si>
    <t>Dehuling Machine</t>
  </si>
  <si>
    <t>Homogenizeer</t>
  </si>
  <si>
    <t>Crystalizer</t>
  </si>
  <si>
    <t>Gentong Plastik</t>
  </si>
  <si>
    <t>Drum Stainless Steel</t>
  </si>
  <si>
    <t>Wash Bak</t>
  </si>
  <si>
    <t>Humadity Chamber</t>
  </si>
  <si>
    <t>Pressure Vessel</t>
  </si>
  <si>
    <t>Rectort</t>
  </si>
  <si>
    <t>Tangki Pemanas</t>
  </si>
  <si>
    <t>Economical Wiley Cutting Mill</t>
  </si>
  <si>
    <t>Polarograph</t>
  </si>
  <si>
    <t>Alat Lab. Proses/Teknik Kimia Lain-Lain</t>
  </si>
  <si>
    <t>Actuator</t>
  </si>
  <si>
    <t>Contrller Tekanan</t>
  </si>
  <si>
    <t>Controller Level</t>
  </si>
  <si>
    <t>Controller Temperature</t>
  </si>
  <si>
    <t>Controller Flow</t>
  </si>
  <si>
    <t>Controller PH</t>
  </si>
  <si>
    <t>Converter/Transducer</t>
  </si>
  <si>
    <t>Recirder</t>
  </si>
  <si>
    <t>Transmitter</t>
  </si>
  <si>
    <t>Alat Lab. Proses Industri Lain-Lain</t>
  </si>
  <si>
    <t>Mangkok Porselin</t>
  </si>
  <si>
    <t>Gegglas</t>
  </si>
  <si>
    <t>Cawan Porselin</t>
  </si>
  <si>
    <t>Lumpang Keramik</t>
  </si>
  <si>
    <t>Elektrode</t>
  </si>
  <si>
    <t>Filter Photo Meter</t>
  </si>
  <si>
    <t>Vacum Destilator</t>
  </si>
  <si>
    <t>Kaki Tiga</t>
  </si>
  <si>
    <t>Rustrack Recorders</t>
  </si>
  <si>
    <t>Petri Dishes</t>
  </si>
  <si>
    <t>Botol Pencuci</t>
  </si>
  <si>
    <t>Pipet Ukur</t>
  </si>
  <si>
    <t>Bulb</t>
  </si>
  <si>
    <t>Statip</t>
  </si>
  <si>
    <t>Tempat Prepara</t>
  </si>
  <si>
    <t>Time Control</t>
  </si>
  <si>
    <t>Eye Wash</t>
  </si>
  <si>
    <t>Labu Didih</t>
  </si>
  <si>
    <t>Pinset</t>
  </si>
  <si>
    <t>Welghin</t>
  </si>
  <si>
    <t>Welghing Bottle</t>
  </si>
  <si>
    <t>Obyek Glass</t>
  </si>
  <si>
    <t>Dek Glass</t>
  </si>
  <si>
    <t>Visco Meter Tubes</t>
  </si>
  <si>
    <t>Elemen</t>
  </si>
  <si>
    <t>Kawat Kasa</t>
  </si>
  <si>
    <t>Klem</t>
  </si>
  <si>
    <t>Alat Laboratorium Kearsipan Lain-Lain</t>
  </si>
  <si>
    <t>Centrifuge Heamatorite</t>
  </si>
  <si>
    <t>Haemocitometer</t>
  </si>
  <si>
    <t>Prothombin Meter</t>
  </si>
  <si>
    <t>Heamatologi Analizer</t>
  </si>
  <si>
    <t>Chemistry Analizer</t>
  </si>
  <si>
    <t>Laboratory Refrigerator</t>
  </si>
  <si>
    <t>Dry Sterilizer</t>
  </si>
  <si>
    <t>Cystology Centrifuge</t>
  </si>
  <si>
    <t>Steam Sterilizer</t>
  </si>
  <si>
    <t>Micro Plate Reader</t>
  </si>
  <si>
    <t>Outomatic Microplate Laser</t>
  </si>
  <si>
    <t>Osmometer</t>
  </si>
  <si>
    <t>Alat Lab. Hematogi &amp; Urinalisis Lain-Lain</t>
  </si>
  <si>
    <t>Electrostatic Tester</t>
  </si>
  <si>
    <t>Sseiz  Filter Lengkap dengan Vacum Pump dan Blende</t>
  </si>
  <si>
    <t>Land W Bilerud</t>
  </si>
  <si>
    <t>Multi Glass Meter</t>
  </si>
  <si>
    <t>Instron Bend Flucture</t>
  </si>
  <si>
    <t>Electro Analysis Apparatus</t>
  </si>
  <si>
    <t>Mesin Penghilang Tinta</t>
  </si>
  <si>
    <t>Alat Pengolah Lumpur Aktif</t>
  </si>
  <si>
    <t>Pola Pemotong Karton dari Stainless Steel</t>
  </si>
  <si>
    <t>Alat Pengukur Masa Jenis</t>
  </si>
  <si>
    <t>Alat Uji Kuat Lentur</t>
  </si>
  <si>
    <t>Alat Tangki Pengapungan</t>
  </si>
  <si>
    <t>Alat Pengukur Kadar Air dengan Electrode</t>
  </si>
  <si>
    <t>Alat Pengolah Lumpur dari Hasil Pengolahan Limbah</t>
  </si>
  <si>
    <t>Alat Uji Koefisien Gesek Kertas</t>
  </si>
  <si>
    <t>Instron Bending Tester Attachment</t>
  </si>
  <si>
    <t>Alat Pengolah Air Limbah</t>
  </si>
  <si>
    <t>Handy Pump</t>
  </si>
  <si>
    <t>Bendseen Smootheess and Porosity  Tester</t>
  </si>
  <si>
    <t>Funce and Die Cutter</t>
  </si>
  <si>
    <t>Beach Functure Tester</t>
  </si>
  <si>
    <t>William Standard Sheet (TMI)</t>
  </si>
  <si>
    <t>Directional Pendulum</t>
  </si>
  <si>
    <t>Extraction Heater</t>
  </si>
  <si>
    <t>Colony Counter &amp; Automatic Taly</t>
  </si>
  <si>
    <t>IGT Tester</t>
  </si>
  <si>
    <t>Digital Pocket Oxygen Meter</t>
  </si>
  <si>
    <t>Desintegrator</t>
  </si>
  <si>
    <t>Stable Fibre Classifier</t>
  </si>
  <si>
    <t>Smoothness Tester</t>
  </si>
  <si>
    <t>Presisiem Yam Reel</t>
  </si>
  <si>
    <t>Perata Ink Pemis</t>
  </si>
  <si>
    <t>Denso Meter</t>
  </si>
  <si>
    <t>Expantion Contra Tester</t>
  </si>
  <si>
    <t>Paper Scale</t>
  </si>
  <si>
    <t>Tensile Strength Tester for Rayon</t>
  </si>
  <si>
    <t>Thecness Strenghts</t>
  </si>
  <si>
    <t>Bursting Tester Molen</t>
  </si>
  <si>
    <t>Aalt Press Kertas</t>
  </si>
  <si>
    <t>PFI Mill</t>
  </si>
  <si>
    <t>Fibre Clasifier</t>
  </si>
  <si>
    <t>Refiner (Mesin Giling Pulp)</t>
  </si>
  <si>
    <t>PAT Attachment Bc Phase Drainage Jar With Thermos</t>
  </si>
  <si>
    <t>Mecanical Compresion Gauge</t>
  </si>
  <si>
    <t>Peeler Gauge</t>
  </si>
  <si>
    <t>Methylation Celulosa</t>
  </si>
  <si>
    <t>Apparatus dan Stirer</t>
  </si>
  <si>
    <t>Alat Box Compression Test</t>
  </si>
  <si>
    <t>Alat Pembuat Lembaran Kertas</t>
  </si>
  <si>
    <t>Ultra Filter Cell</t>
  </si>
  <si>
    <t>Alat Uji Pembentuk Contoh Uji Pulff Pulp</t>
  </si>
  <si>
    <t>Dreging and Sampling Equipment Complit</t>
  </si>
  <si>
    <t>Noise Tester/DB Tester</t>
  </si>
  <si>
    <t>AAS Attachment for HG Determination and 16 Lamp</t>
  </si>
  <si>
    <t>Parker Print Siuf Tester (PPS Tester)</t>
  </si>
  <si>
    <t>Reed Nui Meter MK II Fomtion</t>
  </si>
  <si>
    <t>Geer Type Drying Coaster</t>
  </si>
  <si>
    <t>Chip Clasifier</t>
  </si>
  <si>
    <t>Propotip Pengolahan Air Limbah</t>
  </si>
  <si>
    <t>Alat Fraksinasi Serat</t>
  </si>
  <si>
    <t>Coefisient of Erection Tester</t>
  </si>
  <si>
    <t>Disstein Set</t>
  </si>
  <si>
    <t>Dynamic Hand Sheet</t>
  </si>
  <si>
    <t>Dynamic Gand Sheet</t>
  </si>
  <si>
    <t>Multiflax</t>
  </si>
  <si>
    <t>Prooper Coater Alt</t>
  </si>
  <si>
    <t>Plowing Film</t>
  </si>
  <si>
    <t>Elecrylic Stabilizer</t>
  </si>
  <si>
    <t>Bioflio Fermentor</t>
  </si>
  <si>
    <t>Set Up</t>
  </si>
  <si>
    <t>Alat Uji Komperator</t>
  </si>
  <si>
    <t>Gas Detector</t>
  </si>
  <si>
    <t>Alat Uji Permentasi Kertas</t>
  </si>
  <si>
    <t>Portable Comparasit Sample</t>
  </si>
  <si>
    <t>Laboratory Sewage Tream Plase</t>
  </si>
  <si>
    <t>Granulator</t>
  </si>
  <si>
    <t>New Quart Thermohygrograph</t>
  </si>
  <si>
    <t>Multimeter</t>
  </si>
  <si>
    <t>Aneroid Barometer Jar</t>
  </si>
  <si>
    <t>Screen Pembatas</t>
  </si>
  <si>
    <t>Thermometer Digital</t>
  </si>
  <si>
    <t>Tempat Air Suling</t>
  </si>
  <si>
    <t>Alat Penyaringan</t>
  </si>
  <si>
    <t>Aneroid Jar</t>
  </si>
  <si>
    <t>Automatic Pipet Dispenser</t>
  </si>
  <si>
    <t>Exicator</t>
  </si>
  <si>
    <t>Extration Heather</t>
  </si>
  <si>
    <t>Faden Thermometer</t>
  </si>
  <si>
    <t>Furne Hood</t>
  </si>
  <si>
    <t>Mental Heater</t>
  </si>
  <si>
    <t>Mechanic Heater</t>
  </si>
  <si>
    <t>Neraca Analysis Kalibrator</t>
  </si>
  <si>
    <t>Standard Masa</t>
  </si>
  <si>
    <t>Tabung Dektruksi</t>
  </si>
  <si>
    <t>Karl Fisher</t>
  </si>
  <si>
    <t>Alat Laboratorium Lainnya (Lain-Lain)</t>
  </si>
  <si>
    <t>Altifity Water Mater</t>
  </si>
  <si>
    <t>Oxigen Meter</t>
  </si>
  <si>
    <t>Alat Reasifikasi</t>
  </si>
  <si>
    <t>Sample Consetrator</t>
  </si>
  <si>
    <t>Alat Detruksi</t>
  </si>
  <si>
    <t>Universal Noister Tesater</t>
  </si>
  <si>
    <t>Grindet Ciclotek</t>
  </si>
  <si>
    <t>Handy Aspirator</t>
  </si>
  <si>
    <t>Tabung Centrifuge</t>
  </si>
  <si>
    <t>Kolom Fraksinasi</t>
  </si>
  <si>
    <t>Detector HPLC</t>
  </si>
  <si>
    <t>Elctric Counter Fryer</t>
  </si>
  <si>
    <t>Testtoterm</t>
  </si>
  <si>
    <t>Conmotector</t>
  </si>
  <si>
    <t>Hallow Chatode Lamp</t>
  </si>
  <si>
    <t>Destilasi Bertingkat</t>
  </si>
  <si>
    <t>Heating Mantle</t>
  </si>
  <si>
    <t>Anak Timbangan</t>
  </si>
  <si>
    <t>Wastle Water Tester</t>
  </si>
  <si>
    <t>Alat Kalibrasi Thermometer</t>
  </si>
  <si>
    <t>Cawan  Kwarsa</t>
  </si>
  <si>
    <t>Scuber Unit</t>
  </si>
  <si>
    <t>Alat Lab. Hematologi &amp; Urinalis Lain-Lain</t>
  </si>
  <si>
    <t>Kit Bahasa A</t>
  </si>
  <si>
    <t>Papan Panel</t>
  </si>
  <si>
    <t>Kit SAS Individual</t>
  </si>
  <si>
    <t>Kotak Alat-alat Peraga Meloce SAS</t>
  </si>
  <si>
    <t>Gambar Total</t>
  </si>
  <si>
    <t>Gambar Analitik</t>
  </si>
  <si>
    <t>Kotak Bahasa utk Kartu Kalimat Huruf Cetak &amp; Kartu</t>
  </si>
  <si>
    <t>Kartu Kalimat Huruf Cetak</t>
  </si>
  <si>
    <t>Kartu Kalimat Dengan Huruf  Cetak</t>
  </si>
  <si>
    <t>Kotak Bahasa Untuk Kartu Kata dan Kartu Suku Kata,</t>
  </si>
  <si>
    <t>Kartu Kata dengan Huruf Cetak</t>
  </si>
  <si>
    <t>Kartu Suku Kata dengan Huruf cetak</t>
  </si>
  <si>
    <t>Kartu Huruf dengan Huruf Cetak</t>
  </si>
  <si>
    <t>Papan Alphabet</t>
  </si>
  <si>
    <t>Kain Panel</t>
  </si>
  <si>
    <t>Alat Peraga Bahasa Indonesi Lain-lain</t>
  </si>
  <si>
    <t>Kit Matematika</t>
  </si>
  <si>
    <t>Roda Motor</t>
  </si>
  <si>
    <t>Bapanku</t>
  </si>
  <si>
    <t>Muka Jam</t>
  </si>
  <si>
    <t>Rak Bilangan Dua Ruang</t>
  </si>
  <si>
    <t>Rak Bilangan Tiga Ruang</t>
  </si>
  <si>
    <t>Papan Bergerak</t>
  </si>
  <si>
    <t>Papan Berpaku</t>
  </si>
  <si>
    <t>Papan Pasak</t>
  </si>
  <si>
    <t>Kubus Untuk Bilangan Berbaris Sepuluh</t>
  </si>
  <si>
    <t>Abakus Untuk Bilangan Berbaris</t>
  </si>
  <si>
    <t>Pengukur Luas</t>
  </si>
  <si>
    <t>Blok Untuk Bilangan</t>
  </si>
  <si>
    <t>Bata</t>
  </si>
  <si>
    <t>Mistar Geser C</t>
  </si>
  <si>
    <t>Bangun-bangun ruang</t>
  </si>
  <si>
    <t>Pola Bangun Ruang</t>
  </si>
  <si>
    <t>Kerangka Benda Ruang</t>
  </si>
  <si>
    <t>Aritmatika Jam</t>
  </si>
  <si>
    <t>Garis dan Bangun Ruang</t>
  </si>
  <si>
    <t>Pengukur Panjang Kurva</t>
  </si>
  <si>
    <t>Penggaris Plastik</t>
  </si>
  <si>
    <t>Pipa Plastik</t>
  </si>
  <si>
    <t>Simetri Cermin</t>
  </si>
  <si>
    <t>Blok Untuk Bilangan Berbaris</t>
  </si>
  <si>
    <t>Blok Simetri Putar</t>
  </si>
  <si>
    <t>Blok Untuk Bilangan Berbaris Dua</t>
  </si>
  <si>
    <t>Blok Untuk Bilangan Berbaris Lima</t>
  </si>
  <si>
    <t>Bangunan dan Daerah Bangun Datar</t>
  </si>
  <si>
    <t>Kubus Satuan</t>
  </si>
  <si>
    <t>Busur Derajat</t>
  </si>
  <si>
    <t>Miter Ceser B</t>
  </si>
  <si>
    <t>Penggaris Siku-siku</t>
  </si>
  <si>
    <t>Jangka</t>
  </si>
  <si>
    <t>coin</t>
  </si>
  <si>
    <t>Dadu matematika</t>
  </si>
  <si>
    <t>Pusingan</t>
  </si>
  <si>
    <t>Blok Pytheagoras</t>
  </si>
  <si>
    <t>Blok Logica</t>
  </si>
  <si>
    <t>Blok Segitiga ABC</t>
  </si>
  <si>
    <t>Pengukur Sudut Elevansi</t>
  </si>
  <si>
    <t>Model Kubus</t>
  </si>
  <si>
    <t>Model Balok</t>
  </si>
  <si>
    <t>Model Prisma Segitiga Siku-siku</t>
  </si>
  <si>
    <t>Model Prisma Tegak Segitiga</t>
  </si>
  <si>
    <t>Bidang Delapan Beraturan</t>
  </si>
  <si>
    <t>Model Bidang Dua Belas Beraturan</t>
  </si>
  <si>
    <t>Model Tabung Jaring-jaring</t>
  </si>
  <si>
    <t>Model Bola dan Setengah Bola</t>
  </si>
  <si>
    <t>Kit Matematika SD</t>
  </si>
  <si>
    <t>Papan Paku Kecil</t>
  </si>
  <si>
    <t>Kartu Gambar</t>
  </si>
  <si>
    <t>Satuan Sosok</t>
  </si>
  <si>
    <t>Gawang Penghitung</t>
  </si>
  <si>
    <t>Gawang Angka</t>
  </si>
  <si>
    <t>Model Jam Bentuk dasar</t>
  </si>
  <si>
    <t>Bola Gelinding</t>
  </si>
  <si>
    <t>Lempar Galang</t>
  </si>
  <si>
    <t>Detak-detak tiang</t>
  </si>
  <si>
    <t>Mistra Papan tulis</t>
  </si>
  <si>
    <t>Papan Tulis Berkotak</t>
  </si>
  <si>
    <t>Kain Pianel</t>
  </si>
  <si>
    <t>Model Bangun Ruang</t>
  </si>
  <si>
    <t>Alat Peraga Matematika</t>
  </si>
  <si>
    <t>Alat Peraga Matematika Lain-lain</t>
  </si>
  <si>
    <t>Kotak Peti lengkap</t>
  </si>
  <si>
    <t>Bingkai Plastik</t>
  </si>
  <si>
    <t>Baut</t>
  </si>
  <si>
    <t>Pasak</t>
  </si>
  <si>
    <t>Pemegang Batera</t>
  </si>
  <si>
    <t>Sklar</t>
  </si>
  <si>
    <t>Piting</t>
  </si>
  <si>
    <t>Kabel Listril</t>
  </si>
  <si>
    <t>Pembakar Spirtus</t>
  </si>
  <si>
    <t>Gelas Kimia</t>
  </si>
  <si>
    <t>Pemegang</t>
  </si>
  <si>
    <t>Kaca/Skala</t>
  </si>
  <si>
    <t>Sumbat Karet (Untuk 01-02-79-0110)</t>
  </si>
  <si>
    <t>Batang Muai</t>
  </si>
  <si>
    <t>langan Neraca</t>
  </si>
  <si>
    <t>Poros Neraca</t>
  </si>
  <si>
    <t>Mangkok Neraca</t>
  </si>
  <si>
    <t>Jarum Penunjuk</t>
  </si>
  <si>
    <t>Kubus Plastik</t>
  </si>
  <si>
    <t>Kubus Kayu</t>
  </si>
  <si>
    <t>Bola baja</t>
  </si>
  <si>
    <t>Pipa Intai Bias</t>
  </si>
  <si>
    <t>Kontrol Tunggal</t>
  </si>
  <si>
    <t>Kontrol Ganda</t>
  </si>
  <si>
    <t>Pegas</t>
  </si>
  <si>
    <t>Volume Konstan</t>
  </si>
  <si>
    <t>Kawat Damai</t>
  </si>
  <si>
    <t>Turbin Air</t>
  </si>
  <si>
    <t>Klem Plastik</t>
  </si>
  <si>
    <t>Magnet</t>
  </si>
  <si>
    <t>Sistem Optik</t>
  </si>
  <si>
    <t>Isi Kelompok Penyimpanan 1</t>
  </si>
  <si>
    <t>Isi Kelompok Penyimpanan 2</t>
  </si>
  <si>
    <t>Isi Kelompok Penyimpanan 3</t>
  </si>
  <si>
    <t>Isi Kelompok Penyimpanan 4</t>
  </si>
  <si>
    <t>Isi Kelompok Penyimpanan 5</t>
  </si>
  <si>
    <t>Isi Kelompok Penyimpanan 6</t>
  </si>
  <si>
    <t>Isi Kelompok Penyimpanan 7</t>
  </si>
  <si>
    <t>Tutup Penyimpanan 21415</t>
  </si>
  <si>
    <t>Kelompok Penyimpanan/Laci 8</t>
  </si>
  <si>
    <t>Tutup Penyimpanan 3</t>
  </si>
  <si>
    <t>Tutup Penyimpanan 7</t>
  </si>
  <si>
    <t>Pedoman Guru</t>
  </si>
  <si>
    <t>Petunjuk Percobaan</t>
  </si>
  <si>
    <t>ALat Peraga IPA Dasar Lain-lain</t>
  </si>
  <si>
    <t>Kerangka Karet</t>
  </si>
  <si>
    <t>Model Tenkorang</t>
  </si>
  <si>
    <t>Model Lidah</t>
  </si>
  <si>
    <t>Model Torso Wanita</t>
  </si>
  <si>
    <t>Model Jantung</t>
  </si>
  <si>
    <t>Model Rahang Gigi</t>
  </si>
  <si>
    <t>Model Pencernaan Makanan</t>
  </si>
  <si>
    <t>Model Mata</t>
  </si>
  <si>
    <t>Model Kuda</t>
  </si>
  <si>
    <t>Model Lembu</t>
  </si>
  <si>
    <t>Model Torso Mini</t>
  </si>
  <si>
    <t>Mistar</t>
  </si>
  <si>
    <t>Bujur Sangkar 1 Cm2</t>
  </si>
  <si>
    <t>Bujur Sangkar 1 Dm2</t>
  </si>
  <si>
    <t>Kubus 1 Cm3</t>
  </si>
  <si>
    <t>Gelas Ukur</t>
  </si>
  <si>
    <t>Pipet Tetes</t>
  </si>
  <si>
    <t>Botol Plastik</t>
  </si>
  <si>
    <t>Klem Rangkap</t>
  </si>
  <si>
    <t>Batu timbangan</t>
  </si>
  <si>
    <t>Gelas minum</t>
  </si>
  <si>
    <t>Labu Erien Mayer</t>
  </si>
  <si>
    <t>Sumbat Erlemenyer</t>
  </si>
  <si>
    <t>Bendera dan Gabus</t>
  </si>
  <si>
    <t>Lilin</t>
  </si>
  <si>
    <t>Balon Karet</t>
  </si>
  <si>
    <t>Buku</t>
  </si>
  <si>
    <t>Cawan Alumunium</t>
  </si>
  <si>
    <t>Ember (Pot)</t>
  </si>
  <si>
    <t>Thermometer Kamar</t>
  </si>
  <si>
    <t>Thermometer 0.0 - 100.0 C</t>
  </si>
  <si>
    <t>Thermometer Badan</t>
  </si>
  <si>
    <t>Balok Berkait</t>
  </si>
  <si>
    <t>Silinder Berkait</t>
  </si>
  <si>
    <t>Tali/Benang</t>
  </si>
  <si>
    <t>Lembaran Plastik</t>
  </si>
  <si>
    <t>Sumbat Pipa Runcing</t>
  </si>
  <si>
    <t>Pipet Isap</t>
  </si>
  <si>
    <t>Sumbat-sumbat Pipa Gelas</t>
  </si>
  <si>
    <t>Penjepit Tabung Reaksi Jembatan</t>
  </si>
  <si>
    <t>Jembatan</t>
  </si>
  <si>
    <t>Batang Bambu/Besi</t>
  </si>
  <si>
    <t>Batang Logam</t>
  </si>
  <si>
    <t>Batang Kuningan</t>
  </si>
  <si>
    <t>Batang Gelas</t>
  </si>
  <si>
    <t>Sapu Tangan</t>
  </si>
  <si>
    <t>Kertas Karton</t>
  </si>
  <si>
    <t>Landasan Segitiga</t>
  </si>
  <si>
    <t>Pemberat</t>
  </si>
  <si>
    <t>Statip Lilin</t>
  </si>
  <si>
    <t>Gelas Horizontal</t>
  </si>
  <si>
    <t>Layar</t>
  </si>
  <si>
    <t>Lensa</t>
  </si>
  <si>
    <t>Kapas/Kertas Yang Kering</t>
  </si>
  <si>
    <t>Stetip Film</t>
  </si>
  <si>
    <t>Baterai</t>
  </si>
  <si>
    <t>Lampu Pijar</t>
  </si>
  <si>
    <t>Kawat Penghubung</t>
  </si>
  <si>
    <t>Paku</t>
  </si>
  <si>
    <t>Kunci Sinyal</t>
  </si>
  <si>
    <t>Bel Listrik</t>
  </si>
  <si>
    <t>Alas Dengan Lampu + Kontak</t>
  </si>
  <si>
    <t>Pasangan Batu Baterai Seri</t>
  </si>
  <si>
    <t>Pasangan Batu Baterai Paralel</t>
  </si>
  <si>
    <t>Cawan Patri</t>
  </si>
  <si>
    <t>Pensil Kaca</t>
  </si>
  <si>
    <t>Pot Plastik</t>
  </si>
  <si>
    <t>Pisau</t>
  </si>
  <si>
    <t>Pipa Karet</t>
  </si>
  <si>
    <t>Pipa Kaca Lurus</t>
  </si>
  <si>
    <t>Statip Tabung Reaksi</t>
  </si>
  <si>
    <t>Gelas Piala</t>
  </si>
  <si>
    <t>Larutan Garam NaCi</t>
  </si>
  <si>
    <t>Kertas Selopatan</t>
  </si>
  <si>
    <t>Pinset + Pensil</t>
  </si>
  <si>
    <t>Lilin Mainan</t>
  </si>
  <si>
    <t>Jarum Pentul</t>
  </si>
  <si>
    <t>Balok Gabus</t>
  </si>
  <si>
    <t>Sepitan</t>
  </si>
  <si>
    <t>Penjepit Kertas</t>
  </si>
  <si>
    <t>Botol Spesiman</t>
  </si>
  <si>
    <t>Sumbat Karet</t>
  </si>
  <si>
    <t>Lilin dan Pemegangnya</t>
  </si>
  <si>
    <t>Sumbat Berlubang 2 (Dua)</t>
  </si>
  <si>
    <t>Pinset Bengkok</t>
  </si>
  <si>
    <t>Alat Demonstrasi Pernapasan</t>
  </si>
  <si>
    <t>Pipa Bentuk Y</t>
  </si>
  <si>
    <t>Alat Peraga IPA Lanjutan Lain-lain</t>
  </si>
  <si>
    <t>Bejana Berhubungan</t>
  </si>
  <si>
    <t>Pipa Kapiler</t>
  </si>
  <si>
    <t>Ember S'Gravesandre</t>
  </si>
  <si>
    <t>Galangan Kapal</t>
  </si>
  <si>
    <t>Manometer Terbuka</t>
  </si>
  <si>
    <t>Manometer Tertutup</t>
  </si>
  <si>
    <t>Pompa Karet</t>
  </si>
  <si>
    <t>2 Pipa Gelas + Karet Penyumbat</t>
  </si>
  <si>
    <t>Pipa Bengkok + Sumbat</t>
  </si>
  <si>
    <t>Batu Timbangan Berkait</t>
  </si>
  <si>
    <t>Alas Jungkitan</t>
  </si>
  <si>
    <t>Katrol</t>
  </si>
  <si>
    <t>Penahan Ben</t>
  </si>
  <si>
    <t>Desimeter</t>
  </si>
  <si>
    <t>Alat Untuk Menunjukan Tekanan Dalam Kelema</t>
  </si>
  <si>
    <t>Tabung Resonansi</t>
  </si>
  <si>
    <t>Garpu Penala</t>
  </si>
  <si>
    <t>Lempeng Gelas</t>
  </si>
  <si>
    <t>Galang Sandaran/Ring</t>
  </si>
  <si>
    <t>Alat Menunjukan Aliran Zat Cair</t>
  </si>
  <si>
    <t>Kertas Isap</t>
  </si>
  <si>
    <t>Pipa Pendingin/Penyuling</t>
  </si>
  <si>
    <t>Rol Optik</t>
  </si>
  <si>
    <t>Sumber Cahaya</t>
  </si>
  <si>
    <t>Rangka Penjepit</t>
  </si>
  <si>
    <t>Celah Satu Horisontal</t>
  </si>
  <si>
    <t>Cermin Datar dan Skala</t>
  </si>
  <si>
    <t>Klem Pegas</t>
  </si>
  <si>
    <t>Lempeng Perpeks 1/2 Lingkaran</t>
  </si>
  <si>
    <t>Prisma (Lempeng)</t>
  </si>
  <si>
    <t>Lempeng Plane Paralel</t>
  </si>
  <si>
    <t>Celah Lima Horisontal</t>
  </si>
  <si>
    <t>Lensa Pepeku Sikonfeks</t>
  </si>
  <si>
    <t>Lensa Pereku  Konkaf</t>
  </si>
  <si>
    <t>Lensa F + 15</t>
  </si>
  <si>
    <t>Lensa F + 10</t>
  </si>
  <si>
    <t>Lensa F + 5</t>
  </si>
  <si>
    <t>Lensa F + 30</t>
  </si>
  <si>
    <t>Lensa F + 12</t>
  </si>
  <si>
    <t>Magnit Batang</t>
  </si>
  <si>
    <t>Sebuk Besi</t>
  </si>
  <si>
    <t>Tombok Tekan</t>
  </si>
  <si>
    <t>Kumparan 300</t>
  </si>
  <si>
    <t>Inti Kumparan  300 lilitan</t>
  </si>
  <si>
    <t>Ampermeter</t>
  </si>
  <si>
    <t>Batang Gelas/Plastik</t>
  </si>
  <si>
    <t>Beberapa Tahanan</t>
  </si>
  <si>
    <t>Jarum Panjang</t>
  </si>
  <si>
    <t>Lensa tangan</t>
  </si>
  <si>
    <t>Papan Pengempes</t>
  </si>
  <si>
    <t>Papan Perentang</t>
  </si>
  <si>
    <t>Kertas Minyak</t>
  </si>
  <si>
    <t>Gelas Obyek</t>
  </si>
  <si>
    <t>Gelas Penutup</t>
  </si>
  <si>
    <t>Mikroskop</t>
  </si>
  <si>
    <t>Bronthymol Biru</t>
  </si>
  <si>
    <t>Belyar</t>
  </si>
  <si>
    <t>Glukosa</t>
  </si>
  <si>
    <t>Pipa Manometer</t>
  </si>
  <si>
    <t>Pipa Gelas</t>
  </si>
  <si>
    <t>Sepit Kayu</t>
  </si>
  <si>
    <t>Reagen Biuret</t>
  </si>
  <si>
    <t>Mortir/Ulu</t>
  </si>
  <si>
    <t>Rak Tabunga Reaksi</t>
  </si>
  <si>
    <t>Sumbat Karet Berpipa</t>
  </si>
  <si>
    <t>Sumbat Erlemeyer Berpipa</t>
  </si>
  <si>
    <t>Sumbat tabung Reaksi + Pipa Lurus</t>
  </si>
  <si>
    <t>Thermos Kecil</t>
  </si>
  <si>
    <t>Pot Besar</t>
  </si>
  <si>
    <t>Alat Peraga IPA Menengah Lain-lain</t>
  </si>
  <si>
    <t>Model Kepala dan Otak</t>
  </si>
  <si>
    <t>Model Kulit</t>
  </si>
  <si>
    <t>Model Telinga</t>
  </si>
  <si>
    <t>Model Hati dan Ginjal</t>
  </si>
  <si>
    <t>Model Gigi</t>
  </si>
  <si>
    <t>Model Lambung</t>
  </si>
  <si>
    <t>Model Ginjal</t>
  </si>
  <si>
    <t>Slotted Weight dan Hanger 250 gram</t>
  </si>
  <si>
    <t>Slotted Weight dan Hanger 10-100 gram</t>
  </si>
  <si>
    <t>Elektroda Tembaga (Voltameter)</t>
  </si>
  <si>
    <t>Alat Hartle</t>
  </si>
  <si>
    <t>Hygrometer Basah dan Kering</t>
  </si>
  <si>
    <t>Motor Listrik</t>
  </si>
  <si>
    <t>Ticker Limer</t>
  </si>
  <si>
    <t>Cunductivity App</t>
  </si>
  <si>
    <t>Catrol Ganda</t>
  </si>
  <si>
    <t>Silinder Materi</t>
  </si>
  <si>
    <t>Pascal Syirine</t>
  </si>
  <si>
    <t>Alat Difusi Zat Cair (Liquid Diff App)</t>
  </si>
  <si>
    <t>Kotak Cacing Tanah</t>
  </si>
  <si>
    <t>Alat Ukur Tekanan Air (Poot Presure App)</t>
  </si>
  <si>
    <t>Kotak Kaca Obyek</t>
  </si>
  <si>
    <t>Snaper For Crok Berer</t>
  </si>
  <si>
    <t>Tabung Penyuling</t>
  </si>
  <si>
    <t>Segitiga Porselin</t>
  </si>
  <si>
    <t>Jepitan Tabung Reaksi</t>
  </si>
  <si>
    <t>Spatula Tanduk</t>
  </si>
  <si>
    <t>Spatula Stainless Steel</t>
  </si>
  <si>
    <t>Sikat Tabung Reaksi Besar Kecil</t>
  </si>
  <si>
    <t>Pipa T</t>
  </si>
  <si>
    <t>Pipa Y dari Kaca</t>
  </si>
  <si>
    <t>Pipa Ukuran 5 ml</t>
  </si>
  <si>
    <t>Pipa Ukuran 10 ml</t>
  </si>
  <si>
    <t>Pipa Ukuran 25 ml</t>
  </si>
  <si>
    <t>Model jantung</t>
  </si>
  <si>
    <t>Alat Peraga IPA Atas lain-lain</t>
  </si>
  <si>
    <t>Alat Peraga IPS Lain-lain</t>
  </si>
  <si>
    <t>Alat Peraga Membaca dan Menulis Al Quran</t>
  </si>
  <si>
    <t>Papan peraga</t>
  </si>
  <si>
    <t>Alat Peraga Agama Islam Lain-lain</t>
  </si>
  <si>
    <t>Pisau Okulasi</t>
  </si>
  <si>
    <t>Gunting Stek</t>
  </si>
  <si>
    <t>Gunting Pemangkas</t>
  </si>
  <si>
    <t>Spryer Kecil</t>
  </si>
  <si>
    <t>Sekop</t>
  </si>
  <si>
    <t>Panci</t>
  </si>
  <si>
    <t>Botol</t>
  </si>
  <si>
    <t>Botol Jam (Botol Selat)</t>
  </si>
  <si>
    <t>Pisau Buah</t>
  </si>
  <si>
    <t>Spruit (Alat Penyuntik)</t>
  </si>
  <si>
    <t>Tempat Minum Ayam</t>
  </si>
  <si>
    <t>Lumpang Besi</t>
  </si>
  <si>
    <t>Alat Peraga Ketrampilan Lain-lain</t>
  </si>
  <si>
    <t>Gitar  Spanish</t>
  </si>
  <si>
    <t>Gitar  Electrik</t>
  </si>
  <si>
    <t>Piano</t>
  </si>
  <si>
    <t>Organ/Electone</t>
  </si>
  <si>
    <t>Recorder</t>
  </si>
  <si>
    <t>Stem Fluid</t>
  </si>
  <si>
    <t>Gambar Dinding Notasi Musik</t>
  </si>
  <si>
    <t>Pianika</t>
  </si>
  <si>
    <t>Harmonika</t>
  </si>
  <si>
    <t>Gamelan</t>
  </si>
  <si>
    <t>Angklung</t>
  </si>
  <si>
    <t>Suling/Seruling</t>
  </si>
  <si>
    <t>Kecapi</t>
  </si>
  <si>
    <t>Rebab</t>
  </si>
  <si>
    <t>Gendang</t>
  </si>
  <si>
    <t>Alat Peraga Kesenian Lain-lain</t>
  </si>
  <si>
    <t>Nama Nada</t>
  </si>
  <si>
    <t>Bola Kasti</t>
  </si>
  <si>
    <t>Kayu Pemukul</t>
  </si>
  <si>
    <t>Start Blok</t>
  </si>
  <si>
    <t>Bendera Start</t>
  </si>
  <si>
    <t>Bola Pasil</t>
  </si>
  <si>
    <t>Pita Ukuran (Meteran)</t>
  </si>
  <si>
    <t>Alat Peraga Olah Raga Lain-lain</t>
  </si>
  <si>
    <t>Lambang Negara (Garuda)</t>
  </si>
  <si>
    <t>Bendera Merah Putih</t>
  </si>
  <si>
    <t>Gambar Wakil Presiden</t>
  </si>
  <si>
    <t>Gambar Tokoh-tokoh Nasional</t>
  </si>
  <si>
    <t>ALat Peraga PMP Lain-lain</t>
  </si>
  <si>
    <t>Conductimeter</t>
  </si>
  <si>
    <t>Coulometer</t>
  </si>
  <si>
    <t>Potentiometer</t>
  </si>
  <si>
    <t>Titralyzer</t>
  </si>
  <si>
    <t>Lon Analyzer</t>
  </si>
  <si>
    <t>Karl Fisher Water Tritator</t>
  </si>
  <si>
    <t>Lecttrolylic</t>
  </si>
  <si>
    <t>C-H-N Analyzer</t>
  </si>
  <si>
    <t>C-H-O Analytical Microcombustion Equipment</t>
  </si>
  <si>
    <t>Merz Automatic N-Analyzer</t>
  </si>
  <si>
    <t>C&amp;S in Solid Combustion Analyzer</t>
  </si>
  <si>
    <t>Amino Acid caobohydrate Analyzer</t>
  </si>
  <si>
    <t>Electro Phoresis Analysis Equipment</t>
  </si>
  <si>
    <t>Moisture Tester</t>
  </si>
  <si>
    <t>KjeidahiDEgestion Block (For N Determinator)</t>
  </si>
  <si>
    <t>Ultra Violet Spechtrophotometer</t>
  </si>
  <si>
    <t>Visible Light Spechtrophotometer</t>
  </si>
  <si>
    <t>Infared Spechtrophotometer</t>
  </si>
  <si>
    <t>Plame Spechtrophotometer</t>
  </si>
  <si>
    <t>Atomic Absorption (Flame) Spechtrophotometer</t>
  </si>
  <si>
    <t>Emmision Spechtrophotometer</t>
  </si>
  <si>
    <t>X-Ray Flouresonce (XRP)</t>
  </si>
  <si>
    <t>Fluorimeter</t>
  </si>
  <si>
    <t>Turbidimeter/Nephelometer</t>
  </si>
  <si>
    <t>Polarimeter/Refractometer</t>
  </si>
  <si>
    <t>X-Ray Diffactometer</t>
  </si>
  <si>
    <t>Thermoluminiscence Dosimeter (TLD) Reader</t>
  </si>
  <si>
    <t>Uranium Ore Analyzer</t>
  </si>
  <si>
    <t>Amilograph Meter</t>
  </si>
  <si>
    <t>Mass Spectrometer</t>
  </si>
  <si>
    <t>Mass Spectrograph</t>
  </si>
  <si>
    <t>Magnetic Resonance Spectrometer</t>
  </si>
  <si>
    <t>Calorimeter</t>
  </si>
  <si>
    <t>Melting Point Determination Appartus</t>
  </si>
  <si>
    <t>Thermogravimeter</t>
  </si>
  <si>
    <t>Differensial Thermal Analyzer</t>
  </si>
  <si>
    <t>Thermo Analyzer</t>
  </si>
  <si>
    <t>Chromatography Developing Chamber</t>
  </si>
  <si>
    <t>Thin Layer Chromatography Drying Rack/ Desiccator</t>
  </si>
  <si>
    <t>Fraction Collector</t>
  </si>
  <si>
    <t>Gas Chromatography (GC)</t>
  </si>
  <si>
    <t>Radio Chromatography Scaner</t>
  </si>
  <si>
    <t>Surface Arcameter (BET Method)</t>
  </si>
  <si>
    <t>Porosimeter/Permeameter</t>
  </si>
  <si>
    <t>Analytical Instrumnet Lain-lain</t>
  </si>
  <si>
    <t>General Popose Glass Thermometer</t>
  </si>
  <si>
    <t>Dial Reading Thermometer</t>
  </si>
  <si>
    <t>Procesion Thermometer</t>
  </si>
  <si>
    <t>Clinical Thermometer</t>
  </si>
  <si>
    <t>Maximum-Minimum Thermometer</t>
  </si>
  <si>
    <t>Resistance Thermometer</t>
  </si>
  <si>
    <t>Bimetal Thermometer</t>
  </si>
  <si>
    <t>Temperature Indicator</t>
  </si>
  <si>
    <t>Temperature Recorder</t>
  </si>
  <si>
    <t>Thermoregulator</t>
  </si>
  <si>
    <t>Immersion Pyrometer</t>
  </si>
  <si>
    <t>Specral-Optical Pyrometer</t>
  </si>
  <si>
    <t>UV/Uv-Vis Radiometer</t>
  </si>
  <si>
    <t>PH Meter/Indicator And lon Meter</t>
  </si>
  <si>
    <t>Ater Puryti Meter (Spesific Resitance Meter)</t>
  </si>
  <si>
    <t>Dissolvel Oxygen Meter (DO)</t>
  </si>
  <si>
    <t>Biological Oxygen Demand Monitor (BID)</t>
  </si>
  <si>
    <t>Bourdan Vacuum Gauge</t>
  </si>
  <si>
    <t>Thermocouple Vacuum Gauge</t>
  </si>
  <si>
    <t>Incline Tube Manometer</t>
  </si>
  <si>
    <t>Portable Flectronic manometer</t>
  </si>
  <si>
    <t>Pirani High Vacuum Gauge</t>
  </si>
  <si>
    <t>Vacuumeter</t>
  </si>
  <si>
    <t>Well Type Manometer</t>
  </si>
  <si>
    <t>Liquid Column Pressure Indicator</t>
  </si>
  <si>
    <t>Electerc Element Pressure Indicator</t>
  </si>
  <si>
    <t>Piezoresistive Pressure Indicator</t>
  </si>
  <si>
    <t>Piezoelectric Pressure Indicator</t>
  </si>
  <si>
    <t>Straningases Pressure Indicator</t>
  </si>
  <si>
    <t>Spesific Gravitometer</t>
  </si>
  <si>
    <t>Whestphalt Balance Densitometer</t>
  </si>
  <si>
    <t>Chain Balance Densitometer</t>
  </si>
  <si>
    <t>Densitometer General</t>
  </si>
  <si>
    <t>Surface Tensometer</t>
  </si>
  <si>
    <t>Viscometer Viscosimeter</t>
  </si>
  <si>
    <t>Kinematic Viscosety Bath</t>
  </si>
  <si>
    <t>Du Nuoy InterFacial Tensiometer</t>
  </si>
  <si>
    <t>Orsat-Fischer Gas Analyzer</t>
  </si>
  <si>
    <t>Gasmeter</t>
  </si>
  <si>
    <t>Anemometer Flowmeter</t>
  </si>
  <si>
    <t>Venturumeter Flowmeter</t>
  </si>
  <si>
    <t>Area Meter Flowmeter</t>
  </si>
  <si>
    <t>Onfice Meter Flowmeter</t>
  </si>
  <si>
    <t>Nozziemeter Flowmeter</t>
  </si>
  <si>
    <t>Massmeter Flowmeter</t>
  </si>
  <si>
    <t>Elbowimeter Flowmeter</t>
  </si>
  <si>
    <t>Gage Galss Level Indicator</t>
  </si>
  <si>
    <t>Tape Float Gage Level Indicator</t>
  </si>
  <si>
    <t>Level Shaft Gage Level Indicator</t>
  </si>
  <si>
    <t>Buble Tube Level Measumy System</t>
  </si>
  <si>
    <t>Flash Point Tester</t>
  </si>
  <si>
    <t>Insrument Probe/Sensor Lain-lain</t>
  </si>
  <si>
    <t>Electronic Top Loading Balance</t>
  </si>
  <si>
    <t>Electronic Analytical Balance</t>
  </si>
  <si>
    <t>Mechanical Analytical Balance</t>
  </si>
  <si>
    <t>electronic Microbalance</t>
  </si>
  <si>
    <t>Remote Bader</t>
  </si>
  <si>
    <t>Telecope Scale</t>
  </si>
  <si>
    <t>Platform Scale</t>
  </si>
  <si>
    <t>Sprong Scale</t>
  </si>
  <si>
    <t>Table Balance</t>
  </si>
  <si>
    <t>Electric Control</t>
  </si>
  <si>
    <t>Balance Weight Set</t>
  </si>
  <si>
    <t>Rotator Heater Control</t>
  </si>
  <si>
    <t>UWFP Control Panel with HR</t>
  </si>
  <si>
    <t>Reccoder</t>
  </si>
  <si>
    <t>Water Sampler</t>
  </si>
  <si>
    <t>Stop Clock</t>
  </si>
  <si>
    <t>Wall Clock</t>
  </si>
  <si>
    <t>Automatic On/Off Time Switch</t>
  </si>
  <si>
    <t>Stroboscope Flash</t>
  </si>
  <si>
    <t>Tachometer</t>
  </si>
  <si>
    <t>Rpm Meter</t>
  </si>
  <si>
    <t>Coloni Holder</t>
  </si>
  <si>
    <t>Battle Holder</t>
  </si>
  <si>
    <t>Team Heater Water Bath</t>
  </si>
  <si>
    <t>Electrically Heated Water Bath</t>
  </si>
  <si>
    <t>Electrically Heated Oil Bath</t>
  </si>
  <si>
    <t>Sand Bath</t>
  </si>
  <si>
    <t>Thermostatic Water Bath</t>
  </si>
  <si>
    <t>Test Tube Dry Bath</t>
  </si>
  <si>
    <t>Cleaning Bath</t>
  </si>
  <si>
    <t>Lab Eva Porator</t>
  </si>
  <si>
    <t>Thermostatic Water Cerculator</t>
  </si>
  <si>
    <t>Thermostatic Oil Cerculator</t>
  </si>
  <si>
    <t>Thermostatic Refrigerating Carculator</t>
  </si>
  <si>
    <t>Vice Jig U 235 Proses</t>
  </si>
  <si>
    <t>Dauble Ended Bottle Case</t>
  </si>
  <si>
    <t>Bunsen Gas Bumer</t>
  </si>
  <si>
    <t>Maker Gas Bumer</t>
  </si>
  <si>
    <t>Blow Lamp (Brander)</t>
  </si>
  <si>
    <t>AW Bottle Case</t>
  </si>
  <si>
    <t>FRFW Bottle Case</t>
  </si>
  <si>
    <t>Cold Plate</t>
  </si>
  <si>
    <t>Immersion Heating Coll</t>
  </si>
  <si>
    <t>Immersion Rod Coll</t>
  </si>
  <si>
    <t>Immersion Refrigeration Stiring</t>
  </si>
  <si>
    <t>Hot Plate with Magnetic Stiring</t>
  </si>
  <si>
    <t>Automatic Laboratory Steam Generator</t>
  </si>
  <si>
    <t>Water Perclator (Boiler)</t>
  </si>
  <si>
    <t>Rotating Jig</t>
  </si>
  <si>
    <t>Heat Gun</t>
  </si>
  <si>
    <t>Table Model Health g Mantle</t>
  </si>
  <si>
    <t>Heating Tape</t>
  </si>
  <si>
    <t>Infrared Lamp</t>
  </si>
  <si>
    <t>High Pressure Autoclave (W/WO) Stirree</t>
  </si>
  <si>
    <t>High Presure Shaking Autoclave</t>
  </si>
  <si>
    <t>Special Tube Fumace</t>
  </si>
  <si>
    <t>Tube Fumace</t>
  </si>
  <si>
    <t>Vibrating Micro Shaker</t>
  </si>
  <si>
    <t>Shaking Machine</t>
  </si>
  <si>
    <t>Test Tube Shaker</t>
  </si>
  <si>
    <t>Universal Shaking Apparatus</t>
  </si>
  <si>
    <t>Lab Stirried Reaction Vessel</t>
  </si>
  <si>
    <t>Sterrer Motor</t>
  </si>
  <si>
    <t>Multiple Stining Unit</t>
  </si>
  <si>
    <t>Magnetic Sterrer</t>
  </si>
  <si>
    <t>Revaluation Counter</t>
  </si>
  <si>
    <t>Ultrasonic Sceaner</t>
  </si>
  <si>
    <t>Laboratory Sleving Machine Shaker</t>
  </si>
  <si>
    <t>Laboratory Sleve Set</t>
  </si>
  <si>
    <t>Siffer &amp; Rotatop</t>
  </si>
  <si>
    <t>Ball Mill</t>
  </si>
  <si>
    <t>Laboratory Cylinder Centrifuge</t>
  </si>
  <si>
    <t>Laboratory Basket Centrifuge</t>
  </si>
  <si>
    <t>Hand Centrifuge</t>
  </si>
  <si>
    <t>Laboratory Bench Centrifuge</t>
  </si>
  <si>
    <t>Laboratory High Speed Centrifuge</t>
  </si>
  <si>
    <t>Muffie Furnace</t>
  </si>
  <si>
    <t>Transformer</t>
  </si>
  <si>
    <t>Distilation Equipment</t>
  </si>
  <si>
    <t>Distilation Air Barat</t>
  </si>
  <si>
    <t>Lab Water Purifier/Demmaralizer</t>
  </si>
  <si>
    <t>Lab water Destiling/Bio Sistiling Apparatus</t>
  </si>
  <si>
    <t>Electrolytic Hr Generator</t>
  </si>
  <si>
    <t>Kepp's Gas Generator</t>
  </si>
  <si>
    <t>Picking System</t>
  </si>
  <si>
    <t>Room Dehudifier</t>
  </si>
  <si>
    <t>Laboratory/Service Wagon/Cart</t>
  </si>
  <si>
    <t>General Laboratory Tool Lain-lain</t>
  </si>
  <si>
    <t>Plating System</t>
  </si>
  <si>
    <t>Herilac Welder &amp; Special WS</t>
  </si>
  <si>
    <t>Cambustion Tube</t>
  </si>
  <si>
    <t>Vacuum System</t>
  </si>
  <si>
    <t>Dewar</t>
  </si>
  <si>
    <t>Regulator Pemanas</t>
  </si>
  <si>
    <t>Pemanas Jaket</t>
  </si>
  <si>
    <t>Speed Dyana Mixer</t>
  </si>
  <si>
    <t>Srystal Growing + Cutter Mach</t>
  </si>
  <si>
    <t>Instrument Probe/Sensor A Lain-lain</t>
  </si>
  <si>
    <t>Burette</t>
  </si>
  <si>
    <t>Automatic Burelle</t>
  </si>
  <si>
    <t>Pipette Epperdort</t>
  </si>
  <si>
    <t>Microlitre Piperdirt</t>
  </si>
  <si>
    <t>Large Glass Vessel (Kataslitye Low Exchange)</t>
  </si>
  <si>
    <t>Water Chiller</t>
  </si>
  <si>
    <t>Dessiccator</t>
  </si>
  <si>
    <t>Cendensor (Liebig Davis, Dimrot, Spiral, Alhm)</t>
  </si>
  <si>
    <t>Soxhel Extrator</t>
  </si>
  <si>
    <t>Crucible (Quartz, Porcelin)</t>
  </si>
  <si>
    <t>Curcible (Nickel, etc)</t>
  </si>
  <si>
    <t>Mortar Porcelin</t>
  </si>
  <si>
    <t>Integrated Circuit Taster (IC Taster)</t>
  </si>
  <si>
    <t>Beaker</t>
  </si>
  <si>
    <t>Flask</t>
  </si>
  <si>
    <t>Botle Aspirator</t>
  </si>
  <si>
    <t>Retort</t>
  </si>
  <si>
    <t>Funnel</t>
  </si>
  <si>
    <t>Safety Can</t>
  </si>
  <si>
    <t>Safety Container/Jerrican</t>
  </si>
  <si>
    <t>Safety Container</t>
  </si>
  <si>
    <t>Tank</t>
  </si>
  <si>
    <t>Glassware Plastik/Utensils Lain-lain</t>
  </si>
  <si>
    <t>Generator Set (Lab Scale)</t>
  </si>
  <si>
    <t>Ear (Protecting) Muff</t>
  </si>
  <si>
    <t>Eye Geoggles</t>
  </si>
  <si>
    <t>Face Shiled (Form Radiant Heat Spork)</t>
  </si>
  <si>
    <t>Anti Dust &amp; Taxic Fume Reapirator</t>
  </si>
  <si>
    <t>Eyewash Station</t>
  </si>
  <si>
    <t>Hot Cell</t>
  </si>
  <si>
    <t>Lead Glass Mindow</t>
  </si>
  <si>
    <t>FPM Target Holder Assembly</t>
  </si>
  <si>
    <t>WNP Hook</t>
  </si>
  <si>
    <t>Fire Extinguisher</t>
  </si>
  <si>
    <t>Fire Extinguisher Carlage</t>
  </si>
  <si>
    <t>Capsule Handling Toll &amp; LA</t>
  </si>
  <si>
    <t>Isotop Stringer</t>
  </si>
  <si>
    <t>In Pool Holder for Stringer</t>
  </si>
  <si>
    <t>Fume Alert Napor Detector</t>
  </si>
  <si>
    <t>Smoke Detecting System &amp; Alarm</t>
  </si>
  <si>
    <t>Fume /Gas Leak Detector</t>
  </si>
  <si>
    <t>Fission Product CSB, TILIEC</t>
  </si>
  <si>
    <t>Electronic Controls</t>
  </si>
  <si>
    <t>Glave Box</t>
  </si>
  <si>
    <t>Fume Hood</t>
  </si>
  <si>
    <t>Acid Hood</t>
  </si>
  <si>
    <t>Special Support Equip</t>
  </si>
  <si>
    <t>Gamma Monitor</t>
  </si>
  <si>
    <t>High Volume Air Sampler</t>
  </si>
  <si>
    <t>Laboratory Safety equipment Lain-lain</t>
  </si>
  <si>
    <t>Ge Detector (Planer + Coxial)</t>
  </si>
  <si>
    <t>SI (LI) Detector</t>
  </si>
  <si>
    <t>GE (LI) Coalocial Detector</t>
  </si>
  <si>
    <t>Thin Window GE (LI) Coakxial Detector</t>
  </si>
  <si>
    <t>Assesories Ni Liq + LN2</t>
  </si>
  <si>
    <t>LN2 Detector</t>
  </si>
  <si>
    <t>Vertical Dipstick Cryostat</t>
  </si>
  <si>
    <t>Horisontal Disostick Cryostat</t>
  </si>
  <si>
    <t>45 Dipstick Cryostat</t>
  </si>
  <si>
    <t>Detector Alpha</t>
  </si>
  <si>
    <t>Sillicon Surface Barrier Detector (SSB)</t>
  </si>
  <si>
    <t>Vacuum Chamber</t>
  </si>
  <si>
    <t>Gos Filled Detector (He, 3 Bf3)</t>
  </si>
  <si>
    <t>Nal Scintillation Detector</t>
  </si>
  <si>
    <t>Fash Neutron Scintillation Detector</t>
  </si>
  <si>
    <t>Radiation Detector Lain-lain</t>
  </si>
  <si>
    <t>Preamplifier Propotional Couter</t>
  </si>
  <si>
    <t>Preamplifier Ge (LE) Detactor</t>
  </si>
  <si>
    <t>Preamplifier SSB Detactor</t>
  </si>
  <si>
    <t>Preamplifier Semi Conductor Detactor</t>
  </si>
  <si>
    <t>Preamplifier Sceletillation Detactor</t>
  </si>
  <si>
    <t>Preamplifier PM Tube Bose</t>
  </si>
  <si>
    <t>Spectroscope Amplifier</t>
  </si>
  <si>
    <t>Double Dellay Line Amplifier</t>
  </si>
  <si>
    <t>Delay Amplifier</t>
  </si>
  <si>
    <t>Biased Amplifier</t>
  </si>
  <si>
    <t>Preamp/Amp/Disc (PAD)</t>
  </si>
  <si>
    <t>Timming Filter Amplifier</t>
  </si>
  <si>
    <t>Sum Invert Amplifier</t>
  </si>
  <si>
    <t>Time Analyzer</t>
  </si>
  <si>
    <t>Constant Fraction Deseriminator</t>
  </si>
  <si>
    <t>Universal Cooincidence</t>
  </si>
  <si>
    <t>Coincidence Analyser</t>
  </si>
  <si>
    <t>Logic Shaper and Delay</t>
  </si>
  <si>
    <t>Namosec Delay</t>
  </si>
  <si>
    <t>Fast/Slow Coincidence</t>
  </si>
  <si>
    <t>Analog to Digital Converter (ADC)</t>
  </si>
  <si>
    <t>Linear Gate</t>
  </si>
  <si>
    <t>Linear Gate and Streteher</t>
  </si>
  <si>
    <t>Live Gate Counector Pile up Rejector</t>
  </si>
  <si>
    <t>Spectrum Stabilyser</t>
  </si>
  <si>
    <t>Logic Analyzer</t>
  </si>
  <si>
    <t>Mixer Rauter</t>
  </si>
  <si>
    <t>Linear Logarithmic Reatemeter</t>
  </si>
  <si>
    <t>Linear Ratemeter</t>
  </si>
  <si>
    <t>Multi Input Multi Sacler</t>
  </si>
  <si>
    <t>Blind Scaler</t>
  </si>
  <si>
    <t>Data Input</t>
  </si>
  <si>
    <t>Parabell to Serial Converter</t>
  </si>
  <si>
    <t>Papear Tape Scanner</t>
  </si>
  <si>
    <t>Teletype Scaner</t>
  </si>
  <si>
    <t>Blind Timer</t>
  </si>
  <si>
    <t>Timer/Scaler</t>
  </si>
  <si>
    <t>Chonometer</t>
  </si>
  <si>
    <t>Serial Scanner/Printe</t>
  </si>
  <si>
    <t>Preamp Power Supply</t>
  </si>
  <si>
    <t>Bin/Power Supply</t>
  </si>
  <si>
    <t>HV Power Supply</t>
  </si>
  <si>
    <t>HV Bias Power Supply</t>
  </si>
  <si>
    <t>DC Power Supply</t>
  </si>
  <si>
    <t>System Fower</t>
  </si>
  <si>
    <t>Oscilator Modula</t>
  </si>
  <si>
    <t>Line Square Wave Oscilator</t>
  </si>
  <si>
    <t>Low Distortion Oscilator</t>
  </si>
  <si>
    <t>Pulse Generator/Pluser</t>
  </si>
  <si>
    <t>Prequenso Synthatizer</t>
  </si>
  <si>
    <t>Function Generator</t>
  </si>
  <si>
    <t>Reference Pulser</t>
  </si>
  <si>
    <t>Precision Pulser</t>
  </si>
  <si>
    <t>Logic Pulser</t>
  </si>
  <si>
    <t>Modular Counting &amp; Scentific Lain-lain</t>
  </si>
  <si>
    <t>Liquid/Scintilation Counter</t>
  </si>
  <si>
    <t>Multi Chanel Analyser</t>
  </si>
  <si>
    <t>Multi Parameter System</t>
  </si>
  <si>
    <t>Ultra Low Level/Counting System</t>
  </si>
  <si>
    <t>Single Chanel Analyser Counter</t>
  </si>
  <si>
    <t>Quod Alpha Spectometer</t>
  </si>
  <si>
    <t>GM Counter</t>
  </si>
  <si>
    <t>4 Coincidence Counter</t>
  </si>
  <si>
    <t>Scintilometer</t>
  </si>
  <si>
    <t>Gamma Ray Spectometer</t>
  </si>
  <si>
    <t>Lonnger</t>
  </si>
  <si>
    <t>Gas Flow Counter</t>
  </si>
  <si>
    <t>Neutron Counter</t>
  </si>
  <si>
    <t>Gamma Lonzation Chamber</t>
  </si>
  <si>
    <t>Assembly/Accounting System Lain-lain</t>
  </si>
  <si>
    <t>Single Channel Recorder</t>
  </si>
  <si>
    <t>Dual Channel Recorder</t>
  </si>
  <si>
    <t>XY-Yt Recorder</t>
  </si>
  <si>
    <t>Cathode Ray Osciloscope</t>
  </si>
  <si>
    <t>Camera Scope</t>
  </si>
  <si>
    <t>GO Recorder</t>
  </si>
  <si>
    <t>Hybrid Recorder</t>
  </si>
  <si>
    <t>Recorder Display Lain-lain</t>
  </si>
  <si>
    <t>Uninterupted Power Supply</t>
  </si>
  <si>
    <t>Single Phase Transformer Step Up/Down</t>
  </si>
  <si>
    <t>There Phase Transformer Step Up/Down</t>
  </si>
  <si>
    <t>Constant Voltage Transformer</t>
  </si>
  <si>
    <t>Line Voltage Transformer</t>
  </si>
  <si>
    <t>Sliding Riostat</t>
  </si>
  <si>
    <t>Cable Drum</t>
  </si>
  <si>
    <t>Altenator</t>
  </si>
  <si>
    <t>Helium Liquifier</t>
  </si>
  <si>
    <t>N2 Dewars + Tabung</t>
  </si>
  <si>
    <t>Sample Changer</t>
  </si>
  <si>
    <t>Liquid N2 Production System</t>
  </si>
  <si>
    <t>Magnetic Coil</t>
  </si>
  <si>
    <t>Dry Ice Unit</t>
  </si>
  <si>
    <t>LN2 Container</t>
  </si>
  <si>
    <t>System/Power Supplay Lain-lain</t>
  </si>
  <si>
    <t>Analog Voltmeter</t>
  </si>
  <si>
    <t>Digital Voltmeter</t>
  </si>
  <si>
    <t>Ohm Meter</t>
  </si>
  <si>
    <t>Frequency Meter</t>
  </si>
  <si>
    <t>Multi Frequency LCr Meter</t>
  </si>
  <si>
    <t>LCZ Meter</t>
  </si>
  <si>
    <t>RF Impedance Analyzer</t>
  </si>
  <si>
    <t>LF Impedance Analyzer</t>
  </si>
  <si>
    <t>Vector/Z/Meter</t>
  </si>
  <si>
    <t>Digital LCR Meter</t>
  </si>
  <si>
    <t>O Meter</t>
  </si>
  <si>
    <t>High resistence Meter</t>
  </si>
  <si>
    <t>Milli Ohm</t>
  </si>
  <si>
    <t>Universal Bidge</t>
  </si>
  <si>
    <t>Semi Conductor Parameter Analyzer</t>
  </si>
  <si>
    <t>Semi Conductor Tester</t>
  </si>
  <si>
    <t>Integrate Circuit Tester</t>
  </si>
  <si>
    <t>Ac Ammeter</t>
  </si>
  <si>
    <t>Phase Sequence Indicator</t>
  </si>
  <si>
    <t>Power Meter</t>
  </si>
  <si>
    <t>Gauss Meter</t>
  </si>
  <si>
    <t>Gain Phase Meter</t>
  </si>
  <si>
    <t>Curve Tacer</t>
  </si>
  <si>
    <t>Differential Volt Meter</t>
  </si>
  <si>
    <t>Differential Comperator</t>
  </si>
  <si>
    <t>Cryfob Dewars</t>
  </si>
  <si>
    <t>Transister Tester</t>
  </si>
  <si>
    <t>Mocrosystem Trouble Shoote</t>
  </si>
  <si>
    <t>DC Calibration Set</t>
  </si>
  <si>
    <t>AC Calibration Set</t>
  </si>
  <si>
    <t>Distotion Analyzer</t>
  </si>
  <si>
    <t>Componen tester</t>
  </si>
  <si>
    <t>Tranceiver Test Equipment</t>
  </si>
  <si>
    <t>Measuring/Testing Device Lain-lain</t>
  </si>
  <si>
    <t>Scanning Electron Microscope (SEM)</t>
  </si>
  <si>
    <t>Transmission Electron Micoscope (TEM)</t>
  </si>
  <si>
    <t>Scanning Transmission Electron Microscope (STEM)</t>
  </si>
  <si>
    <t>Wlede Matric L-4060 Pahtinder Lasser Cutting</t>
  </si>
  <si>
    <t>Laser Correlator</t>
  </si>
  <si>
    <t>Laser Power Motor</t>
  </si>
  <si>
    <t>Laser Spectrum Analyzer</t>
  </si>
  <si>
    <t>Laser CO2</t>
  </si>
  <si>
    <t>Laser Nitrogen</t>
  </si>
  <si>
    <t>Laser He Ne</t>
  </si>
  <si>
    <t>Laser Argon</t>
  </si>
  <si>
    <t>Piranti Optik</t>
  </si>
  <si>
    <t>Opto electronics Lain-lain</t>
  </si>
  <si>
    <t>Ion impator</t>
  </si>
  <si>
    <t>Electron</t>
  </si>
  <si>
    <t>Linear Accelerator</t>
  </si>
  <si>
    <t>Clyclotron</t>
  </si>
  <si>
    <t>Synchotron</t>
  </si>
  <si>
    <t>Neotron Generator</t>
  </si>
  <si>
    <t>Van dan Graof Generator</t>
  </si>
  <si>
    <t>Ion Counting System</t>
  </si>
  <si>
    <t>Accelator Lain-lain</t>
  </si>
  <si>
    <t>Subcritical Assembly</t>
  </si>
  <si>
    <t>In Pile Loop</t>
  </si>
  <si>
    <t>Out Pile Loop/engineering Loop</t>
  </si>
  <si>
    <t>Neutron (Beam) Chopper</t>
  </si>
  <si>
    <t>Neutron Deffraction System</t>
  </si>
  <si>
    <t>In Beam (Fast Netron Analysis System)</t>
  </si>
  <si>
    <t>Reactor Bridge</t>
  </si>
  <si>
    <t>Fool Viewing Glass</t>
  </si>
  <si>
    <t>Reactor Expermental System Lain-lain</t>
  </si>
  <si>
    <t>Hand Monitor</t>
  </si>
  <si>
    <t>Hand and Foot Monitor</t>
  </si>
  <si>
    <t>B.Y Whole Body Monitor</t>
  </si>
  <si>
    <t>Radiation Area Monitor</t>
  </si>
  <si>
    <t>Xenon Area Monitor</t>
  </si>
  <si>
    <t>Survey Meter (XBYD)</t>
  </si>
  <si>
    <t>Pocket Dosimeter (for X, Y, Theirmain)</t>
  </si>
  <si>
    <t>Dosimeter Charge</t>
  </si>
  <si>
    <t>Dosimeter Storage Case</t>
  </si>
  <si>
    <t>Neutron Surveymeter</t>
  </si>
  <si>
    <t>Gelger Probe</t>
  </si>
  <si>
    <t>Scintilation Probe</t>
  </si>
  <si>
    <t>Sample Counting Probe</t>
  </si>
  <si>
    <t>Ionisation Chamber/Tabung Ionisasi Device</t>
  </si>
  <si>
    <t>Radon Gas Monitor</t>
  </si>
  <si>
    <t>Neutron Dosmeter</t>
  </si>
  <si>
    <t>Dose Calibrator</t>
  </si>
  <si>
    <t>Isotop Calibrator</t>
  </si>
  <si>
    <t>Cloth Monitor</t>
  </si>
  <si>
    <t>Gate/Probe Monitor</t>
  </si>
  <si>
    <t>Air Sample</t>
  </si>
  <si>
    <t>Alat Ukur Fisika Kesehatan Lain-lain</t>
  </si>
  <si>
    <t>Lead Container</t>
  </si>
  <si>
    <t>Lead Veal</t>
  </si>
  <si>
    <t>Lead Waster Container</t>
  </si>
  <si>
    <t>Lead Fase Sheald</t>
  </si>
  <si>
    <t>Lead Aperon</t>
  </si>
  <si>
    <t>Lead Spectacles</t>
  </si>
  <si>
    <t>Lead Gloves</t>
  </si>
  <si>
    <t>Mini Monitor</t>
  </si>
  <si>
    <t>Radiochemical Lead GWL</t>
  </si>
  <si>
    <t>Transfer Cell Lead Glass WL</t>
  </si>
  <si>
    <t>Griptong/Niptong</t>
  </si>
  <si>
    <t>Master Slave</t>
  </si>
  <si>
    <t>Electronic Robot</t>
  </si>
  <si>
    <t>Entri Call Lead Glass WL</t>
  </si>
  <si>
    <t>Radiarm</t>
  </si>
  <si>
    <t>Beam Shutter Lock</t>
  </si>
  <si>
    <t>Control Rod Guide Tube Lock</t>
  </si>
  <si>
    <t>Specimen Lifting Device</t>
  </si>
  <si>
    <t>Hunior Lave Glass Window &amp; L</t>
  </si>
  <si>
    <t>Radio Pharmacheutical &amp; GW</t>
  </si>
  <si>
    <t>Countainment Boxes (Single C)</t>
  </si>
  <si>
    <t>Countainment Boxes (Double C)</t>
  </si>
  <si>
    <t>Gamma Pool Shef</t>
  </si>
  <si>
    <t>Primery Tongs</t>
  </si>
  <si>
    <t>Remote Wire Cutter</t>
  </si>
  <si>
    <t>Transfer Bucket 4</t>
  </si>
  <si>
    <t>Transfer Bucket 6</t>
  </si>
  <si>
    <t>Electronichamical M System</t>
  </si>
  <si>
    <t>Intercell Conveyer System CE</t>
  </si>
  <si>
    <t>Top Barier Lead Shield</t>
  </si>
  <si>
    <t>ALat Kesehatan Kerja Lain-lain</t>
  </si>
  <si>
    <t>Noise Level Meter</t>
  </si>
  <si>
    <t>Sound Monitor/Sirine</t>
  </si>
  <si>
    <t>Sirine</t>
  </si>
  <si>
    <t>Unit Siementasi</t>
  </si>
  <si>
    <t>Proteksi Lingkungan Lain-lain</t>
  </si>
  <si>
    <t>Barometer</t>
  </si>
  <si>
    <t>Barrograph</t>
  </si>
  <si>
    <t>Hygrograph</t>
  </si>
  <si>
    <t>Thermo Hygrograph</t>
  </si>
  <si>
    <t>Psychometer</t>
  </si>
  <si>
    <t>Rainfall Recorder</t>
  </si>
  <si>
    <t>Rainfall Sensor</t>
  </si>
  <si>
    <t>Meteotower</t>
  </si>
  <si>
    <t>Wind Sensor Set</t>
  </si>
  <si>
    <t>Relative Humadity Sensor Set</t>
  </si>
  <si>
    <t>Temperature Sensor Set</t>
  </si>
  <si>
    <t>Electric</t>
  </si>
  <si>
    <t>Hand Cup Animometer</t>
  </si>
  <si>
    <t>Vene Anomometer</t>
  </si>
  <si>
    <t>Thermal Apemometer</t>
  </si>
  <si>
    <t>Wind Telemeter</t>
  </si>
  <si>
    <t>Mechanical Wind Recorder</t>
  </si>
  <si>
    <t>Rain Gange</t>
  </si>
  <si>
    <t>Seinmeter Sensor</t>
  </si>
  <si>
    <t>Seismograph Recorder</t>
  </si>
  <si>
    <t>Meteo Set Portable</t>
  </si>
  <si>
    <t>Meteometer Set Recorder</t>
  </si>
  <si>
    <t>Metemeter Panel</t>
  </si>
  <si>
    <t>Solar Radiator Recorder</t>
  </si>
  <si>
    <t>Meteorological Equipment Lain-lain</t>
  </si>
  <si>
    <t>Standar Am 2411</t>
  </si>
  <si>
    <t>Standar RA 226</t>
  </si>
  <si>
    <t>Standar Sr 90</t>
  </si>
  <si>
    <t>Standar Co 60</t>
  </si>
  <si>
    <t>Standar Pu 239</t>
  </si>
  <si>
    <t>Standar Am-Cs 137</t>
  </si>
  <si>
    <t>Sumber Radiasi  Lain-lain</t>
  </si>
  <si>
    <t>X Ray Machine &amp; Control</t>
  </si>
  <si>
    <t>X Ray Panetration</t>
  </si>
  <si>
    <t>X Ray Transiumminiscense</t>
  </si>
  <si>
    <t>Gamma Irradiation Equipment</t>
  </si>
  <si>
    <t>Neutron Source</t>
  </si>
  <si>
    <t>Radiation Application Equipment Lain-lain</t>
  </si>
  <si>
    <t>Ultrasonic Testing Device</t>
  </si>
  <si>
    <t>Portable Testing Magnet</t>
  </si>
  <si>
    <t>Eddy Current Testing Device</t>
  </si>
  <si>
    <t>Film Image Viewer</t>
  </si>
  <si>
    <t>Accustic Emmisim Device</t>
  </si>
  <si>
    <t>Depth Crack Meter</t>
  </si>
  <si>
    <t>Hardness Tester (Heardmeter)</t>
  </si>
  <si>
    <t>Helium Leak Detector</t>
  </si>
  <si>
    <t>Fatique Tester</t>
  </si>
  <si>
    <t>Creep Tester and Stree Rupme Tester</t>
  </si>
  <si>
    <t>Hydraulic Tester</t>
  </si>
  <si>
    <t>Tanslie Strenght Tester</t>
  </si>
  <si>
    <t>Corosion Tester</t>
  </si>
  <si>
    <t>Alat Uji Taktik</t>
  </si>
  <si>
    <t>Bending Tester</t>
  </si>
  <si>
    <t>Surface Rounghnesas Measuring Device</t>
  </si>
  <si>
    <t>Frofilometer</t>
  </si>
  <si>
    <t>Non Destructive Test (NDT) Device Lain-lain</t>
  </si>
  <si>
    <t>Hand Microtome</t>
  </si>
  <si>
    <t>Rotary Microtome</t>
  </si>
  <si>
    <t>Freezing Microtome (Cryocut Mocrotome)</t>
  </si>
  <si>
    <t>Microtome Knife Shaiperner</t>
  </si>
  <si>
    <t>Tissue Preparation Floating Bath</t>
  </si>
  <si>
    <t>Fisher Bridge Warner</t>
  </si>
  <si>
    <t>Laminair Air Flow</t>
  </si>
  <si>
    <t>High Pressure Sterilizer</t>
  </si>
  <si>
    <t>Instrumen Sterilizer</t>
  </si>
  <si>
    <t>Radition Sterilizer</t>
  </si>
  <si>
    <t>Hot Air Sterilizer</t>
  </si>
  <si>
    <t>Ultrasonic Cleaning Bath</t>
  </si>
  <si>
    <t>Micromare Cleaning Bath</t>
  </si>
  <si>
    <t>Serological Bath</t>
  </si>
  <si>
    <t>Ruller Tube Culture Apparatus</t>
  </si>
  <si>
    <t>Ruller Tube Incubator</t>
  </si>
  <si>
    <t>Growth Chanber</t>
  </si>
  <si>
    <t>Refrige Incubatorrated</t>
  </si>
  <si>
    <t>Anaerobic Culture Incubator</t>
  </si>
  <si>
    <t>Cell Culture CO2 Incubator</t>
  </si>
  <si>
    <t>Shaking Incubator</t>
  </si>
  <si>
    <t>Isotemp Dry Heat Incubator</t>
  </si>
  <si>
    <t>Gravity Convection Incubator</t>
  </si>
  <si>
    <t>Air Flow Incubator</t>
  </si>
  <si>
    <t>Bacterial Colony Counter</t>
  </si>
  <si>
    <t>Hand Taily Counter</t>
  </si>
  <si>
    <t>Blood Counting Instrument</t>
  </si>
  <si>
    <t>Blood Sedimentation Apparatus</t>
  </si>
  <si>
    <t>Blood Investigation Set</t>
  </si>
  <si>
    <t>Sahll Heamometer</t>
  </si>
  <si>
    <t>Blood Presure Meter/Tensimeter</t>
  </si>
  <si>
    <t>Haemacyto Meter</t>
  </si>
  <si>
    <t>Blood Calcium Analyzer</t>
  </si>
  <si>
    <t>Blood Chiorine Analyzer</t>
  </si>
  <si>
    <t>Blood Sodium Potassium Analyzer</t>
  </si>
  <si>
    <t>Haematology Analyzer</t>
  </si>
  <si>
    <t>Erythrocyte Sedimentation Rate (ESR) Recorder</t>
  </si>
  <si>
    <t>Deferential Blood Cell Counter</t>
  </si>
  <si>
    <t>Electro Encephalografi</t>
  </si>
  <si>
    <t>Cardiovasculler Instrument</t>
  </si>
  <si>
    <t>Urine Meter</t>
  </si>
  <si>
    <t>Reflex Hammer</t>
  </si>
  <si>
    <t>Bed Pan (for Child Adult)</t>
  </si>
  <si>
    <t>Heap Lamp</t>
  </si>
  <si>
    <t>Geneocology  Table</t>
  </si>
  <si>
    <t>Thyroide Uptake System</t>
  </si>
  <si>
    <t>Renography System</t>
  </si>
  <si>
    <t>Whole Bode Scanner</t>
  </si>
  <si>
    <t>Weltipe Gamma Scanner</t>
  </si>
  <si>
    <t>Syringe</t>
  </si>
  <si>
    <t>Lead Syringe</t>
  </si>
  <si>
    <t>Sutine Reedie</t>
  </si>
  <si>
    <t>Micro Trite Kit</t>
  </si>
  <si>
    <t>Manor Surgery Set</t>
  </si>
  <si>
    <t>Major Surgery Set</t>
  </si>
  <si>
    <t>Nephectomy Set</t>
  </si>
  <si>
    <t>Circumcision Set</t>
  </si>
  <si>
    <t>Orthopaedy Set</t>
  </si>
  <si>
    <t>Pacium Set</t>
  </si>
  <si>
    <t>Tracheotomy Set</t>
  </si>
  <si>
    <t>Gastro Intestinal Set</t>
  </si>
  <si>
    <t>Blood Exchange Set</t>
  </si>
  <si>
    <t>Urology Set</t>
  </si>
  <si>
    <t>Thyroldestomy Set</t>
  </si>
  <si>
    <t>Operation</t>
  </si>
  <si>
    <t>Klinik Nuklir Lain-lain</t>
  </si>
  <si>
    <t>Earth Conductivity Probe</t>
  </si>
  <si>
    <t>Earth  Resistivity Device</t>
  </si>
  <si>
    <t>Soil Premeammeter</t>
  </si>
  <si>
    <t>Electro Magnetic Prospecting Device</t>
  </si>
  <si>
    <t>Induced Polarrization Soll Resisility Meter</t>
  </si>
  <si>
    <t>Trio Multichannel Seismic Refraction System</t>
  </si>
  <si>
    <t>Soil Moinsture and Density Gauge</t>
  </si>
  <si>
    <t>Field Pore Pressure Measuring Device</t>
  </si>
  <si>
    <t>Falling Cone Panator Meter</t>
  </si>
  <si>
    <t>Consolidation Tester</t>
  </si>
  <si>
    <t>Penetrograph</t>
  </si>
  <si>
    <t>Hand Penetro Meter</t>
  </si>
  <si>
    <t>PF Meter</t>
  </si>
  <si>
    <t>Soil PH Meter</t>
  </si>
  <si>
    <t>Vacuum Air Picnometer</t>
  </si>
  <si>
    <t>Steroscope</t>
  </si>
  <si>
    <t>Pocket Altimeter</t>
  </si>
  <si>
    <t>Optical Clinometer</t>
  </si>
  <si>
    <t>Range Finder</t>
  </si>
  <si>
    <t>Table Techeometer</t>
  </si>
  <si>
    <t>Theodolite</t>
  </si>
  <si>
    <t>Water Pass</t>
  </si>
  <si>
    <t>Geological Compas</t>
  </si>
  <si>
    <t>Tripod Compas</t>
  </si>
  <si>
    <t>Car Compas</t>
  </si>
  <si>
    <t>Horizontal/Vertical Water Level Recorder</t>
  </si>
  <si>
    <t>Tape Water Level Indicator</t>
  </si>
  <si>
    <t>Water Wlectrolysys for Tritium Analysis</t>
  </si>
  <si>
    <t>Gamma Logging Unit</t>
  </si>
  <si>
    <t>Geological Hammer</t>
  </si>
  <si>
    <t>Scoop</t>
  </si>
  <si>
    <t>Peralatan Hidrologi Lain-lain</t>
  </si>
  <si>
    <t>DO Meter</t>
  </si>
  <si>
    <t>Salino meter</t>
  </si>
  <si>
    <t>TOC Analyzer</t>
  </si>
  <si>
    <t>Oil Analyzer</t>
  </si>
  <si>
    <t>Klorin Meter</t>
  </si>
  <si>
    <t>Turbidi Meter</t>
  </si>
  <si>
    <t>Water Quality Analyzer System</t>
  </si>
  <si>
    <t>Mercury Analyzer</t>
  </si>
  <si>
    <t>Test Kit</t>
  </si>
  <si>
    <t>Bacteria Test Paper</t>
  </si>
  <si>
    <t>Plankton Net</t>
  </si>
  <si>
    <t>Water Sample</t>
  </si>
  <si>
    <t>Eckman - Berge Dredge</t>
  </si>
  <si>
    <t>Core Sampler</t>
  </si>
  <si>
    <t>Jar Tester</t>
  </si>
  <si>
    <t>Lampu UV</t>
  </si>
  <si>
    <t>Strenilyzer</t>
  </si>
  <si>
    <t>Autocly</t>
  </si>
  <si>
    <t>Alat Lab. Kualitas Air &amp; Tanah Lain-lain</t>
  </si>
  <si>
    <t>Portable SO 2 Analyzer</t>
  </si>
  <si>
    <t>Portable NOX Analyzer</t>
  </si>
  <si>
    <t>Portable CO Analyzer</t>
  </si>
  <si>
    <t>Portable HC Analyzer</t>
  </si>
  <si>
    <t>Automatic SO 2 Analyzer</t>
  </si>
  <si>
    <t>Automatic NOX Analyzer</t>
  </si>
  <si>
    <t>Automatic CO Analyzer</t>
  </si>
  <si>
    <t>Automatic SPM Analyzer</t>
  </si>
  <si>
    <t>Automatic HC Analyzer</t>
  </si>
  <si>
    <t>Automatic Ozon Analyzer</t>
  </si>
  <si>
    <t>Dust Sampler</t>
  </si>
  <si>
    <t>Air Polution Ozon Analyzer</t>
  </si>
  <si>
    <t>Mini Pump Air Tester</t>
  </si>
  <si>
    <t>Automatic Oxidant Analyzer</t>
  </si>
  <si>
    <t>Weather Obsevation Instruments</t>
  </si>
  <si>
    <t>Vehicle Emission Gas analyzer</t>
  </si>
  <si>
    <t>Automatic Gas Burmer Exhaust Gas analyzer</t>
  </si>
  <si>
    <t>High Vulume Air Sampler</t>
  </si>
  <si>
    <t>Low Vulume Air Sampler</t>
  </si>
  <si>
    <t>Anderson Paticle Frantioning Sampler</t>
  </si>
  <si>
    <t>Deposit Gauge</t>
  </si>
  <si>
    <t>Dust Jar</t>
  </si>
  <si>
    <t>Portable Wind System</t>
  </si>
  <si>
    <t>Thermo + Hygripgraph</t>
  </si>
  <si>
    <t>Syphon Type Recorder Rain Gauge</t>
  </si>
  <si>
    <t>Prection Gas Detector</t>
  </si>
  <si>
    <t>Solar Radiation Meter</t>
  </si>
  <si>
    <t>Protable Block Fume Meter</t>
  </si>
  <si>
    <t>Gas Sampler</t>
  </si>
  <si>
    <t>Stack Sampler</t>
  </si>
  <si>
    <t>Gas Meter</t>
  </si>
  <si>
    <t>Zero Gas Generator</t>
  </si>
  <si>
    <t>Standard Gas Generator</t>
  </si>
  <si>
    <t>Vacuum Sampler</t>
  </si>
  <si>
    <t>Gas Cylinder</t>
  </si>
  <si>
    <t>Oil Pump</t>
  </si>
  <si>
    <t>Dry Type Gas Meter</t>
  </si>
  <si>
    <t>Wet Type Gas Meter</t>
  </si>
  <si>
    <t>Standard Voltage Generator</t>
  </si>
  <si>
    <t>Handy Sampler For Gas Sampling</t>
  </si>
  <si>
    <t>Ozon Gas Generator</t>
  </si>
  <si>
    <t>Hydrogen Gas Generator</t>
  </si>
  <si>
    <t>Osciliscope</t>
  </si>
  <si>
    <t>Air Purlier</t>
  </si>
  <si>
    <t>Alectric Desicator</t>
  </si>
  <si>
    <t>Sequetial Timer</t>
  </si>
  <si>
    <t>Oxigen Analyzer</t>
  </si>
  <si>
    <t>Alat Lab. Kualitas Udara Lain-lain</t>
  </si>
  <si>
    <t>Tape Recorder</t>
  </si>
  <si>
    <t>Precition Intregating Sound Level Meter</t>
  </si>
  <si>
    <t>Piston Phone</t>
  </si>
  <si>
    <t>Octave Blank Filter</t>
  </si>
  <si>
    <t>1/3 Octave Real Time Analyzer</t>
  </si>
  <si>
    <t>Vibration Level Meter</t>
  </si>
  <si>
    <t>Turnable Filter</t>
  </si>
  <si>
    <t>Calibration Exiter</t>
  </si>
  <si>
    <t>Data Processing Unit</t>
  </si>
  <si>
    <t>Tripod</t>
  </si>
  <si>
    <t>Extensoin Code (10 m)</t>
  </si>
  <si>
    <t>Extensoin Code (30 m)</t>
  </si>
  <si>
    <t>Transceiver</t>
  </si>
  <si>
    <t>Alat Lab. Kebisingan &amp; Getaran Lain-lain</t>
  </si>
  <si>
    <t>Compact Balance</t>
  </si>
  <si>
    <t>Hot Air Drying Oven</t>
  </si>
  <si>
    <t>Pensky-Martens Closed Cup Flash Point tester</t>
  </si>
  <si>
    <t>Copper Corrsion Tester</t>
  </si>
  <si>
    <t>Elemental Analysis Instrument (CHN)</t>
  </si>
  <si>
    <t>KD Evaporator</t>
  </si>
  <si>
    <t>Micro Kjeldahi Distiler</t>
  </si>
  <si>
    <t>Kjedahi Nitrogen Disgestion &amp; Distilling Apparatur</t>
  </si>
  <si>
    <t>ALat Lab. Lingkungan Lain-lain</t>
  </si>
  <si>
    <t>Kromotografi Gas</t>
  </si>
  <si>
    <t>High Performance Liquid Cromatograph</t>
  </si>
  <si>
    <t>Ion Cromatograph</t>
  </si>
  <si>
    <t>UV/VIS Spectrophotometer</t>
  </si>
  <si>
    <t>IR Spectrophotometer</t>
  </si>
  <si>
    <t>Fluorescense Spectrophotometer</t>
  </si>
  <si>
    <t>Apectrophotometer Serapan Atom</t>
  </si>
  <si>
    <t>Quadrupole Spectrometer</t>
  </si>
  <si>
    <t>Acanning Electron Microscope</t>
  </si>
  <si>
    <t>X-Ray Fluirrescense Analyzer</t>
  </si>
  <si>
    <t>Ilon Meter</t>
  </si>
  <si>
    <t>Lon Selective Electrode</t>
  </si>
  <si>
    <t>Mercury analyzer</t>
  </si>
  <si>
    <t>Mettalurgical Electrode</t>
  </si>
  <si>
    <t>Biological Microscope</t>
  </si>
  <si>
    <t>Gas Regulator</t>
  </si>
  <si>
    <t>Peralatan Gelas</t>
  </si>
  <si>
    <t>Multi Fumace</t>
  </si>
  <si>
    <t>Electric Oven</t>
  </si>
  <si>
    <t>Vacuum Drying Oven</t>
  </si>
  <si>
    <t>BOD Incubator</t>
  </si>
  <si>
    <t>Water Circulation Bath</t>
  </si>
  <si>
    <t>Water Barh</t>
  </si>
  <si>
    <t>Thermistor Water Bath</t>
  </si>
  <si>
    <t>Fraction Colector</t>
  </si>
  <si>
    <t>Rotary Culti Shaker</t>
  </si>
  <si>
    <t>Multi Labo Shaker</t>
  </si>
  <si>
    <t>Pengaduk Magnet</t>
  </si>
  <si>
    <t>Peralatan Distilasi</t>
  </si>
  <si>
    <t>Ice Cube Maker</t>
  </si>
  <si>
    <t>Refrigerator/Freezer</t>
  </si>
  <si>
    <t>Ultrasonic Cleaner For Pippete</t>
  </si>
  <si>
    <t>Peralatan Extraksi Sochlet</t>
  </si>
  <si>
    <t>Automatic Pure Water System</t>
  </si>
  <si>
    <t>Pompa Peristaltik</t>
  </si>
  <si>
    <t>Alat Laboraorium Penunjang Lain-lain</t>
  </si>
  <si>
    <t>Towing Carriage</t>
  </si>
  <si>
    <t>Rails 234,5 M</t>
  </si>
  <si>
    <t>Currunt Cunductor Busbars</t>
  </si>
  <si>
    <t>Towing Carriage Lain-lain</t>
  </si>
  <si>
    <t>Resistance Dynamometer</t>
  </si>
  <si>
    <t>Clamp Apparatus</t>
  </si>
  <si>
    <t>Towing Guide with Trim Meter</t>
  </si>
  <si>
    <t>Self Propulsion Motor</t>
  </si>
  <si>
    <t>Self Propulsion Dynamometer</t>
  </si>
  <si>
    <t>Propeller Openg Water Dynamometer</t>
  </si>
  <si>
    <t>Universal Primary Calibrator/Weights</t>
  </si>
  <si>
    <t>Line Pump</t>
  </si>
  <si>
    <t>App for Meas, Ship Model Pitch Inertia Moment</t>
  </si>
  <si>
    <t>Wave Height Meter, Resistance Type</t>
  </si>
  <si>
    <t>Wave Height Meter, Special Type</t>
  </si>
  <si>
    <t>Wave Measurement Apparatus</t>
  </si>
  <si>
    <t>Ship Movement Mater</t>
  </si>
  <si>
    <t>Pressure Tranduce for Press Variation</t>
  </si>
  <si>
    <t>Pressure Tranduce for Slamming Meas</t>
  </si>
  <si>
    <t>Horizontal Planar Motion Mechaarism(HPPM)</t>
  </si>
  <si>
    <t>Accelerometer</t>
  </si>
  <si>
    <t>Wave Generator &amp; Absorber Lain-lain</t>
  </si>
  <si>
    <t>DAAS MOB tanpa Software</t>
  </si>
  <si>
    <t>DAAS Towing Tnak tanpa Software</t>
  </si>
  <si>
    <t>DAAS Cav. Tunnel tanpa Software</t>
  </si>
  <si>
    <t>Software DAAS MOD</t>
  </si>
  <si>
    <t>Software DAAS Towing Tnak</t>
  </si>
  <si>
    <t>Software DAAS</t>
  </si>
  <si>
    <t>Hardware Cont Off-line Computer</t>
  </si>
  <si>
    <t>Software Cont Off-line Computer</t>
  </si>
  <si>
    <t>Data Accquistion &amp; Analyzing System Lain-lain</t>
  </si>
  <si>
    <t>Cavitation Tunnel</t>
  </si>
  <si>
    <t>Flow Generator</t>
  </si>
  <si>
    <t>Pressure Control System</t>
  </si>
  <si>
    <t>Water Supply and Drainage System</t>
  </si>
  <si>
    <t>Deaeration and Fifftering System</t>
  </si>
  <si>
    <t>Control Panel</t>
  </si>
  <si>
    <t>Propeller Dunamometer</t>
  </si>
  <si>
    <t>Stroboscope</t>
  </si>
  <si>
    <t>Wake Field Measure Appareturs</t>
  </si>
  <si>
    <t>Pressure Tranducer</t>
  </si>
  <si>
    <t>Defferential Preasuring Tranducer</t>
  </si>
  <si>
    <t>Temperature Measuring Instrument</t>
  </si>
  <si>
    <t>Oxigene Contents Meter</t>
  </si>
  <si>
    <t>Cavitation Tunnel Lain-lain</t>
  </si>
  <si>
    <t>Towing Crane</t>
  </si>
  <si>
    <t>Ship Model Workshop</t>
  </si>
  <si>
    <t>Model Preparation and Storage</t>
  </si>
  <si>
    <t>Machanical Workshop</t>
  </si>
  <si>
    <t>Manoeuvring Tank</t>
  </si>
  <si>
    <t>Overhead Cranes Lain-lain</t>
  </si>
  <si>
    <t>Oscilograph Recorder</t>
  </si>
  <si>
    <t>Osciloscope</t>
  </si>
  <si>
    <t>Multi Tester</t>
  </si>
  <si>
    <t>Digital multi Tester</t>
  </si>
  <si>
    <t>Weighting Scale</t>
  </si>
  <si>
    <t>Peralatan Umum Lain-lain</t>
  </si>
  <si>
    <t>Making Plate, 3 D Menas &amp; Mark Out Machine</t>
  </si>
  <si>
    <t>Model Ship Milling Machine</t>
  </si>
  <si>
    <t>Prss For Glueing of Model Ship</t>
  </si>
  <si>
    <t>Cross Cutting Circular Saw</t>
  </si>
  <si>
    <t>Circullar Saw</t>
  </si>
  <si>
    <t>Thicknessing Planer</t>
  </si>
  <si>
    <t>High Precision Surface Planer aang Jointer</t>
  </si>
  <si>
    <t>Wood Lather</t>
  </si>
  <si>
    <t>Spindle Shaper</t>
  </si>
  <si>
    <t>Slot Mortise and Boring Machine</t>
  </si>
  <si>
    <t>Mobile Disc and Belt Sanding Machine</t>
  </si>
  <si>
    <t>Band Shaw</t>
  </si>
  <si>
    <t>Table Drilling Machine</t>
  </si>
  <si>
    <t>Dust Exchaust System</t>
  </si>
  <si>
    <t>Working Table for Ship Model</t>
  </si>
  <si>
    <t>Hoistbeam with 2 Rollable Rubber Bands</t>
  </si>
  <si>
    <t>Model Transport Car with Drawbar (5Cm)</t>
  </si>
  <si>
    <t>Model Transport Car with Drawbar (3Cm)</t>
  </si>
  <si>
    <t>Complete Set of Handtools</t>
  </si>
  <si>
    <t>Propeller Model workshop Lain-lain</t>
  </si>
  <si>
    <t>Propeller Forming Unit</t>
  </si>
  <si>
    <t>Molding Boxes (3 Sizes)</t>
  </si>
  <si>
    <t>Drying Chamber</t>
  </si>
  <si>
    <t>Melting Fumace</t>
  </si>
  <si>
    <t>Electronic Balancing Machine</t>
  </si>
  <si>
    <t>Propeller Measuring &amp; drilling Machine</t>
  </si>
  <si>
    <t>Workshop Accessories (Hand and Electronic Tools)</t>
  </si>
  <si>
    <t>Precision Lather (165 mm Center Height)</t>
  </si>
  <si>
    <t>Precision Lather (250 mm Center Height)</t>
  </si>
  <si>
    <t>Universal Milling Machine</t>
  </si>
  <si>
    <t>Vertical Bandsaw</t>
  </si>
  <si>
    <t>Column Drilling Machine</t>
  </si>
  <si>
    <t>Hacksawing Machine</t>
  </si>
  <si>
    <t>Double and Grinder</t>
  </si>
  <si>
    <t>Sheet Metal Grinder</t>
  </si>
  <si>
    <t>Sheet Metal Roller</t>
  </si>
  <si>
    <t>Laver Shear</t>
  </si>
  <si>
    <t>Turning Tool Grinding Machine</t>
  </si>
  <si>
    <t>Tool Grinding for Woodworking Knives</t>
  </si>
  <si>
    <t>Automatic Sharpening Machine</t>
  </si>
  <si>
    <t>Welding Table</t>
  </si>
  <si>
    <t>Exhaust System</t>
  </si>
  <si>
    <t>Welding Rectifier</t>
  </si>
  <si>
    <t>MIC/MAG Welding Unit</t>
  </si>
  <si>
    <t>Gas Welding Unit (Acetyplene)</t>
  </si>
  <si>
    <t>Mechanical Worksop Lain - lain</t>
  </si>
  <si>
    <t>Universal Turining and Milling Machine</t>
  </si>
  <si>
    <t>Precision Bench drilling Machine</t>
  </si>
  <si>
    <t>Double Ended Pedestal Grinder</t>
  </si>
  <si>
    <t>Set of Measuring Equipment and Handtools</t>
  </si>
  <si>
    <t>Precission Mechanical Workshop Lain - lain</t>
  </si>
  <si>
    <t>Apray Paiting and Drying Cabin</t>
  </si>
  <si>
    <t>Airless Spray Painting Unit</t>
  </si>
  <si>
    <t>Pemesinan Painting Shop Lain-lain</t>
  </si>
  <si>
    <t>Lifting Table</t>
  </si>
  <si>
    <t>Mobile Exhaust System</t>
  </si>
  <si>
    <t>Spray Painting Cabin</t>
  </si>
  <si>
    <t>Ship Model Preparation Shop Lain-lain</t>
  </si>
  <si>
    <t>Eart Tester</t>
  </si>
  <si>
    <t>Electrical Handdrilling Machine</t>
  </si>
  <si>
    <t>Battery Operated Handdrilling Machine</t>
  </si>
  <si>
    <t>Ranges of Handstool</t>
  </si>
  <si>
    <t>Electrilical Worksop Lain-lain</t>
  </si>
  <si>
    <t>Wave Generator</t>
  </si>
  <si>
    <t>Hydraulic Powers Units</t>
  </si>
  <si>
    <t>Cooling Tower</t>
  </si>
  <si>
    <t>Wave Absorber</t>
  </si>
  <si>
    <t>Wind Generator</t>
  </si>
  <si>
    <t>Wireless Control System for ship model</t>
  </si>
  <si>
    <t>Wireless data transmission system</t>
  </si>
  <si>
    <t>Model Possition Measuring Unit and Cadmes</t>
  </si>
  <si>
    <t>Interface</t>
  </si>
  <si>
    <t>Rail Carriage</t>
  </si>
  <si>
    <t>Rails</t>
  </si>
  <si>
    <t>Current collector, busbars</t>
  </si>
  <si>
    <t>MOB Lain-lain</t>
  </si>
  <si>
    <t>Photo Equipment</t>
  </si>
  <si>
    <t>Darkroom Equipment</t>
  </si>
  <si>
    <t>Film Equipment</t>
  </si>
  <si>
    <t>Video and Video Editing Equipment</t>
  </si>
  <si>
    <t>Lighting Equipment</t>
  </si>
  <si>
    <t>Lain-lain</t>
  </si>
  <si>
    <t>Revolver</t>
  </si>
  <si>
    <t>Pistol</t>
  </si>
  <si>
    <t>Pistol Isyarat</t>
  </si>
  <si>
    <t>Senjata Genggam Lain-lain</t>
  </si>
  <si>
    <t>Pistol Mitraliur (Bolt Action Gun)</t>
  </si>
  <si>
    <t>Senjata Pinggang Lain-lain</t>
  </si>
  <si>
    <t>Senapan Grendel  (Bolt Action Figle)</t>
  </si>
  <si>
    <t>Senapan Semi Otomatis</t>
  </si>
  <si>
    <t>Senapan Otomatis (Assault Rifle/Otomatic Rifle)</t>
  </si>
  <si>
    <t>Lever Action Rifle</t>
  </si>
  <si>
    <t>Slide Action Rifle</t>
  </si>
  <si>
    <t>Senjata Bahu/Laras Panjang Lain-lain</t>
  </si>
  <si>
    <t>Senapan Mesin Ringan (Automatic Rifle/Ligt Machine</t>
  </si>
  <si>
    <t>Senapan Mesin Sedang (Machine Gun)</t>
  </si>
  <si>
    <t>Senapan Mesin Berat (Heavy Machine Gun)</t>
  </si>
  <si>
    <t>Senapan Mesin Otomatis</t>
  </si>
  <si>
    <t>Senapan Mesin Lain-lain</t>
  </si>
  <si>
    <t>Mortir Ringan</t>
  </si>
  <si>
    <t>Mortir Sedang</t>
  </si>
  <si>
    <t>Mortir Berat</t>
  </si>
  <si>
    <t>Mortir Lain-lain</t>
  </si>
  <si>
    <t>Peluncur Roket</t>
  </si>
  <si>
    <t>Senjata Tangan Tekanan Balik (STTB)</t>
  </si>
  <si>
    <t>Anti Tank</t>
  </si>
  <si>
    <t>Pelontar Geranat</t>
  </si>
  <si>
    <t>Anti Lapis Baja Lain-lain</t>
  </si>
  <si>
    <t>Meriam</t>
  </si>
  <si>
    <t>Howitzer</t>
  </si>
  <si>
    <t>Artileri Medan (Armed) Lain-lain</t>
  </si>
  <si>
    <t>Arhanud Lain-lain</t>
  </si>
  <si>
    <t>Peluru Kendali dari Udara ke Udara (Air to air)</t>
  </si>
  <si>
    <t>Peluru Kendali dari Udara ke Permukiman (Air to Su</t>
  </si>
  <si>
    <t>Peluru Kendali dari Permukaan ke Permukaan (Surfac</t>
  </si>
  <si>
    <t>Peluru Kendali dari Permukaan ke Udara (Surface To</t>
  </si>
  <si>
    <t>Peluru Kendali lain-lain</t>
  </si>
  <si>
    <t>Canon</t>
  </si>
  <si>
    <t>Kavaleri Lain-lain</t>
  </si>
  <si>
    <t>Pistol Pelempar Tali</t>
  </si>
  <si>
    <t>Penyembur Api</t>
  </si>
  <si>
    <t>Pelontar Granat</t>
  </si>
  <si>
    <t>Senapan Gas</t>
  </si>
  <si>
    <t>Pistol Gas</t>
  </si>
  <si>
    <t>Shoot Gun</t>
  </si>
  <si>
    <t>Sten Gun</t>
  </si>
  <si>
    <t>Senapan Angin</t>
  </si>
  <si>
    <t>Smoke Gun</t>
  </si>
  <si>
    <t>Water Gun</t>
  </si>
  <si>
    <t>Roket</t>
  </si>
  <si>
    <t>Dispencer</t>
  </si>
  <si>
    <t>Missile</t>
  </si>
  <si>
    <t>Bomb Rack</t>
  </si>
  <si>
    <t>Light Twin</t>
  </si>
  <si>
    <t>Light Bomb</t>
  </si>
  <si>
    <t>M.E.R. A/A</t>
  </si>
  <si>
    <t>T.E.R. A/A</t>
  </si>
  <si>
    <t>Grenade</t>
  </si>
  <si>
    <t>Peluncur</t>
  </si>
  <si>
    <t>Pelempar Bomb Laut</t>
  </si>
  <si>
    <t>BMB II</t>
  </si>
  <si>
    <t>Peluncur Rudal</t>
  </si>
  <si>
    <t>Simulator</t>
  </si>
  <si>
    <t>Sub Kaliber</t>
  </si>
  <si>
    <t>Insert Barrel</t>
  </si>
  <si>
    <t>Teropong</t>
  </si>
  <si>
    <t>Teropong Bidik Malam</t>
  </si>
  <si>
    <t>Senjata Lain-lain (Lainnya)</t>
  </si>
  <si>
    <t>Alat Khusus Kepolisian</t>
  </si>
  <si>
    <t>Alat Khusus Bahari</t>
  </si>
  <si>
    <t>Alat Khusus Penerbangan</t>
  </si>
  <si>
    <t>Alat Khusus Surta (Survey dan Pemetaan)</t>
  </si>
  <si>
    <t>Alat Khusus Meteorologi</t>
  </si>
  <si>
    <t>Alat Khusus SAR (Search and Resque)</t>
  </si>
  <si>
    <t>Alat Khusus Optik</t>
  </si>
  <si>
    <t>Alat Khusus Payung Udara</t>
  </si>
  <si>
    <t>Alat Khusus Keamanan Lainnya</t>
  </si>
  <si>
    <t>Alat Keamanan Lain-lain</t>
  </si>
  <si>
    <t>Celurit</t>
  </si>
  <si>
    <t>Keris</t>
  </si>
  <si>
    <t>Rencong</t>
  </si>
  <si>
    <t>Kelewang</t>
  </si>
  <si>
    <t>Golok</t>
  </si>
  <si>
    <t>Samurai</t>
  </si>
  <si>
    <t>Sangkur</t>
  </si>
  <si>
    <t>Pentung</t>
  </si>
  <si>
    <t>Bumerang</t>
  </si>
  <si>
    <t>Pisau Belati</t>
  </si>
  <si>
    <t>Tongkeng Kejut</t>
  </si>
  <si>
    <t>Gas Air Mata/Stick gas</t>
  </si>
  <si>
    <t>Non Senjata Api Lain-lain</t>
  </si>
  <si>
    <t>Amunisi Tajam</t>
  </si>
  <si>
    <t>Amunisi Hampa</t>
  </si>
  <si>
    <t>Amunisi Isyarat</t>
  </si>
  <si>
    <t>Dispossable (Dinamit)</t>
  </si>
  <si>
    <t>Amunisi Umum Lain-lain</t>
  </si>
  <si>
    <t>Bom Darat</t>
  </si>
  <si>
    <t>Granat</t>
  </si>
  <si>
    <t>Ranjau Darat</t>
  </si>
  <si>
    <t>Artileri</t>
  </si>
  <si>
    <t>Amunisi Darat Lain-lain</t>
  </si>
  <si>
    <t>Sinyal</t>
  </si>
  <si>
    <t>Laser Lain-lain</t>
  </si>
  <si>
    <t>Bangunan Gedung Kantor Permanen</t>
  </si>
  <si>
    <t>Bangunan Gedung Kantor Semi Permanen</t>
  </si>
  <si>
    <t>Bangunan Gedung Kantor Darurat</t>
  </si>
  <si>
    <t>Bangunan Gedung Kantor Lain-lain</t>
  </si>
  <si>
    <t>Bangunan Gudang Tertutup Permanen</t>
  </si>
  <si>
    <t>Bangunan Gudang Tertutup  Semi Permanen</t>
  </si>
  <si>
    <t>Bangunan Gudang Tertutup Darurat</t>
  </si>
  <si>
    <t>Bangunan Gudang Terbuka Permanen</t>
  </si>
  <si>
    <t>Bangunan Gudang Terbuka Semi Permanen</t>
  </si>
  <si>
    <t>Bangunan Gudang Terbuka Darurat</t>
  </si>
  <si>
    <t>Bangunan Gudang Lain-lain</t>
  </si>
  <si>
    <t>Bangunan Gudang untuk Bengkel Permanen</t>
  </si>
  <si>
    <t>Bangunan Gudang untuk Bengkel Semi Permanen</t>
  </si>
  <si>
    <t>Bangunan Gudang untuk Bengkel Darurat</t>
  </si>
  <si>
    <t>Bangunan Gudang Untuk Bengkel Lain-lain</t>
  </si>
  <si>
    <t>Bangunan Gedung Instalasi Permanen</t>
  </si>
  <si>
    <t>Bangunan Gedung Instalasi Semi Permanen</t>
  </si>
  <si>
    <t>Bangunan Gedung Instalasi Darurat</t>
  </si>
  <si>
    <t>Bangunan Gedung Instalasi lain-lain</t>
  </si>
  <si>
    <t>Bangunan Gedung Laboratorium Permanen</t>
  </si>
  <si>
    <t>Bangunan Gedung Laboratorium Semi Permanen</t>
  </si>
  <si>
    <t>Bangunan Gedung Laboratorium Darurat</t>
  </si>
  <si>
    <t>Bangunan Gedung Laboratorium Lain-lain</t>
  </si>
  <si>
    <t>Bangunan Rumah Sakit Umum</t>
  </si>
  <si>
    <t>Bangunan Rumah Sakit Khusus</t>
  </si>
  <si>
    <t>Bangunan Rumah Sakit Kusta</t>
  </si>
  <si>
    <t>Bangunan Rumah Sakit Jiwa</t>
  </si>
  <si>
    <t>Bangunan Rumah Sakit Paru-paru</t>
  </si>
  <si>
    <t>Bangunan Rumah Sakit Gigi</t>
  </si>
  <si>
    <t>Bangunan Rumah Sakit Jantung</t>
  </si>
  <si>
    <t>Bangunan Rumah Sakit Kanker</t>
  </si>
  <si>
    <t>Bangunan Rumah Sakit Bersalin</t>
  </si>
  <si>
    <t>Bangunan Klinik/Puskesmas/Laboratorium</t>
  </si>
  <si>
    <t>Bangunan Rumah Sakit Hewan</t>
  </si>
  <si>
    <t>Bangunan Kesehatan Lain-lain</t>
  </si>
  <si>
    <t>Bangunan Oceanarium/Opservatorium Permanen</t>
  </si>
  <si>
    <t>Bangunan Oceanarium/Opservatorium Semi Permanen</t>
  </si>
  <si>
    <t>Bangunan Oceanarium/Opservatorium Darurat</t>
  </si>
  <si>
    <t>Bangunan Oceanarium Lain-lain</t>
  </si>
  <si>
    <t>Bangunan Gedung Tempat Ibadah Permanen</t>
  </si>
  <si>
    <t>Bangunan Gedung Tempat Ibadah Semi Permanen</t>
  </si>
  <si>
    <t>Bangunan Gedung Tempat Ibadah Darurat</t>
  </si>
  <si>
    <t>Bangunan Tempat Ibadah Lain-lain</t>
  </si>
  <si>
    <t>Bangunan Gedung Tempat Pertemuan Permanen</t>
  </si>
  <si>
    <t>Bangunan Gedung Tempat Pertemuan Semi Permanen</t>
  </si>
  <si>
    <t>Bangunan Gedung Tempat Pertemuan Darurat</t>
  </si>
  <si>
    <t>Bangunan Gedung Hiburan/Kesenian Permanen</t>
  </si>
  <si>
    <t>Bangunan Gedung Hiburan/Kesenian Semi Permanen</t>
  </si>
  <si>
    <t>Bangunan Gedung Hiburan/Kesenian Darurat</t>
  </si>
  <si>
    <t>Bangunan Tempat Pertemuan Lain-lain</t>
  </si>
  <si>
    <t>Bangunan Gedung Tempat Pendidikan Permanen</t>
  </si>
  <si>
    <t>Bangunan Gedung Tempat Pendidikan Semi Permanen</t>
  </si>
  <si>
    <t>Bangunan Gedung Tempat Pendidikan Darurat</t>
  </si>
  <si>
    <t>Bangunan Tmpt Pendidikan Lain-lain</t>
  </si>
  <si>
    <t>Bangunan Kamar Mandi</t>
  </si>
  <si>
    <t>Bangunan Gedung Olah Raga Tertutup Permanen</t>
  </si>
  <si>
    <t>Bangunan Gedung Olah Raga Tertutup Semi Permanen</t>
  </si>
  <si>
    <t>Bangunan Gedung Olah Raga Tertutup Darurat</t>
  </si>
  <si>
    <t>Bangunan Gedung Olah Raga Terbuka Permanen</t>
  </si>
  <si>
    <t>Bangunan Gedung Olah Raga Terbuka Semi Permanen</t>
  </si>
  <si>
    <t>Bangunan Gedung Olah Raga Terbuka Darurat</t>
  </si>
  <si>
    <t>Bangunan Gedung Tempat OR Lain-lain</t>
  </si>
  <si>
    <t>Gedung Pertokoan/Koperasi Pasar Permanen</t>
  </si>
  <si>
    <t>Gedung Pertokoan/Koperasi Pasar Semi Permanen</t>
  </si>
  <si>
    <t>Gedung Pertokoan/Koperasi Pasar Darurat</t>
  </si>
  <si>
    <t>Bangunan Gedung Pertokoan Lain-lain</t>
  </si>
  <si>
    <t>Gedung Pos Jaga Permanen</t>
  </si>
  <si>
    <t>Gedung Pos Jaga Semi Permanen</t>
  </si>
  <si>
    <t>Gedung Pos Jaga Darurat</t>
  </si>
  <si>
    <t>Gedung Menara Peninjau Permanen</t>
  </si>
  <si>
    <t>Gedung Menara Peninjau Semi Permanen</t>
  </si>
  <si>
    <t>Gedung Menara Peninjau Darurat</t>
  </si>
  <si>
    <t>Bangunan Gedung untuk Pos Jaga Lain-lain</t>
  </si>
  <si>
    <t>Gedung Garasi/Pool Permanen</t>
  </si>
  <si>
    <t>Gedung Garasi/Pool Semi Permanen</t>
  </si>
  <si>
    <t>Gedung Garasi/Pool Darurat</t>
  </si>
  <si>
    <t>Bangunan Gedung Garasi/Pool Lain-lain</t>
  </si>
  <si>
    <t>Gedung Pemotongan Hewan Permanen</t>
  </si>
  <si>
    <t>Gedung Pemotongan Hewan Semi Permanen</t>
  </si>
  <si>
    <t>Gedung Pemotongan Hewan Darurat</t>
  </si>
  <si>
    <t>Bangunan Gedung Pemotongan Hewan Lain-lain</t>
  </si>
  <si>
    <t>Bangunan Gedung Pabrik Permanen</t>
  </si>
  <si>
    <t>Bangunan Gedung Pabrik Semi Permanen</t>
  </si>
  <si>
    <t>Bangunan Gedung Pabrik Darurat</t>
  </si>
  <si>
    <t>Bangunan Gedung Pabrik Lain-lain</t>
  </si>
  <si>
    <t>Bangunan Stasiun Bus Permanen</t>
  </si>
  <si>
    <t>Bangunan Stasiun Bus Semi Permanen</t>
  </si>
  <si>
    <t>Bangunan Stasiun Bus Darurat</t>
  </si>
  <si>
    <t>Bangunan Stasiun Bus Lain-lain</t>
  </si>
  <si>
    <t>Bangunan Kandang Hewan/Ternak Permanen</t>
  </si>
  <si>
    <t>Bangunan Kandang Hewan/Ternak Semi Permanen</t>
  </si>
  <si>
    <t>Bangunan Kandang Hewan/Ternak Darurat</t>
  </si>
  <si>
    <t>Bangunan Kandang Observasi Permanen</t>
  </si>
  <si>
    <t>Bangunan Kandang Observasi Semi Permanen</t>
  </si>
  <si>
    <t>Bangunan Kandang Observasi Darurat</t>
  </si>
  <si>
    <t>Bangunan Kandang Hewan Lain-lain</t>
  </si>
  <si>
    <t>Bangunan Gedung Perpustakaan Permanen</t>
  </si>
  <si>
    <t>Bangunan Gedung Perpustakaan Semi Permanen</t>
  </si>
  <si>
    <t>Bangunan Gedung Perpustakaan Darurat</t>
  </si>
  <si>
    <t>Bangunan Gedung Perpustakaan Lain-lain</t>
  </si>
  <si>
    <t>Bangunan Gedung Museum Permanen</t>
  </si>
  <si>
    <t>Bangunan Gedung Museum Semi Permanen</t>
  </si>
  <si>
    <t>Bangunan Gedung Museum Darurat</t>
  </si>
  <si>
    <t>Bangunan Gedung Museum Lain-lain</t>
  </si>
  <si>
    <t>Bangunan Gedung Terminal/Pelabuhan/Bandar Permanen</t>
  </si>
  <si>
    <t>Bangunan Gedung Terminal/Pelabuhan/Bandar Semi Per</t>
  </si>
  <si>
    <t>Bangunan Gedung Terminal/Pelabuhan/Bandar Darurat</t>
  </si>
  <si>
    <t>Bangunan Gedung Terminal Lain-lain</t>
  </si>
  <si>
    <t>Bangunan Pengujian Kelaikan Permanen</t>
  </si>
  <si>
    <t>Bangunan Pengujian Kelaikan Semi Permanen</t>
  </si>
  <si>
    <t>Bangunan Pengujian Kelaikan Darurat</t>
  </si>
  <si>
    <t>Bangunan Pengujian Kelaikan Lain-lain</t>
  </si>
  <si>
    <t>Bangunan LP Kelas I</t>
  </si>
  <si>
    <t>Bangunan LP Kelas II</t>
  </si>
  <si>
    <t>Bangunan LP Lain-lain</t>
  </si>
  <si>
    <t>Bangunan Gedung Rutan Kelas I</t>
  </si>
  <si>
    <t>Bangunan Gedung Rutan Kelas II</t>
  </si>
  <si>
    <t>Bangunan Rutan Lain-lain</t>
  </si>
  <si>
    <t>Bangunan Gedung Kramatorium Permanen</t>
  </si>
  <si>
    <t>Bangunan Gedung Kramatorium Semi Permanen</t>
  </si>
  <si>
    <t>Bangunan Gedung Kramatorium Darurat</t>
  </si>
  <si>
    <t>Bangunan Gedung Krematorium Lain-lain</t>
  </si>
  <si>
    <t>Bangunan Pembakaran Bangkai Hewan Permanen</t>
  </si>
  <si>
    <t>Bangunan Pembakaran Bangkai Hewan Semi Permanen</t>
  </si>
  <si>
    <t>Bangunan Pembakaran Bangkai Hewan Darurat</t>
  </si>
  <si>
    <t>Bangunan Pembakaran Bangkai Lain-lain</t>
  </si>
  <si>
    <t>Bangunan Gedung Tempat Kerja Lainnya Permanen</t>
  </si>
  <si>
    <t>Bangunan Gedung Tempat Kerja Lainnya Semi Permanen</t>
  </si>
  <si>
    <t>Bangunan Gedung Tempat Kerja Lainnya Darurat</t>
  </si>
  <si>
    <t>Bangunan Tempat Kerja Lain-lain</t>
  </si>
  <si>
    <t>Rumah Negara Golongan I Type A Permanen</t>
  </si>
  <si>
    <t>Rumah Negara Golongan I Type A Semi Permanen</t>
  </si>
  <si>
    <t>Rumah Negara Golongan I Type A Darurat</t>
  </si>
  <si>
    <t>Rumah Negara Golongan I Type B Permanen</t>
  </si>
  <si>
    <t>Rumah Negara Golongan I Type B Semi Permanen</t>
  </si>
  <si>
    <t>Rumah Negara Golongan I Type B Darurat</t>
  </si>
  <si>
    <t>Rumah Negara Golongan I Type C Permanen</t>
  </si>
  <si>
    <t>Rumah Negara Golongan I Type C Semi Permanen</t>
  </si>
  <si>
    <t>Rumah Negara Golongan I Type C Darurat</t>
  </si>
  <si>
    <t>Rumah Negara Golongan I Type D Permanen</t>
  </si>
  <si>
    <t>Rumah Negara Golongan I Type D Semi Permanen</t>
  </si>
  <si>
    <t>Rumah Negara Golongan I Type D Darurat</t>
  </si>
  <si>
    <t>Rumah Negara Golongan I Type E Permanen</t>
  </si>
  <si>
    <t>Rumah Negara Golongan I Type E Semi Permanen</t>
  </si>
  <si>
    <t>Rumah Negara Golongan I Type E Darurat</t>
  </si>
  <si>
    <t>Rumah Negara Gol I Lain-lain</t>
  </si>
  <si>
    <t>Rumah Negara Golongan II Type A Permanen</t>
  </si>
  <si>
    <t>Rumah Negara Golongan II Type A Semi Permanen</t>
  </si>
  <si>
    <t>Rumah Negara Golongan II Type A Darurat</t>
  </si>
  <si>
    <t>Rumah Negara Golongan II Type B Permanen</t>
  </si>
  <si>
    <t>Rumah Negara Golongan II Type B Semi Permanen</t>
  </si>
  <si>
    <t>Rumah Negara Golongan II Type B Darurat</t>
  </si>
  <si>
    <t>Rumah Negara Golongan II Type C Permanen</t>
  </si>
  <si>
    <t>Rumah Negara Golongan II Type C Semi Permanen</t>
  </si>
  <si>
    <t>Rumah Negara Golongan II Type C Darurat</t>
  </si>
  <si>
    <t>Rumah Negara Golongan II Type D Permanen</t>
  </si>
  <si>
    <t>Rumah Negara Golongan II Type D Semi Permanen</t>
  </si>
  <si>
    <t>Rumah Negara Golongan II Type D Darurat</t>
  </si>
  <si>
    <t>Rumah Negara Golongan II Type E Permanen</t>
  </si>
  <si>
    <t>Rumah Negara Golongan II Type E Semi Permanen</t>
  </si>
  <si>
    <t>Rumah Negara Golongan II Type E Darurat</t>
  </si>
  <si>
    <t>Rumah Negara Gol II Lain-lain</t>
  </si>
  <si>
    <t>Rumah Negara Golongan III Type A Permanen</t>
  </si>
  <si>
    <t>Rumah Negara Golongan III Type A Semi Permanen</t>
  </si>
  <si>
    <t>Rumah Negara Golongan III Type A Darurat</t>
  </si>
  <si>
    <t>Rumah Negara Golongan III Type B Permanen</t>
  </si>
  <si>
    <t>Rumah Negara Golongan III Type B Semi Permanen</t>
  </si>
  <si>
    <t>Rumah Negara Golongan III Type B Darurat</t>
  </si>
  <si>
    <t>Rumah Negara Golongan III Type C Permanen</t>
  </si>
  <si>
    <t>Rumah Negara Golongan III Type C Semi Permanen</t>
  </si>
  <si>
    <t>Rumah Negara Golongan III Type C Darurat</t>
  </si>
  <si>
    <t>Rumah Negara Golongan III Type D Permanen</t>
  </si>
  <si>
    <t>Rumah Negara Golongan III Type D Semi Permanen</t>
  </si>
  <si>
    <t>Rumah Negara Golongan III Type D Darurat</t>
  </si>
  <si>
    <t>Rumah Negara Golongan III Type E Permanen</t>
  </si>
  <si>
    <t>Rumah Negara Golongan III Type E Semi Permanen</t>
  </si>
  <si>
    <t>Rumah Negara Golongan III Type E Darurat</t>
  </si>
  <si>
    <t>Rumah Negara Golongan III Lain-lain</t>
  </si>
  <si>
    <t>Mess/Wisma/Bungalaw/Tempat Peristirahatan Permanen</t>
  </si>
  <si>
    <t>Mess/Wisma/Bungalaw/Tempat Peristirahatan SemiPerm</t>
  </si>
  <si>
    <t>Mess/Wisma/Bungalaw/Tempat Peristirahatan Darurat</t>
  </si>
  <si>
    <t>Asrama Lain-lain</t>
  </si>
  <si>
    <t>Asrama Permanen</t>
  </si>
  <si>
    <t>Asrama Semi Permanen</t>
  </si>
  <si>
    <t>Asrama Darurat</t>
  </si>
  <si>
    <t>Hotel Permanen</t>
  </si>
  <si>
    <t>Hotel Semi Permanen</t>
  </si>
  <si>
    <t>Hotel Lainnya</t>
  </si>
  <si>
    <t>Motel Permanen</t>
  </si>
  <si>
    <t>Motel Semi Permanen</t>
  </si>
  <si>
    <t>Motel Lainnya</t>
  </si>
  <si>
    <t>Flat/Rumah Susun Permanen</t>
  </si>
  <si>
    <t>Flat/Rumah Susun Semi Permanen</t>
  </si>
  <si>
    <t>Flat/rumah Lain-lain</t>
  </si>
  <si>
    <t>Menara Suar Listrik Diesel</t>
  </si>
  <si>
    <t>Menara Suar Listrik Non Diesel</t>
  </si>
  <si>
    <t>Bangunan Menara Perambuan Lain-lain</t>
  </si>
  <si>
    <t>Anak Pelampung</t>
  </si>
  <si>
    <t>Rambu Bermuncak</t>
  </si>
  <si>
    <t>Bangunan Perambut Lain-lain</t>
  </si>
  <si>
    <t>Bangunan Menara Telepon</t>
  </si>
  <si>
    <t>Bangunan Menara Radio</t>
  </si>
  <si>
    <t>Bangunan Menara Televisi</t>
  </si>
  <si>
    <t>Bangunan Menara Pengatur Lalulintas Udara</t>
  </si>
  <si>
    <t>Bangunan Menara Telekomunikasi Lain-lain</t>
  </si>
  <si>
    <t>Istana Peninggalan</t>
  </si>
  <si>
    <t>Rumah Adat</t>
  </si>
  <si>
    <t>Rumah Adat Lain-lain</t>
  </si>
  <si>
    <t>Rumah Peningggalan Sejarah</t>
  </si>
  <si>
    <t>Rumah Peninggalan Sejarah Lain-lain</t>
  </si>
  <si>
    <t>Makam Sejarah</t>
  </si>
  <si>
    <t>Makam Sejarah Lain-lain</t>
  </si>
  <si>
    <t>Mesjid Bersejarah</t>
  </si>
  <si>
    <t>Gereja Bersejarah</t>
  </si>
  <si>
    <t>Tempat Ibadah Bersejarah Lainnya</t>
  </si>
  <si>
    <t>Bangunan Tempat Ibadah Bersejarah lain-lain</t>
  </si>
  <si>
    <t>Tugu Kemerdekaan</t>
  </si>
  <si>
    <t>Tugu Kemerdekaan Lain-lain</t>
  </si>
  <si>
    <t>Tugu Pembangunan</t>
  </si>
  <si>
    <t>Tugu Pembangunan Lain-lain</t>
  </si>
  <si>
    <t>Tugu Peringatan Lainnya</t>
  </si>
  <si>
    <t>Candi Hindhu</t>
  </si>
  <si>
    <t>Candi Hindu Lain-lain</t>
  </si>
  <si>
    <t>Candi Budha</t>
  </si>
  <si>
    <t>Candi Budha Lain-lain</t>
  </si>
  <si>
    <t>Candi Lainnya</t>
  </si>
  <si>
    <t>Monomen/Bangunan Bersejarah Lainnya</t>
  </si>
  <si>
    <t>Monuumen/Bangunan Beresejarah Lain-lain</t>
  </si>
  <si>
    <t>Tugu/Tanda Batas Administrasi Negara</t>
  </si>
  <si>
    <t>Tugu/Tanda Batas Administrasi Propinsi</t>
  </si>
  <si>
    <t>Tugu/Tanda Batas Administrasi Kabupaten</t>
  </si>
  <si>
    <t>Tugu/Tanda Batas Administrasi Kotamadya</t>
  </si>
  <si>
    <t>Tugu/Tanda Batas Administrasi Kota Administratif</t>
  </si>
  <si>
    <t>Tugu/Tanda Batas Administrasi Kecamatan</t>
  </si>
  <si>
    <t>Tugu/Tanda Batas Administrasi Desa</t>
  </si>
  <si>
    <t>Tugu/Tanda Batas Administrasi Kelurahan</t>
  </si>
  <si>
    <t>Tugu/Tanda Batas Administrasi Kepemilikan</t>
  </si>
  <si>
    <t>Tugu/Tanda Batas Lain-lain</t>
  </si>
  <si>
    <t>Traffic Light</t>
  </si>
  <si>
    <t>Signal Kereta Api</t>
  </si>
  <si>
    <t>Rambu Bersuar Lalin Darat Lain-lain</t>
  </si>
  <si>
    <t>Rambu Jalan</t>
  </si>
  <si>
    <t>Rambu Papan Tambahan</t>
  </si>
  <si>
    <t>Rambu Cermin</t>
  </si>
  <si>
    <t>Rambu Jembatan</t>
  </si>
  <si>
    <t>Rambu Tidak Bersuar Lain-lain</t>
  </si>
  <si>
    <t>Medium Intensity</t>
  </si>
  <si>
    <t>High Intensity</t>
  </si>
  <si>
    <t>Taxi Way Light</t>
  </si>
  <si>
    <t>Rumwey/Threshold Ligt Lain-lain</t>
  </si>
  <si>
    <t>2 BAR Vasi</t>
  </si>
  <si>
    <t>3 BAR Vasi</t>
  </si>
  <si>
    <t>PASIS (Precesion Approach Path Indicator System)</t>
  </si>
  <si>
    <t>Visual Approach L I Lain-lain</t>
  </si>
  <si>
    <t>High Intensity Approach Light</t>
  </si>
  <si>
    <t>Medium Intensity Approach Light</t>
  </si>
  <si>
    <t>Low Intensity Approach Light</t>
  </si>
  <si>
    <t>Sequence Plashing Light</t>
  </si>
  <si>
    <t>Approach Ligt Lain-lain</t>
  </si>
  <si>
    <t>Rells Master Unit</t>
  </si>
  <si>
    <t>Rells Slave Unit</t>
  </si>
  <si>
    <t>Rumwey Identification Ligt Lain-lain</t>
  </si>
  <si>
    <t>Rotating Baecon</t>
  </si>
  <si>
    <t>Illuminated Landing T</t>
  </si>
  <si>
    <t>Illuminated Windocone</t>
  </si>
  <si>
    <t>Obstruction Light</t>
  </si>
  <si>
    <t>Run Way Traffic Light</t>
  </si>
  <si>
    <t>Hazzard Beacon</t>
  </si>
  <si>
    <t>Signal Lain-lain</t>
  </si>
  <si>
    <t>Tungsten Halogen Flood Light</t>
  </si>
  <si>
    <t>Sodium Hight Pressure Flood Light</t>
  </si>
  <si>
    <t>Mercury Flood Light</t>
  </si>
  <si>
    <t>Flood Light Lain-lain</t>
  </si>
  <si>
    <t>Jalan Negara/Nasional Kelas I</t>
  </si>
  <si>
    <t>Jalan Negara/Nasional Kelas II</t>
  </si>
  <si>
    <t>Jalan Negara/Nasional Kelas III</t>
  </si>
  <si>
    <t>Jalan Negara/Nasional Kelas IV</t>
  </si>
  <si>
    <t>Jalan Negara/Nasional Kelas V</t>
  </si>
  <si>
    <t>Jalan Negara/Nasional Arteri</t>
  </si>
  <si>
    <t>Jalan Negara/Nasional Kolektor</t>
  </si>
  <si>
    <t>Jalan Negara/Nasional Strategis Nasional</t>
  </si>
  <si>
    <t>Jalan Nasional Kelas I Lain-lain</t>
  </si>
  <si>
    <t>Jalan Propinsi Kelas I</t>
  </si>
  <si>
    <t>Jalan Propinsi Kelas II</t>
  </si>
  <si>
    <t>Jalan Propinsi Kelas III</t>
  </si>
  <si>
    <t>Jalan Propinsi Kelas IV</t>
  </si>
  <si>
    <t>Jalan Propinsi Kelas V</t>
  </si>
  <si>
    <t>Jalan Propinsi Arteri</t>
  </si>
  <si>
    <t>Jalan Propinsi Kolektor</t>
  </si>
  <si>
    <t>Jalan Propinsi Lokal</t>
  </si>
  <si>
    <t>Jalan Propinsi Strategis Propinsi</t>
  </si>
  <si>
    <t>Jalan Propinsi Lain-lain</t>
  </si>
  <si>
    <t>Jalan Kabupaten Kelas III</t>
  </si>
  <si>
    <t>Jalan Kabupaten Kelas IV</t>
  </si>
  <si>
    <t>Jalan Kabupaten Kelas V</t>
  </si>
  <si>
    <t>Jalan Kabupaten Arteri</t>
  </si>
  <si>
    <t>Jalan Kabupaten Kolektor</t>
  </si>
  <si>
    <t>Jalan Kabupaten Lokal</t>
  </si>
  <si>
    <t>Jalan Kabupaten Strategis Kabupaten</t>
  </si>
  <si>
    <t>Jalan Kabupaten Lain-lain</t>
  </si>
  <si>
    <t>Jalan Desa</t>
  </si>
  <si>
    <t>Jalan Desa Lain-lain</t>
  </si>
  <si>
    <t>Jalan Khusus</t>
  </si>
  <si>
    <t>Jalan Air</t>
  </si>
  <si>
    <t>Jalan Khusus Inspeksi</t>
  </si>
  <si>
    <t>Jalan Khusus Komplek</t>
  </si>
  <si>
    <t>Jalan Khusus Proyek</t>
  </si>
  <si>
    <t>Jalan Khusus Quarry</t>
  </si>
  <si>
    <t>Jalan Khusus Lori</t>
  </si>
  <si>
    <t>Jalan Khusus Perorangan</t>
  </si>
  <si>
    <t>Jalan Khusus Under Pass</t>
  </si>
  <si>
    <t>Jalan Khusus Lain-lain</t>
  </si>
  <si>
    <t>Jalan Tol Arteri</t>
  </si>
  <si>
    <t>Jalan Tol Lain-lain</t>
  </si>
  <si>
    <t>Jalan Kereta Api Bantalan Besi</t>
  </si>
  <si>
    <t>Jalan Kereta Api Bantalan Beton</t>
  </si>
  <si>
    <t>Jalan Kereta Api Bantalan Kayu</t>
  </si>
  <si>
    <t>Jalan Kereta Lain-lain</t>
  </si>
  <si>
    <t>Landasan Pacu Pesawat Terbang Permukaan Beton</t>
  </si>
  <si>
    <t>Landasan Pacu Pesawat Terbang Permukaan Aspal</t>
  </si>
  <si>
    <t>Landasan Pacu Pesawat Terbang Permukaan B. Karang</t>
  </si>
  <si>
    <t>Landasan Pacu Pesawat Terbang Permukaan Rumput</t>
  </si>
  <si>
    <t>Landasan Pasu Pswt Terbang Lain-lain</t>
  </si>
  <si>
    <t>Jembatan Beton National</t>
  </si>
  <si>
    <t>Jembatan Kayu National</t>
  </si>
  <si>
    <t>Jembatan Baliy National</t>
  </si>
  <si>
    <t>Pas Batu Negara/national</t>
  </si>
  <si>
    <t>Jembatan pada Jalan Nasional</t>
  </si>
  <si>
    <t>Jembatan pada Jalan Nasional Kolektor</t>
  </si>
  <si>
    <t>Jembatan pada Jalan Nasional Strategis</t>
  </si>
  <si>
    <t>Jalan Negara/Nasional Lain-lain</t>
  </si>
  <si>
    <t>Jembatan Beton Propinsi</t>
  </si>
  <si>
    <t>Jembatan Baja Propinsi</t>
  </si>
  <si>
    <t>Jembatan Kayu Propinsi</t>
  </si>
  <si>
    <t>Jembatan Baily Propinsi</t>
  </si>
  <si>
    <t>Pas Batu  Propinsi</t>
  </si>
  <si>
    <t>Jembatan pada Jalan Propinsi Arteri</t>
  </si>
  <si>
    <t>Jembatan pada Jalan Propinsi Kolektor</t>
  </si>
  <si>
    <t>Jembatan pada jalan propinsi lokal</t>
  </si>
  <si>
    <t>Jembatan pada jalan propinsi strategis</t>
  </si>
  <si>
    <t>Jembatan Propinsi lain-lain</t>
  </si>
  <si>
    <t>Jembatan Beton Kabupaten/Kota</t>
  </si>
  <si>
    <t>Jembatan Baja Kabupaten/Kota</t>
  </si>
  <si>
    <t>Jembatan Kayu Kabupaten/kota</t>
  </si>
  <si>
    <t>Jembatan Baily Kabupaten/Kota</t>
  </si>
  <si>
    <t>Pas Batu   Kabupaten/Kota</t>
  </si>
  <si>
    <t>Jembatan pada Jalan Kabupaten/Kota Arteri</t>
  </si>
  <si>
    <t>Jembatan pada Jalan Kabupaten/Kota Kolektor</t>
  </si>
  <si>
    <t>Jembatan pada Jalan Kabupaten/Kota Lokal</t>
  </si>
  <si>
    <t>Jembatan pada Jalan Kabupaten/Kota Strategis</t>
  </si>
  <si>
    <t>Jembatan Kabupaten/kota Lain-lain</t>
  </si>
  <si>
    <t>Jembatan Beton Desa</t>
  </si>
  <si>
    <t>Jembatan Baja Desa</t>
  </si>
  <si>
    <t>Jembatan kayu desa</t>
  </si>
  <si>
    <t>Jembatan Baily  Desa</t>
  </si>
  <si>
    <t>Pas Batu Desa</t>
  </si>
  <si>
    <t>Jembatan pada Poros Desa</t>
  </si>
  <si>
    <t>Jembatan Desa Lain-lain</t>
  </si>
  <si>
    <t>Jembatan Beton Khusus</t>
  </si>
  <si>
    <t>Jembatan Baja Khusus</t>
  </si>
  <si>
    <t>Jembatan kayu Khusus</t>
  </si>
  <si>
    <t>Jembatan Baily Khusus</t>
  </si>
  <si>
    <t>Pas Batu Khusus</t>
  </si>
  <si>
    <t>Jembatan pada jalan khusus Inspeksi</t>
  </si>
  <si>
    <t>Jembatan pada jalan khusus Proye</t>
  </si>
  <si>
    <t>Jembatan pada jalan khusus quarty</t>
  </si>
  <si>
    <t>Jembatan pada jalan khusus lori</t>
  </si>
  <si>
    <t>Jembatan pada jalan khusus badan hukum</t>
  </si>
  <si>
    <t>Jembatan pada jalan khusus perorangan</t>
  </si>
  <si>
    <t>Jembatan pada jalan Fly Over</t>
  </si>
  <si>
    <t>Jembatan Khusus Lain-lain</t>
  </si>
  <si>
    <t>Jembatan Pada Jalan Arteri</t>
  </si>
  <si>
    <t>Jembatan Jalan Tol Lain-lain</t>
  </si>
  <si>
    <t>Jembatan Pada Jalan Kereta Api Bantalan Besi</t>
  </si>
  <si>
    <t>Jembatan Pada Jalan Kereta Api Bantalan Beton</t>
  </si>
  <si>
    <t>Jembatan Pada Jalan Kereta Api</t>
  </si>
  <si>
    <t>Jembatan pada Jln Kereta Api Lain-lain</t>
  </si>
  <si>
    <t>Jembatan Pada Landasan Pacu Pesawat Terbang Permuk</t>
  </si>
  <si>
    <t>Jembatan pada Jalan Kereta Api</t>
  </si>
  <si>
    <t>Jembatan pd Landasan Pacu pesawat Lain-lain</t>
  </si>
  <si>
    <t>Jembatan Penyeberangan Orang</t>
  </si>
  <si>
    <t>Jembatan Penyeberangan Kendaraan</t>
  </si>
  <si>
    <t>Jembatan Penyebrangan Lain-lain</t>
  </si>
  <si>
    <t>Waduk Bendungan tanggul Menara Pengambilan pelimpa</t>
  </si>
  <si>
    <t>Waduk Bendungan tanggul Menara Pengambilan</t>
  </si>
  <si>
    <t>Waduk dengan Bend Menara Pengambilan</t>
  </si>
  <si>
    <t>Waduk dengan Tgl dan Pintu Air Menara Pengambilan</t>
  </si>
  <si>
    <t>Waduk dengan tgl Ointu Pengukur/Waduk Lapangan</t>
  </si>
  <si>
    <t>Bangunan Waduk Lain-lain</t>
  </si>
  <si>
    <t>Bendung</t>
  </si>
  <si>
    <t>Bendung dengan Pintu Bilas</t>
  </si>
  <si>
    <t>Bendung dengan Pompa</t>
  </si>
  <si>
    <t>Bendungan Pengambilan Bebas</t>
  </si>
  <si>
    <t>Bendungan Pengambilan Bebas dengan Pompa</t>
  </si>
  <si>
    <t>Sumur dengan Pompa</t>
  </si>
  <si>
    <t>Bangunan Pengambilan Irigasi Lain-lain</t>
  </si>
  <si>
    <t>Saluran Muka</t>
  </si>
  <si>
    <t>Saluran Induk</t>
  </si>
  <si>
    <t>Saluran Sekunder</t>
  </si>
  <si>
    <t>Saluran Tertier</t>
  </si>
  <si>
    <t>Saluran Kawar Ter</t>
  </si>
  <si>
    <t>Saluran Pasang Tertutup/terowngan</t>
  </si>
  <si>
    <t>Saluran Sublesi</t>
  </si>
  <si>
    <t>Bangunan Pembawa Irigasi Lain-lain</t>
  </si>
  <si>
    <t>Saluran Induk Pembuang</t>
  </si>
  <si>
    <t>Saluran Sekunder Pembuang</t>
  </si>
  <si>
    <t>Saluran Tertier Pembuang</t>
  </si>
  <si>
    <t>Bangunan Pembuang Irigasi Lain-lain</t>
  </si>
  <si>
    <t>Tanggul Banjir</t>
  </si>
  <si>
    <t>Bangunan Pintu Air/Klep</t>
  </si>
  <si>
    <t>Bangunan Pengaman Irigasi Lain-lain</t>
  </si>
  <si>
    <t>Bangunan Bagi</t>
  </si>
  <si>
    <t>Bangunan Bagi dan Sadap</t>
  </si>
  <si>
    <t>Bangunan Sadap</t>
  </si>
  <si>
    <t>Bangunan Got Miring</t>
  </si>
  <si>
    <t>Bangunan -bangunan Terjun</t>
  </si>
  <si>
    <t>Bangunan Talang</t>
  </si>
  <si>
    <t>Bangunan Sipon</t>
  </si>
  <si>
    <t>Bangunan Gorong-gorong</t>
  </si>
  <si>
    <t>Bangunan Pelipah Samping</t>
  </si>
  <si>
    <t>Bangunan Qutiet</t>
  </si>
  <si>
    <t>Bangunan Penahan Banjir</t>
  </si>
  <si>
    <t>Bangunan Pengeluaran/Pintu</t>
  </si>
  <si>
    <t>Bangunan Box Tersiar</t>
  </si>
  <si>
    <t>Bangunan Pengukur</t>
  </si>
  <si>
    <t>Bangunan Mandi Hewan</t>
  </si>
  <si>
    <t>Bangunan Pertemuan Saluran</t>
  </si>
  <si>
    <t>Bangunan Perlengkapan Dalam Petak Tersiar</t>
  </si>
  <si>
    <t>Bangunan Jembatan</t>
  </si>
  <si>
    <t>Bangunan Pelengkap Irigasi Lain-lain</t>
  </si>
  <si>
    <t>Bangunan Waduk Pasang Surut</t>
  </si>
  <si>
    <t>Bendungan dengan Pompa</t>
  </si>
  <si>
    <t>Bebas dengan Pompa</t>
  </si>
  <si>
    <t>Bangunan Pengambilan Pasang Surat  Lain-lain</t>
  </si>
  <si>
    <t>Saluran Penyimpanan Air</t>
  </si>
  <si>
    <t>Bangunan Pembawa Pasang Surut Lain-lain</t>
  </si>
  <si>
    <t>Saluran Induk (Primer) Pembuang</t>
  </si>
  <si>
    <t>Saluran Pengumpul Air</t>
  </si>
  <si>
    <t>Terusan (Kanal)</t>
  </si>
  <si>
    <t>Bangunan Pembuang Pasang Surut Lain-lain</t>
  </si>
  <si>
    <t>Pintu Air</t>
  </si>
  <si>
    <t>Pemasukan/Pembuang</t>
  </si>
  <si>
    <t>Kolam Pasang</t>
  </si>
  <si>
    <t>Bangunan Pengamanan Pasang Surut lain-lain</t>
  </si>
  <si>
    <t>Jembatan Penghalang</t>
  </si>
  <si>
    <t>Bangunan Penutup Pangkis Kotoran</t>
  </si>
  <si>
    <t>Bangunan Pengukur Air Muka</t>
  </si>
  <si>
    <t>Bangunan Pengukur  Curah Hujan</t>
  </si>
  <si>
    <t>Bangunan Pelengkap Pasang Surut Lain-lain</t>
  </si>
  <si>
    <t>Sawah Pasang Surut Teknis</t>
  </si>
  <si>
    <t>Sawah Pasang Surut Semi Teknis</t>
  </si>
  <si>
    <t>Sawah Pasang Surut Non Teknis</t>
  </si>
  <si>
    <t>Bangunan Sawah Pasang Surut Lain-lain</t>
  </si>
  <si>
    <t>Bangunan Waduk Pasang Rawa</t>
  </si>
  <si>
    <t>Bangunan Waduk</t>
  </si>
  <si>
    <t>Bangunan Air Pengembang Rawa Lain-lain</t>
  </si>
  <si>
    <t>Bangunan Pengembalian</t>
  </si>
  <si>
    <t>Bangunan Pengembalian Pasang Rawa Lain-lain</t>
  </si>
  <si>
    <t>Bangunan Pembawa Pasang Rawa Lain-lain</t>
  </si>
  <si>
    <t>Bangunan Pembuang Pasang Rawa Lain-lain</t>
  </si>
  <si>
    <t>Tanggung Keliling</t>
  </si>
  <si>
    <t>Pintu Air/Klep</t>
  </si>
  <si>
    <t>Bangunan Pengamanan Pasang surut Lain-lain</t>
  </si>
  <si>
    <t>Bangunan Terjun</t>
  </si>
  <si>
    <t>Bangunan Syplon</t>
  </si>
  <si>
    <t>Gorong-gorong</t>
  </si>
  <si>
    <t>Bangunan Penghalang</t>
  </si>
  <si>
    <t>Bangunan Pengukur Muka Air</t>
  </si>
  <si>
    <t>Bangunan Pengukur Curah Hujan</t>
  </si>
  <si>
    <t>Bangunan Penutup Sungai</t>
  </si>
  <si>
    <t>Bangunan Statiun Pompa Pemasukan/Pembuang</t>
  </si>
  <si>
    <t>Bangunan Pelengkap Pasang/Rawa Lain-lain</t>
  </si>
  <si>
    <t>Sawah rawa Teknis</t>
  </si>
  <si>
    <t>Sawah rawa Semi Teknis</t>
  </si>
  <si>
    <t>Sawah rawa Non Teknis</t>
  </si>
  <si>
    <t>Bangunan Sawah Pengembang Rawa Lain-lain</t>
  </si>
  <si>
    <t>Waduk dengan tanggul &amp; Pintu Pembuang</t>
  </si>
  <si>
    <t>Waduk Jaringan Tanggul dan Pintu Pembuang</t>
  </si>
  <si>
    <t>Waduk Jaringan Tanggul dan Pintu Pembuang dgn Pomp</t>
  </si>
  <si>
    <t>Bangunan Waduk Penanggulanagn Sungai Lain-lain</t>
  </si>
  <si>
    <t>Bangunan Pengambilan Pengamanan sungai</t>
  </si>
  <si>
    <t>Bangunan Pengambilan Pengaman lain-lain</t>
  </si>
  <si>
    <t>Bangunan Pembawa Pengamanan Sungai</t>
  </si>
  <si>
    <t>Bangunan Pembuang Pengaman Lain-lain</t>
  </si>
  <si>
    <t>Saluran Banjir</t>
  </si>
  <si>
    <t>Saluran Drainase</t>
  </si>
  <si>
    <t>Bangunan Pembuang Pengaman Sungai Lain-lain</t>
  </si>
  <si>
    <t>Pintu Pengatur Banjir</t>
  </si>
  <si>
    <t>Klep Pengatur Banjr</t>
  </si>
  <si>
    <t>Coupur/Sodetan</t>
  </si>
  <si>
    <t>Kantong Pasir/Lahar/Lumpur</t>
  </si>
  <si>
    <t>Checkdam/Penahan Sedimen</t>
  </si>
  <si>
    <t>Krib Pengaman Talud/Pantai</t>
  </si>
  <si>
    <t>Bangunan Penguat Tebing</t>
  </si>
  <si>
    <t>Bangunan Pelimpah Banjir</t>
  </si>
  <si>
    <t>Dam Konsolidasi</t>
  </si>
  <si>
    <t>Peralatan Saringan Sampah (Pond Sarcen)</t>
  </si>
  <si>
    <t>Bangunan Pengaman Sungai Lain-lain</t>
  </si>
  <si>
    <t>Bangunan Suphon</t>
  </si>
  <si>
    <t>Bangunan Serong-serong</t>
  </si>
  <si>
    <t>Bangunan Station Pos Penjagaan/Pengamat</t>
  </si>
  <si>
    <t>Bangunan Dermaga</t>
  </si>
  <si>
    <t>Bangunan Station Pompa Pembuang</t>
  </si>
  <si>
    <t>Bangunan Pelengkap Pengaman Sungai Lain-lain</t>
  </si>
  <si>
    <t>Bangunan Waduk Lapangan Pembuang</t>
  </si>
  <si>
    <t>Bangunan Waduk Lapangan Pembuang Lain-lain</t>
  </si>
  <si>
    <t>Sumber dengan Pompa</t>
  </si>
  <si>
    <t>Sumur Artesis</t>
  </si>
  <si>
    <t>Bangunan Pengambilan Pengemb. Lain-lain</t>
  </si>
  <si>
    <t>Saluran Kwartier</t>
  </si>
  <si>
    <t>Bangunan Pembawa Pengembangan Lain-lain</t>
  </si>
  <si>
    <t>Bangunan Pembuang</t>
  </si>
  <si>
    <t>Bangunan Pembuang Pengembangan Lain-lain</t>
  </si>
  <si>
    <t>Bak Penampung/Kolam Ukur</t>
  </si>
  <si>
    <t>Klimatologi</t>
  </si>
  <si>
    <t>Hidrohiti</t>
  </si>
  <si>
    <t>Sumur Pengamatan</t>
  </si>
  <si>
    <t>Bangunan Pengaman Pengembangan Lain-lain</t>
  </si>
  <si>
    <t>Bangunan Terpia</t>
  </si>
  <si>
    <t>Bangunan Syphon</t>
  </si>
  <si>
    <t>Bangunan Bor Tersier</t>
  </si>
  <si>
    <t>Jembatan Penghalang/Jalan</t>
  </si>
  <si>
    <t>Bangunan Pelengkap Pengembangan Lain-lain</t>
  </si>
  <si>
    <t>Waduk Penyimpanan Air Baku</t>
  </si>
  <si>
    <t>Waduk Penyimpanan Air Hujan</t>
  </si>
  <si>
    <t>Waduk Air Bersih/Air Baku Lain-lain</t>
  </si>
  <si>
    <t>Bendung Dengan Pompa</t>
  </si>
  <si>
    <t>Bebas</t>
  </si>
  <si>
    <t>Sumber dengan Penangkap</t>
  </si>
  <si>
    <t>Bangunan Pengambilan dari Waduk</t>
  </si>
  <si>
    <t>Bangunan Pengambilan dari Sungai</t>
  </si>
  <si>
    <t>Bangunan Pengambilan dari Danau</t>
  </si>
  <si>
    <t>Bangunan Pengambilan dari Rawa</t>
  </si>
  <si>
    <t>Bangunan Pengambilan dari Laut</t>
  </si>
  <si>
    <t>Bangunan Pengambilan dari Sumber Air</t>
  </si>
  <si>
    <t>Bangunan Pengambilan dari Sumur Artesis</t>
  </si>
  <si>
    <t>Bangunan Pengambilan Air Bersih Lain-lain</t>
  </si>
  <si>
    <t>Saluran Pembawa Air Baku Terbuka</t>
  </si>
  <si>
    <t>Saluran Pembawa Air Baku Tertutup</t>
  </si>
  <si>
    <t>Bangunan Pembawa Air Bersih Lain-lain</t>
  </si>
  <si>
    <t>Saluran Pembuang Air Cucian</t>
  </si>
  <si>
    <t>Saluran Pembuang Air Cucian Instalasi</t>
  </si>
  <si>
    <t>Bangunan Pembuang Air Bersih Lain-lain</t>
  </si>
  <si>
    <t>Bangunan  Syplon</t>
  </si>
  <si>
    <t>Bangunan  Jembatan</t>
  </si>
  <si>
    <t>Bangunan  Penampung Air Baku</t>
  </si>
  <si>
    <t>Bangunan  Hidran Umum</t>
  </si>
  <si>
    <t>Bangunan  Mandi Cuci Kakus (MCK)</t>
  </si>
  <si>
    <t>Bangunan  Menara/Bak Penampung/Reservok Air Umum</t>
  </si>
  <si>
    <t>Bangunan Pelengkap Air Bersih Lain-lain</t>
  </si>
  <si>
    <t>Bangunan Pembawa Air Kotor</t>
  </si>
  <si>
    <t>Saluran Pengumpul Air Kotor</t>
  </si>
  <si>
    <t>Saluran Pengumpul Air Buangan Domestik</t>
  </si>
  <si>
    <t>Saluran Pengumpul Air Buangan Industri</t>
  </si>
  <si>
    <t>Saluran Pengumpul Air Buangan Pertanian</t>
  </si>
  <si>
    <t>Bangunan Pembawa Air KOtor Lain-lain</t>
  </si>
  <si>
    <t>Waduk Air Kotor</t>
  </si>
  <si>
    <t>Waduk Air Buangan Domestik</t>
  </si>
  <si>
    <t>Waduk Air Buangan Industri</t>
  </si>
  <si>
    <t>Waduk Air Buangan Pertanian</t>
  </si>
  <si>
    <t>Bangunan Waduk Air Kotor Lain-lain</t>
  </si>
  <si>
    <t>Bangunan Pembuangan Air Hujan</t>
  </si>
  <si>
    <t>Bangunan Pembuangan Air Domestik</t>
  </si>
  <si>
    <t>Bangunan Pembuangan Air Pertanian</t>
  </si>
  <si>
    <t>Bangunan Pembuangan Air Kotor Lain-lain</t>
  </si>
  <si>
    <t>Bangunan Pompa Air Hujan</t>
  </si>
  <si>
    <t>Bangunan Pompa Air Buangan Domestik</t>
  </si>
  <si>
    <t>Bangunan Pompa Air Buangan Industri</t>
  </si>
  <si>
    <t>Bangunan Pompa Air Buangan Pertanian</t>
  </si>
  <si>
    <t>Bangunan Pengamanan Air Kotor Lain-lain</t>
  </si>
  <si>
    <t>Bangunan Air Kotor Saluran Dari Rumah</t>
  </si>
  <si>
    <t>Bangunan Pelengkap Air Kotor Lain-lain</t>
  </si>
  <si>
    <t>Pelabuhan</t>
  </si>
  <si>
    <t>Dermaga</t>
  </si>
  <si>
    <t>Air Muka Tanah Kapasitas Kecil</t>
  </si>
  <si>
    <t>Air Muka Tanah Kapasitas Sedang</t>
  </si>
  <si>
    <t>Air Muka Tanah Kapasitas Besar</t>
  </si>
  <si>
    <t>Air Muka Tanah Lain-lain</t>
  </si>
  <si>
    <t>Air Sumber Kapasitas Kecil</t>
  </si>
  <si>
    <t>Air Sumber Kapasitas Sedang</t>
  </si>
  <si>
    <t>Air Sumber Kapasitas Besar</t>
  </si>
  <si>
    <t>Air Sumber/Mata Air Lain-lain</t>
  </si>
  <si>
    <t>Air Tanah Dalam Kapasitas Kecil</t>
  </si>
  <si>
    <t>Air Tanah Dalam Kapasitas Sedang</t>
  </si>
  <si>
    <t>Air Tanah Dalam Kapasitas Besar</t>
  </si>
  <si>
    <t>Air Tanah Dalam Lain-lain</t>
  </si>
  <si>
    <t>Instalasi Air Tanah Dangkal Kapasitas Kecil</t>
  </si>
  <si>
    <t>Instalasi Air Tanah Dangkal Kapasitas Sedang</t>
  </si>
  <si>
    <t>Instalasi Air Tanah Dangkal Kapasitas Besar</t>
  </si>
  <si>
    <t>Instalasi Air Tanah Dangkal Lain-lain</t>
  </si>
  <si>
    <t>Sistem Pengolahan Air Sederhana (Sipas)</t>
  </si>
  <si>
    <t>Jaringan Rumah Tangga (Jarut)</t>
  </si>
  <si>
    <t>Penampungan Air Hujan (PAM)</t>
  </si>
  <si>
    <t>Sumur Gali (SGL)</t>
  </si>
  <si>
    <t>Instalasi Air Bersih Lain-lain</t>
  </si>
  <si>
    <t>Instalasi Air Buangan Domestik Kapasitas Kecil</t>
  </si>
  <si>
    <t>Instalasi Air Buangan Domestik Kapasitas Sedang</t>
  </si>
  <si>
    <t>Instalasi Air Buangan Domestik Kapasitas Besar</t>
  </si>
  <si>
    <t>Instalasi Air Kotor Lain-lain</t>
  </si>
  <si>
    <t>Instalasi Air Buangan Industri Kapasitas Kecil</t>
  </si>
  <si>
    <t>Instalasi Air Buangan Industri Kapasitas Sedang</t>
  </si>
  <si>
    <t>Instalasi Air Buangan Industri Kapasitas Besar</t>
  </si>
  <si>
    <t>Instalasi Air Buangan Industri Lain-lain</t>
  </si>
  <si>
    <t>Instalasi Air Buangan Pertanian Kapasitas Kecil</t>
  </si>
  <si>
    <t>Instalasi Air Buangan Pertanian Kapasitas Sedang</t>
  </si>
  <si>
    <t>Instalasi Air Buangan Pertanian Kapasitas Besar</t>
  </si>
  <si>
    <t>Instalasi Air Buangan Pertanian Lain-lain</t>
  </si>
  <si>
    <t>Instalasi Pengolahan Sampah Organik Sistem Pembaka</t>
  </si>
  <si>
    <t>Instalasi Pengolahan Sampah Organik Sistem Kompos</t>
  </si>
  <si>
    <t>Instalasi Pengolahan Sampah Organik Sistem Penimbu</t>
  </si>
  <si>
    <t>Instalasi Pengolahan Sampah Organik Lain-lain</t>
  </si>
  <si>
    <t>Instalasi Pengolahan Sampah Non Organik Daur Ulang</t>
  </si>
  <si>
    <t>Instalasi Pengolahan Sampah Non Organik Lain-lain</t>
  </si>
  <si>
    <t>Pengawetan Kayu</t>
  </si>
  <si>
    <t>Pengeringan Kayu</t>
  </si>
  <si>
    <t>Pengerjaan Kayu</t>
  </si>
  <si>
    <t>Pengkapuran</t>
  </si>
  <si>
    <t>Pembuatan Batu Cetak</t>
  </si>
  <si>
    <t>PEmbuatan Aggregate</t>
  </si>
  <si>
    <t>Instalasi Pengolahan Bahan Bangunan Lain-lain</t>
  </si>
  <si>
    <t>PLTA Kapasitas Kecil</t>
  </si>
  <si>
    <t>PLTA Kapasitas Sedang</t>
  </si>
  <si>
    <t>PLTA Kapasitas Besar</t>
  </si>
  <si>
    <t>Instalasi Listrik Tenaga Air Lain-lain</t>
  </si>
  <si>
    <t>PLTD Kapasitas Kecil</t>
  </si>
  <si>
    <t>PLTD Kapasitas Sedang</t>
  </si>
  <si>
    <t>PLTD Kapasitas Besar</t>
  </si>
  <si>
    <t>Pembangkit Listrik Tenaga Diesel Lain-lain</t>
  </si>
  <si>
    <t>PLTM Kapasitas Kecil</t>
  </si>
  <si>
    <t>PLTM Kapasitas Sedang</t>
  </si>
  <si>
    <t>PLTM Kapasitas Besar</t>
  </si>
  <si>
    <t>Pembangkit Listrik Tenaga Mikro Lain-lain</t>
  </si>
  <si>
    <t>PLTAN Kapasitas Kecil</t>
  </si>
  <si>
    <t>PLTAN Kapasitas Sedang</t>
  </si>
  <si>
    <t>PLTAN Kapasitas Besar</t>
  </si>
  <si>
    <t>PLTA Lain-lain</t>
  </si>
  <si>
    <t>PLTU Kapasitas Kecil</t>
  </si>
  <si>
    <t>PLTU Kapasitas Sedang</t>
  </si>
  <si>
    <t>PLTU Kapasitas Besar</t>
  </si>
  <si>
    <t>PLTU Lain-lain</t>
  </si>
  <si>
    <t>PLTN Kapasitas Kecil</t>
  </si>
  <si>
    <t>PLTN Kapasitas Sedang</t>
  </si>
  <si>
    <t>PLTN Kapasitas Besar</t>
  </si>
  <si>
    <t>PLTN Lain-lain</t>
  </si>
  <si>
    <t>PLTG Kapasitas Kecil</t>
  </si>
  <si>
    <t>PLTG Kapasitas Sedang</t>
  </si>
  <si>
    <t>PLTG Kapasitas Besar</t>
  </si>
  <si>
    <t>PLTG Lain-lain</t>
  </si>
  <si>
    <t>PLTP Kapasitas Kecil</t>
  </si>
  <si>
    <t>PLTP Kapasitas Sedang</t>
  </si>
  <si>
    <t>PLTP Kapasitas Besar</t>
  </si>
  <si>
    <t>Pembangkit Listrik Tenaga Panas Bumi Lain-lain</t>
  </si>
  <si>
    <t>Instalasi  PLTS Kapasitas Kecil</t>
  </si>
  <si>
    <t>Instalasi  PLTS Kapasitas Sedang</t>
  </si>
  <si>
    <t>Instalasi PLTS Kapasitas Besar</t>
  </si>
  <si>
    <t>Instalasi Pembangkit Listrik Tenaga SuryaLain-lain</t>
  </si>
  <si>
    <t>Instalasi PLTB Kapasitas Kecil</t>
  </si>
  <si>
    <t>Instalasi PLTB Kapasitas Sedang</t>
  </si>
  <si>
    <t>Instalasi PLTB Kapasitas Besar</t>
  </si>
  <si>
    <t>Instalasi Listrik Tenaga Biogas Lain-lain</t>
  </si>
  <si>
    <t>Instalasi PLTSm Kapasitas Kecil</t>
  </si>
  <si>
    <t>Instalasi PLTSm Kapasitas Sedang</t>
  </si>
  <si>
    <t>Instalasi PLTSm Kapasitas Besar</t>
  </si>
  <si>
    <t>Instalasi PLTSm Lain-lain</t>
  </si>
  <si>
    <t>Instalasi Gardu Listrik Induk Kapasitas Kecil</t>
  </si>
  <si>
    <t>Instalasi Gardu Listrik Induk Kapasitas Sedang</t>
  </si>
  <si>
    <t>Instalasi Gardu Listrik Induk Kapasitas Besar</t>
  </si>
  <si>
    <t>Instalasi Gardu Listrik Induk Lain-lain</t>
  </si>
  <si>
    <t>Instalasi Gardu Listrik Distribusi Kapasitas Kecil</t>
  </si>
  <si>
    <t>Instalasi Gardu Listrik Distribusi Kapasitas Sedan</t>
  </si>
  <si>
    <t>Instalasi Gardu Listrik Distribusi Kapasitas Besar</t>
  </si>
  <si>
    <t>Instalasi Gardu Listrik Distribusi Lain-lain</t>
  </si>
  <si>
    <t>Instalasi Pusat Pengatur Listrik Kapasitas Kecil</t>
  </si>
  <si>
    <t>Instalasi Pusat Pengatur Listrik Kapasitas Sedang</t>
  </si>
  <si>
    <t>Instalasi Pusat Pengatur Listrik Kapasitas Besar</t>
  </si>
  <si>
    <t>Instalsi Pusat Pengatur Listrik Lain-lain</t>
  </si>
  <si>
    <t>Instalasi Perkebunan</t>
  </si>
  <si>
    <t>Instalasi Peluru Kenali (Rudal)</t>
  </si>
  <si>
    <t>Instalasi Komunikasi Elektronik (komlek)</t>
  </si>
  <si>
    <t>Instalasi</t>
  </si>
  <si>
    <t>Instalasi Radar Lain-lain</t>
  </si>
  <si>
    <t>Instalasi Gardu Gas LPG</t>
  </si>
  <si>
    <t>Instalasi Gardu Gas LNG</t>
  </si>
  <si>
    <t>Instalsi Gardu Gas Lain-lain</t>
  </si>
  <si>
    <t>Instalasi Jaringan Pipa Gas Primer</t>
  </si>
  <si>
    <t>Instalasi Jaringan Pipa Gas Sekiunder</t>
  </si>
  <si>
    <t>Instalasi Jaringan Pipa gas Lain-lain</t>
  </si>
  <si>
    <t>Instalasi Penangkal Petir Manual</t>
  </si>
  <si>
    <t>Instalasi Penangkal Petir Komputerisasi</t>
  </si>
  <si>
    <t>Jaringan Pembawa Kapasitas Kecil</t>
  </si>
  <si>
    <t>Jaringan Pembawa Kapasitas Sedang</t>
  </si>
  <si>
    <t>Jaringan Pembawa Kapasitas Besar</t>
  </si>
  <si>
    <t>Jaringan Pembawa Lain-lain</t>
  </si>
  <si>
    <t>Jaringan Induk Distribusi Kapasitas Kecil</t>
  </si>
  <si>
    <t>Jaringan Induk Distribusi Kapasitas Sedang</t>
  </si>
  <si>
    <t>Jaringan Induk Distribusi Kapasitas Besar</t>
  </si>
  <si>
    <t>Jaringan Induk Distribusi Lain-lain</t>
  </si>
  <si>
    <t>Jaringan Cabang Distribusi Kapasitas Kecil</t>
  </si>
  <si>
    <t>Jaringan Cabang Distribusi Kapasitas Sedang</t>
  </si>
  <si>
    <t>Jaringan Cabang Distribusi Kapasitas Besar</t>
  </si>
  <si>
    <t>Jaringan Cabang Distribusi lain-lain</t>
  </si>
  <si>
    <t>Jaringan Sambungan Kerumah Kapasitas Kecil</t>
  </si>
  <si>
    <t>Jaringan Sambungan Kerumah Kapasitas Sedang</t>
  </si>
  <si>
    <t>Jaringan Sambungan Kerumah Kapasitas Besar</t>
  </si>
  <si>
    <t>Jaringan Sambungan ke Rumah Lain-lain</t>
  </si>
  <si>
    <t>Jaringan Transmisi Tegangan Di Atas 300 KVA</t>
  </si>
  <si>
    <t>Jaringan Transmisi Tegangan 100 s/d 300 KVA</t>
  </si>
  <si>
    <t>Jaringan Transmisi Tegangan Dibawah 100 KVA</t>
  </si>
  <si>
    <t>Jaringan Transmisi Lain-lain</t>
  </si>
  <si>
    <t>Jaringan Distribusi Tegangan Di atas 20 KVA</t>
  </si>
  <si>
    <t>Jaringan Distribusi Tegangan 1 s/d 20 KVA</t>
  </si>
  <si>
    <t>Jaringan Distribusi Tegangan Di bawah 1KVA</t>
  </si>
  <si>
    <t>Jaringan Distribusi Lain-lain</t>
  </si>
  <si>
    <t>Jaringan Telepon Di atas Tanah Kapasitas Kecil</t>
  </si>
  <si>
    <t>Jaringan Telepon Di atas Tanah Kapasitas Sedang</t>
  </si>
  <si>
    <t>Jaringan Telepon Di atas Tanah Kapasitas Besar</t>
  </si>
  <si>
    <t>Jaringan Telepon Di atas Tanah Lain-lain</t>
  </si>
  <si>
    <t>Jaringan Telepon Di bawah Tanah Kapasitas Kecil</t>
  </si>
  <si>
    <t>Jaringan Telepon Di bawah Tanah Kapasitas sedang</t>
  </si>
  <si>
    <t>Jaringan Telepon Di bawah Tanah Kapasitas Besar</t>
  </si>
  <si>
    <t>Jaringan Telepon Di bawah tanah Lain-lain</t>
  </si>
  <si>
    <t>Jaringan Telepon Didalam Air Kapasitas Kecil</t>
  </si>
  <si>
    <t>Jaringan Telepon Didalam Air Kapasitas Sedang</t>
  </si>
  <si>
    <t>Jaringan Telepon Didalam Air Kapasitas Besar</t>
  </si>
  <si>
    <t>Jaringan Telepon Didalam Air Lain-lain</t>
  </si>
  <si>
    <t>Jaringan Pipa Baja</t>
  </si>
  <si>
    <t>Jaringan Pipa Gas Transmisi Lain-lain</t>
  </si>
  <si>
    <t>Jaringan Pipa Distribusi Tekanan Tinggi</t>
  </si>
  <si>
    <t>Jaringan Pipa Distribusi Tekanan Menengah Pipa Baj</t>
  </si>
  <si>
    <t>Jaringan Pipa Distribusi Tekanan Menengah Pipa PE</t>
  </si>
  <si>
    <t>Jaringan Pipa Distribusi Tekanan Rendah Pipa Baja</t>
  </si>
  <si>
    <t>Jaringan Pipa Distribusi Tekanan Rendah Pipa PE</t>
  </si>
  <si>
    <t>Jaringan Pipa Distribusi Lain-lain</t>
  </si>
  <si>
    <t>Jaringan Pipa Dinas Pipa Baja</t>
  </si>
  <si>
    <t>Jaringan Pipa Dinas Pipa PE</t>
  </si>
  <si>
    <t>Jaringan Pipa Dinas Lain-lain</t>
  </si>
  <si>
    <t>Jaringan BBM</t>
  </si>
  <si>
    <t>Jaringan BBM lain-lain</t>
  </si>
  <si>
    <t>Ilmu Pengetahuan umum</t>
  </si>
  <si>
    <t>Bibiliografi, Katalog</t>
  </si>
  <si>
    <t>Ilmu Perpustakaan</t>
  </si>
  <si>
    <t>Ensyclopedia, Kamus, Buku Referensi</t>
  </si>
  <si>
    <t>Essay, Pamflet</t>
  </si>
  <si>
    <t>Berkala</t>
  </si>
  <si>
    <t>Institut, Assosiasi, Musium</t>
  </si>
  <si>
    <t>Harian</t>
  </si>
  <si>
    <t>Manuskrip</t>
  </si>
  <si>
    <t>Buku Umum Lain-lain</t>
  </si>
  <si>
    <t>Metafisika</t>
  </si>
  <si>
    <t>Sisitem Filsafat</t>
  </si>
  <si>
    <t>Ilmu Jawa</t>
  </si>
  <si>
    <t>Logika</t>
  </si>
  <si>
    <t>Etika</t>
  </si>
  <si>
    <t>Filsafat Lain-lain</t>
  </si>
  <si>
    <t>Agama Islam</t>
  </si>
  <si>
    <t>Agama Kristen</t>
  </si>
  <si>
    <t>Agama Budha</t>
  </si>
  <si>
    <t>Agama Hindu</t>
  </si>
  <si>
    <t>Buku Agama Lain-lain</t>
  </si>
  <si>
    <t>Sosiologi</t>
  </si>
  <si>
    <t>Statistik</t>
  </si>
  <si>
    <t>Ilmu Politik</t>
  </si>
  <si>
    <t>Ekonomi</t>
  </si>
  <si>
    <t>Hukum</t>
  </si>
  <si>
    <t>Administrasi, Pertahanan dan keamanan</t>
  </si>
  <si>
    <t>Service Umum Sosial</t>
  </si>
  <si>
    <t>Pendidikan</t>
  </si>
  <si>
    <t>Perdagangan</t>
  </si>
  <si>
    <t>Etnografi, Cerita Rakyat</t>
  </si>
  <si>
    <t>Buku Ilmu Sosial Lain-lain</t>
  </si>
  <si>
    <t>Umum</t>
  </si>
  <si>
    <t>Pengetahuan Bahasa Indonesia</t>
  </si>
  <si>
    <t>Pengetahuan Bahasa Inggris</t>
  </si>
  <si>
    <t>Buku Ilmu Bahasa Lain-lain</t>
  </si>
  <si>
    <t>Matematika</t>
  </si>
  <si>
    <t>Astronomi, Geodesi</t>
  </si>
  <si>
    <t>Fisika dan Mekanika</t>
  </si>
  <si>
    <t>Kimia</t>
  </si>
  <si>
    <t>Geologi, Metrologi</t>
  </si>
  <si>
    <t>Palaentologi</t>
  </si>
  <si>
    <t>Biologi, Antopologi</t>
  </si>
  <si>
    <t>Bitani</t>
  </si>
  <si>
    <t>Zoology (Ilmu Hewan)</t>
  </si>
  <si>
    <t>Buku Matematika &amp; Pengetahuan Alam Lain-lain</t>
  </si>
  <si>
    <t>Ilmu Kedokteran</t>
  </si>
  <si>
    <t>Teknologi</t>
  </si>
  <si>
    <t>Pertanian, Kehutanan, Perikanan</t>
  </si>
  <si>
    <t>Ilmu Kerumahtanggaan</t>
  </si>
  <si>
    <t>Management dan perkantoran</t>
  </si>
  <si>
    <t>Industri Kimia</t>
  </si>
  <si>
    <t>Teknik Industri &amp; Kerajinan</t>
  </si>
  <si>
    <t>Ilmu Perdagangan Khusus Industri</t>
  </si>
  <si>
    <t>Industri Konstruksi dan perdagangan</t>
  </si>
  <si>
    <t>Buku Ilmu Pengetahuan Praktis Lain-lain</t>
  </si>
  <si>
    <t>Perencanaan Fisik, Pertamanan dll</t>
  </si>
  <si>
    <t>Arsitektur</t>
  </si>
  <si>
    <t>Seni Pahat</t>
  </si>
  <si>
    <t>Seni Lukis, Ukir</t>
  </si>
  <si>
    <t>Seni Gambar, Grafika</t>
  </si>
  <si>
    <t>Fotografi, Senimatografi</t>
  </si>
  <si>
    <t>Musik</t>
  </si>
  <si>
    <t>Permainan dan Olah raga</t>
  </si>
  <si>
    <t>Buku Arsitektur, Kesenian, Olah Raga Lain-lain</t>
  </si>
  <si>
    <t>Geografi, Eksplorasi</t>
  </si>
  <si>
    <t>Biografi</t>
  </si>
  <si>
    <t>Sejarah</t>
  </si>
  <si>
    <t>Buku Geografi, Biografi , Sejarah Lain-lain</t>
  </si>
  <si>
    <t>Koran</t>
  </si>
  <si>
    <t>Majalah</t>
  </si>
  <si>
    <t>Terbitan Berkala Lain-lain</t>
  </si>
  <si>
    <t>Buku Laporan Penyidikan</t>
  </si>
  <si>
    <t>Buku Laporan Penyelidikan</t>
  </si>
  <si>
    <t>Buku Laporan Penggalangan</t>
  </si>
  <si>
    <t>Buku Laporan Pengamanan</t>
  </si>
  <si>
    <t>Buku Laporan Penelitian</t>
  </si>
  <si>
    <t>Buku Laporan Lain-lain</t>
  </si>
  <si>
    <t>Buku Peta (Atlas)</t>
  </si>
  <si>
    <t>Bagan, Gambar (Diagram)</t>
  </si>
  <si>
    <t>Bola Dunia (Globe)</t>
  </si>
  <si>
    <t>Peta (Map)</t>
  </si>
  <si>
    <t>Peta Udara</t>
  </si>
  <si>
    <t>Peta Hidografi</t>
  </si>
  <si>
    <t>Peta Imaginer</t>
  </si>
  <si>
    <t>Peta Gambar penumpang</t>
  </si>
  <si>
    <t>Peta Photo</t>
  </si>
  <si>
    <t>Peta Topografi</t>
  </si>
  <si>
    <t>Peta Ruang Angkasa</t>
  </si>
  <si>
    <t>Gambar Topografi</t>
  </si>
  <si>
    <t>Model Relief</t>
  </si>
  <si>
    <t>Photo Mozaik</t>
  </si>
  <si>
    <t>Gambar Jarak Jauh (Remote Sensing Image)</t>
  </si>
  <si>
    <t>View</t>
  </si>
  <si>
    <t>Peta Pengamanan tanah</t>
  </si>
  <si>
    <t>Peta Kemampuan Tanah</t>
  </si>
  <si>
    <t>Peta Lokasi</t>
  </si>
  <si>
    <t>Peta Jaringan</t>
  </si>
  <si>
    <t>Peta Citra Sport</t>
  </si>
  <si>
    <t>Peta Citra Radar</t>
  </si>
  <si>
    <t>Peta Citra Satelit</t>
  </si>
  <si>
    <t>Peta Lain-lain</t>
  </si>
  <si>
    <t>Bahan Kertas</t>
  </si>
  <si>
    <t>Bahan Deluang</t>
  </si>
  <si>
    <t>Bahan Kulit Kayu</t>
  </si>
  <si>
    <t>Bahan Bambu</t>
  </si>
  <si>
    <t>Bahan Lontar</t>
  </si>
  <si>
    <t>Bahan Nipah</t>
  </si>
  <si>
    <t>Bahan Kulit Binatang</t>
  </si>
  <si>
    <t>Bahan Rotan</t>
  </si>
  <si>
    <t>Bahan Tanduk</t>
  </si>
  <si>
    <t>Bahan Papirus</t>
  </si>
  <si>
    <t>Bahan Labu Hutan</t>
  </si>
  <si>
    <t>Bahan Tulang</t>
  </si>
  <si>
    <t>Naskah (Manuskrip) Lain-lain</t>
  </si>
  <si>
    <t>Kumpulan Karya Musik (Skore)</t>
  </si>
  <si>
    <t>Kumpulan Karya Musik Singkat (Condest Skore)</t>
  </si>
  <si>
    <t>Kumpulan Karya Musik Tertutup (Closet Skore)</t>
  </si>
  <si>
    <t>Kumpulan Karya Musik Bentuk Mini (Miniature Skore)</t>
  </si>
  <si>
    <t>Partitur Piano</t>
  </si>
  <si>
    <t>Kumpulan Karya Musik Vokal</t>
  </si>
  <si>
    <t>Kumpulan Karya Musik Piano</t>
  </si>
  <si>
    <t>Kumpulan Karya Musik Chord</t>
  </si>
  <si>
    <t>Partitur</t>
  </si>
  <si>
    <t>Musik Lain-lain</t>
  </si>
  <si>
    <t>Karya Seni Asli, Lukisan Asli (Art Original)</t>
  </si>
  <si>
    <t>Karya Seni Cetak/Grafis (Art Point)</t>
  </si>
  <si>
    <t>Reproduksi (Arts Reproduction)</t>
  </si>
  <si>
    <t>Grafik/Bagan</t>
  </si>
  <si>
    <t>Lembaran Film</t>
  </si>
  <si>
    <t>Slongsongan Film</t>
  </si>
  <si>
    <t>Kartu Pengikat</t>
  </si>
  <si>
    <t>Slongsongan Grafic</t>
  </si>
  <si>
    <t>Photo</t>
  </si>
  <si>
    <t>Gambar</t>
  </si>
  <si>
    <t>Kartu Pos</t>
  </si>
  <si>
    <t>Koster</t>
  </si>
  <si>
    <t>Radiogram</t>
  </si>
  <si>
    <t>Slide</t>
  </si>
  <si>
    <t>Gambar Ruang</t>
  </si>
  <si>
    <t>Study Print</t>
  </si>
  <si>
    <t>Gambar Teknik</t>
  </si>
  <si>
    <t>Transparansi</t>
  </si>
  <si>
    <t>Grafik/Bagan Dinding</t>
  </si>
  <si>
    <t>Karya Grafika Lain-lain</t>
  </si>
  <si>
    <t>Karya Seni Asli</t>
  </si>
  <si>
    <t>Reproduksi</t>
  </si>
  <si>
    <t>Kaset Braile</t>
  </si>
  <si>
    <t>Diaroma</t>
  </si>
  <si>
    <t>Pameran</t>
  </si>
  <si>
    <t>Mainan</t>
  </si>
  <si>
    <t>Slide Mikroskop</t>
  </si>
  <si>
    <t>Maket (Mock-up)</t>
  </si>
  <si>
    <t>Three Dimensial artetacs Lain-lain</t>
  </si>
  <si>
    <t xml:space="preserve"> Three Dimensional artetacs (Microform) Lain-lain</t>
  </si>
  <si>
    <t>Kartu Micro</t>
  </si>
  <si>
    <t>Kartu Celah</t>
  </si>
  <si>
    <t>Mikrofis</t>
  </si>
  <si>
    <t>Mikrolograp</t>
  </si>
  <si>
    <t>Microform Lain-lain</t>
  </si>
  <si>
    <t>Katridge Suara</t>
  </si>
  <si>
    <t>Kaset Suara</t>
  </si>
  <si>
    <t>Pasangan Suara</t>
  </si>
  <si>
    <t>Pita Suara</t>
  </si>
  <si>
    <t>Rumnut Suara</t>
  </si>
  <si>
    <t>Rekaman Suara Lain-lain</t>
  </si>
  <si>
    <t>Komputer Katridge</t>
  </si>
  <si>
    <t>Kaset Komputer</t>
  </si>
  <si>
    <t>Komputer Disk</t>
  </si>
  <si>
    <t>Compack Disk</t>
  </si>
  <si>
    <t>Gulungan komputer</t>
  </si>
  <si>
    <t>Berkas Komputer Lain-lain</t>
  </si>
  <si>
    <t>Film Katridge</t>
  </si>
  <si>
    <t>Kaset Film</t>
  </si>
  <si>
    <t>Katridge Video</t>
  </si>
  <si>
    <t>Kaset Video</t>
  </si>
  <si>
    <t>Piringan Video</t>
  </si>
  <si>
    <t>Gulungan Video</t>
  </si>
  <si>
    <t>Film Bergerak &amp; Rekaman Video Lain-lain</t>
  </si>
  <si>
    <t>Tarcalt</t>
  </si>
  <si>
    <t>Tarscalt Lain-lain</t>
  </si>
  <si>
    <t>Pahatan Batu-batuan</t>
  </si>
  <si>
    <t>Pahatan Kayu</t>
  </si>
  <si>
    <t>Pahatan Logam</t>
  </si>
  <si>
    <t>Pahatan Lain-lain</t>
  </si>
  <si>
    <t>Lukisan Cat Air</t>
  </si>
  <si>
    <t>Lukisan Sulaman/Tempelan</t>
  </si>
  <si>
    <t>Gambar Presiden/Gubernur</t>
  </si>
  <si>
    <t>Lambang Garuda</t>
  </si>
  <si>
    <t>Lukisan Batik</t>
  </si>
  <si>
    <t>Lukisan Lain-lain</t>
  </si>
  <si>
    <t>Alat Musik/Band</t>
  </si>
  <si>
    <t>Alat Musik Nasional/Daerah</t>
  </si>
  <si>
    <t>Alat Kesenian Lain-lain</t>
  </si>
  <si>
    <t>Alat Golf</t>
  </si>
  <si>
    <t>Alat Volley</t>
  </si>
  <si>
    <t>Alat Tenis</t>
  </si>
  <si>
    <t>Alat Tenis Meja</t>
  </si>
  <si>
    <t>Alat Sepak Bola</t>
  </si>
  <si>
    <t>Alat Badminton</t>
  </si>
  <si>
    <t>Alat Olah Raga Lain-lain</t>
  </si>
  <si>
    <t>Piala</t>
  </si>
  <si>
    <t>Medali</t>
  </si>
  <si>
    <t>Piagam</t>
  </si>
  <si>
    <t>Tanda Penghargaan Lain-lain</t>
  </si>
  <si>
    <t>Maket</t>
  </si>
  <si>
    <t>Foto Dokumen</t>
  </si>
  <si>
    <t>Peta Reproduksi</t>
  </si>
  <si>
    <t>Peta Wilayah</t>
  </si>
  <si>
    <t>Peta Keadaan Tanah</t>
  </si>
  <si>
    <t>Mosaik</t>
  </si>
  <si>
    <t>Klise-klise</t>
  </si>
  <si>
    <t>Peta Distribusi</t>
  </si>
  <si>
    <t>Maket &amp; Foto Dokumen Lain-lain</t>
  </si>
  <si>
    <t>Barang Koleksi Rumah Tangga</t>
  </si>
  <si>
    <t>Lukisan Bersejarah</t>
  </si>
  <si>
    <t>Koleksi Mata Uang</t>
  </si>
  <si>
    <t>Benda-benda Purbakala</t>
  </si>
  <si>
    <t>Dokumentasi Bersejarah</t>
  </si>
  <si>
    <t>Benda-benda Bersejarah Lain-lain</t>
  </si>
  <si>
    <t>Keramik (Guci,Piring)</t>
  </si>
  <si>
    <t>Logam (Gong, Mandau)</t>
  </si>
  <si>
    <t>Kayu (Sampit, Telabang)</t>
  </si>
  <si>
    <t>Anyaman (Tikar, Rotan)</t>
  </si>
  <si>
    <t>Tenunan Sutra</t>
  </si>
  <si>
    <t>Anyaman  Purun</t>
  </si>
  <si>
    <t>Anyaman Bambu</t>
  </si>
  <si>
    <t>Barang Kerajinan Lain-lain</t>
  </si>
  <si>
    <t>Palang Sejajar</t>
  </si>
  <si>
    <t>Lapang Kuda</t>
  </si>
  <si>
    <t>Matras</t>
  </si>
  <si>
    <t>Senam Lain-lain</t>
  </si>
  <si>
    <t>Ski Air</t>
  </si>
  <si>
    <t>Ski Diving</t>
  </si>
  <si>
    <t>Selancar</t>
  </si>
  <si>
    <t>Perahu Karet</t>
  </si>
  <si>
    <t>Perahu Layar</t>
  </si>
  <si>
    <t>Alar Arum Jeram</t>
  </si>
  <si>
    <t>Alat Dayung</t>
  </si>
  <si>
    <t>Kaca Mata Air</t>
  </si>
  <si>
    <t>Alat Olah Raga Air Lain-lain</t>
  </si>
  <si>
    <t>Gantole</t>
  </si>
  <si>
    <t>Balon Udara</t>
  </si>
  <si>
    <t>Payung Udara/Parasut</t>
  </si>
  <si>
    <t>Alat Terbang Layang</t>
  </si>
  <si>
    <t>Alat Olah Raga Udara Lain-lain</t>
  </si>
  <si>
    <t>Catur</t>
  </si>
  <si>
    <t>Sarung Tinju</t>
  </si>
  <si>
    <t>Alat Olah Raga Lainnya (Lain-lain)</t>
  </si>
  <si>
    <t>Sapi</t>
  </si>
  <si>
    <t>Kerbau</t>
  </si>
  <si>
    <t>Kuda</t>
  </si>
  <si>
    <t>Babi</t>
  </si>
  <si>
    <t>Kambing</t>
  </si>
  <si>
    <t>Anjing</t>
  </si>
  <si>
    <t>Biri-biri</t>
  </si>
  <si>
    <t>Kelinci</t>
  </si>
  <si>
    <t>Binatang Ternak Lain-lain</t>
  </si>
  <si>
    <t>Ayam</t>
  </si>
  <si>
    <t>Itik</t>
  </si>
  <si>
    <t>Bebek</t>
  </si>
  <si>
    <t>Angsa</t>
  </si>
  <si>
    <t>Binatang Unggas Lain-lain</t>
  </si>
  <si>
    <t>Ular</t>
  </si>
  <si>
    <t>Binatang Melata Lain-lain</t>
  </si>
  <si>
    <t>Induk Ikan Arwana</t>
  </si>
  <si>
    <t>Induk Ikan Bandeng</t>
  </si>
  <si>
    <t>Induk Ikan Krapu</t>
  </si>
  <si>
    <t>Induk Ikan Mas</t>
  </si>
  <si>
    <t>Induk Ikan Napoleon</t>
  </si>
  <si>
    <t>Binatang Ikan Lain-lain</t>
  </si>
  <si>
    <t>Gajah</t>
  </si>
  <si>
    <t>Badak</t>
  </si>
  <si>
    <t>Jerapah</t>
  </si>
  <si>
    <t>Banteng</t>
  </si>
  <si>
    <t>Zebra</t>
  </si>
  <si>
    <t>Singa</t>
  </si>
  <si>
    <t>Harimau</t>
  </si>
  <si>
    <t>Anoa</t>
  </si>
  <si>
    <t>Babirusa</t>
  </si>
  <si>
    <t>Rusa</t>
  </si>
  <si>
    <t>Tapir</t>
  </si>
  <si>
    <t>Kancil</t>
  </si>
  <si>
    <t>Beruang</t>
  </si>
  <si>
    <t>Onta</t>
  </si>
  <si>
    <t>Bison</t>
  </si>
  <si>
    <t>Keledai</t>
  </si>
  <si>
    <t>Linsang</t>
  </si>
  <si>
    <t>Landak</t>
  </si>
  <si>
    <t>Bangsa Monyet</t>
  </si>
  <si>
    <t>Bangsa Binatang Melata</t>
  </si>
  <si>
    <t>Bangsa Binatang Unggas</t>
  </si>
  <si>
    <t>Hewan Kebun Binatang Lain-lain</t>
  </si>
  <si>
    <t>Anjing Pelacak</t>
  </si>
  <si>
    <t>Anjing Penjaga</t>
  </si>
  <si>
    <t>Hewan Pengamanan Lain-lain</t>
  </si>
  <si>
    <t>Kakao</t>
  </si>
  <si>
    <t>Jambu Mete</t>
  </si>
  <si>
    <t>Tanaman Perkebunan Lain-lain</t>
  </si>
  <si>
    <t>Alpukat</t>
  </si>
  <si>
    <t>Duku</t>
  </si>
  <si>
    <t>Durian</t>
  </si>
  <si>
    <t>Jambu</t>
  </si>
  <si>
    <t>Mangga</t>
  </si>
  <si>
    <t>Rambutan</t>
  </si>
  <si>
    <t>Tanaman Holtikultura Lain-lain</t>
  </si>
  <si>
    <t>PRINTER</t>
  </si>
  <si>
    <t>hp</t>
  </si>
  <si>
    <t>Laptop</t>
  </si>
  <si>
    <t>ups/stabiliser</t>
  </si>
  <si>
    <t>Pada hari ini Kamis,  tanggal Tujuh bulan Januari tahun Dua ribu enam belas  telah diselenggarakan rekonsiliasi barang milik daerah antara Puskesmas Demak II, yang selanjutnya disebut Unit Kuasa Pengguna Barang, dengan Kepala Dinas Kesehatan Kabupaten Demak, yang selanjutnya disebut Kuasa Pengguna Barang Milik Pemerintah Kabupaten Demak.</t>
  </si>
  <si>
    <t>Per 31 Desember 2015</t>
  </si>
  <si>
    <t>Pada hari ini Kamis, Tanggal Tiga Puluh Satu Bulan Desember Tahun Dua Ribu Lima Belas bertempat di Puskesmas Demak II kami yang bertanda tangan di bawah ini:</t>
  </si>
  <si>
    <t>Demikian Berita Acara ini dibuat untuk bahan penyusunan Laporan BMD  Periode 31 Desember 2015, dan apabila di kemudian hari terdapat kekeliruan akan dilakukan perbaikan sebagaimana mestinya.</t>
  </si>
  <si>
    <t>Demak, 31 Desember 2015</t>
  </si>
  <si>
    <t>PC Komputer</t>
  </si>
  <si>
    <t>Printer EPSON</t>
  </si>
  <si>
    <t>Alat  Farmasi Puyer</t>
  </si>
  <si>
    <t>jkN/BPJS2015</t>
  </si>
  <si>
    <t>JKN BPJS2015</t>
  </si>
  <si>
    <t>TOSIBA</t>
  </si>
  <si>
    <t>JKNBPJS</t>
  </si>
  <si>
    <t>NICON</t>
  </si>
  <si>
    <t>Timb  bayi    DIGITAL</t>
  </si>
  <si>
    <t>Timb   Injak</t>
  </si>
  <si>
    <t>PC  Komputer</t>
  </si>
  <si>
    <t>TIMB     BAYI   DIGITAL</t>
  </si>
  <si>
    <t>TIMB    INJAK</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</si>
</sst>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Rp&quot;#,##0_);\(&quot;Rp&quot;#,##0\)"/>
    <numFmt numFmtId="41" formatCode="_(* #,##0_);_(* \(#,##0\);_(* &quot;-&quot;_);_(@_)"/>
    <numFmt numFmtId="43" formatCode="_(* #,##0.00_);_(* \(#,##0.00\);_(* &quot;-&quot;??_);_(@_)"/>
    <numFmt numFmtId="164" formatCode="&quot;$&quot;#,##0_);[Red]\(&quot;$&quot;#,##0\)"/>
    <numFmt numFmtId="165" formatCode="_(* #,##0.00_);_(* \(#,##0.00\);_(* &quot;-&quot;_);_(@_)"/>
    <numFmt numFmtId="166" formatCode="[$€-2]\ #,##0.00_);[Red]\([$€-2]\ #,##0.00\)"/>
    <numFmt numFmtId="167" formatCode="00"/>
    <numFmt numFmtId="168" formatCode="_(* #,##0_);_(* \(#,##0\);_(* &quot;-&quot;??_);_(@_)"/>
    <numFmt numFmtId="169" formatCode="_-* #,##0_-;\-* #,##0_-;_-* &quot;-&quot;_-;_-@_-"/>
    <numFmt numFmtId="170" formatCode="dd/mm/yyyy;@"/>
  </numFmts>
  <fonts count="113" x14ac:knownFonts="1">
    <font>
      <sz val="11"/>
      <color theme="1"/>
      <name val="Calibri"/>
      <family val="2"/>
      <scheme val="minor"/>
    </font>
    <font>
      <sz val="11"/>
      <color theme="1"/>
      <name val="Calibri"/>
      <family val="2"/>
      <scheme val="minor"/>
    </font>
    <font>
      <b/>
      <sz val="11"/>
      <color theme="1"/>
      <name val="Calibri"/>
      <family val="2"/>
      <scheme val="minor"/>
    </font>
    <font>
      <b/>
      <u/>
      <sz val="10"/>
      <name val="Arial"/>
      <family val="2"/>
    </font>
    <font>
      <sz val="12"/>
      <color theme="1"/>
      <name val="Calibri"/>
      <family val="2"/>
      <scheme val="minor"/>
    </font>
    <font>
      <b/>
      <i/>
      <sz val="11"/>
      <color theme="1"/>
      <name val="Calibri"/>
      <family val="2"/>
      <scheme val="minor"/>
    </font>
    <font>
      <sz val="11"/>
      <color theme="1"/>
      <name val="Calibri"/>
      <family val="2"/>
      <charset val="1"/>
      <scheme val="minor"/>
    </font>
    <font>
      <sz val="11"/>
      <name val="Calibri"/>
      <family val="2"/>
      <scheme val="minor"/>
    </font>
    <font>
      <sz val="10"/>
      <name val="Arial"/>
      <family val="2"/>
    </font>
    <font>
      <sz val="9"/>
      <color theme="1"/>
      <name val="Arial"/>
      <family val="2"/>
    </font>
    <font>
      <sz val="10"/>
      <name val="Calibri"/>
      <family val="2"/>
      <scheme val="minor"/>
    </font>
    <font>
      <b/>
      <sz val="11"/>
      <color indexed="8"/>
      <name val="Calibri"/>
      <family val="2"/>
      <scheme val="minor"/>
    </font>
    <font>
      <b/>
      <sz val="9"/>
      <color indexed="8"/>
      <name val="Arial"/>
      <family val="2"/>
    </font>
    <font>
      <sz val="11"/>
      <color indexed="8"/>
      <name val="Calibri"/>
      <family val="2"/>
      <scheme val="minor"/>
    </font>
    <font>
      <sz val="10"/>
      <color indexed="8"/>
      <name val="Arial"/>
      <family val="2"/>
    </font>
    <font>
      <b/>
      <u/>
      <sz val="11"/>
      <color indexed="8"/>
      <name val="Calibri"/>
      <family val="2"/>
      <scheme val="minor"/>
    </font>
    <font>
      <b/>
      <u/>
      <sz val="11"/>
      <name val="Calibri"/>
      <family val="2"/>
      <scheme val="minor"/>
    </font>
    <font>
      <b/>
      <sz val="9"/>
      <name val="Arial"/>
      <family val="2"/>
    </font>
    <font>
      <sz val="11"/>
      <color indexed="8"/>
      <name val="Calibri"/>
      <family val="2"/>
    </font>
    <font>
      <sz val="9"/>
      <color indexed="8"/>
      <name val="Cambria"/>
      <family val="2"/>
      <charset val="1"/>
    </font>
    <font>
      <sz val="10"/>
      <color theme="1"/>
      <name val="Arial Narrow"/>
      <family val="2"/>
      <charset val="1"/>
    </font>
    <font>
      <sz val="11"/>
      <color indexed="8"/>
      <name val="Calibri"/>
      <family val="2"/>
      <charset val="1"/>
    </font>
    <font>
      <b/>
      <sz val="9"/>
      <color rgb="FF000000"/>
      <name val="Arial"/>
      <family val="2"/>
    </font>
    <font>
      <b/>
      <sz val="8"/>
      <color rgb="FF000000"/>
      <name val="Arial"/>
      <family val="2"/>
    </font>
    <font>
      <sz val="8"/>
      <color rgb="FF000000"/>
      <name val="Arial"/>
      <family val="2"/>
    </font>
    <font>
      <b/>
      <u/>
      <sz val="8"/>
      <color rgb="FF000000"/>
      <name val="Arial"/>
      <family val="2"/>
    </font>
    <font>
      <b/>
      <sz val="14"/>
      <color theme="1"/>
      <name val="Calibri"/>
      <family val="2"/>
      <scheme val="minor"/>
    </font>
    <font>
      <b/>
      <sz val="9"/>
      <color theme="1"/>
      <name val="Calibri"/>
      <family val="2"/>
      <scheme val="minor"/>
    </font>
    <font>
      <b/>
      <sz val="12"/>
      <color theme="1"/>
      <name val="Calibri"/>
      <family val="2"/>
      <scheme val="minor"/>
    </font>
    <font>
      <b/>
      <u/>
      <sz val="11"/>
      <color theme="1"/>
      <name val="Calibri"/>
      <family val="2"/>
      <scheme val="minor"/>
    </font>
    <font>
      <sz val="11"/>
      <color indexed="8"/>
      <name val="Arial"/>
      <family val="2"/>
    </font>
    <font>
      <b/>
      <sz val="17"/>
      <name val="Times New Roman"/>
      <family val="1"/>
    </font>
    <font>
      <sz val="12"/>
      <name val="Arial"/>
      <family val="2"/>
    </font>
    <font>
      <b/>
      <sz val="16"/>
      <name val="Times New Roman"/>
      <family val="1"/>
    </font>
    <font>
      <b/>
      <sz val="14"/>
      <name val="Times New Roman"/>
      <family val="1"/>
    </font>
    <font>
      <b/>
      <sz val="12"/>
      <name val="Times New Roman"/>
      <family val="1"/>
    </font>
    <font>
      <b/>
      <sz val="15"/>
      <name val="Arial Black"/>
      <family val="2"/>
    </font>
    <font>
      <b/>
      <sz val="16"/>
      <name val="Arial"/>
      <family val="2"/>
    </font>
    <font>
      <b/>
      <sz val="12"/>
      <color theme="1"/>
      <name val="Arial"/>
      <family val="2"/>
    </font>
    <font>
      <sz val="11"/>
      <color theme="1"/>
      <name val="Arial"/>
      <family val="2"/>
    </font>
    <font>
      <i/>
      <sz val="11"/>
      <color theme="1"/>
      <name val="Arial"/>
      <family val="2"/>
    </font>
    <font>
      <sz val="11"/>
      <name val="Arial"/>
      <family val="2"/>
    </font>
    <font>
      <b/>
      <sz val="10"/>
      <color theme="1"/>
      <name val="Arial"/>
      <family val="2"/>
    </font>
    <font>
      <sz val="10"/>
      <color theme="1"/>
      <name val="Arial"/>
      <family val="2"/>
    </font>
    <font>
      <sz val="11"/>
      <color theme="0" tint="-4.9989318521683403E-2"/>
      <name val="Calibri"/>
      <family val="2"/>
      <charset val="1"/>
      <scheme val="minor"/>
    </font>
    <font>
      <sz val="11"/>
      <color theme="1"/>
      <name val="Times New Roman"/>
      <family val="1"/>
    </font>
    <font>
      <i/>
      <sz val="11"/>
      <color theme="1"/>
      <name val="Times New Roman"/>
      <family val="1"/>
    </font>
    <font>
      <u/>
      <sz val="11"/>
      <color theme="1"/>
      <name val="Times New Roman"/>
      <family val="1"/>
    </font>
    <font>
      <b/>
      <u/>
      <sz val="11"/>
      <color theme="1"/>
      <name val="Times New Roman"/>
      <family val="1"/>
    </font>
    <font>
      <b/>
      <sz val="11"/>
      <color theme="1"/>
      <name val="Times New Roman"/>
      <family val="1"/>
    </font>
    <font>
      <sz val="12"/>
      <color theme="1"/>
      <name val="Arial"/>
      <family val="2"/>
    </font>
    <font>
      <b/>
      <sz val="11"/>
      <color indexed="8"/>
      <name val="Arial"/>
      <family val="2"/>
    </font>
    <font>
      <b/>
      <u/>
      <sz val="12"/>
      <color theme="1"/>
      <name val="Arial"/>
      <family val="2"/>
    </font>
    <font>
      <b/>
      <sz val="18"/>
      <color theme="1"/>
      <name val="Calibri"/>
      <family val="2"/>
      <scheme val="minor"/>
    </font>
    <font>
      <u/>
      <sz val="12"/>
      <color theme="1"/>
      <name val="Arial"/>
      <family val="2"/>
    </font>
    <font>
      <b/>
      <u/>
      <sz val="11"/>
      <color theme="1"/>
      <name val="Arial"/>
      <family val="2"/>
    </font>
    <font>
      <b/>
      <sz val="13"/>
      <name val="Times New Roman"/>
      <family val="1"/>
    </font>
    <font>
      <sz val="12"/>
      <color theme="1"/>
      <name val="Times New Roman"/>
      <family val="1"/>
    </font>
    <font>
      <sz val="12"/>
      <name val="Times New Roman"/>
      <family val="1"/>
    </font>
    <font>
      <sz val="9"/>
      <name val="Arial"/>
      <family val="2"/>
    </font>
    <font>
      <u/>
      <sz val="10"/>
      <name val="Arial"/>
      <family val="2"/>
    </font>
    <font>
      <u/>
      <sz val="11"/>
      <name val="Tahoma"/>
      <family val="2"/>
    </font>
    <font>
      <b/>
      <sz val="14"/>
      <name val="Arial"/>
      <family val="2"/>
    </font>
    <font>
      <b/>
      <sz val="9"/>
      <color theme="1"/>
      <name val="Arial"/>
      <family val="2"/>
    </font>
    <font>
      <b/>
      <i/>
      <sz val="12"/>
      <color theme="1"/>
      <name val="Calibri"/>
      <family val="2"/>
      <scheme val="minor"/>
    </font>
    <font>
      <sz val="10"/>
      <color theme="1"/>
      <name val="Calibri"/>
      <family val="2"/>
      <scheme val="minor"/>
    </font>
    <font>
      <b/>
      <i/>
      <sz val="12"/>
      <color theme="1"/>
      <name val="Arial"/>
      <family val="2"/>
    </font>
    <font>
      <b/>
      <i/>
      <sz val="12"/>
      <color theme="1"/>
      <name val="Arial Black"/>
      <family val="2"/>
    </font>
    <font>
      <b/>
      <sz val="10"/>
      <name val="Arial"/>
      <family val="2"/>
    </font>
    <font>
      <b/>
      <sz val="12"/>
      <name val="Arial"/>
      <family val="2"/>
    </font>
    <font>
      <b/>
      <u/>
      <sz val="10"/>
      <color theme="1"/>
      <name val="Arial"/>
      <family val="2"/>
    </font>
    <font>
      <b/>
      <sz val="6"/>
      <color theme="1"/>
      <name val="Arial"/>
      <family val="2"/>
    </font>
    <font>
      <sz val="6"/>
      <color theme="1"/>
      <name val="Arial"/>
      <family val="2"/>
    </font>
    <font>
      <sz val="10"/>
      <color theme="3" tint="0.79998168889431442"/>
      <name val="Arial"/>
      <family val="2"/>
    </font>
    <font>
      <sz val="10"/>
      <color theme="7" tint="-0.249977111117893"/>
      <name val="Arial"/>
      <family val="2"/>
    </font>
    <font>
      <sz val="10"/>
      <color theme="7" tint="0.59999389629810485"/>
      <name val="Arial"/>
      <family val="2"/>
    </font>
    <font>
      <sz val="10"/>
      <color theme="5" tint="0.39997558519241921"/>
      <name val="Arial"/>
      <family val="2"/>
    </font>
    <font>
      <sz val="10"/>
      <color theme="2" tint="-0.499984740745262"/>
      <name val="Arial"/>
      <family val="2"/>
    </font>
    <font>
      <sz val="10"/>
      <color theme="0" tint="-0.499984740745262"/>
      <name val="Arial"/>
      <family val="2"/>
    </font>
    <font>
      <sz val="10"/>
      <color theme="4" tint="-0.249977111117893"/>
      <name val="Arial"/>
      <family val="2"/>
    </font>
    <font>
      <sz val="10"/>
      <color theme="5" tint="0.59999389629810485"/>
      <name val="Arial"/>
      <family val="2"/>
    </font>
    <font>
      <sz val="10"/>
      <color theme="7" tint="0.39997558519241921"/>
      <name val="Arial"/>
      <family val="2"/>
    </font>
    <font>
      <sz val="10"/>
      <color theme="8" tint="0.59999389629810485"/>
      <name val="Arial"/>
      <family val="2"/>
    </font>
    <font>
      <sz val="10"/>
      <color theme="9" tint="-0.499984740745262"/>
      <name val="Arial"/>
      <family val="2"/>
    </font>
    <font>
      <sz val="10"/>
      <color theme="5" tint="-0.249977111117893"/>
      <name val="Arial"/>
      <family val="2"/>
    </font>
    <font>
      <sz val="10"/>
      <color theme="0" tint="-0.34998626667073579"/>
      <name val="Arial"/>
      <family val="2"/>
    </font>
    <font>
      <sz val="10"/>
      <color theme="7" tint="-0.499984740745262"/>
      <name val="Arial"/>
      <family val="2"/>
    </font>
    <font>
      <sz val="10"/>
      <color theme="3" tint="0.39997558519241921"/>
      <name val="Arial"/>
      <family val="2"/>
    </font>
    <font>
      <sz val="10"/>
      <color theme="9" tint="-0.249977111117893"/>
      <name val="Arial"/>
      <family val="2"/>
    </font>
    <font>
      <sz val="10"/>
      <color rgb="FFC00000"/>
      <name val="Arial"/>
      <family val="2"/>
    </font>
    <font>
      <sz val="10"/>
      <color rgb="FF7030A0"/>
      <name val="Arial"/>
      <family val="2"/>
    </font>
    <font>
      <sz val="10"/>
      <color rgb="FF002060"/>
      <name val="Arial"/>
      <family val="2"/>
    </font>
    <font>
      <sz val="10"/>
      <color theme="8" tint="-0.499984740745262"/>
      <name val="Arial"/>
      <family val="2"/>
    </font>
    <font>
      <sz val="10"/>
      <color theme="6"/>
      <name val="Arial"/>
      <family val="2"/>
    </font>
    <font>
      <sz val="10"/>
      <color theme="6" tint="-0.249977111117893"/>
      <name val="Arial"/>
      <family val="2"/>
    </font>
    <font>
      <sz val="10"/>
      <color theme="5"/>
      <name val="Arial"/>
      <family val="2"/>
    </font>
    <font>
      <sz val="10"/>
      <color theme="3" tint="0.59999389629810485"/>
      <name val="Arial"/>
      <family val="2"/>
    </font>
    <font>
      <sz val="10"/>
      <color theme="5" tint="-0.499984740745262"/>
      <name val="Arial"/>
      <family val="2"/>
    </font>
    <font>
      <sz val="9"/>
      <color theme="5" tint="0.59999389629810485"/>
      <name val="Arial"/>
      <family val="2"/>
    </font>
    <font>
      <sz val="11"/>
      <color theme="5" tint="0.59999389629810485"/>
      <name val="Calibri"/>
      <family val="2"/>
      <scheme val="minor"/>
    </font>
    <font>
      <sz val="9"/>
      <color theme="9" tint="-0.499984740745262"/>
      <name val="Arial"/>
      <family val="2"/>
    </font>
    <font>
      <sz val="11"/>
      <color theme="9" tint="-0.499984740745262"/>
      <name val="Calibri"/>
      <family val="2"/>
      <scheme val="minor"/>
    </font>
    <font>
      <b/>
      <sz val="14"/>
      <color theme="1"/>
      <name val="Arial"/>
      <family val="2"/>
    </font>
    <font>
      <b/>
      <sz val="20"/>
      <color theme="1"/>
      <name val="Arial"/>
      <family val="2"/>
    </font>
    <font>
      <sz val="11"/>
      <color theme="1"/>
      <name val="Calibri"/>
      <family val="2"/>
    </font>
    <font>
      <b/>
      <sz val="8"/>
      <color theme="1"/>
      <name val="Arial"/>
      <family val="2"/>
    </font>
    <font>
      <b/>
      <sz val="11"/>
      <color theme="1"/>
      <name val="Arial"/>
      <family val="2"/>
    </font>
    <font>
      <b/>
      <i/>
      <sz val="14"/>
      <color theme="1"/>
      <name val="Arial"/>
      <family val="2"/>
    </font>
    <font>
      <sz val="14"/>
      <color theme="1"/>
      <name val="Arial"/>
      <family val="2"/>
    </font>
    <font>
      <sz val="14"/>
      <color theme="1"/>
      <name val="Calibri"/>
      <family val="2"/>
      <scheme val="minor"/>
    </font>
    <font>
      <sz val="14"/>
      <color theme="5" tint="0.59999389629810485"/>
      <name val="Arial"/>
      <family val="2"/>
    </font>
    <font>
      <sz val="14"/>
      <color theme="5" tint="0.59999389629810485"/>
      <name val="Calibri"/>
      <family val="2"/>
      <scheme val="minor"/>
    </font>
    <font>
      <sz val="12"/>
      <color theme="9" tint="-0.499984740745262"/>
      <name val="Arial"/>
      <family val="2"/>
    </font>
  </fonts>
  <fills count="1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FF00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0" tint="-0.249977111117893"/>
        <bgColor indexed="64"/>
      </patternFill>
    </fill>
  </fills>
  <borders count="9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bottom style="thin">
        <color indexed="64"/>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thin">
        <color indexed="64"/>
      </left>
      <right style="double">
        <color indexed="64"/>
      </right>
      <top/>
      <bottom/>
      <diagonal/>
    </border>
    <border>
      <left style="double">
        <color indexed="64"/>
      </left>
      <right style="thin">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thin">
        <color indexed="64"/>
      </bottom>
      <diagonal/>
    </border>
    <border>
      <left/>
      <right/>
      <top/>
      <bottom style="double">
        <color indexed="64"/>
      </bottom>
      <diagonal/>
    </border>
    <border>
      <left/>
      <right/>
      <top style="double">
        <color indexed="64"/>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double">
        <color indexed="64"/>
      </right>
      <top style="hair">
        <color indexed="64"/>
      </top>
      <bottom/>
      <diagonal/>
    </border>
    <border>
      <left/>
      <right/>
      <top style="thin">
        <color indexed="64"/>
      </top>
      <bottom/>
      <diagonal/>
    </border>
    <border>
      <left/>
      <right style="thin">
        <color indexed="64"/>
      </right>
      <top/>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16">
    <xf numFmtId="0" fontId="0" fillId="0" borderId="0"/>
    <xf numFmtId="43" fontId="1" fillId="0" borderId="0" applyFont="0" applyFill="0" applyBorder="0" applyAlignment="0" applyProtection="0"/>
    <xf numFmtId="41" fontId="1" fillId="0" borderId="0" applyFont="0" applyFill="0" applyBorder="0" applyAlignment="0" applyProtection="0"/>
    <xf numFmtId="0" fontId="6" fillId="0" borderId="0"/>
    <xf numFmtId="0" fontId="8" fillId="0" borderId="0"/>
    <xf numFmtId="41" fontId="8" fillId="0" borderId="0" applyFont="0" applyFill="0" applyBorder="0" applyAlignment="0" applyProtection="0"/>
    <xf numFmtId="0" fontId="1" fillId="0" borderId="0"/>
    <xf numFmtId="0" fontId="6" fillId="0" borderId="0"/>
    <xf numFmtId="0" fontId="17" fillId="0" borderId="12" applyNumberFormat="0" applyFont="0" applyFill="0" applyAlignment="0" applyProtection="0">
      <alignment horizontal="center"/>
    </xf>
    <xf numFmtId="41" fontId="1" fillId="0" borderId="0" applyFont="0" applyFill="0" applyBorder="0" applyAlignment="0" applyProtection="0"/>
    <xf numFmtId="41" fontId="1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1" fontId="1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1" fontId="18" fillId="0" borderId="0" applyFont="0" applyFill="0" applyBorder="0" applyAlignment="0" applyProtection="0"/>
    <xf numFmtId="166" fontId="8" fillId="0" borderId="0" applyFont="0" applyFill="0" applyBorder="0" applyAlignment="0" applyProtection="0"/>
    <xf numFmtId="41" fontId="18" fillId="0" borderId="0" applyFont="0" applyFill="0" applyBorder="0" applyAlignment="0" applyProtection="0"/>
    <xf numFmtId="41" fontId="1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41" fontId="18" fillId="0" borderId="0" applyFont="0" applyFill="0" applyBorder="0" applyAlignment="0" applyProtection="0"/>
    <xf numFmtId="41" fontId="6" fillId="0" borderId="0" applyFont="0" applyFill="0" applyBorder="0" applyAlignment="0" applyProtection="0"/>
    <xf numFmtId="41"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1" fontId="18"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6" fontId="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5" fontId="18" fillId="0" borderId="0" applyFont="0" applyFill="0" applyBorder="0" applyAlignment="0" applyProtection="0"/>
    <xf numFmtId="0" fontId="8" fillId="0" borderId="0"/>
    <xf numFmtId="0" fontId="6" fillId="0" borderId="0"/>
    <xf numFmtId="0" fontId="8" fillId="0" borderId="0"/>
    <xf numFmtId="0" fontId="20" fillId="0" borderId="0"/>
    <xf numFmtId="0" fontId="8" fillId="0" borderId="0"/>
    <xf numFmtId="0" fontId="18"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8" fillId="0" borderId="0"/>
    <xf numFmtId="0" fontId="6" fillId="0" borderId="0"/>
    <xf numFmtId="0" fontId="6" fillId="0" borderId="0"/>
    <xf numFmtId="0" fontId="6" fillId="0" borderId="0"/>
    <xf numFmtId="0" fontId="1" fillId="0" borderId="0"/>
    <xf numFmtId="0" fontId="8" fillId="0" borderId="0"/>
    <xf numFmtId="0" fontId="8" fillId="0" borderId="0"/>
    <xf numFmtId="0" fontId="8" fillId="0" borderId="0"/>
    <xf numFmtId="0" fontId="1" fillId="0" borderId="0"/>
    <xf numFmtId="0" fontId="1" fillId="0" borderId="0"/>
    <xf numFmtId="0" fontId="8" fillId="0" borderId="0"/>
    <xf numFmtId="0" fontId="8" fillId="0" borderId="0"/>
    <xf numFmtId="0" fontId="6" fillId="0" borderId="0"/>
    <xf numFmtId="0" fontId="18" fillId="0" borderId="0"/>
    <xf numFmtId="0" fontId="8" fillId="0" borderId="0"/>
    <xf numFmtId="0" fontId="8" fillId="0" borderId="0"/>
    <xf numFmtId="0" fontId="1" fillId="0" borderId="0"/>
    <xf numFmtId="0" fontId="8" fillId="0" borderId="0"/>
    <xf numFmtId="0" fontId="8" fillId="0" borderId="0"/>
    <xf numFmtId="9" fontId="21" fillId="0" borderId="0" applyFont="0" applyFill="0" applyBorder="0" applyAlignment="0" applyProtection="0"/>
    <xf numFmtId="0" fontId="22" fillId="0" borderId="0">
      <alignment horizontal="center" vertical="center"/>
    </xf>
    <xf numFmtId="0" fontId="23" fillId="0" borderId="0">
      <alignment horizontal="left" vertical="center"/>
    </xf>
    <xf numFmtId="0" fontId="23" fillId="0" borderId="0">
      <alignment horizontal="center" vertical="center"/>
    </xf>
    <xf numFmtId="0" fontId="24" fillId="0" borderId="0">
      <alignment horizontal="center" vertical="top"/>
    </xf>
    <xf numFmtId="0" fontId="24" fillId="0" borderId="0">
      <alignment horizontal="left" vertical="top"/>
    </xf>
    <xf numFmtId="0" fontId="24" fillId="0" borderId="0">
      <alignment horizontal="right" vertical="top"/>
    </xf>
    <xf numFmtId="0" fontId="24" fillId="0" borderId="0">
      <alignment horizontal="right" vertical="top"/>
    </xf>
    <xf numFmtId="0" fontId="23" fillId="0" borderId="0">
      <alignment horizontal="center" vertical="top"/>
    </xf>
    <xf numFmtId="0" fontId="25" fillId="0" borderId="0">
      <alignment horizontal="center" vertical="top"/>
    </xf>
  </cellStyleXfs>
  <cellXfs count="1400">
    <xf numFmtId="0" fontId="0" fillId="0" borderId="0" xfId="0"/>
    <xf numFmtId="0" fontId="0" fillId="0" borderId="0" xfId="0" applyProtection="1">
      <protection locked="0"/>
    </xf>
    <xf numFmtId="0" fontId="0" fillId="0" borderId="0" xfId="0" applyAlignment="1" applyProtection="1">
      <protection locked="0"/>
    </xf>
    <xf numFmtId="0" fontId="3" fillId="0" borderId="0" xfId="0" applyFont="1" applyAlignment="1" applyProtection="1">
      <protection locked="0"/>
    </xf>
    <xf numFmtId="0" fontId="4" fillId="2" borderId="1" xfId="0" applyFont="1" applyFill="1" applyBorder="1" applyAlignment="1" applyProtection="1">
      <alignment horizontal="center" vertical="center"/>
      <protection locked="0"/>
    </xf>
    <xf numFmtId="0" fontId="4" fillId="2" borderId="2" xfId="0" applyFont="1" applyFill="1" applyBorder="1" applyAlignment="1" applyProtection="1">
      <alignment vertical="center"/>
      <protection locked="0"/>
    </xf>
    <xf numFmtId="0" fontId="4" fillId="2" borderId="3" xfId="0" applyFont="1" applyFill="1" applyBorder="1" applyAlignment="1" applyProtection="1">
      <alignment vertical="center"/>
      <protection locked="0"/>
    </xf>
    <xf numFmtId="0" fontId="4" fillId="0" borderId="0" xfId="0" applyFont="1" applyAlignment="1" applyProtection="1">
      <alignment vertical="center"/>
      <protection locked="0"/>
    </xf>
    <xf numFmtId="0" fontId="4" fillId="0" borderId="0" xfId="0" applyFont="1" applyAlignment="1">
      <alignment vertical="center"/>
    </xf>
    <xf numFmtId="0" fontId="2" fillId="0" borderId="4" xfId="0" applyFont="1" applyBorder="1" applyAlignment="1" applyProtection="1">
      <alignment horizontal="center" vertical="center"/>
      <protection locked="0"/>
    </xf>
    <xf numFmtId="0" fontId="2" fillId="0" borderId="5" xfId="0"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8" xfId="0" applyFont="1" applyFill="1" applyBorder="1" applyAlignment="1">
      <alignment horizontal="left" vertical="center"/>
    </xf>
    <xf numFmtId="3" fontId="2" fillId="0" borderId="8" xfId="0" applyNumberFormat="1" applyFont="1" applyFill="1" applyBorder="1" applyAlignment="1" applyProtection="1">
      <alignment horizontal="right" vertical="center"/>
      <protection locked="0"/>
    </xf>
    <xf numFmtId="0" fontId="0" fillId="0" borderId="0" xfId="0" applyFill="1" applyProtection="1">
      <protection locked="0"/>
    </xf>
    <xf numFmtId="0" fontId="0" fillId="0" borderId="0" xfId="0" applyFill="1" applyAlignment="1" applyProtection="1">
      <alignment horizontal="center"/>
      <protection locked="0"/>
    </xf>
    <xf numFmtId="0" fontId="0" fillId="0" borderId="0" xfId="0" applyFill="1" applyAlignment="1" applyProtection="1">
      <protection locked="0"/>
    </xf>
    <xf numFmtId="0" fontId="0" fillId="3" borderId="0" xfId="0" applyFill="1" applyProtection="1">
      <protection locked="0"/>
    </xf>
    <xf numFmtId="0" fontId="0" fillId="3" borderId="0" xfId="0" applyFill="1"/>
    <xf numFmtId="0" fontId="0" fillId="0" borderId="9" xfId="0" applyFont="1" applyFill="1" applyBorder="1" applyAlignment="1" applyProtection="1">
      <alignment horizontal="center" vertical="center"/>
      <protection locked="0"/>
    </xf>
    <xf numFmtId="0" fontId="0" fillId="4" borderId="9" xfId="0" applyFont="1" applyFill="1" applyBorder="1"/>
    <xf numFmtId="0" fontId="2" fillId="0" borderId="10" xfId="0" applyFont="1" applyFill="1" applyBorder="1" applyAlignment="1" applyProtection="1">
      <alignment horizontal="center" vertical="center"/>
      <protection locked="0"/>
    </xf>
    <xf numFmtId="0" fontId="0" fillId="0" borderId="9" xfId="0" applyFont="1" applyFill="1" applyBorder="1" applyAlignment="1">
      <alignment horizontal="center"/>
    </xf>
    <xf numFmtId="3" fontId="0" fillId="4" borderId="9" xfId="2" applyNumberFormat="1" applyFont="1" applyFill="1" applyBorder="1" applyAlignment="1">
      <alignment horizontal="right"/>
    </xf>
    <xf numFmtId="0" fontId="2" fillId="0" borderId="11" xfId="0" applyFont="1" applyFill="1" applyBorder="1" applyAlignment="1" applyProtection="1">
      <alignment horizontal="center" vertical="center"/>
      <protection locked="0"/>
    </xf>
    <xf numFmtId="41" fontId="0" fillId="0" borderId="0" xfId="0" applyNumberFormat="1" applyFill="1" applyProtection="1">
      <protection locked="0"/>
    </xf>
    <xf numFmtId="0" fontId="0" fillId="0" borderId="4" xfId="0" applyFont="1" applyFill="1" applyBorder="1" applyAlignment="1" applyProtection="1">
      <alignment horizontal="center" vertical="center"/>
      <protection locked="0"/>
    </xf>
    <xf numFmtId="0" fontId="0" fillId="4" borderId="6" xfId="0" applyFont="1" applyFill="1" applyBorder="1"/>
    <xf numFmtId="0" fontId="2" fillId="0" borderId="5" xfId="0" applyFont="1" applyFill="1" applyBorder="1" applyAlignment="1" applyProtection="1">
      <alignment horizontal="center" vertical="center"/>
      <protection locked="0"/>
    </xf>
    <xf numFmtId="0" fontId="0" fillId="0" borderId="6" xfId="0" applyFont="1" applyFill="1" applyBorder="1" applyAlignment="1">
      <alignment horizontal="center"/>
    </xf>
    <xf numFmtId="3" fontId="0" fillId="4" borderId="6" xfId="2" applyNumberFormat="1" applyFont="1" applyFill="1" applyBorder="1" applyAlignment="1">
      <alignment horizontal="right"/>
    </xf>
    <xf numFmtId="0" fontId="2" fillId="0" borderId="7" xfId="0" applyFont="1" applyFill="1" applyBorder="1" applyAlignment="1" applyProtection="1">
      <alignment horizontal="center" vertical="center"/>
      <protection locked="0"/>
    </xf>
    <xf numFmtId="0" fontId="2" fillId="0" borderId="8" xfId="0" applyFont="1" applyFill="1" applyBorder="1"/>
    <xf numFmtId="0" fontId="2" fillId="0" borderId="8" xfId="0" applyFont="1" applyFill="1" applyBorder="1" applyAlignment="1">
      <alignment horizontal="center"/>
    </xf>
    <xf numFmtId="3" fontId="2" fillId="0" borderId="8" xfId="0" applyNumberFormat="1" applyFont="1" applyFill="1" applyBorder="1" applyAlignment="1">
      <alignment horizontal="right"/>
    </xf>
    <xf numFmtId="0" fontId="0" fillId="0" borderId="9" xfId="0" applyFont="1" applyFill="1" applyBorder="1"/>
    <xf numFmtId="3" fontId="0" fillId="0" borderId="9" xfId="0" applyNumberFormat="1" applyFont="1" applyFill="1" applyBorder="1" applyAlignment="1">
      <alignment horizontal="right"/>
    </xf>
    <xf numFmtId="0" fontId="0" fillId="0" borderId="12" xfId="0" applyFont="1" applyFill="1" applyBorder="1"/>
    <xf numFmtId="0" fontId="0" fillId="0" borderId="12" xfId="0" applyFont="1" applyFill="1" applyBorder="1" applyAlignment="1">
      <alignment horizontal="center"/>
    </xf>
    <xf numFmtId="3" fontId="0" fillId="0" borderId="12" xfId="0" applyNumberFormat="1" applyFont="1" applyFill="1" applyBorder="1" applyAlignment="1">
      <alignment horizontal="right"/>
    </xf>
    <xf numFmtId="0" fontId="2" fillId="0" borderId="3" xfId="0" applyFont="1" applyFill="1" applyBorder="1" applyAlignment="1" applyProtection="1">
      <alignment horizontal="center" vertical="center"/>
      <protection locked="0"/>
    </xf>
    <xf numFmtId="3" fontId="0" fillId="0" borderId="12" xfId="0" applyNumberFormat="1" applyFont="1" applyFill="1" applyBorder="1" applyAlignment="1" applyProtection="1">
      <alignment horizontal="right" vertical="center"/>
      <protection locked="0"/>
    </xf>
    <xf numFmtId="0" fontId="0" fillId="0" borderId="12" xfId="0" applyFont="1" applyFill="1" applyBorder="1" applyProtection="1">
      <protection locked="0"/>
    </xf>
    <xf numFmtId="0" fontId="0" fillId="0" borderId="12" xfId="0" applyFont="1" applyFill="1" applyBorder="1" applyAlignment="1" applyProtection="1">
      <alignment horizontal="center"/>
      <protection locked="0"/>
    </xf>
    <xf numFmtId="3" fontId="0" fillId="0" borderId="12" xfId="0" applyNumberFormat="1" applyFont="1" applyFill="1" applyBorder="1" applyAlignment="1" applyProtection="1">
      <alignment horizontal="right"/>
      <protection locked="0"/>
    </xf>
    <xf numFmtId="2" fontId="0" fillId="0" borderId="12" xfId="0" applyNumberFormat="1" applyFont="1" applyFill="1" applyBorder="1" applyProtection="1">
      <protection locked="0"/>
    </xf>
    <xf numFmtId="0" fontId="0" fillId="0" borderId="4" xfId="0" applyFont="1" applyFill="1" applyBorder="1"/>
    <xf numFmtId="0" fontId="0" fillId="0" borderId="2" xfId="0" applyFont="1" applyFill="1" applyBorder="1" applyAlignment="1" applyProtection="1">
      <alignment vertical="center"/>
      <protection locked="0"/>
    </xf>
    <xf numFmtId="0" fontId="0" fillId="0" borderId="3" xfId="0" applyFont="1" applyFill="1" applyBorder="1" applyAlignment="1" applyProtection="1">
      <alignment vertical="center"/>
      <protection locked="0"/>
    </xf>
    <xf numFmtId="1" fontId="0" fillId="0" borderId="1" xfId="1" applyNumberFormat="1" applyFont="1" applyFill="1" applyBorder="1" applyAlignment="1" applyProtection="1">
      <alignment horizontal="center" vertical="center"/>
      <protection locked="0"/>
    </xf>
    <xf numFmtId="3" fontId="0" fillId="0" borderId="1" xfId="1" applyNumberFormat="1" applyFont="1" applyFill="1" applyBorder="1" applyAlignment="1" applyProtection="1">
      <alignment horizontal="right" vertical="center"/>
      <protection locked="0"/>
    </xf>
    <xf numFmtId="43" fontId="0" fillId="0" borderId="12" xfId="1" applyFont="1" applyFill="1" applyBorder="1" applyAlignment="1" applyProtection="1">
      <alignment vertical="center"/>
      <protection locked="0"/>
    </xf>
    <xf numFmtId="0" fontId="5" fillId="0" borderId="0" xfId="0" applyFont="1" applyFill="1" applyProtection="1">
      <protection locked="0"/>
    </xf>
    <xf numFmtId="0" fontId="5" fillId="0" borderId="0" xfId="0" applyFont="1" applyProtection="1">
      <protection locked="0"/>
    </xf>
    <xf numFmtId="0" fontId="5" fillId="0" borderId="0" xfId="0" applyFont="1"/>
    <xf numFmtId="0" fontId="0" fillId="0" borderId="12" xfId="0" applyFont="1" applyBorder="1" applyProtection="1">
      <protection locked="0"/>
    </xf>
    <xf numFmtId="0" fontId="0" fillId="0" borderId="12" xfId="0" applyFont="1" applyBorder="1" applyAlignment="1" applyProtection="1">
      <alignment horizontal="center"/>
      <protection locked="0"/>
    </xf>
    <xf numFmtId="3" fontId="0" fillId="0" borderId="12" xfId="2" applyNumberFormat="1" applyFont="1" applyBorder="1" applyAlignment="1" applyProtection="1">
      <alignment horizontal="right"/>
      <protection locked="0"/>
    </xf>
    <xf numFmtId="0" fontId="0" fillId="0" borderId="12"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6" xfId="0" applyFont="1" applyBorder="1" applyProtection="1">
      <protection locked="0"/>
    </xf>
    <xf numFmtId="0" fontId="0" fillId="0" borderId="6" xfId="0" applyFont="1" applyBorder="1" applyAlignment="1" applyProtection="1">
      <alignment horizontal="center"/>
      <protection locked="0"/>
    </xf>
    <xf numFmtId="3" fontId="0" fillId="0" borderId="6" xfId="2" applyNumberFormat="1" applyFont="1" applyBorder="1" applyAlignment="1" applyProtection="1">
      <alignment horizontal="right"/>
      <protection locked="0"/>
    </xf>
    <xf numFmtId="0" fontId="0" fillId="0" borderId="7" xfId="0" applyFont="1" applyBorder="1" applyProtection="1">
      <protection locked="0"/>
    </xf>
    <xf numFmtId="0" fontId="7" fillId="4" borderId="12" xfId="3" applyFont="1" applyFill="1" applyBorder="1"/>
    <xf numFmtId="0" fontId="7" fillId="4" borderId="12" xfId="4" applyFont="1" applyFill="1" applyBorder="1" applyAlignment="1">
      <alignment horizontal="center"/>
    </xf>
    <xf numFmtId="3" fontId="7" fillId="4" borderId="12" xfId="5" applyNumberFormat="1" applyFont="1" applyFill="1" applyBorder="1" applyAlignment="1">
      <alignment horizontal="right"/>
    </xf>
    <xf numFmtId="0" fontId="7" fillId="0" borderId="12" xfId="3" applyFont="1" applyFill="1" applyBorder="1"/>
    <xf numFmtId="0" fontId="7" fillId="0" borderId="12" xfId="4" applyFont="1" applyFill="1" applyBorder="1" applyAlignment="1">
      <alignment horizontal="center"/>
    </xf>
    <xf numFmtId="3" fontId="7" fillId="0" borderId="12" xfId="5" applyNumberFormat="1" applyFont="1" applyFill="1" applyBorder="1" applyAlignment="1">
      <alignment horizontal="right"/>
    </xf>
    <xf numFmtId="3" fontId="0" fillId="4" borderId="12" xfId="0" applyNumberFormat="1" applyFont="1" applyFill="1" applyBorder="1" applyAlignment="1">
      <alignment horizontal="right"/>
    </xf>
    <xf numFmtId="0" fontId="7" fillId="0" borderId="6" xfId="3" applyFont="1" applyFill="1" applyBorder="1"/>
    <xf numFmtId="0" fontId="7" fillId="0" borderId="6" xfId="4" applyFont="1" applyFill="1" applyBorder="1" applyAlignment="1">
      <alignment horizontal="center"/>
    </xf>
    <xf numFmtId="3" fontId="0" fillId="0" borderId="6" xfId="0" applyNumberFormat="1" applyFont="1" applyFill="1" applyBorder="1" applyAlignment="1">
      <alignment horizontal="right"/>
    </xf>
    <xf numFmtId="0" fontId="2" fillId="0" borderId="8" xfId="0" applyFont="1" applyBorder="1" applyProtection="1">
      <protection locked="0"/>
    </xf>
    <xf numFmtId="0" fontId="2" fillId="0" borderId="8" xfId="0" applyFont="1" applyBorder="1" applyAlignment="1" applyProtection="1">
      <alignment horizontal="center"/>
      <protection locked="0"/>
    </xf>
    <xf numFmtId="3" fontId="2" fillId="0" borderId="8" xfId="0" applyNumberFormat="1" applyFont="1" applyBorder="1" applyAlignment="1" applyProtection="1">
      <alignment horizontal="right"/>
      <protection locked="0"/>
    </xf>
    <xf numFmtId="0" fontId="0" fillId="0" borderId="8" xfId="0" applyFont="1" applyBorder="1" applyProtection="1">
      <protection locked="0"/>
    </xf>
    <xf numFmtId="0" fontId="0" fillId="0" borderId="9" xfId="0" applyFont="1" applyBorder="1" applyProtection="1">
      <protection locked="0"/>
    </xf>
    <xf numFmtId="0" fontId="0" fillId="0" borderId="9" xfId="0" applyFont="1" applyBorder="1" applyAlignment="1" applyProtection="1">
      <alignment horizontal="center"/>
      <protection locked="0"/>
    </xf>
    <xf numFmtId="3" fontId="0" fillId="0" borderId="9" xfId="2" applyNumberFormat="1" applyFont="1" applyBorder="1" applyAlignment="1" applyProtection="1">
      <alignment horizontal="right"/>
      <protection locked="0"/>
    </xf>
    <xf numFmtId="0" fontId="0" fillId="0" borderId="12" xfId="6" applyFont="1" applyFill="1" applyBorder="1"/>
    <xf numFmtId="165" fontId="7" fillId="0" borderId="12" xfId="2" applyNumberFormat="1" applyFont="1" applyFill="1" applyBorder="1" applyAlignment="1">
      <alignment horizontal="center"/>
    </xf>
    <xf numFmtId="41" fontId="7" fillId="4" borderId="12" xfId="5" applyFont="1" applyFill="1" applyBorder="1" applyAlignment="1"/>
    <xf numFmtId="165" fontId="0" fillId="4" borderId="12" xfId="2" applyNumberFormat="1" applyFont="1" applyFill="1" applyBorder="1" applyAlignment="1">
      <alignment horizontal="center"/>
    </xf>
    <xf numFmtId="0" fontId="7" fillId="0" borderId="12" xfId="4" applyFont="1" applyBorder="1" applyAlignment="1">
      <alignment horizontal="center"/>
    </xf>
    <xf numFmtId="3" fontId="0" fillId="0" borderId="12" xfId="2" applyNumberFormat="1" applyFont="1" applyFill="1" applyBorder="1" applyAlignment="1">
      <alignment horizontal="right"/>
    </xf>
    <xf numFmtId="0" fontId="0" fillId="4" borderId="12" xfId="0" applyFont="1" applyFill="1" applyBorder="1"/>
    <xf numFmtId="0" fontId="0" fillId="0" borderId="6" xfId="0" applyBorder="1"/>
    <xf numFmtId="0" fontId="0" fillId="0" borderId="6" xfId="0" applyBorder="1" applyAlignment="1">
      <alignment horizontal="center"/>
    </xf>
    <xf numFmtId="3" fontId="0" fillId="0" borderId="6" xfId="0" applyNumberFormat="1" applyBorder="1"/>
    <xf numFmtId="0" fontId="0" fillId="0" borderId="8" xfId="0" applyFont="1" applyFill="1" applyBorder="1" applyAlignment="1" applyProtection="1">
      <alignment horizontal="center" vertical="center"/>
      <protection locked="0"/>
    </xf>
    <xf numFmtId="3" fontId="2" fillId="0" borderId="8" xfId="0" applyNumberFormat="1" applyFont="1" applyBorder="1" applyAlignment="1" applyProtection="1">
      <alignment horizontal="center"/>
      <protection locked="0"/>
    </xf>
    <xf numFmtId="0" fontId="0" fillId="0" borderId="13" xfId="0" applyFont="1" applyBorder="1" applyProtection="1">
      <protection locked="0"/>
    </xf>
    <xf numFmtId="0" fontId="0" fillId="4" borderId="4" xfId="6" applyFont="1" applyFill="1" applyBorder="1"/>
    <xf numFmtId="0" fontId="0" fillId="0" borderId="9" xfId="0" applyFont="1" applyBorder="1"/>
    <xf numFmtId="3" fontId="0" fillId="0" borderId="4" xfId="0" applyNumberFormat="1" applyFont="1" applyBorder="1" applyAlignment="1" applyProtection="1">
      <alignment horizontal="center"/>
      <protection locked="0"/>
    </xf>
    <xf numFmtId="3" fontId="0" fillId="0" borderId="4" xfId="0" applyNumberFormat="1" applyFont="1" applyBorder="1" applyAlignment="1" applyProtection="1">
      <alignment horizontal="right"/>
      <protection locked="0"/>
    </xf>
    <xf numFmtId="0" fontId="0" fillId="0" borderId="0" xfId="0" applyFont="1" applyFill="1" applyBorder="1" applyAlignment="1" applyProtection="1">
      <alignment horizontal="center" vertical="center"/>
      <protection locked="0"/>
    </xf>
    <xf numFmtId="0" fontId="9" fillId="4" borderId="12" xfId="6" applyFont="1" applyFill="1" applyBorder="1"/>
    <xf numFmtId="0" fontId="0" fillId="0" borderId="12" xfId="0" applyFont="1" applyBorder="1"/>
    <xf numFmtId="0" fontId="10" fillId="4" borderId="12" xfId="4" applyFont="1" applyFill="1" applyBorder="1" applyAlignment="1">
      <alignment horizontal="center"/>
    </xf>
    <xf numFmtId="3" fontId="9" fillId="4" borderId="12" xfId="2" applyNumberFormat="1" applyFont="1" applyFill="1" applyBorder="1" applyAlignment="1">
      <alignment horizontal="right"/>
    </xf>
    <xf numFmtId="0" fontId="9" fillId="4" borderId="12" xfId="0" applyFont="1" applyFill="1" applyBorder="1"/>
    <xf numFmtId="0" fontId="0" fillId="0" borderId="0" xfId="0" applyFont="1" applyAlignment="1" applyProtection="1">
      <alignment horizontal="center"/>
      <protection locked="0"/>
    </xf>
    <xf numFmtId="0" fontId="0" fillId="0" borderId="0" xfId="0" applyFont="1" applyProtection="1">
      <protection locked="0"/>
    </xf>
    <xf numFmtId="3" fontId="0" fillId="0" borderId="0" xfId="0" applyNumberFormat="1" applyFont="1" applyAlignment="1" applyProtection="1">
      <alignment horizontal="right"/>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vertical="center"/>
      <protection locked="0"/>
    </xf>
    <xf numFmtId="0" fontId="0" fillId="2" borderId="2" xfId="0" applyFont="1" applyFill="1" applyBorder="1" applyProtection="1">
      <protection locked="0"/>
    </xf>
    <xf numFmtId="0" fontId="0" fillId="2" borderId="2" xfId="0" applyFont="1" applyFill="1" applyBorder="1" applyAlignment="1" applyProtection="1">
      <alignment horizontal="center"/>
      <protection locked="0"/>
    </xf>
    <xf numFmtId="3" fontId="0" fillId="2" borderId="2" xfId="0" applyNumberFormat="1" applyFont="1" applyFill="1" applyBorder="1" applyAlignment="1" applyProtection="1">
      <alignment horizontal="right"/>
      <protection locked="0"/>
    </xf>
    <xf numFmtId="0" fontId="0" fillId="2" borderId="3" xfId="0" applyFont="1" applyFill="1" applyBorder="1" applyProtection="1">
      <protection locked="0"/>
    </xf>
    <xf numFmtId="0" fontId="2" fillId="0" borderId="6" xfId="0" applyFont="1" applyBorder="1" applyAlignment="1">
      <alignment horizontal="center" vertical="center"/>
    </xf>
    <xf numFmtId="3" fontId="2" fillId="0" borderId="6" xfId="0" applyNumberFormat="1" applyFont="1" applyBorder="1" applyAlignment="1" applyProtection="1">
      <alignment horizontal="right" vertical="center"/>
      <protection locked="0"/>
    </xf>
    <xf numFmtId="0" fontId="2" fillId="0" borderId="8" xfId="0" applyFont="1" applyBorder="1" applyAlignment="1" applyProtection="1">
      <alignment horizontal="center" vertical="center"/>
      <protection locked="0"/>
    </xf>
    <xf numFmtId="0" fontId="2" fillId="0" borderId="8" xfId="0" applyFont="1" applyBorder="1" applyAlignment="1">
      <alignment horizontal="left" vertical="center"/>
    </xf>
    <xf numFmtId="3" fontId="2" fillId="0" borderId="8" xfId="0" applyNumberFormat="1" applyFont="1" applyBorder="1" applyAlignment="1" applyProtection="1">
      <alignment horizontal="center" vertical="center"/>
      <protection locked="0"/>
    </xf>
    <xf numFmtId="3" fontId="2" fillId="0" borderId="8" xfId="0" applyNumberFormat="1" applyFont="1" applyBorder="1" applyAlignment="1" applyProtection="1">
      <alignment horizontal="right" vertical="center"/>
      <protection locked="0"/>
    </xf>
    <xf numFmtId="0" fontId="0" fillId="0" borderId="9" xfId="0" applyFont="1" applyBorder="1" applyAlignment="1" applyProtection="1">
      <alignment horizontal="left"/>
      <protection locked="0"/>
    </xf>
    <xf numFmtId="3" fontId="0" fillId="0" borderId="9" xfId="0" applyNumberFormat="1" applyFont="1" applyBorder="1" applyAlignment="1" applyProtection="1">
      <alignment horizontal="center"/>
      <protection locked="0"/>
    </xf>
    <xf numFmtId="3" fontId="0" fillId="0" borderId="9" xfId="0" applyNumberFormat="1" applyFont="1" applyBorder="1" applyAlignment="1" applyProtection="1">
      <alignment horizontal="right"/>
      <protection locked="0"/>
    </xf>
    <xf numFmtId="0" fontId="0" fillId="0" borderId="12" xfId="0" applyFont="1" applyBorder="1" applyAlignment="1">
      <alignment horizontal="center"/>
    </xf>
    <xf numFmtId="0" fontId="0" fillId="0" borderId="12" xfId="0" applyFont="1" applyBorder="1" applyAlignment="1" applyProtection="1">
      <alignment horizontal="left"/>
      <protection locked="0"/>
    </xf>
    <xf numFmtId="3" fontId="0" fillId="0" borderId="12" xfId="0" applyNumberFormat="1" applyFont="1" applyBorder="1" applyAlignment="1" applyProtection="1">
      <alignment horizontal="center"/>
      <protection locked="0"/>
    </xf>
    <xf numFmtId="3" fontId="0" fillId="0" borderId="12" xfId="0" applyNumberFormat="1" applyFont="1" applyBorder="1" applyAlignment="1" applyProtection="1">
      <alignment horizontal="right"/>
      <protection locked="0"/>
    </xf>
    <xf numFmtId="0" fontId="0" fillId="0" borderId="6" xfId="0" applyFont="1" applyBorder="1" applyAlignment="1" applyProtection="1">
      <alignment horizontal="left"/>
      <protection locked="0"/>
    </xf>
    <xf numFmtId="0" fontId="0" fillId="0" borderId="6" xfId="0" applyFont="1" applyBorder="1"/>
    <xf numFmtId="3" fontId="0" fillId="0" borderId="6" xfId="0" applyNumberFormat="1" applyFont="1" applyBorder="1" applyAlignment="1" applyProtection="1">
      <alignment horizontal="center"/>
      <protection locked="0"/>
    </xf>
    <xf numFmtId="3" fontId="0" fillId="0" borderId="6" xfId="0" applyNumberFormat="1" applyFont="1" applyBorder="1" applyAlignment="1" applyProtection="1">
      <alignment horizontal="right"/>
      <protection locked="0"/>
    </xf>
    <xf numFmtId="0" fontId="2" fillId="0" borderId="8" xfId="0" applyFont="1" applyBorder="1" applyAlignment="1" applyProtection="1">
      <alignment horizontal="left"/>
      <protection locked="0"/>
    </xf>
    <xf numFmtId="0" fontId="2" fillId="0" borderId="8" xfId="0" applyFont="1" applyBorder="1"/>
    <xf numFmtId="0" fontId="0" fillId="0" borderId="8" xfId="0" applyFont="1" applyBorder="1"/>
    <xf numFmtId="0" fontId="0" fillId="0" borderId="9" xfId="0" applyFont="1" applyBorder="1" applyAlignment="1">
      <alignment horizontal="center"/>
    </xf>
    <xf numFmtId="0" fontId="0" fillId="0" borderId="8" xfId="0" applyFont="1" applyBorder="1" applyAlignment="1" applyProtection="1">
      <alignment horizontal="center"/>
      <protection locked="0"/>
    </xf>
    <xf numFmtId="3" fontId="2" fillId="0" borderId="8" xfId="0" applyNumberFormat="1" applyFont="1" applyBorder="1" applyAlignment="1">
      <alignment horizontal="center"/>
    </xf>
    <xf numFmtId="3" fontId="2" fillId="0" borderId="8" xfId="0" applyNumberFormat="1" applyFont="1" applyBorder="1" applyAlignment="1">
      <alignment horizontal="right"/>
    </xf>
    <xf numFmtId="0" fontId="0" fillId="0" borderId="0" xfId="0" applyFont="1"/>
    <xf numFmtId="0" fontId="11" fillId="0" borderId="0" xfId="0" applyFont="1" applyAlignment="1">
      <alignment vertical="center"/>
    </xf>
    <xf numFmtId="0" fontId="12" fillId="0" borderId="0" xfId="0" applyFont="1" applyAlignment="1">
      <alignment vertical="center"/>
    </xf>
    <xf numFmtId="0" fontId="14" fillId="0" borderId="0" xfId="0" applyFont="1" applyAlignment="1" applyProtection="1">
      <alignment vertical="top" wrapText="1"/>
      <protection locked="0"/>
    </xf>
    <xf numFmtId="0" fontId="13" fillId="0" borderId="0" xfId="0" applyFont="1" applyAlignment="1">
      <alignment vertical="top" wrapText="1"/>
    </xf>
    <xf numFmtId="0" fontId="13" fillId="0" borderId="0" xfId="0" applyFont="1" applyAlignment="1" applyProtection="1">
      <alignment vertical="center"/>
      <protection locked="0"/>
    </xf>
    <xf numFmtId="0" fontId="14" fillId="0" borderId="0" xfId="0" applyFont="1" applyAlignment="1" applyProtection="1">
      <alignment vertical="center"/>
      <protection locked="0"/>
    </xf>
    <xf numFmtId="0" fontId="13" fillId="0" borderId="0" xfId="0" applyFont="1" applyAlignment="1">
      <alignment vertical="center"/>
    </xf>
    <xf numFmtId="0" fontId="13" fillId="0" borderId="0" xfId="0" applyFont="1" applyAlignment="1" applyProtection="1">
      <alignment horizontal="justify" vertical="top" wrapText="1"/>
      <protection locked="0"/>
    </xf>
    <xf numFmtId="0" fontId="14" fillId="0" borderId="0" xfId="0" applyFont="1" applyAlignment="1" applyProtection="1">
      <alignment horizontal="justify" vertical="top" wrapText="1"/>
      <protection locked="0"/>
    </xf>
    <xf numFmtId="0" fontId="13" fillId="0" borderId="0" xfId="0" applyFont="1" applyAlignment="1">
      <alignment horizontal="left" vertical="top" wrapText="1"/>
    </xf>
    <xf numFmtId="0" fontId="14" fillId="0" borderId="0" xfId="0" applyFont="1" applyAlignment="1">
      <alignment vertical="top" wrapText="1"/>
    </xf>
    <xf numFmtId="41" fontId="13" fillId="0" borderId="0" xfId="2" applyFont="1" applyAlignment="1" applyProtection="1">
      <alignment vertical="center"/>
      <protection locked="0"/>
    </xf>
    <xf numFmtId="41" fontId="14" fillId="0" borderId="0" xfId="2" applyFont="1" applyAlignment="1" applyProtection="1">
      <alignment vertical="center"/>
      <protection locked="0"/>
    </xf>
    <xf numFmtId="0" fontId="15" fillId="0" borderId="0" xfId="0" applyFont="1" applyAlignment="1">
      <alignment horizontal="center" vertical="center"/>
    </xf>
    <xf numFmtId="165" fontId="13" fillId="0" borderId="0" xfId="0" applyNumberFormat="1" applyFont="1" applyAlignment="1" applyProtection="1">
      <alignment vertical="center"/>
      <protection locked="0"/>
    </xf>
    <xf numFmtId="0" fontId="15" fillId="0" borderId="0" xfId="0" applyFont="1" applyAlignment="1">
      <alignment vertical="center"/>
    </xf>
    <xf numFmtId="0" fontId="0" fillId="0" borderId="0" xfId="7" applyFont="1" applyAlignment="1" applyProtection="1">
      <protection locked="0"/>
    </xf>
    <xf numFmtId="0" fontId="0" fillId="0" borderId="0" xfId="0" applyFont="1" applyAlignment="1" applyProtection="1">
      <protection locked="0"/>
    </xf>
    <xf numFmtId="0" fontId="0" fillId="0" borderId="0" xfId="0" applyFont="1" applyAlignment="1" applyProtection="1">
      <alignment wrapText="1"/>
      <protection locked="0"/>
    </xf>
    <xf numFmtId="0" fontId="16" fillId="0" borderId="0" xfId="0" applyFont="1" applyAlignment="1" applyProtection="1">
      <protection locked="0"/>
    </xf>
    <xf numFmtId="0" fontId="26" fillId="0" borderId="14" xfId="0" applyFont="1" applyBorder="1" applyAlignment="1" applyProtection="1">
      <protection locked="0"/>
    </xf>
    <xf numFmtId="0" fontId="26" fillId="0" borderId="0" xfId="0" applyFont="1" applyAlignment="1" applyProtection="1">
      <protection locked="0"/>
    </xf>
    <xf numFmtId="0" fontId="0" fillId="2" borderId="2" xfId="0" applyFill="1" applyBorder="1" applyAlignment="1" applyProtection="1">
      <alignment vertical="center"/>
      <protection locked="0"/>
    </xf>
    <xf numFmtId="0" fontId="0" fillId="2" borderId="3" xfId="0" applyFill="1" applyBorder="1" applyAlignment="1" applyProtection="1">
      <alignment vertical="center"/>
      <protection locked="0"/>
    </xf>
    <xf numFmtId="0" fontId="0" fillId="0" borderId="0" xfId="0" applyAlignment="1">
      <alignment vertical="center"/>
    </xf>
    <xf numFmtId="0" fontId="2" fillId="5" borderId="3" xfId="0" applyFont="1" applyFill="1" applyBorder="1" applyAlignment="1">
      <alignment horizontal="center" vertical="center" wrapText="1"/>
    </xf>
    <xf numFmtId="43" fontId="27" fillId="5" borderId="12" xfId="1" applyFont="1" applyFill="1" applyBorder="1" applyAlignment="1" applyProtection="1">
      <alignment horizontal="center" vertical="center" wrapText="1" shrinkToFit="1"/>
      <protection locked="0"/>
    </xf>
    <xf numFmtId="0" fontId="2" fillId="5" borderId="9"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17" xfId="0" applyFont="1" applyFill="1" applyBorder="1" applyAlignment="1">
      <alignment horizontal="center" vertical="center" wrapText="1"/>
    </xf>
    <xf numFmtId="0" fontId="0" fillId="0" borderId="12" xfId="0" applyBorder="1" applyAlignment="1">
      <alignment horizontal="center" vertical="top" wrapText="1"/>
    </xf>
    <xf numFmtId="0" fontId="0" fillId="0" borderId="1" xfId="0" applyBorder="1" applyAlignment="1">
      <alignment horizontal="center" vertical="top" wrapText="1"/>
    </xf>
    <xf numFmtId="0" fontId="0" fillId="0" borderId="16" xfId="0" applyBorder="1" applyAlignment="1" applyProtection="1">
      <alignment horizontal="center" vertical="top" wrapText="1"/>
    </xf>
    <xf numFmtId="0" fontId="0" fillId="0" borderId="17" xfId="0" applyBorder="1" applyAlignment="1" applyProtection="1">
      <alignment horizontal="center" vertical="top" wrapText="1"/>
    </xf>
    <xf numFmtId="0" fontId="0" fillId="0" borderId="16" xfId="0" applyBorder="1" applyAlignment="1">
      <alignment horizontal="center" vertical="top" wrapText="1"/>
    </xf>
    <xf numFmtId="0" fontId="0" fillId="0" borderId="3" xfId="0" applyBorder="1" applyAlignment="1" applyProtection="1">
      <alignment horizontal="center" vertical="top" wrapText="1"/>
      <protection locked="0"/>
    </xf>
    <xf numFmtId="0" fontId="0" fillId="0" borderId="17" xfId="0" applyBorder="1" applyAlignment="1">
      <alignment horizontal="center" vertical="top" wrapText="1"/>
    </xf>
    <xf numFmtId="0" fontId="0" fillId="0" borderId="3" xfId="0" applyBorder="1" applyAlignment="1" applyProtection="1">
      <alignment horizontal="center" vertical="top" wrapText="1"/>
    </xf>
    <xf numFmtId="0" fontId="0" fillId="0" borderId="12" xfId="0" applyBorder="1" applyAlignment="1" applyProtection="1">
      <alignment horizontal="center" vertical="top" wrapText="1"/>
    </xf>
    <xf numFmtId="0" fontId="2" fillId="2" borderId="12" xfId="0" applyFont="1" applyFill="1" applyBorder="1" applyAlignment="1" applyProtection="1">
      <alignment horizontal="center" vertical="center"/>
      <protection locked="0"/>
    </xf>
    <xf numFmtId="0" fontId="2" fillId="2" borderId="1" xfId="0" applyFont="1" applyFill="1" applyBorder="1" applyProtection="1">
      <protection locked="0"/>
    </xf>
    <xf numFmtId="43" fontId="2" fillId="2" borderId="16" xfId="1" applyFont="1" applyFill="1" applyBorder="1" applyAlignment="1" applyProtection="1">
      <alignment horizontal="left" shrinkToFit="1"/>
      <protection locked="0"/>
    </xf>
    <xf numFmtId="43" fontId="2" fillId="2" borderId="12" xfId="1" applyFont="1" applyFill="1" applyBorder="1" applyAlignment="1" applyProtection="1">
      <alignment shrinkToFit="1"/>
      <protection locked="0"/>
    </xf>
    <xf numFmtId="43" fontId="2" fillId="2" borderId="12" xfId="1" applyFont="1" applyFill="1" applyBorder="1" applyAlignment="1" applyProtection="1">
      <alignment shrinkToFit="1"/>
    </xf>
    <xf numFmtId="43" fontId="2" fillId="2" borderId="16" xfId="1" applyFont="1" applyFill="1" applyBorder="1" applyAlignment="1" applyProtection="1">
      <alignment shrinkToFit="1"/>
      <protection locked="0"/>
    </xf>
    <xf numFmtId="43" fontId="2" fillId="2" borderId="3" xfId="1" applyFont="1" applyFill="1" applyBorder="1" applyAlignment="1" applyProtection="1">
      <alignment shrinkToFit="1"/>
      <protection locked="0"/>
    </xf>
    <xf numFmtId="43" fontId="2" fillId="2" borderId="17" xfId="1" applyFont="1" applyFill="1" applyBorder="1" applyAlignment="1" applyProtection="1">
      <alignment shrinkToFit="1"/>
      <protection locked="0"/>
    </xf>
    <xf numFmtId="43" fontId="2" fillId="2" borderId="3" xfId="1" applyFont="1" applyFill="1" applyBorder="1" applyAlignment="1" applyProtection="1">
      <alignment shrinkToFit="1"/>
    </xf>
    <xf numFmtId="0" fontId="0" fillId="0" borderId="12" xfId="0" applyBorder="1"/>
    <xf numFmtId="0" fontId="0" fillId="0" borderId="1" xfId="0" applyBorder="1"/>
    <xf numFmtId="43" fontId="1" fillId="0" borderId="16" xfId="1" applyFont="1" applyBorder="1" applyAlignment="1" applyProtection="1">
      <alignment shrinkToFit="1"/>
    </xf>
    <xf numFmtId="43" fontId="1" fillId="0" borderId="12" xfId="1" applyFont="1" applyBorder="1" applyAlignment="1">
      <alignment shrinkToFit="1"/>
    </xf>
    <xf numFmtId="43" fontId="1" fillId="0" borderId="17" xfId="1" applyFont="1" applyBorder="1" applyAlignment="1" applyProtection="1">
      <alignment shrinkToFit="1"/>
    </xf>
    <xf numFmtId="43" fontId="1" fillId="0" borderId="16" xfId="1" applyFont="1" applyBorder="1" applyAlignment="1">
      <alignment shrinkToFit="1"/>
    </xf>
    <xf numFmtId="43" fontId="1" fillId="0" borderId="3" xfId="1" applyFont="1" applyBorder="1" applyAlignment="1" applyProtection="1">
      <alignment shrinkToFit="1"/>
      <protection locked="0"/>
    </xf>
    <xf numFmtId="43" fontId="1" fillId="0" borderId="17" xfId="1" applyFont="1" applyBorder="1" applyAlignment="1">
      <alignment shrinkToFit="1"/>
    </xf>
    <xf numFmtId="43" fontId="1" fillId="0" borderId="3" xfId="1" applyFont="1" applyBorder="1" applyAlignment="1" applyProtection="1">
      <alignment shrinkToFit="1"/>
    </xf>
    <xf numFmtId="43" fontId="1" fillId="0" borderId="12" xfId="1" applyFont="1" applyBorder="1" applyAlignment="1" applyProtection="1">
      <alignment shrinkToFit="1"/>
    </xf>
    <xf numFmtId="0" fontId="2" fillId="2" borderId="12" xfId="0" applyFont="1" applyFill="1" applyBorder="1" applyAlignment="1">
      <alignment horizontal="center" vertical="center"/>
    </xf>
    <xf numFmtId="0" fontId="0" fillId="2" borderId="1" xfId="0" applyFill="1" applyBorder="1"/>
    <xf numFmtId="43" fontId="2" fillId="2" borderId="16" xfId="1" applyFont="1" applyFill="1" applyBorder="1" applyAlignment="1" applyProtection="1">
      <alignment shrinkToFit="1"/>
    </xf>
    <xf numFmtId="43" fontId="2" fillId="2" borderId="12" xfId="1" applyFont="1" applyFill="1" applyBorder="1" applyAlignment="1">
      <alignment shrinkToFit="1"/>
    </xf>
    <xf numFmtId="43" fontId="28" fillId="2" borderId="16" xfId="1" applyFont="1" applyFill="1" applyBorder="1" applyAlignment="1">
      <alignment shrinkToFit="1"/>
    </xf>
    <xf numFmtId="43" fontId="2" fillId="2" borderId="16" xfId="1" applyFont="1" applyFill="1" applyBorder="1" applyAlignment="1">
      <alignment shrinkToFit="1"/>
    </xf>
    <xf numFmtId="0" fontId="0" fillId="0" borderId="1" xfId="0" applyBorder="1" applyAlignment="1">
      <alignment shrinkToFit="1"/>
    </xf>
    <xf numFmtId="43" fontId="1" fillId="0" borderId="16" xfId="1" applyFont="1" applyBorder="1" applyAlignment="1" applyProtection="1">
      <alignment shrinkToFit="1"/>
      <protection locked="0"/>
    </xf>
    <xf numFmtId="43" fontId="1" fillId="0" borderId="12" xfId="1" applyFont="1" applyBorder="1" applyAlignment="1" applyProtection="1">
      <alignment shrinkToFit="1"/>
      <protection locked="0"/>
    </xf>
    <xf numFmtId="43" fontId="4" fillId="0" borderId="16" xfId="1" applyFont="1" applyBorder="1" applyAlignment="1" applyProtection="1">
      <alignment shrinkToFit="1"/>
      <protection locked="0"/>
    </xf>
    <xf numFmtId="43" fontId="4" fillId="0" borderId="3" xfId="1" applyFont="1" applyBorder="1" applyAlignment="1" applyProtection="1">
      <alignment shrinkToFit="1"/>
      <protection locked="0"/>
    </xf>
    <xf numFmtId="43" fontId="4" fillId="0" borderId="12" xfId="1" applyFont="1" applyBorder="1" applyAlignment="1" applyProtection="1">
      <alignment shrinkToFit="1"/>
      <protection locked="0"/>
    </xf>
    <xf numFmtId="43" fontId="4" fillId="0" borderId="17" xfId="1" applyFont="1" applyBorder="1" applyAlignment="1" applyProtection="1">
      <alignment shrinkToFit="1"/>
      <protection locked="0"/>
    </xf>
    <xf numFmtId="43" fontId="4" fillId="0" borderId="3" xfId="1" applyFont="1" applyBorder="1" applyAlignment="1" applyProtection="1">
      <alignment shrinkToFit="1"/>
    </xf>
    <xf numFmtId="43" fontId="4" fillId="0" borderId="12" xfId="1" applyFont="1" applyBorder="1" applyAlignment="1" applyProtection="1">
      <alignment shrinkToFit="1"/>
    </xf>
    <xf numFmtId="0" fontId="2" fillId="2" borderId="1" xfId="0" applyFont="1" applyFill="1" applyBorder="1"/>
    <xf numFmtId="43" fontId="2" fillId="2" borderId="17" xfId="1" applyFont="1" applyFill="1" applyBorder="1" applyAlignment="1" applyProtection="1">
      <alignment shrinkToFit="1"/>
    </xf>
    <xf numFmtId="0" fontId="0" fillId="5" borderId="0" xfId="0" applyFill="1"/>
    <xf numFmtId="43" fontId="28" fillId="2" borderId="12" xfId="1" applyFont="1" applyFill="1" applyBorder="1" applyAlignment="1">
      <alignment shrinkToFit="1"/>
    </xf>
    <xf numFmtId="43" fontId="28" fillId="2" borderId="17" xfId="1" applyFont="1" applyFill="1" applyBorder="1" applyAlignment="1">
      <alignment shrinkToFit="1"/>
    </xf>
    <xf numFmtId="43" fontId="28" fillId="2" borderId="3" xfId="1" applyFont="1" applyFill="1" applyBorder="1" applyAlignment="1" applyProtection="1">
      <alignment shrinkToFit="1"/>
    </xf>
    <xf numFmtId="43" fontId="28" fillId="2" borderId="12" xfId="1" applyFont="1" applyFill="1" applyBorder="1" applyAlignment="1" applyProtection="1">
      <alignment shrinkToFit="1"/>
    </xf>
    <xf numFmtId="43" fontId="28" fillId="2" borderId="16" xfId="1" applyFont="1" applyFill="1" applyBorder="1" applyAlignment="1" applyProtection="1">
      <alignment shrinkToFit="1"/>
      <protection locked="0"/>
    </xf>
    <xf numFmtId="43" fontId="28" fillId="2" borderId="3" xfId="1" applyFont="1" applyFill="1" applyBorder="1" applyAlignment="1" applyProtection="1">
      <alignment shrinkToFit="1"/>
      <protection locked="0"/>
    </xf>
    <xf numFmtId="43" fontId="28" fillId="2" borderId="12" xfId="1" applyFont="1" applyFill="1" applyBorder="1" applyAlignment="1" applyProtection="1">
      <alignment shrinkToFit="1"/>
      <protection locked="0"/>
    </xf>
    <xf numFmtId="43" fontId="28" fillId="2" borderId="17" xfId="1" applyFont="1" applyFill="1" applyBorder="1" applyAlignment="1" applyProtection="1">
      <alignment shrinkToFit="1"/>
      <protection locked="0"/>
    </xf>
    <xf numFmtId="43" fontId="28" fillId="2" borderId="18" xfId="1" applyFont="1" applyFill="1" applyBorder="1" applyAlignment="1">
      <alignment vertical="center" shrinkToFit="1"/>
    </xf>
    <xf numFmtId="43" fontId="28" fillId="2" borderId="16" xfId="1" applyFont="1" applyFill="1" applyBorder="1" applyAlignment="1">
      <alignment vertical="center" shrinkToFit="1"/>
    </xf>
    <xf numFmtId="43" fontId="28" fillId="2" borderId="12" xfId="1" applyFont="1" applyFill="1" applyBorder="1" applyAlignment="1">
      <alignment vertical="center" shrinkToFit="1"/>
    </xf>
    <xf numFmtId="43" fontId="28" fillId="2" borderId="17" xfId="1" applyFont="1" applyFill="1" applyBorder="1" applyAlignment="1">
      <alignment vertical="center" shrinkToFit="1"/>
    </xf>
    <xf numFmtId="43" fontId="28" fillId="2" borderId="19" xfId="1" applyFont="1" applyFill="1" applyBorder="1" applyAlignment="1">
      <alignment vertical="center" shrinkToFit="1"/>
    </xf>
    <xf numFmtId="43" fontId="0" fillId="0" borderId="0" xfId="0" applyNumberFormat="1" applyProtection="1">
      <protection locked="0"/>
    </xf>
    <xf numFmtId="168" fontId="6" fillId="0" borderId="0" xfId="1" applyNumberFormat="1" applyFont="1"/>
    <xf numFmtId="43" fontId="6" fillId="0" borderId="0" xfId="1" applyFont="1"/>
    <xf numFmtId="0" fontId="29" fillId="0" borderId="0" xfId="0" applyFont="1" applyAlignment="1" applyProtection="1">
      <protection locked="0"/>
    </xf>
    <xf numFmtId="0" fontId="8" fillId="0" borderId="0" xfId="0" applyFont="1" applyAlignment="1" applyProtection="1">
      <protection locked="0"/>
    </xf>
    <xf numFmtId="43" fontId="8" fillId="0" borderId="0" xfId="0" applyNumberFormat="1" applyFont="1" applyAlignment="1" applyProtection="1">
      <protection locked="0"/>
    </xf>
    <xf numFmtId="43" fontId="0" fillId="0" borderId="0" xfId="0" applyNumberFormat="1" applyAlignment="1" applyProtection="1">
      <protection locked="0"/>
    </xf>
    <xf numFmtId="0" fontId="0" fillId="0" borderId="0" xfId="0" applyAlignment="1" applyProtection="1">
      <alignment horizontal="center"/>
      <protection locked="0"/>
    </xf>
    <xf numFmtId="0" fontId="30" fillId="0" borderId="0" xfId="0" applyFont="1" applyBorder="1" applyAlignment="1"/>
    <xf numFmtId="0" fontId="32" fillId="0" borderId="0" xfId="7" applyFont="1" applyBorder="1" applyAlignment="1">
      <alignment horizontal="center"/>
    </xf>
    <xf numFmtId="0" fontId="33" fillId="0" borderId="0" xfId="7" applyFont="1" applyAlignment="1"/>
    <xf numFmtId="0" fontId="6" fillId="0" borderId="0" xfId="7"/>
    <xf numFmtId="0" fontId="35" fillId="0" borderId="0" xfId="7" applyFont="1" applyAlignment="1"/>
    <xf numFmtId="0" fontId="32" fillId="0" borderId="0" xfId="7" applyFont="1"/>
    <xf numFmtId="0" fontId="8" fillId="0" borderId="0" xfId="7" applyFont="1"/>
    <xf numFmtId="0" fontId="37" fillId="0" borderId="0" xfId="7" applyFont="1" applyBorder="1" applyAlignment="1">
      <alignment horizontal="center"/>
    </xf>
    <xf numFmtId="0" fontId="8" fillId="0" borderId="0" xfId="7" applyFont="1" applyBorder="1" applyAlignment="1">
      <alignment horizontal="center"/>
    </xf>
    <xf numFmtId="0" fontId="32" fillId="0" borderId="0" xfId="7" applyFont="1" applyAlignment="1"/>
    <xf numFmtId="20" fontId="32" fillId="0" borderId="0" xfId="7" applyNumberFormat="1" applyFont="1"/>
    <xf numFmtId="0" fontId="6" fillId="0" borderId="0" xfId="7" applyAlignment="1">
      <alignment vertical="center"/>
    </xf>
    <xf numFmtId="0" fontId="0" fillId="0" borderId="0" xfId="0" applyAlignment="1"/>
    <xf numFmtId="0" fontId="6" fillId="0" borderId="0" xfId="7" applyAlignment="1"/>
    <xf numFmtId="0" fontId="38" fillId="0" borderId="0" xfId="7" applyFont="1" applyAlignment="1"/>
    <xf numFmtId="0" fontId="38" fillId="0" borderId="0" xfId="0" applyFont="1" applyAlignment="1" applyProtection="1">
      <alignment horizontal="center"/>
      <protection locked="0"/>
    </xf>
    <xf numFmtId="0" fontId="38" fillId="0" borderId="0" xfId="7" applyFont="1" applyAlignment="1">
      <alignment horizontal="center"/>
    </xf>
    <xf numFmtId="0" fontId="6" fillId="0" borderId="0" xfId="7" applyProtection="1">
      <protection locked="0"/>
    </xf>
    <xf numFmtId="0" fontId="6" fillId="0" borderId="0" xfId="7" applyAlignment="1" applyProtection="1">
      <alignment horizontal="center"/>
      <protection locked="0"/>
    </xf>
    <xf numFmtId="0" fontId="6" fillId="0" borderId="0" xfId="7" applyAlignment="1" applyProtection="1">
      <protection locked="0"/>
    </xf>
    <xf numFmtId="0" fontId="39" fillId="0" borderId="0" xfId="7" applyFont="1" applyProtection="1">
      <protection locked="0"/>
    </xf>
    <xf numFmtId="0" fontId="39" fillId="0" borderId="0" xfId="7" applyFont="1" applyAlignment="1" applyProtection="1">
      <alignment horizontal="center"/>
      <protection locked="0"/>
    </xf>
    <xf numFmtId="0" fontId="40" fillId="0" borderId="0" xfId="0" applyFont="1" applyProtection="1">
      <protection locked="0"/>
    </xf>
    <xf numFmtId="0" fontId="39" fillId="0" borderId="0" xfId="7" applyFont="1"/>
    <xf numFmtId="0" fontId="39" fillId="0" borderId="0" xfId="7" applyFont="1" applyAlignment="1">
      <alignment horizontal="center"/>
    </xf>
    <xf numFmtId="0" fontId="42" fillId="0" borderId="12" xfId="7" applyFont="1" applyBorder="1" applyAlignment="1">
      <alignment horizontal="center"/>
    </xf>
    <xf numFmtId="0" fontId="43" fillId="0" borderId="12" xfId="7" quotePrefix="1" applyFont="1" applyBorder="1" applyAlignment="1">
      <alignment horizontal="center"/>
    </xf>
    <xf numFmtId="0" fontId="42" fillId="6" borderId="12" xfId="7" applyFont="1" applyFill="1" applyBorder="1" applyAlignment="1">
      <alignment horizontal="center" vertical="center"/>
    </xf>
    <xf numFmtId="43" fontId="42" fillId="6" borderId="12" xfId="50" applyFont="1" applyFill="1" applyBorder="1" applyAlignment="1">
      <alignment vertical="center"/>
    </xf>
    <xf numFmtId="0" fontId="43" fillId="0" borderId="12" xfId="7" applyFont="1" applyBorder="1" applyAlignment="1">
      <alignment horizontal="center"/>
    </xf>
    <xf numFmtId="43" fontId="43" fillId="0" borderId="12" xfId="50" applyFont="1" applyBorder="1" applyProtection="1">
      <protection locked="0"/>
    </xf>
    <xf numFmtId="43" fontId="43" fillId="4" borderId="12" xfId="50" applyFont="1" applyFill="1" applyBorder="1" applyProtection="1">
      <protection locked="0"/>
    </xf>
    <xf numFmtId="41" fontId="6" fillId="0" borderId="0" xfId="7" applyNumberFormat="1"/>
    <xf numFmtId="43" fontId="44" fillId="0" borderId="0" xfId="50" applyFont="1"/>
    <xf numFmtId="0" fontId="6" fillId="0" borderId="0" xfId="7" applyAlignment="1">
      <alignment horizontal="justify"/>
    </xf>
    <xf numFmtId="43" fontId="6" fillId="0" borderId="0" xfId="50" applyFont="1"/>
    <xf numFmtId="43" fontId="42" fillId="6" borderId="12" xfId="1" applyFont="1" applyFill="1" applyBorder="1" applyAlignment="1">
      <alignment vertical="center"/>
    </xf>
    <xf numFmtId="0" fontId="43" fillId="0" borderId="12" xfId="7" applyFont="1" applyBorder="1" applyAlignment="1">
      <alignment horizontal="center" vertical="center"/>
    </xf>
    <xf numFmtId="43" fontId="43" fillId="4" borderId="12" xfId="1" applyFont="1" applyFill="1" applyBorder="1" applyAlignment="1">
      <alignment vertical="center"/>
    </xf>
    <xf numFmtId="43" fontId="43" fillId="0" borderId="12" xfId="1" applyFont="1" applyBorder="1" applyAlignment="1" applyProtection="1">
      <alignment vertical="center"/>
      <protection locked="0"/>
    </xf>
    <xf numFmtId="0" fontId="42" fillId="0" borderId="12" xfId="7" applyFont="1" applyFill="1" applyBorder="1" applyAlignment="1">
      <alignment horizontal="center" vertical="center"/>
    </xf>
    <xf numFmtId="0" fontId="42" fillId="0" borderId="1" xfId="7" applyFont="1" applyFill="1" applyBorder="1" applyAlignment="1">
      <alignment horizontal="left" vertical="center"/>
    </xf>
    <xf numFmtId="0" fontId="42" fillId="0" borderId="3" xfId="7" applyFont="1" applyFill="1" applyBorder="1" applyAlignment="1">
      <alignment horizontal="left" vertical="center"/>
    </xf>
    <xf numFmtId="43" fontId="42" fillId="0" borderId="12" xfId="1" applyFont="1" applyFill="1" applyBorder="1" applyAlignment="1">
      <alignment vertical="center"/>
    </xf>
    <xf numFmtId="0" fontId="42" fillId="4" borderId="12" xfId="7" applyFont="1" applyFill="1" applyBorder="1" applyAlignment="1">
      <alignment horizontal="center"/>
    </xf>
    <xf numFmtId="0" fontId="42" fillId="4" borderId="1" xfId="7" applyFont="1" applyFill="1" applyBorder="1" applyAlignment="1">
      <alignment horizontal="left"/>
    </xf>
    <xf numFmtId="0" fontId="42" fillId="4" borderId="3" xfId="7" applyFont="1" applyFill="1" applyBorder="1" applyAlignment="1">
      <alignment horizontal="left"/>
    </xf>
    <xf numFmtId="43" fontId="42" fillId="4" borderId="12" xfId="50" applyFont="1" applyFill="1" applyBorder="1"/>
    <xf numFmtId="43" fontId="39" fillId="0" borderId="0" xfId="7" applyNumberFormat="1" applyFont="1"/>
    <xf numFmtId="165" fontId="39" fillId="0" borderId="0" xfId="2" applyNumberFormat="1" applyFont="1"/>
    <xf numFmtId="0" fontId="40" fillId="0" borderId="0" xfId="7" applyFont="1"/>
    <xf numFmtId="0" fontId="39" fillId="0" borderId="0" xfId="7" applyFont="1" applyAlignment="1">
      <alignment horizontal="left"/>
    </xf>
    <xf numFmtId="43" fontId="39" fillId="0" borderId="0" xfId="7" applyNumberFormat="1" applyFont="1" applyAlignment="1">
      <alignment horizontal="left"/>
    </xf>
    <xf numFmtId="0" fontId="45" fillId="0" borderId="0" xfId="0" applyFont="1" applyAlignment="1" applyProtection="1">
      <alignment horizontal="center" wrapText="1"/>
      <protection locked="0"/>
    </xf>
    <xf numFmtId="0" fontId="46" fillId="0" borderId="0" xfId="0" applyFont="1" applyAlignment="1" applyProtection="1">
      <alignment horizontal="center" wrapText="1"/>
      <protection locked="0"/>
    </xf>
    <xf numFmtId="0" fontId="0" fillId="0" borderId="0" xfId="0" applyAlignment="1">
      <alignment horizontal="center" wrapText="1"/>
    </xf>
    <xf numFmtId="0" fontId="45" fillId="0" borderId="0" xfId="0" applyFont="1" applyAlignment="1" applyProtection="1">
      <alignment horizontal="center"/>
      <protection locked="0"/>
    </xf>
    <xf numFmtId="0" fontId="45" fillId="0" borderId="0" xfId="0" applyFont="1" applyAlignment="1" applyProtection="1">
      <alignment horizontal="left" indent="8"/>
      <protection locked="0"/>
    </xf>
    <xf numFmtId="0" fontId="45" fillId="0" borderId="0" xfId="0" applyFont="1" applyProtection="1">
      <protection locked="0"/>
    </xf>
    <xf numFmtId="0" fontId="45" fillId="0" borderId="0" xfId="0" applyFont="1" applyAlignment="1" applyProtection="1">
      <alignment horizontal="left" indent="12"/>
      <protection locked="0"/>
    </xf>
    <xf numFmtId="0" fontId="48" fillId="0" borderId="0" xfId="0" applyFont="1" applyAlignment="1" applyProtection="1">
      <alignment wrapText="1"/>
      <protection locked="0"/>
    </xf>
    <xf numFmtId="0" fontId="39" fillId="0" borderId="0" xfId="7" applyFont="1" applyAlignment="1"/>
    <xf numFmtId="0" fontId="39" fillId="0" borderId="0" xfId="7" applyFont="1" applyAlignment="1" applyProtection="1">
      <protection locked="0"/>
    </xf>
    <xf numFmtId="0" fontId="39" fillId="0" borderId="0" xfId="7" applyFont="1" applyAlignment="1" applyProtection="1">
      <alignment horizontal="left"/>
      <protection locked="0"/>
    </xf>
    <xf numFmtId="0" fontId="51" fillId="0" borderId="0" xfId="7" applyFont="1" applyAlignment="1" applyProtection="1">
      <protection locked="0"/>
    </xf>
    <xf numFmtId="0" fontId="6" fillId="0" borderId="0" xfId="7" applyAlignment="1">
      <alignment horizontal="center"/>
    </xf>
    <xf numFmtId="0" fontId="6" fillId="0" borderId="31" xfId="7" applyBorder="1"/>
    <xf numFmtId="0" fontId="6" fillId="0" borderId="31" xfId="7" applyBorder="1" applyAlignment="1">
      <alignment horizontal="center"/>
    </xf>
    <xf numFmtId="0" fontId="38" fillId="0" borderId="0" xfId="7" applyFont="1" applyAlignment="1" applyProtection="1">
      <alignment horizontal="center"/>
      <protection locked="0"/>
    </xf>
    <xf numFmtId="0" fontId="50" fillId="0" borderId="0" xfId="7" applyFont="1"/>
    <xf numFmtId="43" fontId="43" fillId="0" borderId="12" xfId="1" applyFont="1" applyBorder="1" applyProtection="1">
      <protection locked="0"/>
    </xf>
    <xf numFmtId="41" fontId="42" fillId="6" borderId="12" xfId="20" applyFont="1" applyFill="1" applyBorder="1" applyAlignment="1">
      <alignment vertical="center"/>
    </xf>
    <xf numFmtId="0" fontId="39" fillId="0" borderId="0" xfId="7" applyFont="1" applyFill="1"/>
    <xf numFmtId="43" fontId="42" fillId="0" borderId="12" xfId="50" applyFont="1" applyFill="1" applyBorder="1" applyAlignment="1">
      <alignment vertical="center"/>
    </xf>
    <xf numFmtId="41" fontId="42" fillId="0" borderId="12" xfId="20" applyFont="1" applyFill="1" applyBorder="1" applyAlignment="1">
      <alignment vertical="center"/>
    </xf>
    <xf numFmtId="0" fontId="6" fillId="0" borderId="0" xfId="7" applyFill="1"/>
    <xf numFmtId="43" fontId="39" fillId="0" borderId="0" xfId="7" applyNumberFormat="1" applyFont="1" applyProtection="1">
      <protection locked="0"/>
    </xf>
    <xf numFmtId="0" fontId="39" fillId="0" borderId="0" xfId="7" applyFont="1" applyAlignment="1" applyProtection="1">
      <alignment horizontal="left" indent="8"/>
      <protection locked="0"/>
    </xf>
    <xf numFmtId="0" fontId="39" fillId="0" borderId="0" xfId="0" applyFont="1" applyAlignment="1" applyProtection="1">
      <alignment horizontal="left" indent="12"/>
      <protection locked="0"/>
    </xf>
    <xf numFmtId="0" fontId="50" fillId="0" borderId="0" xfId="7" applyFont="1" applyProtection="1">
      <protection locked="0"/>
    </xf>
    <xf numFmtId="0" fontId="55" fillId="0" borderId="0" xfId="7" applyFont="1" applyAlignment="1" applyProtection="1">
      <alignment horizontal="left"/>
      <protection locked="0"/>
    </xf>
    <xf numFmtId="0" fontId="31" fillId="0" borderId="0" xfId="7" applyFont="1" applyAlignment="1"/>
    <xf numFmtId="0" fontId="56" fillId="0" borderId="0" xfId="7" applyFont="1" applyAlignment="1"/>
    <xf numFmtId="0" fontId="34" fillId="0" borderId="0" xfId="7" applyFont="1" applyAlignment="1"/>
    <xf numFmtId="0" fontId="6" fillId="0" borderId="12" xfId="7" applyBorder="1"/>
    <xf numFmtId="0" fontId="6" fillId="0" borderId="35" xfId="7" applyBorder="1" applyAlignment="1">
      <alignment horizontal="center"/>
    </xf>
    <xf numFmtId="0" fontId="6" fillId="0" borderId="36" xfId="7" applyBorder="1" applyAlignment="1">
      <alignment horizontal="center"/>
    </xf>
    <xf numFmtId="0" fontId="6" fillId="0" borderId="37" xfId="7" applyBorder="1" applyAlignment="1">
      <alignment horizontal="center"/>
    </xf>
    <xf numFmtId="0" fontId="6" fillId="0" borderId="38" xfId="7" applyBorder="1" applyAlignment="1">
      <alignment horizontal="center"/>
    </xf>
    <xf numFmtId="0" fontId="6" fillId="0" borderId="39" xfId="7" quotePrefix="1" applyFill="1" applyBorder="1" applyAlignment="1">
      <alignment horizontal="center"/>
    </xf>
    <xf numFmtId="0" fontId="6" fillId="0" borderId="39" xfId="7" quotePrefix="1" applyBorder="1" applyAlignment="1">
      <alignment horizontal="center"/>
    </xf>
    <xf numFmtId="0" fontId="2" fillId="0" borderId="39" xfId="7" applyFont="1" applyBorder="1"/>
    <xf numFmtId="41" fontId="1" fillId="0" borderId="39" xfId="20" applyFont="1" applyBorder="1" applyAlignment="1">
      <alignment horizontal="center"/>
    </xf>
    <xf numFmtId="0" fontId="6" fillId="0" borderId="40" xfId="7" applyBorder="1"/>
    <xf numFmtId="0" fontId="6" fillId="0" borderId="41" xfId="7" applyBorder="1" applyAlignment="1">
      <alignment horizontal="center"/>
    </xf>
    <xf numFmtId="0" fontId="6" fillId="0" borderId="42" xfId="7" quotePrefix="1" applyFill="1" applyBorder="1" applyAlignment="1">
      <alignment horizontal="center"/>
    </xf>
    <xf numFmtId="0" fontId="6" fillId="0" borderId="42" xfId="7" applyBorder="1" applyAlignment="1">
      <alignment horizontal="center"/>
    </xf>
    <xf numFmtId="0" fontId="2" fillId="0" borderId="42" xfId="7" applyFont="1" applyBorder="1"/>
    <xf numFmtId="41" fontId="5" fillId="0" borderId="42" xfId="20" applyFont="1" applyBorder="1" applyAlignment="1">
      <alignment horizontal="center"/>
    </xf>
    <xf numFmtId="0" fontId="6" fillId="0" borderId="43" xfId="7" applyBorder="1"/>
    <xf numFmtId="0" fontId="6" fillId="0" borderId="42" xfId="7" quotePrefix="1" applyBorder="1" applyAlignment="1">
      <alignment horizontal="center"/>
    </xf>
    <xf numFmtId="0" fontId="6" fillId="0" borderId="42" xfId="7" applyBorder="1"/>
    <xf numFmtId="41" fontId="1" fillId="0" borderId="42" xfId="20" applyFont="1" applyBorder="1" applyAlignment="1">
      <alignment horizontal="center"/>
    </xf>
    <xf numFmtId="41" fontId="2" fillId="0" borderId="42" xfId="20" applyFont="1" applyBorder="1" applyAlignment="1">
      <alignment horizontal="center"/>
    </xf>
    <xf numFmtId="3" fontId="6" fillId="0" borderId="0" xfId="7" applyNumberFormat="1"/>
    <xf numFmtId="0" fontId="6" fillId="0" borderId="44" xfId="7" applyBorder="1" applyAlignment="1">
      <alignment horizontal="center"/>
    </xf>
    <xf numFmtId="0" fontId="6" fillId="0" borderId="45" xfId="7" quotePrefix="1" applyBorder="1" applyAlignment="1">
      <alignment horizontal="center"/>
    </xf>
    <xf numFmtId="0" fontId="6" fillId="0" borderId="45" xfId="7" applyBorder="1" applyAlignment="1">
      <alignment horizontal="center"/>
    </xf>
    <xf numFmtId="0" fontId="2" fillId="0" borderId="45" xfId="7" applyFont="1" applyBorder="1"/>
    <xf numFmtId="41" fontId="2" fillId="0" borderId="45" xfId="20" applyFont="1" applyBorder="1" applyAlignment="1">
      <alignment horizontal="center"/>
    </xf>
    <xf numFmtId="0" fontId="6" fillId="0" borderId="46" xfId="7" applyBorder="1"/>
    <xf numFmtId="0" fontId="6" fillId="0" borderId="35" xfId="7" applyBorder="1"/>
    <xf numFmtId="0" fontId="6" fillId="0" borderId="36" xfId="7" applyBorder="1"/>
    <xf numFmtId="41" fontId="6" fillId="0" borderId="36" xfId="2" applyFont="1" applyBorder="1" applyAlignment="1">
      <alignment horizontal="center"/>
    </xf>
    <xf numFmtId="165" fontId="6" fillId="0" borderId="36" xfId="2" applyNumberFormat="1" applyFont="1" applyBorder="1" applyAlignment="1">
      <alignment horizontal="center"/>
    </xf>
    <xf numFmtId="0" fontId="6" fillId="0" borderId="37" xfId="7" applyBorder="1"/>
    <xf numFmtId="0" fontId="6" fillId="0" borderId="0" xfId="7" applyBorder="1"/>
    <xf numFmtId="0" fontId="6" fillId="0" borderId="0" xfId="7" applyBorder="1" applyAlignment="1">
      <alignment horizontal="center"/>
    </xf>
    <xf numFmtId="3" fontId="6" fillId="0" borderId="0" xfId="7" applyNumberFormat="1" applyBorder="1" applyAlignment="1">
      <alignment horizontal="center"/>
    </xf>
    <xf numFmtId="41" fontId="6" fillId="0" borderId="0" xfId="2" applyFont="1"/>
    <xf numFmtId="0" fontId="59" fillId="0" borderId="0" xfId="92" applyFont="1" applyBorder="1" applyAlignment="1">
      <alignment horizontal="center"/>
    </xf>
    <xf numFmtId="0" fontId="8" fillId="0" borderId="0" xfId="92"/>
    <xf numFmtId="0" fontId="59" fillId="0" borderId="0" xfId="92" applyFont="1" applyBorder="1" applyAlignment="1"/>
    <xf numFmtId="0" fontId="59" fillId="0" borderId="0" xfId="92" applyFont="1" applyBorder="1"/>
    <xf numFmtId="0" fontId="59" fillId="0" borderId="0" xfId="92" applyFont="1" applyFill="1" applyBorder="1"/>
    <xf numFmtId="41" fontId="1" fillId="0" borderId="0" xfId="2" applyFont="1"/>
    <xf numFmtId="41" fontId="1" fillId="4" borderId="0" xfId="2" applyFont="1" applyFill="1"/>
    <xf numFmtId="0" fontId="0" fillId="4" borderId="0" xfId="0" applyFill="1"/>
    <xf numFmtId="0" fontId="59" fillId="4" borderId="12" xfId="7" applyFont="1" applyFill="1" applyBorder="1" applyAlignment="1">
      <alignment horizontal="center"/>
    </xf>
    <xf numFmtId="3" fontId="59" fillId="4" borderId="12" xfId="7" applyNumberFormat="1" applyFont="1" applyFill="1" applyBorder="1"/>
    <xf numFmtId="0" fontId="59" fillId="4" borderId="6" xfId="7" applyFont="1" applyFill="1" applyBorder="1" applyAlignment="1">
      <alignment horizontal="center" vertical="center" wrapText="1"/>
    </xf>
    <xf numFmtId="0" fontId="59" fillId="4" borderId="4" xfId="7" applyFont="1" applyFill="1" applyBorder="1" applyAlignment="1">
      <alignment horizontal="center" vertical="center" wrapText="1"/>
    </xf>
    <xf numFmtId="0" fontId="59" fillId="4" borderId="9" xfId="7" applyFont="1" applyFill="1" applyBorder="1" applyAlignment="1">
      <alignment horizontal="center" vertical="center" wrapText="1"/>
    </xf>
    <xf numFmtId="0" fontId="8" fillId="4" borderId="12" xfId="7" applyFont="1" applyFill="1" applyBorder="1" applyAlignment="1">
      <alignment horizontal="center"/>
    </xf>
    <xf numFmtId="3" fontId="8" fillId="4" borderId="12" xfId="7" applyNumberFormat="1" applyFont="1" applyFill="1" applyBorder="1" applyAlignment="1">
      <alignment horizontal="center"/>
    </xf>
    <xf numFmtId="0" fontId="63" fillId="3" borderId="12" xfId="6" applyFont="1" applyFill="1" applyBorder="1" applyAlignment="1">
      <alignment horizontal="right" indent="1"/>
    </xf>
    <xf numFmtId="0" fontId="63" fillId="3" borderId="12" xfId="6" applyFont="1" applyFill="1" applyBorder="1" applyAlignment="1">
      <alignment horizontal="left" indent="1"/>
    </xf>
    <xf numFmtId="0" fontId="63" fillId="3" borderId="12" xfId="6" applyFont="1" applyFill="1" applyBorder="1" applyAlignment="1">
      <alignment horizontal="center"/>
    </xf>
    <xf numFmtId="0" fontId="63" fillId="3" borderId="12" xfId="6" applyFont="1" applyFill="1" applyBorder="1"/>
    <xf numFmtId="0" fontId="9" fillId="3" borderId="12" xfId="6" applyFont="1" applyFill="1" applyBorder="1" applyAlignment="1">
      <alignment horizontal="center"/>
    </xf>
    <xf numFmtId="0" fontId="9" fillId="3" borderId="12" xfId="6" applyFont="1" applyFill="1" applyBorder="1"/>
    <xf numFmtId="169" fontId="63" fillId="3" borderId="12" xfId="20" applyNumberFormat="1" applyFont="1" applyFill="1" applyBorder="1" applyAlignment="1"/>
    <xf numFmtId="0" fontId="0" fillId="3" borderId="12" xfId="0" applyFill="1" applyBorder="1"/>
    <xf numFmtId="41" fontId="1" fillId="3" borderId="0" xfId="2" applyFont="1" applyFill="1"/>
    <xf numFmtId="0" fontId="9" fillId="4" borderId="12" xfId="6" applyFont="1" applyFill="1" applyBorder="1" applyAlignment="1">
      <alignment horizontal="right"/>
    </xf>
    <xf numFmtId="0" fontId="9" fillId="4" borderId="12" xfId="6" applyFont="1" applyFill="1" applyBorder="1" applyAlignment="1">
      <alignment vertical="center" wrapText="1"/>
    </xf>
    <xf numFmtId="0" fontId="9" fillId="4" borderId="12" xfId="6" applyFont="1" applyFill="1" applyBorder="1" applyAlignment="1">
      <alignment vertical="center"/>
    </xf>
    <xf numFmtId="0" fontId="9" fillId="4" borderId="12" xfId="6" applyFont="1" applyFill="1" applyBorder="1" applyAlignment="1">
      <alignment horizontal="center"/>
    </xf>
    <xf numFmtId="0" fontId="9" fillId="4" borderId="12" xfId="6" applyFont="1" applyFill="1" applyBorder="1" applyAlignment="1">
      <alignment horizontal="center" vertical="center"/>
    </xf>
    <xf numFmtId="169" fontId="9" fillId="4" borderId="12" xfId="20" applyNumberFormat="1" applyFont="1" applyFill="1" applyBorder="1" applyAlignment="1">
      <alignment horizontal="center" vertical="center"/>
    </xf>
    <xf numFmtId="169" fontId="9" fillId="4" borderId="12" xfId="20" applyNumberFormat="1" applyFont="1" applyFill="1" applyBorder="1" applyAlignment="1"/>
    <xf numFmtId="43" fontId="9" fillId="4" borderId="12" xfId="20" applyNumberFormat="1" applyFont="1" applyFill="1" applyBorder="1" applyAlignment="1"/>
    <xf numFmtId="0" fontId="9" fillId="4" borderId="12" xfId="6" applyFont="1" applyFill="1" applyBorder="1" applyAlignment="1">
      <alignment horizontal="left" vertical="center"/>
    </xf>
    <xf numFmtId="0" fontId="0" fillId="4" borderId="12" xfId="0" applyFill="1" applyBorder="1"/>
    <xf numFmtId="0" fontId="9" fillId="3" borderId="12" xfId="6" applyFont="1" applyFill="1" applyBorder="1" applyAlignment="1">
      <alignment horizontal="right"/>
    </xf>
    <xf numFmtId="0" fontId="9" fillId="3" borderId="12" xfId="6" applyFont="1" applyFill="1" applyBorder="1" applyAlignment="1">
      <alignment wrapText="1"/>
    </xf>
    <xf numFmtId="167" fontId="9" fillId="3" borderId="12" xfId="6" applyNumberFormat="1" applyFont="1" applyFill="1" applyBorder="1" applyAlignment="1" applyProtection="1">
      <alignment horizontal="center"/>
      <protection hidden="1"/>
    </xf>
    <xf numFmtId="49" fontId="9" fillId="3" borderId="12" xfId="6" applyNumberFormat="1" applyFont="1" applyFill="1" applyBorder="1" applyAlignment="1">
      <alignment horizontal="center"/>
    </xf>
    <xf numFmtId="0" fontId="9" fillId="3" borderId="12" xfId="6" quotePrefix="1" applyFont="1" applyFill="1" applyBorder="1" applyAlignment="1">
      <alignment horizontal="center"/>
    </xf>
    <xf numFmtId="3" fontId="63" fillId="3" borderId="12" xfId="6" quotePrefix="1" applyNumberFormat="1" applyFont="1" applyFill="1" applyBorder="1" applyAlignment="1">
      <alignment horizontal="center"/>
    </xf>
    <xf numFmtId="41" fontId="63" fillId="3" borderId="12" xfId="6" applyNumberFormat="1" applyFont="1" applyFill="1" applyBorder="1" applyAlignment="1">
      <alignment horizontal="center"/>
    </xf>
    <xf numFmtId="0" fontId="9" fillId="3" borderId="12" xfId="6" applyFont="1" applyFill="1" applyBorder="1" applyAlignment="1">
      <alignment horizontal="left"/>
    </xf>
    <xf numFmtId="0" fontId="9" fillId="4" borderId="12" xfId="6" applyFont="1" applyFill="1" applyBorder="1" applyAlignment="1">
      <alignment wrapText="1"/>
    </xf>
    <xf numFmtId="167" fontId="9" fillId="4" borderId="12" xfId="6" applyNumberFormat="1" applyFont="1" applyFill="1" applyBorder="1" applyAlignment="1" applyProtection="1">
      <alignment horizontal="center"/>
      <protection hidden="1"/>
    </xf>
    <xf numFmtId="0" fontId="63" fillId="4" borderId="12" xfId="6" quotePrefix="1" applyFont="1" applyFill="1" applyBorder="1"/>
    <xf numFmtId="49" fontId="9" fillId="4" borderId="12" xfId="6" applyNumberFormat="1" applyFont="1" applyFill="1" applyBorder="1" applyAlignment="1">
      <alignment horizontal="center"/>
    </xf>
    <xf numFmtId="0" fontId="63" fillId="4" borderId="12" xfId="6" quotePrefix="1" applyFont="1" applyFill="1" applyBorder="1" applyAlignment="1">
      <alignment horizontal="center"/>
    </xf>
    <xf numFmtId="0" fontId="9" fillId="4" borderId="12" xfId="6" quotePrefix="1" applyFont="1" applyFill="1" applyBorder="1" applyAlignment="1">
      <alignment horizontal="center"/>
    </xf>
    <xf numFmtId="4" fontId="63" fillId="3" borderId="12" xfId="6" quotePrefix="1" applyNumberFormat="1" applyFont="1" applyFill="1" applyBorder="1" applyAlignment="1">
      <alignment horizontal="center"/>
    </xf>
    <xf numFmtId="41" fontId="63" fillId="3" borderId="12" xfId="2" quotePrefix="1" applyFont="1" applyFill="1" applyBorder="1" applyAlignment="1">
      <alignment horizontal="center"/>
    </xf>
    <xf numFmtId="167" fontId="9" fillId="4" borderId="12" xfId="77" applyNumberFormat="1" applyFont="1" applyFill="1" applyBorder="1" applyAlignment="1">
      <alignment horizontal="center"/>
    </xf>
    <xf numFmtId="0" fontId="9" fillId="4" borderId="12" xfId="0" applyFont="1" applyFill="1" applyBorder="1" applyAlignment="1">
      <alignment horizontal="center"/>
    </xf>
    <xf numFmtId="0" fontId="0" fillId="4" borderId="12" xfId="0" applyFont="1" applyFill="1" applyBorder="1" applyAlignment="1">
      <alignment horizontal="center"/>
    </xf>
    <xf numFmtId="41" fontId="9" fillId="4" borderId="12" xfId="0" applyNumberFormat="1" applyFont="1" applyFill="1" applyBorder="1"/>
    <xf numFmtId="3" fontId="9" fillId="4" borderId="12" xfId="0" applyNumberFormat="1" applyFont="1" applyFill="1" applyBorder="1" applyAlignment="1">
      <alignment horizontal="center"/>
    </xf>
    <xf numFmtId="165" fontId="9" fillId="4" borderId="12" xfId="2" applyNumberFormat="1" applyFont="1" applyFill="1" applyBorder="1" applyAlignment="1">
      <alignment horizontal="center"/>
    </xf>
    <xf numFmtId="0" fontId="9" fillId="7" borderId="12" xfId="6" applyFont="1" applyFill="1" applyBorder="1" applyAlignment="1">
      <alignment horizontal="right"/>
    </xf>
    <xf numFmtId="167" fontId="9" fillId="7" borderId="12" xfId="6" applyNumberFormat="1" applyFont="1" applyFill="1" applyBorder="1" applyAlignment="1" applyProtection="1">
      <alignment horizontal="center"/>
      <protection hidden="1"/>
    </xf>
    <xf numFmtId="0" fontId="0" fillId="7" borderId="12" xfId="0" applyFill="1" applyBorder="1"/>
    <xf numFmtId="0" fontId="9" fillId="7" borderId="12" xfId="0" applyFont="1" applyFill="1" applyBorder="1"/>
    <xf numFmtId="0" fontId="9" fillId="7" borderId="12" xfId="0" applyFont="1" applyFill="1" applyBorder="1" applyAlignment="1">
      <alignment horizontal="center"/>
    </xf>
    <xf numFmtId="0" fontId="0" fillId="7" borderId="12" xfId="0" applyFont="1" applyFill="1" applyBorder="1" applyAlignment="1">
      <alignment horizontal="center"/>
    </xf>
    <xf numFmtId="41" fontId="9" fillId="7" borderId="12" xfId="0" applyNumberFormat="1" applyFont="1" applyFill="1" applyBorder="1"/>
    <xf numFmtId="3" fontId="9" fillId="7" borderId="12" xfId="0" applyNumberFormat="1" applyFont="1" applyFill="1" applyBorder="1" applyAlignment="1">
      <alignment horizontal="center"/>
    </xf>
    <xf numFmtId="165" fontId="9" fillId="7" borderId="12" xfId="2" applyNumberFormat="1" applyFont="1" applyFill="1" applyBorder="1" applyAlignment="1">
      <alignment horizontal="center"/>
    </xf>
    <xf numFmtId="0" fontId="0" fillId="7" borderId="12" xfId="0" applyFont="1" applyFill="1" applyBorder="1"/>
    <xf numFmtId="41" fontId="1" fillId="7" borderId="0" xfId="2" applyFont="1" applyFill="1"/>
    <xf numFmtId="0" fontId="0" fillId="7" borderId="0" xfId="0" applyFill="1"/>
    <xf numFmtId="0" fontId="64" fillId="4" borderId="12" xfId="0" applyFont="1" applyFill="1" applyBorder="1" applyAlignment="1">
      <alignment horizontal="center"/>
    </xf>
    <xf numFmtId="41" fontId="64" fillId="4" borderId="12" xfId="0" applyNumberFormat="1" applyFont="1" applyFill="1" applyBorder="1"/>
    <xf numFmtId="49" fontId="9" fillId="3" borderId="12" xfId="6" quotePrefix="1" applyNumberFormat="1" applyFont="1" applyFill="1" applyBorder="1" applyAlignment="1">
      <alignment horizontal="center"/>
    </xf>
    <xf numFmtId="0" fontId="0" fillId="3" borderId="12" xfId="0" applyFill="1" applyBorder="1" applyAlignment="1">
      <alignment horizontal="center"/>
    </xf>
    <xf numFmtId="41" fontId="9" fillId="3" borderId="12" xfId="6" applyNumberFormat="1" applyFont="1" applyFill="1" applyBorder="1"/>
    <xf numFmtId="3" fontId="9" fillId="3" borderId="12" xfId="6" applyNumberFormat="1" applyFont="1" applyFill="1" applyBorder="1" applyAlignment="1">
      <alignment horizontal="center"/>
    </xf>
    <xf numFmtId="43" fontId="63" fillId="4" borderId="12" xfId="6" applyNumberFormat="1" applyFont="1" applyFill="1" applyBorder="1" applyAlignment="1">
      <alignment horizontal="center"/>
    </xf>
    <xf numFmtId="41" fontId="63" fillId="4" borderId="12" xfId="6" applyNumberFormat="1" applyFont="1" applyFill="1" applyBorder="1"/>
    <xf numFmtId="3" fontId="63" fillId="4" borderId="12" xfId="6" quotePrefix="1" applyNumberFormat="1" applyFont="1" applyFill="1" applyBorder="1" applyAlignment="1">
      <alignment horizontal="center"/>
    </xf>
    <xf numFmtId="0" fontId="43" fillId="4" borderId="12" xfId="6" applyFont="1" applyFill="1" applyBorder="1" applyAlignment="1">
      <alignment horizontal="right"/>
    </xf>
    <xf numFmtId="167" fontId="43" fillId="4" borderId="12" xfId="6" applyNumberFormat="1" applyFont="1" applyFill="1" applyBorder="1" applyAlignment="1" applyProtection="1">
      <alignment horizontal="center"/>
      <protection hidden="1"/>
    </xf>
    <xf numFmtId="0" fontId="65" fillId="4" borderId="12" xfId="0" applyFont="1" applyFill="1" applyBorder="1"/>
    <xf numFmtId="0" fontId="43" fillId="4" borderId="42" xfId="6" applyFont="1" applyFill="1" applyBorder="1"/>
    <xf numFmtId="0" fontId="43" fillId="4" borderId="42" xfId="6" applyFont="1" applyFill="1" applyBorder="1" applyAlignment="1">
      <alignment horizontal="center"/>
    </xf>
    <xf numFmtId="0" fontId="43" fillId="4" borderId="42" xfId="6" quotePrefix="1" applyFont="1" applyFill="1" applyBorder="1" applyAlignment="1">
      <alignment horizontal="center"/>
    </xf>
    <xf numFmtId="41" fontId="43" fillId="4" borderId="42" xfId="6" applyNumberFormat="1" applyFont="1" applyFill="1" applyBorder="1" applyAlignment="1">
      <alignment horizontal="right"/>
    </xf>
    <xf numFmtId="3" fontId="43" fillId="4" borderId="12" xfId="6" applyNumberFormat="1" applyFont="1" applyFill="1" applyBorder="1" applyAlignment="1">
      <alignment horizontal="center"/>
    </xf>
    <xf numFmtId="165" fontId="43" fillId="4" borderId="12" xfId="2" applyNumberFormat="1" applyFont="1" applyFill="1" applyBorder="1" applyAlignment="1">
      <alignment horizontal="center"/>
    </xf>
    <xf numFmtId="0" fontId="43" fillId="4" borderId="12" xfId="6" applyFont="1" applyFill="1" applyBorder="1" applyAlignment="1">
      <alignment horizontal="center"/>
    </xf>
    <xf numFmtId="0" fontId="43" fillId="4" borderId="12" xfId="6" quotePrefix="1" applyFont="1" applyFill="1" applyBorder="1" applyAlignment="1">
      <alignment horizontal="center"/>
    </xf>
    <xf numFmtId="41" fontId="43" fillId="4" borderId="12" xfId="6" applyNumberFormat="1" applyFont="1" applyFill="1" applyBorder="1"/>
    <xf numFmtId="41" fontId="65" fillId="4" borderId="0" xfId="2" applyFont="1" applyFill="1"/>
    <xf numFmtId="0" fontId="65" fillId="4" borderId="0" xfId="0" applyFont="1" applyFill="1"/>
    <xf numFmtId="0" fontId="43" fillId="8" borderId="12" xfId="6" applyFont="1" applyFill="1" applyBorder="1" applyAlignment="1">
      <alignment horizontal="right"/>
    </xf>
    <xf numFmtId="167" fontId="43" fillId="8" borderId="12" xfId="6" applyNumberFormat="1" applyFont="1" applyFill="1" applyBorder="1" applyAlignment="1" applyProtection="1">
      <alignment horizontal="center"/>
      <protection hidden="1"/>
    </xf>
    <xf numFmtId="0" fontId="65" fillId="8" borderId="12" xfId="0" applyFont="1" applyFill="1" applyBorder="1"/>
    <xf numFmtId="0" fontId="43" fillId="8" borderId="42" xfId="6" applyFont="1" applyFill="1" applyBorder="1"/>
    <xf numFmtId="0" fontId="43" fillId="8" borderId="42" xfId="6" applyFont="1" applyFill="1" applyBorder="1" applyAlignment="1">
      <alignment horizontal="center"/>
    </xf>
    <xf numFmtId="0" fontId="43" fillId="8" borderId="42" xfId="6" quotePrefix="1" applyFont="1" applyFill="1" applyBorder="1" applyAlignment="1">
      <alignment horizontal="center"/>
    </xf>
    <xf numFmtId="41" fontId="43" fillId="8" borderId="42" xfId="6" applyNumberFormat="1" applyFont="1" applyFill="1" applyBorder="1" applyAlignment="1">
      <alignment horizontal="right"/>
    </xf>
    <xf numFmtId="3" fontId="43" fillId="8" borderId="12" xfId="6" applyNumberFormat="1" applyFont="1" applyFill="1" applyBorder="1" applyAlignment="1">
      <alignment horizontal="center"/>
    </xf>
    <xf numFmtId="165" fontId="43" fillId="8" borderId="12" xfId="2" applyNumberFormat="1" applyFont="1" applyFill="1" applyBorder="1" applyAlignment="1">
      <alignment horizontal="center"/>
    </xf>
    <xf numFmtId="0" fontId="43" fillId="8" borderId="12" xfId="6" applyFont="1" applyFill="1" applyBorder="1" applyAlignment="1">
      <alignment horizontal="center"/>
    </xf>
    <xf numFmtId="41" fontId="43" fillId="8" borderId="12" xfId="2" quotePrefix="1" applyFont="1" applyFill="1" applyBorder="1" applyAlignment="1">
      <alignment horizontal="center"/>
    </xf>
    <xf numFmtId="41" fontId="43" fillId="8" borderId="12" xfId="6" applyNumberFormat="1" applyFont="1" applyFill="1" applyBorder="1"/>
    <xf numFmtId="41" fontId="65" fillId="8" borderId="0" xfId="2" applyFont="1" applyFill="1"/>
    <xf numFmtId="0" fontId="65" fillId="8" borderId="0" xfId="0" applyFont="1" applyFill="1"/>
    <xf numFmtId="0" fontId="43" fillId="4" borderId="12" xfId="6" applyFont="1" applyFill="1" applyBorder="1" applyAlignment="1">
      <alignment horizontal="center" vertical="center"/>
    </xf>
    <xf numFmtId="0" fontId="43" fillId="4" borderId="12" xfId="0" applyFont="1" applyFill="1" applyBorder="1" applyAlignment="1">
      <alignment horizontal="center"/>
    </xf>
    <xf numFmtId="0" fontId="43" fillId="4" borderId="42" xfId="6" applyFont="1" applyFill="1" applyBorder="1" applyAlignment="1">
      <alignment vertical="center"/>
    </xf>
    <xf numFmtId="0" fontId="43" fillId="4" borderId="42" xfId="6" applyFont="1" applyFill="1" applyBorder="1" applyAlignment="1">
      <alignment horizontal="center" vertical="center"/>
    </xf>
    <xf numFmtId="41" fontId="43" fillId="4" borderId="42" xfId="6" applyNumberFormat="1" applyFont="1" applyFill="1" applyBorder="1" applyAlignment="1">
      <alignment horizontal="right" vertical="center"/>
    </xf>
    <xf numFmtId="0" fontId="43" fillId="0" borderId="12" xfId="6" applyFont="1" applyFill="1" applyBorder="1" applyAlignment="1">
      <alignment horizontal="right"/>
    </xf>
    <xf numFmtId="167" fontId="43" fillId="0" borderId="12" xfId="6" applyNumberFormat="1" applyFont="1" applyFill="1" applyBorder="1" applyAlignment="1" applyProtection="1">
      <alignment horizontal="center"/>
      <protection hidden="1"/>
    </xf>
    <xf numFmtId="0" fontId="65" fillId="0" borderId="12" xfId="0" applyFont="1" applyFill="1" applyBorder="1"/>
    <xf numFmtId="0" fontId="43" fillId="0" borderId="42" xfId="6" applyFont="1" applyFill="1" applyBorder="1"/>
    <xf numFmtId="0" fontId="43" fillId="0" borderId="42" xfId="6" applyFont="1" applyFill="1" applyBorder="1" applyAlignment="1">
      <alignment horizontal="center"/>
    </xf>
    <xf numFmtId="0" fontId="43" fillId="0" borderId="42" xfId="6" quotePrefix="1" applyFont="1" applyFill="1" applyBorder="1" applyAlignment="1">
      <alignment horizontal="center"/>
    </xf>
    <xf numFmtId="41" fontId="43" fillId="0" borderId="42" xfId="6" applyNumberFormat="1" applyFont="1" applyFill="1" applyBorder="1" applyAlignment="1">
      <alignment horizontal="right"/>
    </xf>
    <xf numFmtId="3" fontId="43" fillId="0" borderId="12" xfId="6" applyNumberFormat="1" applyFont="1" applyFill="1" applyBorder="1" applyAlignment="1">
      <alignment horizontal="center"/>
    </xf>
    <xf numFmtId="165" fontId="43" fillId="0" borderId="12" xfId="2" applyNumberFormat="1" applyFont="1" applyFill="1" applyBorder="1" applyAlignment="1">
      <alignment horizontal="center"/>
    </xf>
    <xf numFmtId="0" fontId="43" fillId="0" borderId="12" xfId="6" applyFont="1" applyFill="1" applyBorder="1" applyAlignment="1">
      <alignment horizontal="center"/>
    </xf>
    <xf numFmtId="0" fontId="43" fillId="0" borderId="12" xfId="6" quotePrefix="1" applyFont="1" applyFill="1" applyBorder="1" applyAlignment="1">
      <alignment horizontal="center"/>
    </xf>
    <xf numFmtId="41" fontId="43" fillId="0" borderId="12" xfId="6" applyNumberFormat="1" applyFont="1" applyFill="1" applyBorder="1"/>
    <xf numFmtId="41" fontId="65" fillId="0" borderId="0" xfId="2" applyFont="1" applyFill="1"/>
    <xf numFmtId="0" fontId="65" fillId="0" borderId="0" xfId="0" applyFont="1" applyFill="1"/>
    <xf numFmtId="0" fontId="43" fillId="8" borderId="42" xfId="0" applyFont="1" applyFill="1" applyBorder="1" applyAlignment="1">
      <alignment horizontal="center"/>
    </xf>
    <xf numFmtId="167" fontId="43" fillId="4" borderId="12" xfId="0" applyNumberFormat="1" applyFont="1" applyFill="1" applyBorder="1"/>
    <xf numFmtId="0" fontId="43" fillId="4" borderId="12" xfId="6" applyFont="1" applyFill="1" applyBorder="1" applyAlignment="1">
      <alignment vertical="center"/>
    </xf>
    <xf numFmtId="167" fontId="43" fillId="8" borderId="12" xfId="0" applyNumberFormat="1" applyFont="1" applyFill="1" applyBorder="1"/>
    <xf numFmtId="3" fontId="43" fillId="4" borderId="12" xfId="0" applyNumberFormat="1" applyFont="1" applyFill="1" applyBorder="1" applyAlignment="1">
      <alignment horizontal="center"/>
    </xf>
    <xf numFmtId="0" fontId="43" fillId="4" borderId="12" xfId="76" applyFont="1" applyFill="1" applyBorder="1" applyAlignment="1">
      <alignment horizontal="center"/>
    </xf>
    <xf numFmtId="0" fontId="43" fillId="4" borderId="12" xfId="0" applyFont="1" applyFill="1" applyBorder="1"/>
    <xf numFmtId="0" fontId="43" fillId="4" borderId="42" xfId="6" applyFont="1" applyFill="1" applyBorder="1" applyAlignment="1">
      <alignment horizontal="justify" wrapText="1"/>
    </xf>
    <xf numFmtId="0" fontId="43" fillId="4" borderId="12" xfId="77" applyFont="1" applyFill="1" applyBorder="1" applyAlignment="1">
      <alignment horizontal="center"/>
    </xf>
    <xf numFmtId="41" fontId="43" fillId="4" borderId="12" xfId="0" applyNumberFormat="1" applyFont="1" applyFill="1" applyBorder="1" applyAlignment="1">
      <alignment horizontal="right"/>
    </xf>
    <xf numFmtId="0" fontId="43" fillId="8" borderId="12" xfId="0" applyFont="1" applyFill="1" applyBorder="1"/>
    <xf numFmtId="0" fontId="43" fillId="8" borderId="12" xfId="0" applyFont="1" applyFill="1" applyBorder="1" applyAlignment="1">
      <alignment horizontal="center"/>
    </xf>
    <xf numFmtId="0" fontId="43" fillId="8" borderId="12" xfId="77" applyFont="1" applyFill="1" applyBorder="1" applyAlignment="1">
      <alignment horizontal="center"/>
    </xf>
    <xf numFmtId="41" fontId="43" fillId="8" borderId="12" xfId="0" applyNumberFormat="1" applyFont="1" applyFill="1" applyBorder="1" applyAlignment="1">
      <alignment horizontal="right"/>
    </xf>
    <xf numFmtId="3" fontId="43" fillId="8" borderId="12" xfId="0" applyNumberFormat="1" applyFont="1" applyFill="1" applyBorder="1" applyAlignment="1">
      <alignment horizontal="center"/>
    </xf>
    <xf numFmtId="0" fontId="43" fillId="4" borderId="12" xfId="76" applyFont="1" applyFill="1" applyBorder="1" applyAlignment="1">
      <alignment horizontal="right"/>
    </xf>
    <xf numFmtId="167" fontId="43" fillId="0" borderId="12" xfId="0" applyNumberFormat="1" applyFont="1" applyFill="1" applyBorder="1"/>
    <xf numFmtId="0" fontId="43" fillId="0" borderId="12" xfId="0" applyFont="1" applyFill="1" applyBorder="1"/>
    <xf numFmtId="0" fontId="43" fillId="0" borderId="12" xfId="0" applyFont="1" applyFill="1" applyBorder="1" applyAlignment="1">
      <alignment horizontal="center"/>
    </xf>
    <xf numFmtId="0" fontId="43" fillId="0" borderId="12" xfId="77" applyFont="1" applyFill="1" applyBorder="1" applyAlignment="1">
      <alignment horizontal="center"/>
    </xf>
    <xf numFmtId="41" fontId="43" fillId="0" borderId="12" xfId="0" applyNumberFormat="1" applyFont="1" applyFill="1" applyBorder="1" applyAlignment="1">
      <alignment horizontal="right"/>
    </xf>
    <xf numFmtId="3" fontId="43" fillId="0" borderId="12" xfId="0" applyNumberFormat="1" applyFont="1" applyFill="1" applyBorder="1" applyAlignment="1">
      <alignment horizontal="center"/>
    </xf>
    <xf numFmtId="167" fontId="43" fillId="4" borderId="12" xfId="77" applyNumberFormat="1" applyFont="1" applyFill="1" applyBorder="1" applyAlignment="1">
      <alignment horizontal="right"/>
    </xf>
    <xf numFmtId="3" fontId="43" fillId="4" borderId="12" xfId="76" applyNumberFormat="1" applyFont="1" applyFill="1" applyBorder="1" applyAlignment="1">
      <alignment horizontal="center"/>
    </xf>
    <xf numFmtId="0" fontId="43" fillId="4" borderId="12" xfId="85" applyFont="1" applyFill="1" applyBorder="1" applyAlignment="1">
      <alignment horizontal="center"/>
    </xf>
    <xf numFmtId="0" fontId="43" fillId="4" borderId="12" xfId="0" applyFont="1" applyFill="1" applyBorder="1" applyAlignment="1">
      <alignment vertical="center"/>
    </xf>
    <xf numFmtId="167" fontId="43" fillId="0" borderId="12" xfId="77" applyNumberFormat="1" applyFont="1" applyFill="1" applyBorder="1" applyAlignment="1">
      <alignment horizontal="right"/>
    </xf>
    <xf numFmtId="3" fontId="43" fillId="0" borderId="12" xfId="76" applyNumberFormat="1" applyFont="1" applyFill="1" applyBorder="1" applyAlignment="1">
      <alignment horizontal="center"/>
    </xf>
    <xf numFmtId="49" fontId="43" fillId="4" borderId="12" xfId="77" applyNumberFormat="1" applyFont="1" applyFill="1" applyBorder="1"/>
    <xf numFmtId="0" fontId="43" fillId="4" borderId="6" xfId="85" applyFont="1" applyFill="1" applyBorder="1" applyAlignment="1">
      <alignment horizontal="center"/>
    </xf>
    <xf numFmtId="0" fontId="43" fillId="4" borderId="12" xfId="0" applyFont="1" applyFill="1" applyBorder="1" applyAlignment="1">
      <alignment horizontal="center" vertical="center"/>
    </xf>
    <xf numFmtId="41" fontId="43" fillId="4" borderId="12" xfId="77" applyNumberFormat="1" applyFont="1" applyFill="1" applyBorder="1" applyAlignment="1">
      <alignment horizontal="right"/>
    </xf>
    <xf numFmtId="0" fontId="43" fillId="4" borderId="12" xfId="0" applyFont="1" applyFill="1" applyBorder="1" applyAlignment="1">
      <alignment horizontal="right" vertical="center"/>
    </xf>
    <xf numFmtId="167" fontId="43" fillId="4" borderId="12" xfId="77" applyNumberFormat="1" applyFont="1" applyFill="1" applyBorder="1" applyAlignment="1">
      <alignment horizontal="right" vertical="center"/>
    </xf>
    <xf numFmtId="0" fontId="43" fillId="4" borderId="12" xfId="0" applyNumberFormat="1" applyFont="1" applyFill="1" applyBorder="1" applyAlignment="1">
      <alignment horizontal="center"/>
    </xf>
    <xf numFmtId="0" fontId="43" fillId="4" borderId="12" xfId="0" applyFont="1" applyFill="1" applyBorder="1" applyAlignment="1">
      <alignment wrapText="1"/>
    </xf>
    <xf numFmtId="0" fontId="43" fillId="4" borderId="12" xfId="82" applyFont="1" applyFill="1" applyBorder="1" applyAlignment="1">
      <alignment horizontal="center" vertical="top"/>
    </xf>
    <xf numFmtId="0" fontId="43" fillId="4" borderId="12" xfId="82" applyFont="1" applyFill="1" applyBorder="1" applyAlignment="1">
      <alignment vertical="top"/>
    </xf>
    <xf numFmtId="0" fontId="43" fillId="4" borderId="12" xfId="84" applyFont="1" applyFill="1" applyBorder="1" applyAlignment="1">
      <alignment horizontal="center"/>
    </xf>
    <xf numFmtId="41" fontId="43" fillId="4" borderId="12" xfId="82" applyNumberFormat="1" applyFont="1" applyFill="1" applyBorder="1" applyAlignment="1">
      <alignment horizontal="right"/>
    </xf>
    <xf numFmtId="167" fontId="43" fillId="4" borderId="12" xfId="77" applyNumberFormat="1" applyFont="1" applyFill="1" applyBorder="1" applyAlignment="1">
      <alignment horizontal="center"/>
    </xf>
    <xf numFmtId="41" fontId="65" fillId="4" borderId="12" xfId="0" applyNumberFormat="1" applyFont="1" applyFill="1" applyBorder="1"/>
    <xf numFmtId="0" fontId="43" fillId="4" borderId="42" xfId="0" applyFont="1" applyFill="1" applyBorder="1" applyAlignment="1">
      <alignment vertical="center"/>
    </xf>
    <xf numFmtId="170" fontId="43" fillId="4" borderId="12" xfId="0" applyNumberFormat="1" applyFont="1" applyFill="1" applyBorder="1" applyAlignment="1">
      <alignment horizontal="center" vertical="center"/>
    </xf>
    <xf numFmtId="0" fontId="9" fillId="9" borderId="12" xfId="6" applyFont="1" applyFill="1" applyBorder="1" applyAlignment="1">
      <alignment horizontal="right"/>
    </xf>
    <xf numFmtId="167" fontId="9" fillId="9" borderId="12" xfId="77" applyNumberFormat="1" applyFont="1" applyFill="1" applyBorder="1" applyAlignment="1">
      <alignment horizontal="right"/>
    </xf>
    <xf numFmtId="0" fontId="0" fillId="9" borderId="12" xfId="0" applyFill="1" applyBorder="1"/>
    <xf numFmtId="0" fontId="9" fillId="9" borderId="12" xfId="0" applyFont="1" applyFill="1" applyBorder="1" applyAlignment="1">
      <alignment wrapText="1"/>
    </xf>
    <xf numFmtId="0" fontId="43" fillId="9" borderId="12" xfId="0" applyFont="1" applyFill="1" applyBorder="1" applyAlignment="1">
      <alignment horizontal="center"/>
    </xf>
    <xf numFmtId="0" fontId="9" fillId="9" borderId="12" xfId="82" applyFont="1" applyFill="1" applyBorder="1" applyAlignment="1">
      <alignment horizontal="center" vertical="top"/>
    </xf>
    <xf numFmtId="0" fontId="9" fillId="9" borderId="12" xfId="0" applyFont="1" applyFill="1" applyBorder="1" applyAlignment="1">
      <alignment horizontal="center"/>
    </xf>
    <xf numFmtId="0" fontId="9" fillId="9" borderId="12" xfId="0" applyNumberFormat="1" applyFont="1" applyFill="1" applyBorder="1" applyAlignment="1">
      <alignment horizontal="center"/>
    </xf>
    <xf numFmtId="41" fontId="9" fillId="9" borderId="12" xfId="82" applyNumberFormat="1" applyFont="1" applyFill="1" applyBorder="1" applyAlignment="1">
      <alignment horizontal="right"/>
    </xf>
    <xf numFmtId="3" fontId="9" fillId="9" borderId="12" xfId="0" applyNumberFormat="1" applyFont="1" applyFill="1" applyBorder="1" applyAlignment="1">
      <alignment horizontal="center"/>
    </xf>
    <xf numFmtId="4" fontId="9" fillId="9" borderId="12" xfId="84" applyNumberFormat="1" applyFont="1" applyFill="1" applyBorder="1" applyAlignment="1">
      <alignment horizontal="right"/>
    </xf>
    <xf numFmtId="41" fontId="1" fillId="9" borderId="0" xfId="2" applyFont="1" applyFill="1"/>
    <xf numFmtId="0" fontId="0" fillId="9" borderId="0" xfId="0" applyFill="1"/>
    <xf numFmtId="167" fontId="9" fillId="9" borderId="12" xfId="6" applyNumberFormat="1" applyFont="1" applyFill="1" applyBorder="1" applyAlignment="1" applyProtection="1">
      <alignment horizontal="center"/>
      <protection hidden="1"/>
    </xf>
    <xf numFmtId="0" fontId="9" fillId="9" borderId="12" xfId="6" applyFont="1" applyFill="1" applyBorder="1"/>
    <xf numFmtId="4" fontId="9" fillId="9" borderId="12" xfId="6" applyNumberFormat="1" applyFont="1" applyFill="1" applyBorder="1" applyAlignment="1">
      <alignment horizontal="right"/>
    </xf>
    <xf numFmtId="0" fontId="9" fillId="9" borderId="12" xfId="6" applyFont="1" applyFill="1" applyBorder="1" applyAlignment="1">
      <alignment horizontal="center"/>
    </xf>
    <xf numFmtId="0" fontId="9" fillId="9" borderId="12" xfId="6" applyFont="1" applyFill="1" applyBorder="1" applyAlignment="1"/>
    <xf numFmtId="0" fontId="9" fillId="0" borderId="12" xfId="6" applyFont="1" applyFill="1" applyBorder="1" applyAlignment="1">
      <alignment horizontal="right"/>
    </xf>
    <xf numFmtId="167" fontId="9" fillId="0" borderId="12" xfId="6" applyNumberFormat="1" applyFont="1" applyFill="1" applyBorder="1" applyAlignment="1" applyProtection="1">
      <alignment horizontal="center"/>
      <protection hidden="1"/>
    </xf>
    <xf numFmtId="0" fontId="0" fillId="0" borderId="12" xfId="0" applyFill="1" applyBorder="1"/>
    <xf numFmtId="0" fontId="9" fillId="0" borderId="12" xfId="6" applyFont="1" applyFill="1" applyBorder="1"/>
    <xf numFmtId="0" fontId="9" fillId="0" borderId="12" xfId="82" applyFont="1" applyFill="1" applyBorder="1" applyAlignment="1">
      <alignment horizontal="center" vertical="top"/>
    </xf>
    <xf numFmtId="0" fontId="9" fillId="0" borderId="12" xfId="0" applyFont="1" applyFill="1" applyBorder="1" applyAlignment="1">
      <alignment horizontal="center"/>
    </xf>
    <xf numFmtId="0" fontId="9" fillId="0" borderId="12" xfId="0" applyNumberFormat="1" applyFont="1" applyFill="1" applyBorder="1" applyAlignment="1">
      <alignment horizontal="center"/>
    </xf>
    <xf numFmtId="41" fontId="9" fillId="0" borderId="12" xfId="82" applyNumberFormat="1" applyFont="1" applyFill="1" applyBorder="1" applyAlignment="1">
      <alignment horizontal="right"/>
    </xf>
    <xf numFmtId="3" fontId="9" fillId="0" borderId="12" xfId="0" applyNumberFormat="1" applyFont="1" applyFill="1" applyBorder="1" applyAlignment="1">
      <alignment horizontal="center"/>
    </xf>
    <xf numFmtId="4" fontId="9" fillId="0" borderId="12" xfId="6" applyNumberFormat="1" applyFont="1" applyFill="1" applyBorder="1" applyAlignment="1">
      <alignment horizontal="right"/>
    </xf>
    <xf numFmtId="0" fontId="9" fillId="0" borderId="12" xfId="6" applyFont="1" applyFill="1" applyBorder="1" applyAlignment="1">
      <alignment horizontal="center"/>
    </xf>
    <xf numFmtId="0" fontId="9" fillId="0" borderId="12" xfId="6" applyFont="1" applyFill="1" applyBorder="1" applyAlignment="1"/>
    <xf numFmtId="41" fontId="9" fillId="0" borderId="12" xfId="6" applyNumberFormat="1" applyFont="1" applyFill="1" applyBorder="1" applyAlignment="1"/>
    <xf numFmtId="41" fontId="1" fillId="0" borderId="0" xfId="2" applyFont="1" applyFill="1"/>
    <xf numFmtId="0" fontId="0" fillId="0" borderId="0" xfId="0" applyFill="1"/>
    <xf numFmtId="0" fontId="9" fillId="3" borderId="12" xfId="6" applyFont="1" applyFill="1" applyBorder="1" applyAlignment="1"/>
    <xf numFmtId="41" fontId="9" fillId="3" borderId="12" xfId="6" applyNumberFormat="1" applyFont="1" applyFill="1" applyBorder="1" applyAlignment="1"/>
    <xf numFmtId="49" fontId="9" fillId="3" borderId="12" xfId="6" applyNumberFormat="1" applyFont="1" applyFill="1" applyBorder="1" applyAlignment="1">
      <alignment horizontal="left"/>
    </xf>
    <xf numFmtId="167" fontId="9" fillId="4" borderId="12" xfId="77" applyNumberFormat="1" applyFont="1" applyFill="1" applyBorder="1" applyAlignment="1">
      <alignment horizontal="right"/>
    </xf>
    <xf numFmtId="0" fontId="63" fillId="4" borderId="12" xfId="6" applyFont="1" applyFill="1" applyBorder="1" applyAlignment="1">
      <alignment horizontal="center"/>
    </xf>
    <xf numFmtId="3" fontId="63" fillId="4" borderId="12" xfId="6" applyNumberFormat="1" applyFont="1" applyFill="1" applyBorder="1" applyAlignment="1">
      <alignment horizontal="center"/>
    </xf>
    <xf numFmtId="165" fontId="63" fillId="4" borderId="12" xfId="2" applyNumberFormat="1" applyFont="1" applyFill="1" applyBorder="1" applyAlignment="1">
      <alignment horizontal="center"/>
    </xf>
    <xf numFmtId="0" fontId="9" fillId="0" borderId="49" xfId="6" applyFont="1" applyFill="1" applyBorder="1" applyAlignment="1">
      <alignment horizontal="right"/>
    </xf>
    <xf numFmtId="0" fontId="9" fillId="0" borderId="42" xfId="6" applyFont="1" applyFill="1" applyBorder="1" applyAlignment="1">
      <alignment wrapText="1"/>
    </xf>
    <xf numFmtId="167" fontId="9" fillId="0" borderId="12" xfId="77" applyNumberFormat="1" applyFont="1" applyFill="1" applyBorder="1" applyAlignment="1">
      <alignment horizontal="right"/>
    </xf>
    <xf numFmtId="0" fontId="9" fillId="0" borderId="12" xfId="0" applyFont="1" applyFill="1" applyBorder="1" applyAlignment="1">
      <alignment wrapText="1"/>
    </xf>
    <xf numFmtId="0" fontId="9" fillId="0" borderId="0" xfId="6" applyFont="1" applyFill="1"/>
    <xf numFmtId="0" fontId="9" fillId="0" borderId="12" xfId="82" applyFont="1" applyFill="1" applyBorder="1" applyAlignment="1">
      <alignment vertical="top"/>
    </xf>
    <xf numFmtId="0" fontId="9" fillId="0" borderId="0" xfId="6" applyFont="1" applyFill="1" applyAlignment="1">
      <alignment horizontal="center"/>
    </xf>
    <xf numFmtId="0" fontId="9" fillId="0" borderId="12" xfId="84" applyFont="1" applyFill="1" applyBorder="1" applyAlignment="1">
      <alignment horizontal="center"/>
    </xf>
    <xf numFmtId="4" fontId="9" fillId="0" borderId="12" xfId="82" applyNumberFormat="1" applyFont="1" applyFill="1" applyBorder="1" applyAlignment="1">
      <alignment horizontal="right"/>
    </xf>
    <xf numFmtId="3" fontId="9" fillId="0" borderId="12" xfId="82" applyNumberFormat="1" applyFont="1" applyFill="1" applyBorder="1" applyAlignment="1">
      <alignment horizontal="center"/>
    </xf>
    <xf numFmtId="165" fontId="9" fillId="0" borderId="50" xfId="2" applyNumberFormat="1" applyFont="1" applyFill="1" applyBorder="1" applyAlignment="1">
      <alignment horizontal="center"/>
    </xf>
    <xf numFmtId="3" fontId="9" fillId="0" borderId="12" xfId="6" applyNumberFormat="1" applyFont="1" applyFill="1" applyBorder="1"/>
    <xf numFmtId="41" fontId="9" fillId="0" borderId="0" xfId="2" applyFont="1" applyFill="1"/>
    <xf numFmtId="41" fontId="66" fillId="4" borderId="12" xfId="6" applyNumberFormat="1" applyFont="1" applyFill="1" applyBorder="1" applyAlignment="1">
      <alignment horizontal="center" vertical="center"/>
    </xf>
    <xf numFmtId="41" fontId="66" fillId="4" borderId="12" xfId="6" applyNumberFormat="1" applyFont="1" applyFill="1" applyBorder="1" applyAlignment="1">
      <alignment vertical="center"/>
    </xf>
    <xf numFmtId="41" fontId="9" fillId="4" borderId="12" xfId="2" applyFont="1" applyFill="1" applyBorder="1" applyAlignment="1">
      <alignment horizontal="center"/>
    </xf>
    <xf numFmtId="41" fontId="9" fillId="0" borderId="12" xfId="2" applyFont="1" applyFill="1" applyBorder="1"/>
    <xf numFmtId="3" fontId="9" fillId="4" borderId="12" xfId="6" applyNumberFormat="1" applyFont="1" applyFill="1" applyBorder="1" applyAlignment="1">
      <alignment horizontal="center"/>
    </xf>
    <xf numFmtId="41" fontId="9" fillId="4" borderId="12" xfId="6" applyNumberFormat="1" applyFont="1" applyFill="1" applyBorder="1"/>
    <xf numFmtId="41" fontId="9" fillId="4" borderId="12" xfId="6" applyNumberFormat="1" applyFont="1" applyFill="1" applyBorder="1" applyAlignment="1">
      <alignment horizontal="left"/>
    </xf>
    <xf numFmtId="0" fontId="63" fillId="3" borderId="12" xfId="6" applyFont="1" applyFill="1" applyBorder="1" applyAlignment="1">
      <alignment vertical="center"/>
    </xf>
    <xf numFmtId="0" fontId="9" fillId="3" borderId="12" xfId="6" applyFont="1" applyFill="1" applyBorder="1" applyAlignment="1">
      <alignment horizontal="center" vertical="center"/>
    </xf>
    <xf numFmtId="0" fontId="9" fillId="3" borderId="12" xfId="6" applyFont="1" applyFill="1" applyBorder="1" applyAlignment="1">
      <alignment vertical="center"/>
    </xf>
    <xf numFmtId="41" fontId="9" fillId="3" borderId="12" xfId="6" applyNumberFormat="1" applyFont="1" applyFill="1" applyBorder="1" applyAlignment="1">
      <alignment horizontal="left"/>
    </xf>
    <xf numFmtId="41" fontId="63" fillId="4" borderId="12" xfId="2" applyFont="1" applyFill="1" applyBorder="1" applyAlignment="1">
      <alignment horizontal="center"/>
    </xf>
    <xf numFmtId="165" fontId="1" fillId="9" borderId="0" xfId="2" applyNumberFormat="1" applyFont="1" applyFill="1"/>
    <xf numFmtId="43" fontId="0" fillId="9" borderId="0" xfId="0" applyNumberFormat="1" applyFill="1"/>
    <xf numFmtId="167" fontId="9" fillId="4" borderId="12" xfId="6" applyNumberFormat="1" applyFont="1" applyFill="1" applyBorder="1" applyAlignment="1" applyProtection="1">
      <alignment horizontal="center" vertical="center"/>
      <protection hidden="1"/>
    </xf>
    <xf numFmtId="0" fontId="9" fillId="4" borderId="12" xfId="6" applyNumberFormat="1" applyFont="1" applyFill="1" applyBorder="1" applyAlignment="1">
      <alignment horizontal="center"/>
    </xf>
    <xf numFmtId="165" fontId="1" fillId="4" borderId="0" xfId="2" applyNumberFormat="1" applyFont="1" applyFill="1"/>
    <xf numFmtId="0" fontId="9" fillId="4" borderId="12" xfId="0" quotePrefix="1" applyFont="1" applyFill="1" applyBorder="1"/>
    <xf numFmtId="0" fontId="43" fillId="4" borderId="42" xfId="82" applyFont="1" applyFill="1" applyBorder="1" applyAlignment="1">
      <alignment horizontal="center" vertical="top"/>
    </xf>
    <xf numFmtId="41" fontId="43" fillId="4" borderId="51" xfId="6" applyNumberFormat="1" applyFont="1" applyFill="1" applyBorder="1" applyAlignment="1">
      <alignment horizontal="right"/>
    </xf>
    <xf numFmtId="0" fontId="9" fillId="4" borderId="12" xfId="82" applyFont="1" applyFill="1" applyBorder="1" applyAlignment="1">
      <alignment horizontal="center" vertical="top"/>
    </xf>
    <xf numFmtId="0" fontId="9" fillId="4" borderId="12" xfId="6" applyFont="1" applyFill="1" applyBorder="1" applyAlignment="1">
      <alignment horizontal="left" vertical="top" wrapText="1"/>
    </xf>
    <xf numFmtId="0" fontId="9" fillId="4" borderId="12" xfId="6" applyFont="1" applyFill="1" applyBorder="1" applyAlignment="1">
      <alignment horizontal="left" vertical="top"/>
    </xf>
    <xf numFmtId="167" fontId="9" fillId="4" borderId="12" xfId="0" applyNumberFormat="1" applyFont="1" applyFill="1" applyBorder="1"/>
    <xf numFmtId="0" fontId="9" fillId="4" borderId="12" xfId="76" applyFont="1" applyFill="1" applyBorder="1" applyAlignment="1">
      <alignment horizontal="center"/>
    </xf>
    <xf numFmtId="0" fontId="65" fillId="4" borderId="12" xfId="0" applyFont="1" applyFill="1" applyBorder="1" applyAlignment="1">
      <alignment horizontal="center"/>
    </xf>
    <xf numFmtId="0" fontId="9" fillId="4" borderId="12" xfId="0" applyNumberFormat="1" applyFont="1" applyFill="1" applyBorder="1" applyAlignment="1">
      <alignment horizontal="center"/>
    </xf>
    <xf numFmtId="0" fontId="9" fillId="5" borderId="12" xfId="6" applyFont="1" applyFill="1" applyBorder="1" applyAlignment="1">
      <alignment horizontal="right"/>
    </xf>
    <xf numFmtId="167" fontId="9" fillId="5" borderId="12" xfId="0" applyNumberFormat="1" applyFont="1" applyFill="1" applyBorder="1"/>
    <xf numFmtId="0" fontId="0" fillId="5" borderId="12" xfId="0" applyFill="1" applyBorder="1"/>
    <xf numFmtId="0" fontId="9" fillId="5" borderId="12" xfId="0" applyFont="1" applyFill="1" applyBorder="1"/>
    <xf numFmtId="0" fontId="9" fillId="5" borderId="12" xfId="0" applyFont="1" applyFill="1" applyBorder="1" applyAlignment="1">
      <alignment horizontal="center"/>
    </xf>
    <xf numFmtId="0" fontId="9" fillId="5" borderId="12" xfId="76" applyFont="1" applyFill="1" applyBorder="1" applyAlignment="1">
      <alignment horizontal="center"/>
    </xf>
    <xf numFmtId="0" fontId="65" fillId="5" borderId="12" xfId="0" applyFont="1" applyFill="1" applyBorder="1" applyAlignment="1">
      <alignment horizontal="center"/>
    </xf>
    <xf numFmtId="41" fontId="43" fillId="5" borderId="12" xfId="0" applyNumberFormat="1" applyFont="1" applyFill="1" applyBorder="1" applyAlignment="1">
      <alignment horizontal="right"/>
    </xf>
    <xf numFmtId="0" fontId="9" fillId="5" borderId="12" xfId="0" applyNumberFormat="1" applyFont="1" applyFill="1" applyBorder="1" applyAlignment="1">
      <alignment horizontal="center"/>
    </xf>
    <xf numFmtId="165" fontId="9" fillId="5" borderId="12" xfId="2" applyNumberFormat="1" applyFont="1" applyFill="1" applyBorder="1" applyAlignment="1">
      <alignment horizontal="center"/>
    </xf>
    <xf numFmtId="0" fontId="0" fillId="5" borderId="12" xfId="0" applyFont="1" applyFill="1" applyBorder="1"/>
    <xf numFmtId="41" fontId="1" fillId="5" borderId="0" xfId="2" applyFont="1" applyFill="1"/>
    <xf numFmtId="0" fontId="59" fillId="4" borderId="12" xfId="6" applyFont="1" applyFill="1" applyBorder="1" applyAlignment="1">
      <alignment horizontal="right"/>
    </xf>
    <xf numFmtId="0" fontId="59" fillId="4" borderId="12" xfId="0" applyFont="1" applyFill="1" applyBorder="1" applyAlignment="1">
      <alignment wrapText="1"/>
    </xf>
    <xf numFmtId="0" fontId="59" fillId="4" borderId="12" xfId="82" applyFont="1" applyFill="1" applyBorder="1" applyAlignment="1">
      <alignment horizontal="center" vertical="top"/>
    </xf>
    <xf numFmtId="0" fontId="59" fillId="4" borderId="12" xfId="82" applyFont="1" applyFill="1" applyBorder="1" applyAlignment="1">
      <alignment horizontal="center"/>
    </xf>
    <xf numFmtId="0" fontId="59" fillId="4" borderId="12" xfId="0" applyFont="1" applyFill="1" applyBorder="1" applyAlignment="1">
      <alignment horizontal="center"/>
    </xf>
    <xf numFmtId="0" fontId="59" fillId="4" borderId="12" xfId="84" applyFont="1" applyFill="1" applyBorder="1" applyAlignment="1">
      <alignment horizontal="center"/>
    </xf>
    <xf numFmtId="0" fontId="65" fillId="4" borderId="12" xfId="0" applyNumberFormat="1" applyFont="1" applyFill="1" applyBorder="1" applyAlignment="1">
      <alignment horizontal="center"/>
    </xf>
    <xf numFmtId="0" fontId="59" fillId="4" borderId="12" xfId="0" applyNumberFormat="1" applyFont="1" applyFill="1" applyBorder="1" applyAlignment="1">
      <alignment horizontal="center"/>
    </xf>
    <xf numFmtId="165" fontId="59" fillId="4" borderId="12" xfId="2" applyNumberFormat="1" applyFont="1" applyFill="1" applyBorder="1" applyAlignment="1">
      <alignment horizontal="center"/>
    </xf>
    <xf numFmtId="0" fontId="7" fillId="4" borderId="12" xfId="0" applyNumberFormat="1" applyFont="1" applyFill="1" applyBorder="1" applyAlignment="1">
      <alignment horizontal="center"/>
    </xf>
    <xf numFmtId="0" fontId="59" fillId="9" borderId="12" xfId="6" applyFont="1" applyFill="1" applyBorder="1" applyAlignment="1">
      <alignment horizontal="right"/>
    </xf>
    <xf numFmtId="0" fontId="59" fillId="9" borderId="12" xfId="0" applyFont="1" applyFill="1" applyBorder="1" applyAlignment="1">
      <alignment wrapText="1"/>
    </xf>
    <xf numFmtId="0" fontId="59" fillId="9" borderId="12" xfId="82" applyFont="1" applyFill="1" applyBorder="1" applyAlignment="1">
      <alignment horizontal="center" vertical="top"/>
    </xf>
    <xf numFmtId="0" fontId="59" fillId="9" borderId="12" xfId="82" applyFont="1" applyFill="1" applyBorder="1" applyAlignment="1">
      <alignment horizontal="center"/>
    </xf>
    <xf numFmtId="0" fontId="59" fillId="9" borderId="12" xfId="0" applyFont="1" applyFill="1" applyBorder="1" applyAlignment="1">
      <alignment horizontal="center"/>
    </xf>
    <xf numFmtId="0" fontId="59" fillId="9" borderId="12" xfId="84" applyFont="1" applyFill="1" applyBorder="1" applyAlignment="1">
      <alignment horizontal="center"/>
    </xf>
    <xf numFmtId="0" fontId="65" fillId="9" borderId="12" xfId="0" applyNumberFormat="1" applyFont="1" applyFill="1" applyBorder="1" applyAlignment="1">
      <alignment horizontal="center"/>
    </xf>
    <xf numFmtId="41" fontId="43" fillId="9" borderId="12" xfId="82" applyNumberFormat="1" applyFont="1" applyFill="1" applyBorder="1" applyAlignment="1">
      <alignment horizontal="right"/>
    </xf>
    <xf numFmtId="0" fontId="59" fillId="9" borderId="12" xfId="0" applyNumberFormat="1" applyFont="1" applyFill="1" applyBorder="1" applyAlignment="1">
      <alignment horizontal="center"/>
    </xf>
    <xf numFmtId="165" fontId="59" fillId="9" borderId="12" xfId="2" applyNumberFormat="1" applyFont="1" applyFill="1" applyBorder="1" applyAlignment="1">
      <alignment horizontal="center"/>
    </xf>
    <xf numFmtId="0" fontId="7" fillId="9" borderId="12" xfId="0" applyNumberFormat="1" applyFont="1" applyFill="1" applyBorder="1" applyAlignment="1">
      <alignment horizontal="center"/>
    </xf>
    <xf numFmtId="0" fontId="9" fillId="4" borderId="12" xfId="6" applyFont="1" applyFill="1" applyBorder="1" applyAlignment="1">
      <alignment horizontal="right" vertical="center"/>
    </xf>
    <xf numFmtId="0" fontId="9" fillId="4" borderId="12" xfId="6" quotePrefix="1" applyFont="1" applyFill="1" applyBorder="1" applyAlignment="1">
      <alignment horizontal="left"/>
    </xf>
    <xf numFmtId="41" fontId="66" fillId="4" borderId="12" xfId="6" quotePrefix="1" applyNumberFormat="1" applyFont="1" applyFill="1" applyBorder="1" applyAlignment="1">
      <alignment horizontal="center" vertical="center"/>
    </xf>
    <xf numFmtId="41" fontId="66" fillId="4" borderId="12" xfId="6" quotePrefix="1" applyNumberFormat="1" applyFont="1" applyFill="1" applyBorder="1" applyAlignment="1">
      <alignment vertical="center"/>
    </xf>
    <xf numFmtId="0" fontId="9" fillId="4" borderId="12" xfId="6" quotePrefix="1" applyFont="1" applyFill="1" applyBorder="1" applyAlignment="1">
      <alignment horizontal="center" vertical="center"/>
    </xf>
    <xf numFmtId="41" fontId="9" fillId="4" borderId="12" xfId="6" applyNumberFormat="1" applyFont="1" applyFill="1" applyBorder="1" applyAlignment="1">
      <alignment horizontal="center" vertical="center"/>
    </xf>
    <xf numFmtId="0" fontId="9" fillId="3" borderId="12" xfId="6" applyFont="1" applyFill="1" applyBorder="1" applyAlignment="1">
      <alignment horizontal="right" vertical="center"/>
    </xf>
    <xf numFmtId="167" fontId="9" fillId="3" borderId="12" xfId="77" applyNumberFormat="1" applyFont="1" applyFill="1" applyBorder="1" applyAlignment="1">
      <alignment horizontal="right"/>
    </xf>
    <xf numFmtId="0" fontId="63" fillId="3" borderId="12" xfId="6" quotePrefix="1" applyFont="1" applyFill="1" applyBorder="1" applyAlignment="1">
      <alignment horizontal="left"/>
    </xf>
    <xf numFmtId="41" fontId="66" fillId="3" borderId="12" xfId="6" quotePrefix="1" applyNumberFormat="1" applyFont="1" applyFill="1" applyBorder="1" applyAlignment="1">
      <alignment horizontal="center" vertical="center"/>
    </xf>
    <xf numFmtId="41" fontId="66" fillId="3" borderId="12" xfId="6" quotePrefix="1" applyNumberFormat="1" applyFont="1" applyFill="1" applyBorder="1" applyAlignment="1">
      <alignment vertical="center"/>
    </xf>
    <xf numFmtId="0" fontId="9" fillId="3" borderId="12" xfId="6" quotePrefix="1" applyFont="1" applyFill="1" applyBorder="1" applyAlignment="1">
      <alignment horizontal="center" vertical="center"/>
    </xf>
    <xf numFmtId="41" fontId="9" fillId="3" borderId="12" xfId="6" applyNumberFormat="1" applyFont="1" applyFill="1" applyBorder="1" applyAlignment="1">
      <alignment horizontal="center" vertical="center"/>
    </xf>
    <xf numFmtId="0" fontId="9" fillId="3" borderId="12" xfId="6" applyFont="1" applyFill="1" applyBorder="1" applyAlignment="1">
      <alignment horizontal="left" vertical="center"/>
    </xf>
    <xf numFmtId="41" fontId="0" fillId="9" borderId="0" xfId="0" applyNumberFormat="1" applyFill="1"/>
    <xf numFmtId="41" fontId="43" fillId="4" borderId="12" xfId="6" applyNumberFormat="1" applyFont="1" applyFill="1" applyBorder="1" applyAlignment="1">
      <alignment horizontal="right"/>
    </xf>
    <xf numFmtId="3" fontId="9" fillId="4" borderId="12" xfId="76" applyNumberFormat="1" applyFont="1" applyFill="1" applyBorder="1" applyAlignment="1">
      <alignment horizontal="right"/>
    </xf>
    <xf numFmtId="0" fontId="59" fillId="4" borderId="12" xfId="73" applyFont="1" applyFill="1" applyBorder="1"/>
    <xf numFmtId="0" fontId="59" fillId="4" borderId="12" xfId="74" applyFont="1" applyFill="1" applyBorder="1" applyAlignment="1">
      <alignment horizontal="center"/>
    </xf>
    <xf numFmtId="41" fontId="43" fillId="4" borderId="12" xfId="92" applyNumberFormat="1" applyFont="1" applyFill="1" applyBorder="1" applyAlignment="1">
      <alignment horizontal="right" vertical="top" wrapText="1"/>
    </xf>
    <xf numFmtId="0" fontId="59" fillId="4" borderId="12" xfId="0" applyFont="1" applyFill="1" applyBorder="1"/>
    <xf numFmtId="41" fontId="66" fillId="4" borderId="12" xfId="0" applyNumberFormat="1" applyFont="1" applyFill="1" applyBorder="1" applyAlignment="1">
      <alignment horizontal="center"/>
    </xf>
    <xf numFmtId="43" fontId="63" fillId="3" borderId="12" xfId="6" applyNumberFormat="1" applyFont="1" applyFill="1" applyBorder="1" applyAlignment="1">
      <alignment horizontal="center"/>
    </xf>
    <xf numFmtId="41" fontId="63" fillId="3" borderId="12" xfId="6" applyNumberFormat="1" applyFont="1" applyFill="1" applyBorder="1"/>
    <xf numFmtId="3" fontId="63" fillId="3" borderId="12" xfId="6" applyNumberFormat="1" applyFont="1" applyFill="1" applyBorder="1" applyAlignment="1">
      <alignment horizontal="center"/>
    </xf>
    <xf numFmtId="4" fontId="63" fillId="3" borderId="12" xfId="6" applyNumberFormat="1" applyFont="1" applyFill="1" applyBorder="1" applyAlignment="1">
      <alignment horizontal="center"/>
    </xf>
    <xf numFmtId="41" fontId="63" fillId="3" borderId="12" xfId="2" applyFont="1" applyFill="1" applyBorder="1" applyAlignment="1">
      <alignment horizontal="center"/>
    </xf>
    <xf numFmtId="0" fontId="9" fillId="4" borderId="12" xfId="0" applyFont="1" applyFill="1" applyBorder="1" applyAlignment="1">
      <alignment vertical="center"/>
    </xf>
    <xf numFmtId="0" fontId="9" fillId="4" borderId="12" xfId="0" applyFont="1" applyFill="1" applyBorder="1" applyAlignment="1">
      <alignment horizontal="center" vertical="center"/>
    </xf>
    <xf numFmtId="41" fontId="9" fillId="4" borderId="12" xfId="0" applyNumberFormat="1" applyFont="1" applyFill="1" applyBorder="1" applyAlignment="1">
      <alignment horizontal="right" vertical="center"/>
    </xf>
    <xf numFmtId="0" fontId="9" fillId="4" borderId="12" xfId="0" applyNumberFormat="1" applyFont="1" applyFill="1" applyBorder="1" applyAlignment="1">
      <alignment horizontal="center" vertical="center"/>
    </xf>
    <xf numFmtId="165" fontId="9" fillId="4" borderId="12" xfId="2" applyNumberFormat="1" applyFont="1" applyFill="1" applyBorder="1" applyAlignment="1">
      <alignment horizontal="center" vertical="center"/>
    </xf>
    <xf numFmtId="0" fontId="9" fillId="4" borderId="12" xfId="76" applyFont="1" applyFill="1" applyBorder="1" applyAlignment="1">
      <alignment horizontal="center" vertical="center"/>
    </xf>
    <xf numFmtId="3" fontId="9" fillId="4" borderId="12" xfId="76" applyNumberFormat="1" applyFont="1" applyFill="1" applyBorder="1" applyAlignment="1">
      <alignment horizontal="right" vertical="center"/>
    </xf>
    <xf numFmtId="3" fontId="9" fillId="4" borderId="12" xfId="0" applyNumberFormat="1" applyFont="1" applyFill="1" applyBorder="1" applyAlignment="1">
      <alignment horizontal="center" vertical="center"/>
    </xf>
    <xf numFmtId="3" fontId="9" fillId="4" borderId="12" xfId="76" applyNumberFormat="1" applyFont="1" applyFill="1" applyBorder="1" applyAlignment="1">
      <alignment horizontal="center" vertical="center"/>
    </xf>
    <xf numFmtId="0" fontId="9" fillId="4" borderId="12" xfId="76" applyFont="1" applyFill="1" applyBorder="1" applyAlignment="1">
      <alignment horizontal="left" vertical="center" wrapText="1"/>
    </xf>
    <xf numFmtId="167" fontId="9" fillId="3" borderId="12" xfId="0" applyNumberFormat="1" applyFont="1" applyFill="1" applyBorder="1"/>
    <xf numFmtId="43" fontId="63" fillId="3" borderId="12" xfId="6" quotePrefix="1" applyNumberFormat="1" applyFont="1" applyFill="1" applyBorder="1" applyAlignment="1">
      <alignment horizontal="center"/>
    </xf>
    <xf numFmtId="41" fontId="63" fillId="3" borderId="12" xfId="6" quotePrefix="1" applyNumberFormat="1" applyFont="1" applyFill="1" applyBorder="1" applyAlignment="1">
      <alignment horizontal="center"/>
    </xf>
    <xf numFmtId="41" fontId="9" fillId="4" borderId="12" xfId="20" applyNumberFormat="1" applyFont="1" applyFill="1" applyBorder="1" applyAlignment="1"/>
    <xf numFmtId="167" fontId="9" fillId="7" borderId="12" xfId="77" applyNumberFormat="1" applyFont="1" applyFill="1" applyBorder="1" applyAlignment="1">
      <alignment horizontal="right"/>
    </xf>
    <xf numFmtId="0" fontId="9" fillId="7" borderId="12" xfId="6" applyFont="1" applyFill="1" applyBorder="1"/>
    <xf numFmtId="0" fontId="9" fillId="7" borderId="12" xfId="6" applyFont="1" applyFill="1" applyBorder="1" applyAlignment="1">
      <alignment horizontal="center"/>
    </xf>
    <xf numFmtId="41" fontId="66" fillId="7" borderId="12" xfId="6" applyNumberFormat="1" applyFont="1" applyFill="1" applyBorder="1" applyAlignment="1">
      <alignment horizontal="center"/>
    </xf>
    <xf numFmtId="0" fontId="9" fillId="7" borderId="12" xfId="6" applyNumberFormat="1" applyFont="1" applyFill="1" applyBorder="1" applyAlignment="1">
      <alignment horizontal="center"/>
    </xf>
    <xf numFmtId="43" fontId="66" fillId="7" borderId="12" xfId="6" applyNumberFormat="1" applyFont="1" applyFill="1" applyBorder="1" applyAlignment="1">
      <alignment horizontal="center"/>
    </xf>
    <xf numFmtId="0" fontId="0" fillId="7" borderId="0" xfId="0" applyFont="1" applyFill="1"/>
    <xf numFmtId="0" fontId="66" fillId="4" borderId="12" xfId="6" applyFont="1" applyFill="1" applyBorder="1"/>
    <xf numFmtId="41" fontId="66" fillId="4" borderId="12" xfId="6" applyNumberFormat="1" applyFont="1" applyFill="1" applyBorder="1" applyAlignment="1">
      <alignment horizontal="center"/>
    </xf>
    <xf numFmtId="43" fontId="66" fillId="4" borderId="12" xfId="6" applyNumberFormat="1" applyFont="1" applyFill="1" applyBorder="1" applyAlignment="1">
      <alignment horizontal="center"/>
    </xf>
    <xf numFmtId="41" fontId="66" fillId="4" borderId="12" xfId="6" applyNumberFormat="1" applyFont="1" applyFill="1" applyBorder="1"/>
    <xf numFmtId="0" fontId="0" fillId="10" borderId="12" xfId="0" applyFill="1" applyBorder="1"/>
    <xf numFmtId="0" fontId="64" fillId="10" borderId="12" xfId="0" applyFont="1" applyFill="1" applyBorder="1"/>
    <xf numFmtId="0" fontId="0" fillId="10" borderId="12" xfId="0" applyFill="1" applyBorder="1" applyAlignment="1">
      <alignment horizontal="center"/>
    </xf>
    <xf numFmtId="41" fontId="67" fillId="10" borderId="12" xfId="0" applyNumberFormat="1" applyFont="1" applyFill="1" applyBorder="1" applyAlignment="1">
      <alignment horizontal="center"/>
    </xf>
    <xf numFmtId="165" fontId="67" fillId="10" borderId="12" xfId="0" applyNumberFormat="1" applyFont="1" applyFill="1" applyBorder="1"/>
    <xf numFmtId="3" fontId="0" fillId="10" borderId="12" xfId="0" applyNumberFormat="1" applyFill="1" applyBorder="1" applyAlignment="1">
      <alignment horizontal="center"/>
    </xf>
    <xf numFmtId="4" fontId="0" fillId="10" borderId="12" xfId="0" applyNumberFormat="1" applyFill="1" applyBorder="1" applyAlignment="1">
      <alignment horizontal="center"/>
    </xf>
    <xf numFmtId="41" fontId="1" fillId="10" borderId="0" xfId="2" applyFont="1" applyFill="1"/>
    <xf numFmtId="0" fontId="0" fillId="10" borderId="0" xfId="0" applyFill="1"/>
    <xf numFmtId="0" fontId="0" fillId="0" borderId="0" xfId="0" applyAlignment="1">
      <alignment horizontal="center"/>
    </xf>
    <xf numFmtId="165" fontId="1" fillId="0" borderId="0" xfId="2" applyNumberFormat="1" applyFont="1"/>
    <xf numFmtId="43" fontId="0" fillId="0" borderId="0" xfId="0" applyNumberFormat="1"/>
    <xf numFmtId="165" fontId="0" fillId="0" borderId="0" xfId="0" applyNumberFormat="1"/>
    <xf numFmtId="0" fontId="68" fillId="0" borderId="0" xfId="75" applyFont="1"/>
    <xf numFmtId="0" fontId="8" fillId="0" borderId="0" xfId="75"/>
    <xf numFmtId="0" fontId="8" fillId="0" borderId="0" xfId="75" applyAlignment="1">
      <alignment horizontal="center"/>
    </xf>
    <xf numFmtId="0" fontId="8" fillId="0" borderId="0" xfId="75" applyFont="1" applyAlignment="1">
      <alignment horizontal="center"/>
    </xf>
    <xf numFmtId="0" fontId="59" fillId="0" borderId="52" xfId="75" applyFont="1" applyBorder="1" applyAlignment="1">
      <alignment horizontal="center"/>
    </xf>
    <xf numFmtId="0" fontId="59" fillId="0" borderId="53" xfId="75" applyFont="1" applyBorder="1" applyAlignment="1">
      <alignment horizontal="center"/>
    </xf>
    <xf numFmtId="0" fontId="59" fillId="0" borderId="54" xfId="75" applyFont="1" applyBorder="1" applyAlignment="1">
      <alignment horizontal="center"/>
    </xf>
    <xf numFmtId="0" fontId="59" fillId="2" borderId="55" xfId="75" applyFont="1" applyFill="1" applyBorder="1" applyAlignment="1">
      <alignment horizontal="center"/>
    </xf>
    <xf numFmtId="0" fontId="59" fillId="2" borderId="56" xfId="75" quotePrefix="1" applyFont="1" applyFill="1" applyBorder="1" applyAlignment="1">
      <alignment horizontal="center" vertical="center" wrapText="1"/>
    </xf>
    <xf numFmtId="0" fontId="17" fillId="2" borderId="56" xfId="75" applyFont="1" applyFill="1" applyBorder="1"/>
    <xf numFmtId="43" fontId="17" fillId="2" borderId="56" xfId="56" applyFont="1" applyFill="1" applyBorder="1" applyAlignment="1">
      <alignment horizontal="right"/>
    </xf>
    <xf numFmtId="0" fontId="59" fillId="2" borderId="57" xfId="75" applyFont="1" applyFill="1" applyBorder="1"/>
    <xf numFmtId="0" fontId="59" fillId="4" borderId="55" xfId="75" applyFont="1" applyFill="1" applyBorder="1" applyAlignment="1">
      <alignment horizontal="center"/>
    </xf>
    <xf numFmtId="0" fontId="59" fillId="4" borderId="56" xfId="75" quotePrefix="1" applyFont="1" applyFill="1" applyBorder="1" applyAlignment="1">
      <alignment horizontal="center" vertical="center" wrapText="1"/>
    </xf>
    <xf numFmtId="0" fontId="17" fillId="4" borderId="56" xfId="75" applyFont="1" applyFill="1" applyBorder="1"/>
    <xf numFmtId="43" fontId="17" fillId="4" borderId="56" xfId="56" applyFont="1" applyFill="1" applyBorder="1" applyAlignment="1">
      <alignment horizontal="right"/>
    </xf>
    <xf numFmtId="43" fontId="17" fillId="4" borderId="0" xfId="56" applyFont="1" applyFill="1" applyBorder="1" applyAlignment="1">
      <alignment horizontal="right"/>
    </xf>
    <xf numFmtId="0" fontId="59" fillId="4" borderId="57" xfId="75" applyFont="1" applyFill="1" applyBorder="1"/>
    <xf numFmtId="0" fontId="59" fillId="2" borderId="58" xfId="75" applyFont="1" applyFill="1" applyBorder="1" applyAlignment="1">
      <alignment horizontal="center"/>
    </xf>
    <xf numFmtId="0" fontId="59" fillId="2" borderId="59" xfId="75" quotePrefix="1" applyFont="1" applyFill="1" applyBorder="1" applyAlignment="1">
      <alignment horizontal="center" vertical="center" wrapText="1"/>
    </xf>
    <xf numFmtId="0" fontId="17" fillId="2" borderId="59" xfId="75" applyFont="1" applyFill="1" applyBorder="1"/>
    <xf numFmtId="41" fontId="17" fillId="2" borderId="59" xfId="2" applyNumberFormat="1" applyFont="1" applyFill="1" applyBorder="1" applyAlignment="1">
      <alignment horizontal="center"/>
    </xf>
    <xf numFmtId="3" fontId="59" fillId="2" borderId="60" xfId="75" applyNumberFormat="1" applyFont="1" applyFill="1" applyBorder="1"/>
    <xf numFmtId="0" fontId="59" fillId="0" borderId="58" xfId="75" applyFont="1" applyBorder="1"/>
    <xf numFmtId="0" fontId="59" fillId="0" borderId="59" xfId="75" applyFont="1" applyBorder="1" applyAlignment="1">
      <alignment horizontal="center" vertical="center" wrapText="1"/>
    </xf>
    <xf numFmtId="0" fontId="59" fillId="0" borderId="59" xfId="75" quotePrefix="1" applyFont="1" applyBorder="1" applyAlignment="1">
      <alignment horizontal="center" vertical="center" wrapText="1"/>
    </xf>
    <xf numFmtId="0" fontId="59" fillId="0" borderId="59" xfId="75" applyFont="1" applyBorder="1"/>
    <xf numFmtId="41" fontId="59" fillId="0" borderId="59" xfId="1" applyNumberFormat="1" applyFont="1" applyBorder="1" applyAlignment="1">
      <alignment horizontal="center"/>
    </xf>
    <xf numFmtId="0" fontId="59" fillId="0" borderId="60" xfId="75" applyFont="1" applyBorder="1"/>
    <xf numFmtId="0" fontId="59" fillId="0" borderId="59" xfId="75" applyFont="1" applyFill="1" applyBorder="1"/>
    <xf numFmtId="41" fontId="59" fillId="0" borderId="61" xfId="1" applyNumberFormat="1" applyFont="1" applyBorder="1" applyAlignment="1">
      <alignment horizontal="center"/>
    </xf>
    <xf numFmtId="0" fontId="59" fillId="0" borderId="62" xfId="75" applyFont="1" applyBorder="1"/>
    <xf numFmtId="41" fontId="59" fillId="0" borderId="59" xfId="1" applyNumberFormat="1" applyFont="1" applyBorder="1" applyAlignment="1">
      <alignment vertical="center"/>
    </xf>
    <xf numFmtId="41" fontId="8" fillId="0" borderId="0" xfId="75" applyNumberFormat="1"/>
    <xf numFmtId="43" fontId="59" fillId="0" borderId="60" xfId="56" applyFont="1" applyBorder="1" applyAlignment="1">
      <alignment horizontal="right"/>
    </xf>
    <xf numFmtId="43" fontId="8" fillId="0" borderId="0" xfId="1" applyFont="1"/>
    <xf numFmtId="41" fontId="17" fillId="2" borderId="59" xfId="56" applyNumberFormat="1" applyFont="1" applyFill="1" applyBorder="1" applyAlignment="1">
      <alignment horizontal="center"/>
    </xf>
    <xf numFmtId="0" fontId="59" fillId="2" borderId="60" xfId="75" applyFont="1" applyFill="1" applyBorder="1"/>
    <xf numFmtId="41" fontId="59" fillId="0" borderId="59" xfId="1" applyNumberFormat="1" applyFont="1" applyBorder="1" applyAlignment="1">
      <alignment horizontal="center" vertical="center"/>
    </xf>
    <xf numFmtId="41" fontId="17" fillId="2" borderId="59" xfId="1" applyNumberFormat="1" applyFont="1" applyFill="1" applyBorder="1" applyAlignment="1">
      <alignment horizontal="center"/>
    </xf>
    <xf numFmtId="0" fontId="59" fillId="0" borderId="58" xfId="75" applyFont="1" applyBorder="1" applyAlignment="1">
      <alignment horizontal="center"/>
    </xf>
    <xf numFmtId="41" fontId="59" fillId="0" borderId="59" xfId="75" applyNumberFormat="1" applyFont="1" applyBorder="1" applyAlignment="1">
      <alignment horizontal="center"/>
    </xf>
    <xf numFmtId="0" fontId="59" fillId="0" borderId="63" xfId="75" applyFont="1" applyBorder="1" applyAlignment="1">
      <alignment horizontal="center"/>
    </xf>
    <xf numFmtId="0" fontId="59" fillId="0" borderId="64" xfId="75" quotePrefix="1" applyFont="1" applyBorder="1" applyAlignment="1">
      <alignment horizontal="center" vertical="center" wrapText="1"/>
    </xf>
    <xf numFmtId="0" fontId="17" fillId="0" borderId="64" xfId="75" applyFont="1" applyFill="1" applyBorder="1"/>
    <xf numFmtId="41" fontId="59" fillId="0" borderId="64" xfId="75" applyNumberFormat="1" applyFont="1" applyBorder="1" applyAlignment="1">
      <alignment horizontal="center"/>
    </xf>
    <xf numFmtId="0" fontId="59" fillId="0" borderId="65" xfId="75" applyFont="1" applyBorder="1"/>
    <xf numFmtId="41" fontId="17" fillId="0" borderId="67" xfId="56" applyNumberFormat="1" applyFont="1" applyBorder="1" applyAlignment="1">
      <alignment horizontal="center" vertical="center"/>
    </xf>
    <xf numFmtId="0" fontId="59" fillId="0" borderId="68" xfId="75" applyFont="1" applyBorder="1" applyAlignment="1">
      <alignment horizontal="center" vertical="center"/>
    </xf>
    <xf numFmtId="0" fontId="59" fillId="0" borderId="0" xfId="75" applyFont="1" applyBorder="1"/>
    <xf numFmtId="0" fontId="59" fillId="0" borderId="0" xfId="75" applyFont="1" applyBorder="1" applyAlignment="1">
      <alignment horizontal="right"/>
    </xf>
    <xf numFmtId="3" fontId="6" fillId="0" borderId="47" xfId="7" applyNumberFormat="1" applyBorder="1" applyAlignment="1">
      <alignment horizontal="center"/>
    </xf>
    <xf numFmtId="43" fontId="6" fillId="0" borderId="47" xfId="7" applyNumberFormat="1" applyBorder="1" applyAlignment="1">
      <alignment horizontal="center"/>
    </xf>
    <xf numFmtId="0" fontId="59" fillId="0" borderId="0" xfId="75" applyFont="1"/>
    <xf numFmtId="0" fontId="8" fillId="0" borderId="0" xfId="75" applyFont="1"/>
    <xf numFmtId="0" fontId="43" fillId="0" borderId="0" xfId="0" applyFont="1"/>
    <xf numFmtId="0" fontId="68" fillId="0" borderId="0" xfId="75" applyFont="1" applyAlignment="1"/>
    <xf numFmtId="168" fontId="8" fillId="0" borderId="0" xfId="75" applyNumberFormat="1" applyFont="1" applyAlignment="1">
      <alignment horizontal="center"/>
    </xf>
    <xf numFmtId="3" fontId="59" fillId="0" borderId="0" xfId="75" applyNumberFormat="1" applyFont="1"/>
    <xf numFmtId="0" fontId="8" fillId="0" borderId="0" xfId="75" applyAlignment="1"/>
    <xf numFmtId="0" fontId="8" fillId="0" borderId="0" xfId="75" applyFont="1" applyAlignment="1">
      <alignment horizontal="left"/>
    </xf>
    <xf numFmtId="0" fontId="3" fillId="0" borderId="0" xfId="75" applyFont="1" applyAlignment="1"/>
    <xf numFmtId="0" fontId="70" fillId="0" borderId="0" xfId="0" applyFont="1"/>
    <xf numFmtId="0" fontId="8" fillId="0" borderId="0" xfId="75" applyFont="1" applyAlignment="1"/>
    <xf numFmtId="41" fontId="1" fillId="0" borderId="0" xfId="5" applyFont="1"/>
    <xf numFmtId="0" fontId="72" fillId="4" borderId="0" xfId="6" applyFont="1" applyFill="1" applyAlignment="1">
      <alignment horizontal="right"/>
    </xf>
    <xf numFmtId="0" fontId="72" fillId="4" borderId="0" xfId="6" applyFont="1" applyFill="1"/>
    <xf numFmtId="43" fontId="72" fillId="4" borderId="0" xfId="1" applyFont="1" applyFill="1"/>
    <xf numFmtId="0" fontId="72" fillId="4" borderId="0" xfId="6" applyFont="1" applyFill="1" applyAlignment="1">
      <alignment horizontal="left"/>
    </xf>
    <xf numFmtId="0" fontId="72" fillId="4" borderId="0" xfId="6" applyFont="1" applyFill="1" applyAlignment="1">
      <alignment horizontal="center"/>
    </xf>
    <xf numFmtId="0" fontId="72" fillId="4" borderId="0" xfId="6" applyFont="1" applyFill="1" applyBorder="1" applyAlignment="1">
      <alignment horizontal="center"/>
    </xf>
    <xf numFmtId="0" fontId="72" fillId="4" borderId="0" xfId="6" applyFont="1" applyFill="1" applyBorder="1"/>
    <xf numFmtId="0" fontId="72" fillId="4" borderId="0" xfId="6" applyFont="1" applyFill="1" applyAlignment="1">
      <alignment horizontal="centerContinuous"/>
    </xf>
    <xf numFmtId="43" fontId="1" fillId="4" borderId="0" xfId="1" applyFont="1" applyFill="1"/>
    <xf numFmtId="43" fontId="1" fillId="3" borderId="0" xfId="1" applyFont="1" applyFill="1"/>
    <xf numFmtId="43" fontId="1" fillId="7" borderId="0" xfId="1" applyFont="1" applyFill="1"/>
    <xf numFmtId="0" fontId="73" fillId="4" borderId="42" xfId="6" applyFont="1" applyFill="1" applyBorder="1"/>
    <xf numFmtId="0" fontId="73" fillId="4" borderId="42" xfId="6" applyFont="1" applyFill="1" applyBorder="1" applyAlignment="1">
      <alignment horizontal="center"/>
    </xf>
    <xf numFmtId="3" fontId="73" fillId="4" borderId="12" xfId="6" applyNumberFormat="1" applyFont="1" applyFill="1" applyBorder="1" applyAlignment="1">
      <alignment horizontal="center"/>
    </xf>
    <xf numFmtId="165" fontId="73" fillId="4" borderId="12" xfId="2" applyNumberFormat="1" applyFont="1" applyFill="1" applyBorder="1" applyAlignment="1">
      <alignment horizontal="center"/>
    </xf>
    <xf numFmtId="43" fontId="65" fillId="4" borderId="0" xfId="1" applyFont="1" applyFill="1"/>
    <xf numFmtId="0" fontId="74" fillId="4" borderId="42" xfId="6" applyFont="1" applyFill="1" applyBorder="1"/>
    <xf numFmtId="0" fontId="74" fillId="4" borderId="42" xfId="6" applyFont="1" applyFill="1" applyBorder="1" applyAlignment="1">
      <alignment horizontal="center"/>
    </xf>
    <xf numFmtId="3" fontId="74" fillId="4" borderId="12" xfId="6" applyNumberFormat="1" applyFont="1" applyFill="1" applyBorder="1" applyAlignment="1">
      <alignment horizontal="center"/>
    </xf>
    <xf numFmtId="165" fontId="74" fillId="4" borderId="12" xfId="2" applyNumberFormat="1" applyFont="1" applyFill="1" applyBorder="1" applyAlignment="1">
      <alignment horizontal="center"/>
    </xf>
    <xf numFmtId="0" fontId="75" fillId="4" borderId="42" xfId="6" applyFont="1" applyFill="1" applyBorder="1"/>
    <xf numFmtId="0" fontId="75" fillId="4" borderId="42" xfId="6" applyFont="1" applyFill="1" applyBorder="1" applyAlignment="1">
      <alignment horizontal="center"/>
    </xf>
    <xf numFmtId="3" fontId="75" fillId="4" borderId="12" xfId="6" applyNumberFormat="1" applyFont="1" applyFill="1" applyBorder="1" applyAlignment="1">
      <alignment horizontal="center"/>
    </xf>
    <xf numFmtId="165" fontId="75" fillId="4" borderId="12" xfId="2" applyNumberFormat="1" applyFont="1" applyFill="1" applyBorder="1" applyAlignment="1">
      <alignment horizontal="center"/>
    </xf>
    <xf numFmtId="0" fontId="76" fillId="7" borderId="42" xfId="6" applyFont="1" applyFill="1" applyBorder="1"/>
    <xf numFmtId="0" fontId="76" fillId="7" borderId="42" xfId="6" applyFont="1" applyFill="1" applyBorder="1" applyAlignment="1">
      <alignment horizontal="center"/>
    </xf>
    <xf numFmtId="3" fontId="76" fillId="7" borderId="12" xfId="6" applyNumberFormat="1" applyFont="1" applyFill="1" applyBorder="1" applyAlignment="1">
      <alignment horizontal="center"/>
    </xf>
    <xf numFmtId="165" fontId="76" fillId="7" borderId="12" xfId="2" applyNumberFormat="1" applyFont="1" applyFill="1" applyBorder="1" applyAlignment="1">
      <alignment horizontal="center"/>
    </xf>
    <xf numFmtId="0" fontId="77" fillId="4" borderId="42" xfId="6" applyFont="1" applyFill="1" applyBorder="1"/>
    <xf numFmtId="0" fontId="77" fillId="4" borderId="42" xfId="6" applyFont="1" applyFill="1" applyBorder="1" applyAlignment="1">
      <alignment horizontal="center"/>
    </xf>
    <xf numFmtId="3" fontId="77" fillId="4" borderId="12" xfId="6" applyNumberFormat="1" applyFont="1" applyFill="1" applyBorder="1" applyAlignment="1">
      <alignment horizontal="center"/>
    </xf>
    <xf numFmtId="165" fontId="77" fillId="4" borderId="12" xfId="2" applyNumberFormat="1" applyFont="1" applyFill="1" applyBorder="1" applyAlignment="1">
      <alignment horizontal="center"/>
    </xf>
    <xf numFmtId="0" fontId="78" fillId="4" borderId="42" xfId="6" applyFont="1" applyFill="1" applyBorder="1"/>
    <xf numFmtId="0" fontId="78" fillId="4" borderId="42" xfId="6" applyFont="1" applyFill="1" applyBorder="1" applyAlignment="1">
      <alignment horizontal="center"/>
    </xf>
    <xf numFmtId="3" fontId="78" fillId="4" borderId="12" xfId="6" applyNumberFormat="1" applyFont="1" applyFill="1" applyBorder="1" applyAlignment="1">
      <alignment horizontal="center"/>
    </xf>
    <xf numFmtId="165" fontId="78" fillId="4" borderId="12" xfId="2" applyNumberFormat="1" applyFont="1" applyFill="1" applyBorder="1" applyAlignment="1">
      <alignment horizontal="center"/>
    </xf>
    <xf numFmtId="0" fontId="79" fillId="4" borderId="42" xfId="6" applyFont="1" applyFill="1" applyBorder="1"/>
    <xf numFmtId="0" fontId="79" fillId="4" borderId="42" xfId="6" applyFont="1" applyFill="1" applyBorder="1" applyAlignment="1">
      <alignment horizontal="center"/>
    </xf>
    <xf numFmtId="3" fontId="79" fillId="4" borderId="12" xfId="6" applyNumberFormat="1" applyFont="1" applyFill="1" applyBorder="1" applyAlignment="1">
      <alignment horizontal="center"/>
    </xf>
    <xf numFmtId="165" fontId="79" fillId="4" borderId="12" xfId="2" applyNumberFormat="1" applyFont="1" applyFill="1" applyBorder="1" applyAlignment="1">
      <alignment horizontal="center"/>
    </xf>
    <xf numFmtId="0" fontId="75" fillId="4" borderId="42" xfId="6" applyFont="1" applyFill="1" applyBorder="1" applyAlignment="1">
      <alignment vertical="center"/>
    </xf>
    <xf numFmtId="0" fontId="75" fillId="4" borderId="42" xfId="6" applyFont="1" applyFill="1" applyBorder="1" applyAlignment="1">
      <alignment horizontal="center" vertical="center"/>
    </xf>
    <xf numFmtId="0" fontId="80" fillId="4" borderId="42" xfId="6" applyFont="1" applyFill="1" applyBorder="1" applyAlignment="1">
      <alignment vertical="center"/>
    </xf>
    <xf numFmtId="0" fontId="80" fillId="4" borderId="42" xfId="6" applyFont="1" applyFill="1" applyBorder="1" applyAlignment="1">
      <alignment horizontal="center" vertical="center"/>
    </xf>
    <xf numFmtId="0" fontId="80" fillId="4" borderId="42" xfId="6" applyFont="1" applyFill="1" applyBorder="1" applyAlignment="1">
      <alignment horizontal="center"/>
    </xf>
    <xf numFmtId="3" fontId="80" fillId="4" borderId="12" xfId="6" applyNumberFormat="1" applyFont="1" applyFill="1" applyBorder="1" applyAlignment="1">
      <alignment horizontal="center"/>
    </xf>
    <xf numFmtId="165" fontId="80" fillId="4" borderId="12" xfId="2" applyNumberFormat="1" applyFont="1" applyFill="1" applyBorder="1" applyAlignment="1">
      <alignment horizontal="center"/>
    </xf>
    <xf numFmtId="0" fontId="81" fillId="4" borderId="42" xfId="6" applyFont="1" applyFill="1" applyBorder="1" applyAlignment="1">
      <alignment vertical="center"/>
    </xf>
    <xf numFmtId="0" fontId="81" fillId="4" borderId="42" xfId="6" applyFont="1" applyFill="1" applyBorder="1" applyAlignment="1">
      <alignment horizontal="center" vertical="center"/>
    </xf>
    <xf numFmtId="0" fontId="81" fillId="4" borderId="42" xfId="6" applyFont="1" applyFill="1" applyBorder="1" applyAlignment="1">
      <alignment horizontal="center"/>
    </xf>
    <xf numFmtId="3" fontId="81" fillId="4" borderId="12" xfId="6" applyNumberFormat="1" applyFont="1" applyFill="1" applyBorder="1" applyAlignment="1">
      <alignment horizontal="center"/>
    </xf>
    <xf numFmtId="165" fontId="81" fillId="4" borderId="12" xfId="2" applyNumberFormat="1" applyFont="1" applyFill="1" applyBorder="1" applyAlignment="1">
      <alignment horizontal="center"/>
    </xf>
    <xf numFmtId="0" fontId="82" fillId="0" borderId="42" xfId="6" applyFont="1" applyFill="1" applyBorder="1"/>
    <xf numFmtId="0" fontId="82" fillId="0" borderId="42" xfId="6" applyFont="1" applyFill="1" applyBorder="1" applyAlignment="1">
      <alignment horizontal="center"/>
    </xf>
    <xf numFmtId="3" fontId="82" fillId="0" borderId="12" xfId="6" applyNumberFormat="1" applyFont="1" applyFill="1" applyBorder="1" applyAlignment="1">
      <alignment horizontal="center"/>
    </xf>
    <xf numFmtId="165" fontId="82" fillId="0" borderId="12" xfId="2" applyNumberFormat="1" applyFont="1" applyFill="1" applyBorder="1" applyAlignment="1">
      <alignment horizontal="center"/>
    </xf>
    <xf numFmtId="43" fontId="65" fillId="0" borderId="0" xfId="1" applyFont="1" applyFill="1"/>
    <xf numFmtId="0" fontId="83" fillId="4" borderId="42" xfId="6" applyFont="1" applyFill="1" applyBorder="1"/>
    <xf numFmtId="0" fontId="83" fillId="4" borderId="42" xfId="6" applyFont="1" applyFill="1" applyBorder="1" applyAlignment="1">
      <alignment horizontal="center"/>
    </xf>
    <xf numFmtId="3" fontId="83" fillId="4" borderId="12" xfId="6" applyNumberFormat="1" applyFont="1" applyFill="1" applyBorder="1" applyAlignment="1">
      <alignment horizontal="center"/>
    </xf>
    <xf numFmtId="165" fontId="83" fillId="4" borderId="12" xfId="2" applyNumberFormat="1" applyFont="1" applyFill="1" applyBorder="1" applyAlignment="1">
      <alignment horizontal="center"/>
    </xf>
    <xf numFmtId="0" fontId="84" fillId="3" borderId="42" xfId="6" applyFont="1" applyFill="1" applyBorder="1"/>
    <xf numFmtId="0" fontId="84" fillId="3" borderId="42" xfId="6" applyFont="1" applyFill="1" applyBorder="1" applyAlignment="1">
      <alignment horizontal="center"/>
    </xf>
    <xf numFmtId="3" fontId="84" fillId="3" borderId="12" xfId="6" applyNumberFormat="1" applyFont="1" applyFill="1" applyBorder="1" applyAlignment="1">
      <alignment horizontal="center"/>
    </xf>
    <xf numFmtId="165" fontId="84" fillId="3" borderId="12" xfId="2" applyNumberFormat="1" applyFont="1" applyFill="1" applyBorder="1" applyAlignment="1">
      <alignment horizontal="center"/>
    </xf>
    <xf numFmtId="3" fontId="83" fillId="4" borderId="12" xfId="0" applyNumberFormat="1" applyFont="1" applyFill="1" applyBorder="1" applyAlignment="1">
      <alignment horizontal="center"/>
    </xf>
    <xf numFmtId="0" fontId="80" fillId="4" borderId="42" xfId="6" applyFont="1" applyFill="1" applyBorder="1" applyAlignment="1">
      <alignment horizontal="justify" wrapText="1"/>
    </xf>
    <xf numFmtId="3" fontId="80" fillId="4" borderId="12" xfId="0" applyNumberFormat="1" applyFont="1" applyFill="1" applyBorder="1" applyAlignment="1">
      <alignment horizontal="center"/>
    </xf>
    <xf numFmtId="0" fontId="83" fillId="4" borderId="42" xfId="6" applyFont="1" applyFill="1" applyBorder="1" applyAlignment="1">
      <alignment horizontal="justify" wrapText="1"/>
    </xf>
    <xf numFmtId="0" fontId="85" fillId="4" borderId="12" xfId="0" applyFont="1" applyFill="1" applyBorder="1"/>
    <xf numFmtId="0" fontId="85" fillId="4" borderId="12" xfId="0" applyFont="1" applyFill="1" applyBorder="1" applyAlignment="1">
      <alignment horizontal="center"/>
    </xf>
    <xf numFmtId="0" fontId="85" fillId="4" borderId="12" xfId="77" applyFont="1" applyFill="1" applyBorder="1" applyAlignment="1">
      <alignment horizontal="center"/>
    </xf>
    <xf numFmtId="3" fontId="85" fillId="4" borderId="12" xfId="0" applyNumberFormat="1" applyFont="1" applyFill="1" applyBorder="1" applyAlignment="1">
      <alignment horizontal="center"/>
    </xf>
    <xf numFmtId="165" fontId="85" fillId="4" borderId="12" xfId="2" applyNumberFormat="1" applyFont="1" applyFill="1" applyBorder="1" applyAlignment="1">
      <alignment horizontal="center"/>
    </xf>
    <xf numFmtId="0" fontId="86" fillId="4" borderId="12" xfId="0" applyFont="1" applyFill="1" applyBorder="1"/>
    <xf numFmtId="0" fontId="86" fillId="4" borderId="12" xfId="0" applyFont="1" applyFill="1" applyBorder="1" applyAlignment="1">
      <alignment horizontal="center"/>
    </xf>
    <xf numFmtId="0" fontId="86" fillId="4" borderId="12" xfId="77" applyFont="1" applyFill="1" applyBorder="1" applyAlignment="1">
      <alignment horizontal="center"/>
    </xf>
    <xf numFmtId="3" fontId="86" fillId="4" borderId="12" xfId="0" applyNumberFormat="1" applyFont="1" applyFill="1" applyBorder="1" applyAlignment="1">
      <alignment horizontal="center"/>
    </xf>
    <xf numFmtId="165" fontId="86" fillId="4" borderId="12" xfId="2" applyNumberFormat="1" applyFont="1" applyFill="1" applyBorder="1" applyAlignment="1">
      <alignment horizontal="center"/>
    </xf>
    <xf numFmtId="0" fontId="84" fillId="4" borderId="12" xfId="0" applyFont="1" applyFill="1" applyBorder="1"/>
    <xf numFmtId="0" fontId="84" fillId="4" borderId="12" xfId="0" applyFont="1" applyFill="1" applyBorder="1" applyAlignment="1">
      <alignment horizontal="center"/>
    </xf>
    <xf numFmtId="0" fontId="84" fillId="4" borderId="12" xfId="77" applyFont="1" applyFill="1" applyBorder="1" applyAlignment="1">
      <alignment horizontal="center"/>
    </xf>
    <xf numFmtId="3" fontId="84" fillId="4" borderId="12" xfId="0" applyNumberFormat="1" applyFont="1" applyFill="1" applyBorder="1" applyAlignment="1">
      <alignment horizontal="center"/>
    </xf>
    <xf numFmtId="165" fontId="84" fillId="4" borderId="12" xfId="2" applyNumberFormat="1" applyFont="1" applyFill="1" applyBorder="1" applyAlignment="1">
      <alignment horizontal="center"/>
    </xf>
    <xf numFmtId="0" fontId="43" fillId="3" borderId="12" xfId="0" applyFont="1" applyFill="1" applyBorder="1"/>
    <xf numFmtId="0" fontId="43" fillId="3" borderId="12" xfId="0" applyFont="1" applyFill="1" applyBorder="1" applyAlignment="1">
      <alignment horizontal="center"/>
    </xf>
    <xf numFmtId="0" fontId="43" fillId="3" borderId="12" xfId="77" applyFont="1" applyFill="1" applyBorder="1" applyAlignment="1">
      <alignment horizontal="center"/>
    </xf>
    <xf numFmtId="3" fontId="43" fillId="3" borderId="12" xfId="0" applyNumberFormat="1" applyFont="1" applyFill="1" applyBorder="1" applyAlignment="1">
      <alignment horizontal="center"/>
    </xf>
    <xf numFmtId="165" fontId="43" fillId="3" borderId="12" xfId="2" applyNumberFormat="1" applyFont="1" applyFill="1" applyBorder="1" applyAlignment="1">
      <alignment horizontal="center"/>
    </xf>
    <xf numFmtId="0" fontId="79" fillId="4" borderId="12" xfId="0" applyFont="1" applyFill="1" applyBorder="1"/>
    <xf numFmtId="0" fontId="79" fillId="4" borderId="12" xfId="0" applyFont="1" applyFill="1" applyBorder="1" applyAlignment="1">
      <alignment horizontal="center"/>
    </xf>
    <xf numFmtId="0" fontId="79" fillId="4" borderId="12" xfId="77" applyFont="1" applyFill="1" applyBorder="1" applyAlignment="1">
      <alignment horizontal="center"/>
    </xf>
    <xf numFmtId="3" fontId="79" fillId="4" borderId="12" xfId="0" applyNumberFormat="1" applyFont="1" applyFill="1" applyBorder="1" applyAlignment="1">
      <alignment horizontal="center"/>
    </xf>
    <xf numFmtId="0" fontId="86" fillId="11" borderId="12" xfId="0" applyFont="1" applyFill="1" applyBorder="1"/>
    <xf numFmtId="0" fontId="86" fillId="11" borderId="12" xfId="0" applyFont="1" applyFill="1" applyBorder="1" applyAlignment="1">
      <alignment horizontal="center"/>
    </xf>
    <xf numFmtId="0" fontId="86" fillId="11" borderId="12" xfId="77" applyFont="1" applyFill="1" applyBorder="1" applyAlignment="1">
      <alignment horizontal="center"/>
    </xf>
    <xf numFmtId="3" fontId="86" fillId="11" borderId="12" xfId="0" applyNumberFormat="1" applyFont="1" applyFill="1" applyBorder="1" applyAlignment="1">
      <alignment horizontal="center"/>
    </xf>
    <xf numFmtId="165" fontId="86" fillId="11" borderId="12" xfId="2" applyNumberFormat="1" applyFont="1" applyFill="1" applyBorder="1" applyAlignment="1">
      <alignment horizontal="center"/>
    </xf>
    <xf numFmtId="0" fontId="77" fillId="4" borderId="12" xfId="0" applyFont="1" applyFill="1" applyBorder="1"/>
    <xf numFmtId="0" fontId="77" fillId="4" borderId="12" xfId="0" applyFont="1" applyFill="1" applyBorder="1" applyAlignment="1">
      <alignment horizontal="center"/>
    </xf>
    <xf numFmtId="0" fontId="77" fillId="4" borderId="12" xfId="77" applyFont="1" applyFill="1" applyBorder="1" applyAlignment="1">
      <alignment horizontal="center"/>
    </xf>
    <xf numFmtId="3" fontId="77" fillId="4" borderId="12" xfId="0" applyNumberFormat="1" applyFont="1" applyFill="1" applyBorder="1" applyAlignment="1">
      <alignment horizontal="center"/>
    </xf>
    <xf numFmtId="0" fontId="87" fillId="4" borderId="12" xfId="0" applyFont="1" applyFill="1" applyBorder="1"/>
    <xf numFmtId="0" fontId="87" fillId="4" borderId="12" xfId="0" applyFont="1" applyFill="1" applyBorder="1" applyAlignment="1">
      <alignment horizontal="center"/>
    </xf>
    <xf numFmtId="0" fontId="87" fillId="4" borderId="12" xfId="77" applyFont="1" applyFill="1" applyBorder="1" applyAlignment="1">
      <alignment horizontal="center"/>
    </xf>
    <xf numFmtId="3" fontId="87" fillId="4" borderId="12" xfId="0" applyNumberFormat="1" applyFont="1" applyFill="1" applyBorder="1" applyAlignment="1">
      <alignment horizontal="center"/>
    </xf>
    <xf numFmtId="165" fontId="87" fillId="4" borderId="12" xfId="2" applyNumberFormat="1" applyFont="1" applyFill="1" applyBorder="1" applyAlignment="1">
      <alignment horizontal="center"/>
    </xf>
    <xf numFmtId="0" fontId="88" fillId="4" borderId="12" xfId="0" applyFont="1" applyFill="1" applyBorder="1"/>
    <xf numFmtId="0" fontId="88" fillId="4" borderId="12" xfId="0" applyFont="1" applyFill="1" applyBorder="1" applyAlignment="1">
      <alignment horizontal="center"/>
    </xf>
    <xf numFmtId="0" fontId="88" fillId="4" borderId="12" xfId="77" applyFont="1" applyFill="1" applyBorder="1" applyAlignment="1">
      <alignment horizontal="center"/>
    </xf>
    <xf numFmtId="3" fontId="88" fillId="4" borderId="12" xfId="0" applyNumberFormat="1" applyFont="1" applyFill="1" applyBorder="1" applyAlignment="1">
      <alignment horizontal="center"/>
    </xf>
    <xf numFmtId="165" fontId="88" fillId="4" borderId="12" xfId="2" applyNumberFormat="1" applyFont="1" applyFill="1" applyBorder="1" applyAlignment="1">
      <alignment horizontal="center"/>
    </xf>
    <xf numFmtId="0" fontId="89" fillId="4" borderId="12" xfId="0" applyFont="1" applyFill="1" applyBorder="1"/>
    <xf numFmtId="0" fontId="89" fillId="4" borderId="12" xfId="0" applyFont="1" applyFill="1" applyBorder="1" applyAlignment="1">
      <alignment horizontal="center"/>
    </xf>
    <xf numFmtId="0" fontId="89" fillId="4" borderId="12" xfId="77" applyFont="1" applyFill="1" applyBorder="1" applyAlignment="1">
      <alignment horizontal="center"/>
    </xf>
    <xf numFmtId="3" fontId="89" fillId="4" borderId="12" xfId="0" applyNumberFormat="1" applyFont="1" applyFill="1" applyBorder="1" applyAlignment="1">
      <alignment horizontal="center"/>
    </xf>
    <xf numFmtId="165" fontId="89" fillId="4" borderId="12" xfId="2" applyNumberFormat="1" applyFont="1" applyFill="1" applyBorder="1" applyAlignment="1">
      <alignment horizontal="center"/>
    </xf>
    <xf numFmtId="0" fontId="74" fillId="4" borderId="12" xfId="0" applyFont="1" applyFill="1" applyBorder="1"/>
    <xf numFmtId="0" fontId="74" fillId="4" borderId="12" xfId="0" applyFont="1" applyFill="1" applyBorder="1" applyAlignment="1">
      <alignment horizontal="center"/>
    </xf>
    <xf numFmtId="0" fontId="74" fillId="4" borderId="12" xfId="77" applyFont="1" applyFill="1" applyBorder="1" applyAlignment="1">
      <alignment horizontal="center"/>
    </xf>
    <xf numFmtId="3" fontId="74" fillId="4" borderId="12" xfId="0" applyNumberFormat="1" applyFont="1" applyFill="1" applyBorder="1" applyAlignment="1">
      <alignment horizontal="center"/>
    </xf>
    <xf numFmtId="0" fontId="90" fillId="4" borderId="12" xfId="0" applyFont="1" applyFill="1" applyBorder="1"/>
    <xf numFmtId="0" fontId="90" fillId="4" borderId="12" xfId="0" applyFont="1" applyFill="1" applyBorder="1" applyAlignment="1">
      <alignment horizontal="center"/>
    </xf>
    <xf numFmtId="0" fontId="90" fillId="4" borderId="12" xfId="77" applyFont="1" applyFill="1" applyBorder="1" applyAlignment="1">
      <alignment horizontal="center"/>
    </xf>
    <xf numFmtId="3" fontId="90" fillId="4" borderId="12" xfId="0" applyNumberFormat="1" applyFont="1" applyFill="1" applyBorder="1" applyAlignment="1">
      <alignment horizontal="center"/>
    </xf>
    <xf numFmtId="165" fontId="90" fillId="4" borderId="12" xfId="2" applyNumberFormat="1" applyFont="1" applyFill="1" applyBorder="1" applyAlignment="1">
      <alignment horizontal="center"/>
    </xf>
    <xf numFmtId="0" fontId="76" fillId="4" borderId="12" xfId="0" applyFont="1" applyFill="1" applyBorder="1"/>
    <xf numFmtId="0" fontId="76" fillId="4" borderId="12" xfId="0" applyFont="1" applyFill="1" applyBorder="1" applyAlignment="1">
      <alignment horizontal="center"/>
    </xf>
    <xf numFmtId="0" fontId="76" fillId="4" borderId="12" xfId="77" applyFont="1" applyFill="1" applyBorder="1" applyAlignment="1">
      <alignment horizontal="center"/>
    </xf>
    <xf numFmtId="3" fontId="76" fillId="4" borderId="12" xfId="0" applyNumberFormat="1" applyFont="1" applyFill="1" applyBorder="1" applyAlignment="1">
      <alignment horizontal="center"/>
    </xf>
    <xf numFmtId="165" fontId="76" fillId="4" borderId="12" xfId="2" applyNumberFormat="1" applyFont="1" applyFill="1" applyBorder="1" applyAlignment="1">
      <alignment horizontal="center"/>
    </xf>
    <xf numFmtId="0" fontId="74" fillId="11" borderId="12" xfId="0" applyFont="1" applyFill="1" applyBorder="1"/>
    <xf numFmtId="0" fontId="74" fillId="11" borderId="12" xfId="0" applyFont="1" applyFill="1" applyBorder="1" applyAlignment="1">
      <alignment horizontal="center"/>
    </xf>
    <xf numFmtId="0" fontId="74" fillId="11" borderId="12" xfId="77" applyFont="1" applyFill="1" applyBorder="1" applyAlignment="1">
      <alignment horizontal="center"/>
    </xf>
    <xf numFmtId="3" fontId="74" fillId="11" borderId="12" xfId="0" applyNumberFormat="1" applyFont="1" applyFill="1" applyBorder="1" applyAlignment="1">
      <alignment horizontal="center"/>
    </xf>
    <xf numFmtId="165" fontId="74" fillId="11" borderId="12" xfId="2" applyNumberFormat="1" applyFont="1" applyFill="1" applyBorder="1" applyAlignment="1">
      <alignment horizontal="center"/>
    </xf>
    <xf numFmtId="0" fontId="78" fillId="4" borderId="12" xfId="0" applyFont="1" applyFill="1" applyBorder="1"/>
    <xf numFmtId="0" fontId="78" fillId="4" borderId="12" xfId="0" applyFont="1" applyFill="1" applyBorder="1" applyAlignment="1">
      <alignment horizontal="center"/>
    </xf>
    <xf numFmtId="0" fontId="78" fillId="4" borderId="12" xfId="77" applyFont="1" applyFill="1" applyBorder="1" applyAlignment="1">
      <alignment horizontal="center"/>
    </xf>
    <xf numFmtId="3" fontId="78" fillId="4" borderId="12" xfId="0" applyNumberFormat="1" applyFont="1" applyFill="1" applyBorder="1" applyAlignment="1">
      <alignment horizontal="center"/>
    </xf>
    <xf numFmtId="0" fontId="90" fillId="11" borderId="12" xfId="0" applyFont="1" applyFill="1" applyBorder="1"/>
    <xf numFmtId="0" fontId="90" fillId="11" borderId="12" xfId="0" applyFont="1" applyFill="1" applyBorder="1" applyAlignment="1">
      <alignment horizontal="center"/>
    </xf>
    <xf numFmtId="0" fontId="90" fillId="11" borderId="12" xfId="77" applyFont="1" applyFill="1" applyBorder="1" applyAlignment="1">
      <alignment horizontal="center"/>
    </xf>
    <xf numFmtId="3" fontId="90" fillId="11" borderId="12" xfId="0" applyNumberFormat="1" applyFont="1" applyFill="1" applyBorder="1" applyAlignment="1">
      <alignment horizontal="center"/>
    </xf>
    <xf numFmtId="165" fontId="90" fillId="11" borderId="12" xfId="2" applyNumberFormat="1" applyFont="1" applyFill="1" applyBorder="1" applyAlignment="1">
      <alignment horizontal="center"/>
    </xf>
    <xf numFmtId="0" fontId="89" fillId="0" borderId="12" xfId="0" applyFont="1" applyFill="1" applyBorder="1"/>
    <xf numFmtId="0" fontId="89" fillId="0" borderId="12" xfId="0" applyFont="1" applyFill="1" applyBorder="1" applyAlignment="1">
      <alignment horizontal="center"/>
    </xf>
    <xf numFmtId="0" fontId="89" fillId="0" borderId="12" xfId="77" applyFont="1" applyFill="1" applyBorder="1" applyAlignment="1">
      <alignment horizontal="center"/>
    </xf>
    <xf numFmtId="3" fontId="89" fillId="0" borderId="12" xfId="0" applyNumberFormat="1" applyFont="1" applyFill="1" applyBorder="1" applyAlignment="1">
      <alignment horizontal="center"/>
    </xf>
    <xf numFmtId="165" fontId="89" fillId="0" borderId="12" xfId="2" applyNumberFormat="1" applyFont="1" applyFill="1" applyBorder="1" applyAlignment="1">
      <alignment horizontal="center"/>
    </xf>
    <xf numFmtId="0" fontId="91" fillId="4" borderId="12" xfId="0" applyFont="1" applyFill="1" applyBorder="1"/>
    <xf numFmtId="0" fontId="91" fillId="4" borderId="12" xfId="0" applyFont="1" applyFill="1" applyBorder="1" applyAlignment="1">
      <alignment horizontal="center"/>
    </xf>
    <xf numFmtId="0" fontId="91" fillId="4" borderId="12" xfId="77" applyFont="1" applyFill="1" applyBorder="1" applyAlignment="1">
      <alignment horizontal="center"/>
    </xf>
    <xf numFmtId="3" fontId="91" fillId="4" borderId="12" xfId="0" applyNumberFormat="1" applyFont="1" applyFill="1" applyBorder="1" applyAlignment="1">
      <alignment horizontal="center"/>
    </xf>
    <xf numFmtId="165" fontId="91" fillId="4" borderId="12" xfId="2" applyNumberFormat="1" applyFont="1" applyFill="1" applyBorder="1" applyAlignment="1">
      <alignment horizontal="center"/>
    </xf>
    <xf numFmtId="0" fontId="92" fillId="4" borderId="12" xfId="0" applyFont="1" applyFill="1" applyBorder="1"/>
    <xf numFmtId="0" fontId="92" fillId="4" borderId="12" xfId="0" applyFont="1" applyFill="1" applyBorder="1" applyAlignment="1">
      <alignment horizontal="center"/>
    </xf>
    <xf numFmtId="0" fontId="92" fillId="4" borderId="12" xfId="77" applyFont="1" applyFill="1" applyBorder="1" applyAlignment="1">
      <alignment horizontal="center"/>
    </xf>
    <xf numFmtId="3" fontId="92" fillId="4" borderId="12" xfId="0" applyNumberFormat="1" applyFont="1" applyFill="1" applyBorder="1" applyAlignment="1">
      <alignment horizontal="center"/>
    </xf>
    <xf numFmtId="165" fontId="92" fillId="4" borderId="12" xfId="2" applyNumberFormat="1" applyFont="1" applyFill="1" applyBorder="1" applyAlignment="1">
      <alignment horizontal="center"/>
    </xf>
    <xf numFmtId="0" fontId="82" fillId="4" borderId="12" xfId="0" applyFont="1" applyFill="1" applyBorder="1"/>
    <xf numFmtId="0" fontId="82" fillId="4" borderId="12" xfId="0" applyFont="1" applyFill="1" applyBorder="1" applyAlignment="1">
      <alignment horizontal="center"/>
    </xf>
    <xf numFmtId="0" fontId="82" fillId="4" borderId="12" xfId="77" applyFont="1" applyFill="1" applyBorder="1" applyAlignment="1">
      <alignment horizontal="center"/>
    </xf>
    <xf numFmtId="3" fontId="82" fillId="4" borderId="12" xfId="0" applyNumberFormat="1" applyFont="1" applyFill="1" applyBorder="1" applyAlignment="1">
      <alignment horizontal="center"/>
    </xf>
    <xf numFmtId="165" fontId="82" fillId="4" borderId="12" xfId="2" applyNumberFormat="1" applyFont="1" applyFill="1" applyBorder="1" applyAlignment="1">
      <alignment horizontal="center"/>
    </xf>
    <xf numFmtId="0" fontId="75" fillId="0" borderId="12" xfId="0" applyFont="1" applyFill="1" applyBorder="1"/>
    <xf numFmtId="0" fontId="75" fillId="0" borderId="12" xfId="0" applyFont="1" applyFill="1" applyBorder="1" applyAlignment="1">
      <alignment horizontal="center"/>
    </xf>
    <xf numFmtId="0" fontId="75" fillId="0" borderId="12" xfId="77" applyFont="1" applyFill="1" applyBorder="1" applyAlignment="1">
      <alignment horizontal="center"/>
    </xf>
    <xf numFmtId="3" fontId="75" fillId="0" borderId="12" xfId="0" applyNumberFormat="1" applyFont="1" applyFill="1" applyBorder="1" applyAlignment="1">
      <alignment horizontal="center"/>
    </xf>
    <xf numFmtId="165" fontId="75" fillId="0" borderId="12" xfId="2" applyNumberFormat="1" applyFont="1" applyFill="1" applyBorder="1" applyAlignment="1">
      <alignment horizontal="center"/>
    </xf>
    <xf numFmtId="0" fontId="93" fillId="4" borderId="12" xfId="0" applyFont="1" applyFill="1" applyBorder="1"/>
    <xf numFmtId="0" fontId="93" fillId="4" borderId="12" xfId="0" applyFont="1" applyFill="1" applyBorder="1" applyAlignment="1">
      <alignment horizontal="center"/>
    </xf>
    <xf numFmtId="0" fontId="93" fillId="4" borderId="12" xfId="77" applyFont="1" applyFill="1" applyBorder="1" applyAlignment="1">
      <alignment horizontal="center"/>
    </xf>
    <xf numFmtId="3" fontId="93" fillId="4" borderId="12" xfId="0" applyNumberFormat="1" applyFont="1" applyFill="1" applyBorder="1" applyAlignment="1">
      <alignment horizontal="center"/>
    </xf>
    <xf numFmtId="165" fontId="93" fillId="4" borderId="12" xfId="2" applyNumberFormat="1" applyFont="1" applyFill="1" applyBorder="1" applyAlignment="1">
      <alignment horizontal="center"/>
    </xf>
    <xf numFmtId="0" fontId="75" fillId="4" borderId="12" xfId="0" applyFont="1" applyFill="1" applyBorder="1"/>
    <xf numFmtId="0" fontId="75" fillId="4" borderId="12" xfId="0" applyFont="1" applyFill="1" applyBorder="1" applyAlignment="1">
      <alignment horizontal="center"/>
    </xf>
    <xf numFmtId="0" fontId="75" fillId="4" borderId="12" xfId="77" applyFont="1" applyFill="1" applyBorder="1" applyAlignment="1">
      <alignment horizontal="center"/>
    </xf>
    <xf numFmtId="3" fontId="75" fillId="4" borderId="12" xfId="0" applyNumberFormat="1" applyFont="1" applyFill="1" applyBorder="1" applyAlignment="1">
      <alignment horizontal="center"/>
    </xf>
    <xf numFmtId="0" fontId="94" fillId="4" borderId="12" xfId="0" applyFont="1" applyFill="1" applyBorder="1"/>
    <xf numFmtId="0" fontId="94" fillId="4" borderId="12" xfId="0" applyFont="1" applyFill="1" applyBorder="1" applyAlignment="1">
      <alignment horizontal="center"/>
    </xf>
    <xf numFmtId="0" fontId="94" fillId="4" borderId="12" xfId="77" applyFont="1" applyFill="1" applyBorder="1" applyAlignment="1">
      <alignment horizontal="center"/>
    </xf>
    <xf numFmtId="3" fontId="94" fillId="4" borderId="12" xfId="0" applyNumberFormat="1" applyFont="1" applyFill="1" applyBorder="1" applyAlignment="1">
      <alignment horizontal="center"/>
    </xf>
    <xf numFmtId="165" fontId="94" fillId="4" borderId="12" xfId="2" applyNumberFormat="1" applyFont="1" applyFill="1" applyBorder="1" applyAlignment="1">
      <alignment horizontal="center"/>
    </xf>
    <xf numFmtId="0" fontId="95" fillId="4" borderId="12" xfId="0" applyFont="1" applyFill="1" applyBorder="1"/>
    <xf numFmtId="0" fontId="95" fillId="4" borderId="12" xfId="0" applyFont="1" applyFill="1" applyBorder="1" applyAlignment="1">
      <alignment horizontal="center"/>
    </xf>
    <xf numFmtId="0" fontId="95" fillId="4" borderId="12" xfId="77" applyFont="1" applyFill="1" applyBorder="1" applyAlignment="1">
      <alignment horizontal="center"/>
    </xf>
    <xf numFmtId="3" fontId="95" fillId="4" borderId="12" xfId="0" applyNumberFormat="1" applyFont="1" applyFill="1" applyBorder="1" applyAlignment="1">
      <alignment horizontal="center"/>
    </xf>
    <xf numFmtId="165" fontId="95" fillId="4" borderId="12" xfId="2" applyNumberFormat="1" applyFont="1" applyFill="1" applyBorder="1" applyAlignment="1">
      <alignment horizontal="center"/>
    </xf>
    <xf numFmtId="0" fontId="96" fillId="4" borderId="12" xfId="0" applyFont="1" applyFill="1" applyBorder="1"/>
    <xf numFmtId="0" fontId="96" fillId="4" borderId="12" xfId="0" applyFont="1" applyFill="1" applyBorder="1" applyAlignment="1">
      <alignment horizontal="center"/>
    </xf>
    <xf numFmtId="0" fontId="96" fillId="4" borderId="12" xfId="77" applyFont="1" applyFill="1" applyBorder="1" applyAlignment="1">
      <alignment horizontal="center"/>
    </xf>
    <xf numFmtId="3" fontId="96" fillId="4" borderId="12" xfId="0" applyNumberFormat="1" applyFont="1" applyFill="1" applyBorder="1" applyAlignment="1">
      <alignment horizontal="center"/>
    </xf>
    <xf numFmtId="165" fontId="96" fillId="4" borderId="12" xfId="2" applyNumberFormat="1" applyFont="1" applyFill="1" applyBorder="1" applyAlignment="1">
      <alignment horizontal="center"/>
    </xf>
    <xf numFmtId="0" fontId="80" fillId="0" borderId="12" xfId="0" applyFont="1" applyFill="1" applyBorder="1"/>
    <xf numFmtId="0" fontId="80" fillId="0" borderId="12" xfId="0" applyFont="1" applyFill="1" applyBorder="1" applyAlignment="1">
      <alignment horizontal="center"/>
    </xf>
    <xf numFmtId="0" fontId="80" fillId="0" borderId="12" xfId="77" applyFont="1" applyFill="1" applyBorder="1" applyAlignment="1">
      <alignment horizontal="center"/>
    </xf>
    <xf numFmtId="3" fontId="80" fillId="0" borderId="12" xfId="0" applyNumberFormat="1" applyFont="1" applyFill="1" applyBorder="1" applyAlignment="1">
      <alignment horizontal="center"/>
    </xf>
    <xf numFmtId="165" fontId="80" fillId="0" borderId="12" xfId="2" applyNumberFormat="1" applyFont="1" applyFill="1" applyBorder="1" applyAlignment="1">
      <alignment horizontal="center"/>
    </xf>
    <xf numFmtId="3" fontId="43" fillId="3" borderId="12" xfId="76" applyNumberFormat="1" applyFont="1" applyFill="1" applyBorder="1" applyAlignment="1">
      <alignment horizontal="center"/>
    </xf>
    <xf numFmtId="0" fontId="80" fillId="4" borderId="12" xfId="0" applyFont="1" applyFill="1" applyBorder="1"/>
    <xf numFmtId="0" fontId="80" fillId="4" borderId="12" xfId="0" applyFont="1" applyFill="1" applyBorder="1" applyAlignment="1">
      <alignment horizontal="center"/>
    </xf>
    <xf numFmtId="0" fontId="80" fillId="4" borderId="12" xfId="77" applyFont="1" applyFill="1" applyBorder="1" applyAlignment="1">
      <alignment horizontal="center"/>
    </xf>
    <xf numFmtId="3" fontId="80" fillId="4" borderId="12" xfId="76" applyNumberFormat="1" applyFont="1" applyFill="1" applyBorder="1" applyAlignment="1">
      <alignment horizontal="center"/>
    </xf>
    <xf numFmtId="0" fontId="80" fillId="4" borderId="12" xfId="0" applyFont="1" applyFill="1" applyBorder="1" applyAlignment="1">
      <alignment vertical="center"/>
    </xf>
    <xf numFmtId="49" fontId="80" fillId="4" borderId="12" xfId="77" applyNumberFormat="1" applyFont="1" applyFill="1" applyBorder="1"/>
    <xf numFmtId="0" fontId="80" fillId="4" borderId="6" xfId="85" applyFont="1" applyFill="1" applyBorder="1" applyAlignment="1">
      <alignment horizontal="center"/>
    </xf>
    <xf numFmtId="0" fontId="80" fillId="4" borderId="12" xfId="85" applyFont="1" applyFill="1" applyBorder="1" applyAlignment="1">
      <alignment horizontal="center"/>
    </xf>
    <xf numFmtId="0" fontId="96" fillId="4" borderId="12" xfId="0" applyFont="1" applyFill="1" applyBorder="1" applyAlignment="1">
      <alignment vertical="center"/>
    </xf>
    <xf numFmtId="49" fontId="96" fillId="4" borderId="12" xfId="77" applyNumberFormat="1" applyFont="1" applyFill="1" applyBorder="1"/>
    <xf numFmtId="0" fontId="96" fillId="4" borderId="6" xfId="85" applyFont="1" applyFill="1" applyBorder="1" applyAlignment="1">
      <alignment horizontal="center"/>
    </xf>
    <xf numFmtId="0" fontId="96" fillId="4" borderId="12" xfId="85" applyFont="1" applyFill="1" applyBorder="1" applyAlignment="1">
      <alignment horizontal="center"/>
    </xf>
    <xf numFmtId="3" fontId="96" fillId="4" borderId="12" xfId="76" applyNumberFormat="1" applyFont="1" applyFill="1" applyBorder="1" applyAlignment="1">
      <alignment horizontal="center"/>
    </xf>
    <xf numFmtId="0" fontId="74" fillId="4" borderId="12" xfId="0" applyFont="1" applyFill="1" applyBorder="1" applyAlignment="1">
      <alignment vertical="center"/>
    </xf>
    <xf numFmtId="49" fontId="74" fillId="4" borderId="12" xfId="77" applyNumberFormat="1" applyFont="1" applyFill="1" applyBorder="1"/>
    <xf numFmtId="0" fontId="74" fillId="4" borderId="6" xfId="85" applyFont="1" applyFill="1" applyBorder="1" applyAlignment="1">
      <alignment horizontal="center"/>
    </xf>
    <xf numFmtId="0" fontId="74" fillId="4" borderId="12" xfId="85" applyFont="1" applyFill="1" applyBorder="1" applyAlignment="1">
      <alignment horizontal="center"/>
    </xf>
    <xf numFmtId="0" fontId="87" fillId="4" borderId="12" xfId="0" applyFont="1" applyFill="1" applyBorder="1" applyAlignment="1">
      <alignment wrapText="1"/>
    </xf>
    <xf numFmtId="0" fontId="87" fillId="4" borderId="12" xfId="82" applyFont="1" applyFill="1" applyBorder="1" applyAlignment="1">
      <alignment horizontal="center" vertical="top"/>
    </xf>
    <xf numFmtId="0" fontId="87" fillId="4" borderId="12" xfId="82" applyFont="1" applyFill="1" applyBorder="1" applyAlignment="1">
      <alignment vertical="top"/>
    </xf>
    <xf numFmtId="0" fontId="87" fillId="4" borderId="12" xfId="84" applyFont="1" applyFill="1" applyBorder="1" applyAlignment="1">
      <alignment horizontal="center"/>
    </xf>
    <xf numFmtId="0" fontId="83" fillId="4" borderId="12" xfId="0" applyFont="1" applyFill="1" applyBorder="1" applyAlignment="1">
      <alignment wrapText="1"/>
    </xf>
    <xf numFmtId="0" fontId="83" fillId="4" borderId="12" xfId="82" applyFont="1" applyFill="1" applyBorder="1" applyAlignment="1">
      <alignment horizontal="center" vertical="top"/>
    </xf>
    <xf numFmtId="0" fontId="83" fillId="4" borderId="12" xfId="82" applyFont="1" applyFill="1" applyBorder="1" applyAlignment="1">
      <alignment vertical="top"/>
    </xf>
    <xf numFmtId="0" fontId="83" fillId="4" borderId="12" xfId="0" applyFont="1" applyFill="1" applyBorder="1" applyAlignment="1">
      <alignment horizontal="center"/>
    </xf>
    <xf numFmtId="0" fontId="83" fillId="4" borderId="12" xfId="84" applyFont="1" applyFill="1" applyBorder="1" applyAlignment="1">
      <alignment horizontal="center"/>
    </xf>
    <xf numFmtId="0" fontId="90" fillId="4" borderId="12" xfId="0" applyFont="1" applyFill="1" applyBorder="1" applyAlignment="1">
      <alignment wrapText="1"/>
    </xf>
    <xf numFmtId="0" fontId="90" fillId="4" borderId="12" xfId="82" applyFont="1" applyFill="1" applyBorder="1" applyAlignment="1">
      <alignment horizontal="center" vertical="top"/>
    </xf>
    <xf numFmtId="0" fontId="90" fillId="4" borderId="12" xfId="82" applyFont="1" applyFill="1" applyBorder="1" applyAlignment="1">
      <alignment vertical="top"/>
    </xf>
    <xf numFmtId="0" fontId="90" fillId="4" borderId="12" xfId="84" applyFont="1" applyFill="1" applyBorder="1" applyAlignment="1">
      <alignment horizontal="center"/>
    </xf>
    <xf numFmtId="0" fontId="79" fillId="4" borderId="12" xfId="0" applyFont="1" applyFill="1" applyBorder="1" applyAlignment="1">
      <alignment wrapText="1"/>
    </xf>
    <xf numFmtId="0" fontId="79" fillId="4" borderId="12" xfId="82" applyFont="1" applyFill="1" applyBorder="1" applyAlignment="1">
      <alignment horizontal="center" vertical="top"/>
    </xf>
    <xf numFmtId="0" fontId="79" fillId="4" borderId="12" xfId="82" applyFont="1" applyFill="1" applyBorder="1" applyAlignment="1">
      <alignment vertical="top"/>
    </xf>
    <xf numFmtId="0" fontId="79" fillId="4" borderId="12" xfId="84" applyFont="1" applyFill="1" applyBorder="1" applyAlignment="1">
      <alignment horizontal="center"/>
    </xf>
    <xf numFmtId="0" fontId="78" fillId="4" borderId="12" xfId="0" applyFont="1" applyFill="1" applyBorder="1" applyAlignment="1">
      <alignment wrapText="1"/>
    </xf>
    <xf numFmtId="0" fontId="78" fillId="4" borderId="12" xfId="82" applyFont="1" applyFill="1" applyBorder="1" applyAlignment="1">
      <alignment horizontal="center" vertical="top"/>
    </xf>
    <xf numFmtId="0" fontId="78" fillId="4" borderId="12" xfId="82" applyFont="1" applyFill="1" applyBorder="1" applyAlignment="1">
      <alignment vertical="top"/>
    </xf>
    <xf numFmtId="0" fontId="78" fillId="4" borderId="12" xfId="84" applyFont="1" applyFill="1" applyBorder="1" applyAlignment="1">
      <alignment horizontal="center"/>
    </xf>
    <xf numFmtId="0" fontId="97" fillId="4" borderId="12" xfId="0" applyFont="1" applyFill="1" applyBorder="1" applyAlignment="1">
      <alignment wrapText="1"/>
    </xf>
    <xf numFmtId="0" fontId="97" fillId="4" borderId="12" xfId="82" applyFont="1" applyFill="1" applyBorder="1" applyAlignment="1">
      <alignment horizontal="center" vertical="top"/>
    </xf>
    <xf numFmtId="0" fontId="97" fillId="4" borderId="12" xfId="82" applyFont="1" applyFill="1" applyBorder="1" applyAlignment="1">
      <alignment vertical="top"/>
    </xf>
    <xf numFmtId="0" fontId="97" fillId="4" borderId="12" xfId="0" applyFont="1" applyFill="1" applyBorder="1" applyAlignment="1">
      <alignment horizontal="center"/>
    </xf>
    <xf numFmtId="0" fontId="97" fillId="4" borderId="12" xfId="84" applyFont="1" applyFill="1" applyBorder="1" applyAlignment="1">
      <alignment horizontal="center"/>
    </xf>
    <xf numFmtId="3" fontId="97" fillId="4" borderId="12" xfId="0" applyNumberFormat="1" applyFont="1" applyFill="1" applyBorder="1" applyAlignment="1">
      <alignment horizontal="center"/>
    </xf>
    <xf numFmtId="165" fontId="97" fillId="4" borderId="12" xfId="2" applyNumberFormat="1" applyFont="1" applyFill="1" applyBorder="1" applyAlignment="1">
      <alignment horizontal="center"/>
    </xf>
    <xf numFmtId="0" fontId="94" fillId="4" borderId="12" xfId="0" applyFont="1" applyFill="1" applyBorder="1" applyAlignment="1">
      <alignment wrapText="1"/>
    </xf>
    <xf numFmtId="0" fontId="94" fillId="4" borderId="12" xfId="82" applyFont="1" applyFill="1" applyBorder="1" applyAlignment="1">
      <alignment horizontal="center" vertical="top"/>
    </xf>
    <xf numFmtId="0" fontId="94" fillId="4" borderId="12" xfId="82" applyFont="1" applyFill="1" applyBorder="1" applyAlignment="1">
      <alignment vertical="top"/>
    </xf>
    <xf numFmtId="0" fontId="94" fillId="4" borderId="12" xfId="84" applyFont="1" applyFill="1" applyBorder="1" applyAlignment="1">
      <alignment horizontal="center"/>
    </xf>
    <xf numFmtId="0" fontId="74" fillId="4" borderId="12" xfId="0" applyFont="1" applyFill="1" applyBorder="1" applyAlignment="1">
      <alignment wrapText="1"/>
    </xf>
    <xf numFmtId="0" fontId="74" fillId="4" borderId="12" xfId="82" applyFont="1" applyFill="1" applyBorder="1" applyAlignment="1">
      <alignment horizontal="center" vertical="top"/>
    </xf>
    <xf numFmtId="0" fontId="74" fillId="4" borderId="12" xfId="82" applyFont="1" applyFill="1" applyBorder="1" applyAlignment="1">
      <alignment vertical="top"/>
    </xf>
    <xf numFmtId="0" fontId="74" fillId="4" borderId="12" xfId="84" applyFont="1" applyFill="1" applyBorder="1" applyAlignment="1">
      <alignment horizontal="center"/>
    </xf>
    <xf numFmtId="0" fontId="82" fillId="4" borderId="12" xfId="0" applyFont="1" applyFill="1" applyBorder="1" applyAlignment="1">
      <alignment wrapText="1"/>
    </xf>
    <xf numFmtId="0" fontId="82" fillId="4" borderId="12" xfId="82" applyFont="1" applyFill="1" applyBorder="1" applyAlignment="1">
      <alignment horizontal="center" vertical="top"/>
    </xf>
    <xf numFmtId="0" fontId="82" fillId="4" borderId="12" xfId="82" applyFont="1" applyFill="1" applyBorder="1" applyAlignment="1">
      <alignment vertical="top"/>
    </xf>
    <xf numFmtId="0" fontId="82" fillId="4" borderId="12" xfId="84" applyFont="1" applyFill="1" applyBorder="1" applyAlignment="1">
      <alignment horizontal="center"/>
    </xf>
    <xf numFmtId="0" fontId="80" fillId="4" borderId="12" xfId="0" applyFont="1" applyFill="1" applyBorder="1" applyAlignment="1">
      <alignment wrapText="1"/>
    </xf>
    <xf numFmtId="0" fontId="80" fillId="4" borderId="12" xfId="82" applyFont="1" applyFill="1" applyBorder="1" applyAlignment="1">
      <alignment horizontal="center" vertical="top"/>
    </xf>
    <xf numFmtId="0" fontId="80" fillId="4" borderId="12" xfId="82" applyFont="1" applyFill="1" applyBorder="1" applyAlignment="1">
      <alignment vertical="top"/>
    </xf>
    <xf numFmtId="0" fontId="80" fillId="4" borderId="12" xfId="84" applyFont="1" applyFill="1" applyBorder="1" applyAlignment="1">
      <alignment horizontal="center"/>
    </xf>
    <xf numFmtId="0" fontId="83" fillId="4" borderId="42" xfId="0" applyFont="1" applyFill="1" applyBorder="1" applyAlignment="1">
      <alignment vertical="center"/>
    </xf>
    <xf numFmtId="170" fontId="83" fillId="4" borderId="12" xfId="0" applyNumberFormat="1" applyFont="1" applyFill="1" applyBorder="1" applyAlignment="1">
      <alignment horizontal="center" vertical="center"/>
    </xf>
    <xf numFmtId="0" fontId="83" fillId="4" borderId="12" xfId="0" applyFont="1" applyFill="1" applyBorder="1"/>
    <xf numFmtId="0" fontId="98" fillId="9" borderId="12" xfId="0" applyFont="1" applyFill="1" applyBorder="1" applyAlignment="1">
      <alignment wrapText="1"/>
    </xf>
    <xf numFmtId="0" fontId="99" fillId="9" borderId="12" xfId="0" applyFont="1" applyFill="1" applyBorder="1"/>
    <xf numFmtId="0" fontId="80" fillId="9" borderId="12" xfId="0" applyFont="1" applyFill="1" applyBorder="1" applyAlignment="1">
      <alignment horizontal="center"/>
    </xf>
    <xf numFmtId="0" fontId="98" fillId="9" borderId="12" xfId="82" applyFont="1" applyFill="1" applyBorder="1" applyAlignment="1">
      <alignment horizontal="center" vertical="top"/>
    </xf>
    <xf numFmtId="0" fontId="98" fillId="9" borderId="12" xfId="0" applyFont="1" applyFill="1" applyBorder="1" applyAlignment="1">
      <alignment horizontal="center"/>
    </xf>
    <xf numFmtId="3" fontId="98" fillId="9" borderId="12" xfId="0" applyNumberFormat="1" applyFont="1" applyFill="1" applyBorder="1" applyAlignment="1">
      <alignment horizontal="center"/>
    </xf>
    <xf numFmtId="4" fontId="98" fillId="9" borderId="12" xfId="84" applyNumberFormat="1" applyFont="1" applyFill="1" applyBorder="1" applyAlignment="1">
      <alignment horizontal="right"/>
    </xf>
    <xf numFmtId="43" fontId="1" fillId="9" borderId="0" xfId="1" applyFont="1" applyFill="1"/>
    <xf numFmtId="0" fontId="100" fillId="9" borderId="12" xfId="6" applyFont="1" applyFill="1" applyBorder="1"/>
    <xf numFmtId="0" fontId="101" fillId="9" borderId="12" xfId="0" applyFont="1" applyFill="1" applyBorder="1"/>
    <xf numFmtId="0" fontId="83" fillId="9" borderId="12" xfId="0" applyFont="1" applyFill="1" applyBorder="1" applyAlignment="1">
      <alignment horizontal="center"/>
    </xf>
    <xf numFmtId="0" fontId="100" fillId="9" borderId="12" xfId="82" applyFont="1" applyFill="1" applyBorder="1" applyAlignment="1">
      <alignment horizontal="center" vertical="top"/>
    </xf>
    <xf numFmtId="0" fontId="100" fillId="9" borderId="12" xfId="0" applyFont="1" applyFill="1" applyBorder="1" applyAlignment="1">
      <alignment horizontal="center"/>
    </xf>
    <xf numFmtId="3" fontId="100" fillId="9" borderId="12" xfId="0" applyNumberFormat="1" applyFont="1" applyFill="1" applyBorder="1" applyAlignment="1">
      <alignment horizontal="center"/>
    </xf>
    <xf numFmtId="4" fontId="100" fillId="9" borderId="12" xfId="6" applyNumberFormat="1" applyFont="1" applyFill="1" applyBorder="1" applyAlignment="1">
      <alignment horizontal="right"/>
    </xf>
    <xf numFmtId="43" fontId="1" fillId="0" borderId="0" xfId="1" applyFont="1" applyFill="1"/>
    <xf numFmtId="43" fontId="9" fillId="0" borderId="0" xfId="1" applyFont="1" applyFill="1"/>
    <xf numFmtId="165" fontId="9" fillId="12" borderId="12" xfId="2" applyNumberFormat="1" applyFont="1" applyFill="1" applyBorder="1" applyAlignment="1">
      <alignment horizontal="center"/>
    </xf>
    <xf numFmtId="3" fontId="0" fillId="4" borderId="0" xfId="0" applyNumberFormat="1" applyFill="1"/>
    <xf numFmtId="165" fontId="9" fillId="0" borderId="12" xfId="2" applyNumberFormat="1" applyFont="1" applyFill="1" applyBorder="1" applyAlignment="1">
      <alignment horizontal="center"/>
    </xf>
    <xf numFmtId="0" fontId="9" fillId="0" borderId="12" xfId="6" quotePrefix="1" applyFont="1" applyFill="1" applyBorder="1" applyAlignment="1">
      <alignment horizontal="center"/>
    </xf>
    <xf numFmtId="0" fontId="9" fillId="0" borderId="12" xfId="6" applyNumberFormat="1" applyFont="1" applyFill="1" applyBorder="1" applyAlignment="1">
      <alignment horizontal="center"/>
    </xf>
    <xf numFmtId="165" fontId="9" fillId="13" borderId="12" xfId="2" applyNumberFormat="1" applyFont="1" applyFill="1" applyBorder="1" applyAlignment="1">
      <alignment horizontal="center"/>
    </xf>
    <xf numFmtId="0" fontId="9" fillId="0" borderId="12" xfId="6" applyFont="1" applyFill="1" applyBorder="1" applyAlignment="1">
      <alignment horizontal="left" vertical="top" wrapText="1"/>
    </xf>
    <xf numFmtId="0" fontId="9" fillId="0" borderId="12" xfId="6" applyFont="1" applyFill="1" applyBorder="1" applyAlignment="1">
      <alignment horizontal="left" vertical="top"/>
    </xf>
    <xf numFmtId="0" fontId="9" fillId="0" borderId="12" xfId="0" applyFont="1" applyFill="1" applyBorder="1"/>
    <xf numFmtId="0" fontId="9" fillId="0" borderId="12" xfId="76" applyFont="1" applyFill="1" applyBorder="1" applyAlignment="1">
      <alignment horizontal="center"/>
    </xf>
    <xf numFmtId="0" fontId="59" fillId="0" borderId="12" xfId="0" applyFont="1" applyFill="1" applyBorder="1" applyAlignment="1">
      <alignment wrapText="1"/>
    </xf>
    <xf numFmtId="0" fontId="59" fillId="0" borderId="12" xfId="82" applyFont="1" applyFill="1" applyBorder="1" applyAlignment="1">
      <alignment horizontal="center" vertical="top"/>
    </xf>
    <xf numFmtId="0" fontId="59" fillId="0" borderId="12" xfId="82" applyFont="1" applyFill="1" applyBorder="1" applyAlignment="1">
      <alignment horizontal="center"/>
    </xf>
    <xf numFmtId="0" fontId="59" fillId="0" borderId="12" xfId="0" applyFont="1" applyFill="1" applyBorder="1" applyAlignment="1">
      <alignment horizontal="center"/>
    </xf>
    <xf numFmtId="0" fontId="59" fillId="0" borderId="12" xfId="84" applyFont="1" applyFill="1" applyBorder="1" applyAlignment="1">
      <alignment horizontal="center"/>
    </xf>
    <xf numFmtId="0" fontId="59" fillId="0" borderId="12" xfId="0" applyNumberFormat="1" applyFont="1" applyFill="1" applyBorder="1" applyAlignment="1">
      <alignment horizontal="center"/>
    </xf>
    <xf numFmtId="165" fontId="59" fillId="0" borderId="12" xfId="2" applyNumberFormat="1" applyFont="1" applyFill="1" applyBorder="1" applyAlignment="1">
      <alignment horizontal="center"/>
    </xf>
    <xf numFmtId="165" fontId="59" fillId="13" borderId="12" xfId="2" applyNumberFormat="1" applyFont="1" applyFill="1" applyBorder="1" applyAlignment="1">
      <alignment horizontal="center"/>
    </xf>
    <xf numFmtId="165" fontId="9" fillId="14" borderId="12" xfId="2" applyNumberFormat="1" applyFont="1" applyFill="1" applyBorder="1" applyAlignment="1">
      <alignment horizontal="center"/>
    </xf>
    <xf numFmtId="165" fontId="59" fillId="14" borderId="12" xfId="2" applyNumberFormat="1" applyFont="1" applyFill="1" applyBorder="1" applyAlignment="1">
      <alignment horizontal="center"/>
    </xf>
    <xf numFmtId="43" fontId="1" fillId="10" borderId="0" xfId="1" applyFont="1" applyFill="1"/>
    <xf numFmtId="43" fontId="1" fillId="0" borderId="0" xfId="1" applyFont="1"/>
    <xf numFmtId="0" fontId="0" fillId="0" borderId="0" xfId="0" applyFont="1" applyFill="1"/>
    <xf numFmtId="0" fontId="43" fillId="0" borderId="0" xfId="0" applyFont="1" applyFill="1"/>
    <xf numFmtId="43" fontId="43" fillId="0" borderId="0" xfId="0" applyNumberFormat="1" applyFont="1" applyFill="1"/>
    <xf numFmtId="0" fontId="43" fillId="0" borderId="0" xfId="0" applyFont="1" applyFill="1" applyAlignment="1">
      <alignment horizontal="left"/>
    </xf>
    <xf numFmtId="0" fontId="43" fillId="0" borderId="0" xfId="0" applyFont="1" applyFill="1" applyAlignment="1">
      <alignment horizontal="centerContinuous"/>
    </xf>
    <xf numFmtId="0" fontId="9" fillId="0" borderId="76" xfId="6" applyFont="1" applyFill="1" applyBorder="1" applyAlignment="1">
      <alignment horizontal="center" vertical="center" wrapText="1"/>
    </xf>
    <xf numFmtId="0" fontId="9" fillId="0" borderId="4" xfId="6" applyFont="1" applyFill="1" applyBorder="1" applyAlignment="1">
      <alignment horizontal="center"/>
    </xf>
    <xf numFmtId="0" fontId="9" fillId="0" borderId="78" xfId="6" applyFont="1" applyFill="1" applyBorder="1" applyAlignment="1">
      <alignment horizontal="center" vertical="center" wrapText="1"/>
    </xf>
    <xf numFmtId="0" fontId="9" fillId="0" borderId="81" xfId="6" applyFont="1" applyFill="1" applyBorder="1" applyAlignment="1">
      <alignment horizontal="center" vertical="center" wrapText="1"/>
    </xf>
    <xf numFmtId="41" fontId="63" fillId="0" borderId="82" xfId="6" applyNumberFormat="1" applyFont="1" applyFill="1" applyBorder="1" applyAlignment="1">
      <alignment horizontal="right"/>
    </xf>
    <xf numFmtId="41" fontId="63" fillId="0" borderId="3" xfId="6" applyNumberFormat="1" applyFont="1" applyFill="1" applyBorder="1" applyAlignment="1"/>
    <xf numFmtId="41" fontId="63" fillId="0" borderId="12" xfId="6" applyNumberFormat="1" applyFont="1" applyFill="1" applyBorder="1" applyAlignment="1"/>
    <xf numFmtId="41" fontId="9" fillId="0" borderId="2" xfId="6" applyNumberFormat="1" applyFont="1" applyFill="1" applyBorder="1" applyAlignment="1"/>
    <xf numFmtId="41" fontId="9" fillId="0" borderId="83" xfId="6" applyNumberFormat="1" applyFont="1" applyFill="1" applyBorder="1" applyAlignment="1"/>
    <xf numFmtId="41" fontId="9" fillId="0" borderId="0" xfId="6" applyNumberFormat="1" applyFont="1" applyFill="1" applyAlignment="1"/>
    <xf numFmtId="0" fontId="63" fillId="0" borderId="84" xfId="6" applyFont="1" applyFill="1" applyBorder="1" applyAlignment="1">
      <alignment horizontal="right" indent="1"/>
    </xf>
    <xf numFmtId="0" fontId="63" fillId="0" borderId="73" xfId="6" applyFont="1" applyFill="1" applyBorder="1" applyAlignment="1">
      <alignment horizontal="left" indent="1"/>
    </xf>
    <xf numFmtId="0" fontId="63" fillId="0" borderId="73" xfId="6" applyFont="1" applyFill="1" applyBorder="1" applyAlignment="1">
      <alignment horizontal="center"/>
    </xf>
    <xf numFmtId="0" fontId="63" fillId="0" borderId="73" xfId="6" applyFont="1" applyFill="1" applyBorder="1"/>
    <xf numFmtId="0" fontId="9" fillId="0" borderId="73" xfId="6" applyFont="1" applyFill="1" applyBorder="1"/>
    <xf numFmtId="0" fontId="9" fillId="0" borderId="73" xfId="6" applyFont="1" applyFill="1" applyBorder="1" applyAlignment="1">
      <alignment horizontal="center"/>
    </xf>
    <xf numFmtId="169" fontId="63" fillId="0" borderId="73" xfId="20" applyNumberFormat="1" applyFont="1" applyFill="1" applyBorder="1" applyAlignment="1"/>
    <xf numFmtId="0" fontId="63" fillId="0" borderId="48" xfId="6" applyFont="1" applyFill="1" applyBorder="1" applyAlignment="1">
      <alignment horizontal="right" indent="1"/>
    </xf>
    <xf numFmtId="0" fontId="63" fillId="0" borderId="4" xfId="6" applyFont="1" applyFill="1" applyBorder="1" applyAlignment="1">
      <alignment horizontal="left" indent="1"/>
    </xf>
    <xf numFmtId="0" fontId="63" fillId="0" borderId="4" xfId="6" applyFont="1" applyFill="1" applyBorder="1" applyAlignment="1">
      <alignment horizontal="center"/>
    </xf>
    <xf numFmtId="169" fontId="63" fillId="0" borderId="4" xfId="20" applyNumberFormat="1" applyFont="1" applyFill="1" applyBorder="1" applyAlignment="1"/>
    <xf numFmtId="0" fontId="9" fillId="0" borderId="12" xfId="6" applyFont="1" applyFill="1" applyBorder="1" applyAlignment="1">
      <alignment vertical="center" wrapText="1"/>
    </xf>
    <xf numFmtId="0" fontId="9" fillId="0" borderId="12" xfId="6" applyFont="1" applyFill="1" applyBorder="1" applyAlignment="1">
      <alignment vertical="center"/>
    </xf>
    <xf numFmtId="0" fontId="9" fillId="0" borderId="12" xfId="6" applyFont="1" applyFill="1" applyBorder="1" applyAlignment="1">
      <alignment horizontal="left" vertical="center"/>
    </xf>
    <xf numFmtId="0" fontId="9" fillId="0" borderId="12" xfId="6" applyFont="1" applyFill="1" applyBorder="1" applyAlignment="1">
      <alignment horizontal="center" vertical="center"/>
    </xf>
    <xf numFmtId="169" fontId="9" fillId="0" borderId="12" xfId="20" applyNumberFormat="1" applyFont="1" applyFill="1" applyBorder="1" applyAlignment="1">
      <alignment horizontal="center" vertical="center"/>
    </xf>
    <xf numFmtId="169" fontId="9" fillId="0" borderId="12" xfId="20" applyNumberFormat="1" applyFont="1" applyFill="1" applyBorder="1" applyAlignment="1"/>
    <xf numFmtId="43" fontId="9" fillId="0" borderId="12" xfId="20" applyNumberFormat="1" applyFont="1" applyFill="1" applyBorder="1" applyAlignment="1"/>
    <xf numFmtId="0" fontId="9" fillId="0" borderId="0" xfId="0" applyFont="1" applyFill="1"/>
    <xf numFmtId="43" fontId="39" fillId="0" borderId="0" xfId="0" applyNumberFormat="1" applyFont="1" applyFill="1"/>
    <xf numFmtId="41" fontId="104" fillId="0" borderId="0" xfId="13" applyFont="1" applyFill="1"/>
    <xf numFmtId="43" fontId="0" fillId="0" borderId="0" xfId="0" applyNumberFormat="1" applyFont="1" applyFill="1"/>
    <xf numFmtId="0" fontId="39" fillId="0" borderId="0" xfId="0" applyFont="1" applyFill="1"/>
    <xf numFmtId="0" fontId="50" fillId="0" borderId="0" xfId="0" applyFont="1" applyFill="1" applyAlignment="1">
      <alignment horizontal="center"/>
    </xf>
    <xf numFmtId="41" fontId="39" fillId="0" borderId="0" xfId="0" applyNumberFormat="1" applyFont="1" applyFill="1"/>
    <xf numFmtId="41" fontId="0" fillId="0" borderId="0" xfId="0" applyNumberFormat="1" applyFont="1" applyFill="1"/>
    <xf numFmtId="43" fontId="50" fillId="0" borderId="0" xfId="0" applyNumberFormat="1" applyFont="1" applyFill="1"/>
    <xf numFmtId="41" fontId="50" fillId="0" borderId="0" xfId="0" applyNumberFormat="1" applyFont="1" applyFill="1"/>
    <xf numFmtId="165" fontId="104" fillId="0" borderId="0" xfId="13" applyNumberFormat="1" applyFont="1" applyFill="1"/>
    <xf numFmtId="43" fontId="9" fillId="0" borderId="0" xfId="0" applyNumberFormat="1" applyFont="1" applyFill="1"/>
    <xf numFmtId="2" fontId="0" fillId="0" borderId="0" xfId="0" applyNumberFormat="1" applyFont="1" applyFill="1"/>
    <xf numFmtId="0" fontId="50" fillId="0" borderId="0" xfId="0" applyFont="1" applyFill="1"/>
    <xf numFmtId="43" fontId="38" fillId="0" borderId="0" xfId="0" applyNumberFormat="1" applyFont="1" applyFill="1" applyBorder="1" applyAlignment="1">
      <alignment horizontal="center" vertical="center" wrapText="1" shrinkToFit="1"/>
    </xf>
    <xf numFmtId="0" fontId="54" fillId="0" borderId="0" xfId="0" applyFont="1" applyFill="1" applyAlignment="1">
      <alignment horizontal="center"/>
    </xf>
    <xf numFmtId="43" fontId="54" fillId="0" borderId="0" xfId="0" applyNumberFormat="1" applyFont="1" applyFill="1" applyAlignment="1"/>
    <xf numFmtId="43" fontId="50" fillId="0" borderId="0" xfId="0" applyNumberFormat="1" applyFont="1" applyFill="1" applyAlignment="1"/>
    <xf numFmtId="0" fontId="102" fillId="0" borderId="0" xfId="0" applyFont="1" applyFill="1" applyAlignment="1"/>
    <xf numFmtId="0" fontId="105" fillId="0" borderId="0" xfId="0" applyFont="1" applyFill="1" applyAlignment="1">
      <alignment horizontal="left"/>
    </xf>
    <xf numFmtId="0" fontId="43" fillId="0" borderId="0" xfId="0" quotePrefix="1" applyFont="1" applyFill="1" applyAlignment="1"/>
    <xf numFmtId="41" fontId="9" fillId="0" borderId="85" xfId="6" applyNumberFormat="1" applyFont="1" applyFill="1" applyBorder="1" applyAlignment="1"/>
    <xf numFmtId="0" fontId="9" fillId="0" borderId="87" xfId="6" applyFont="1" applyFill="1" applyBorder="1" applyAlignment="1">
      <alignment horizontal="right"/>
    </xf>
    <xf numFmtId="0" fontId="9" fillId="0" borderId="88" xfId="6" applyFont="1" applyFill="1" applyBorder="1" applyAlignment="1">
      <alignment wrapText="1"/>
    </xf>
    <xf numFmtId="167" fontId="9" fillId="0" borderId="89" xfId="6" applyNumberFormat="1" applyFont="1" applyFill="1" applyBorder="1" applyAlignment="1">
      <alignment horizontal="center" vertical="center" wrapText="1"/>
    </xf>
    <xf numFmtId="167" fontId="9" fillId="0" borderId="90" xfId="6" applyNumberFormat="1" applyFont="1" applyFill="1" applyBorder="1" applyAlignment="1">
      <alignment horizontal="center" vertical="center" wrapText="1"/>
    </xf>
    <xf numFmtId="167" fontId="9" fillId="0" borderId="91" xfId="6" applyNumberFormat="1" applyFont="1" applyFill="1" applyBorder="1" applyAlignment="1">
      <alignment horizontal="center" vertical="center" wrapText="1"/>
    </xf>
    <xf numFmtId="49" fontId="9" fillId="0" borderId="92" xfId="6" applyNumberFormat="1" applyFont="1" applyFill="1" applyBorder="1" applyAlignment="1">
      <alignment horizontal="center" vertical="center" wrapText="1"/>
    </xf>
    <xf numFmtId="49" fontId="9" fillId="0" borderId="92" xfId="6" applyNumberFormat="1" applyFont="1" applyFill="1" applyBorder="1" applyAlignment="1">
      <alignment horizontal="left" vertical="center" wrapText="1"/>
    </xf>
    <xf numFmtId="0" fontId="9" fillId="0" borderId="92" xfId="6" applyFont="1" applyFill="1" applyBorder="1" applyAlignment="1">
      <alignment horizontal="center" vertical="top" wrapText="1"/>
    </xf>
    <xf numFmtId="0" fontId="9" fillId="0" borderId="92" xfId="6" applyFont="1" applyFill="1" applyBorder="1" applyAlignment="1">
      <alignment horizontal="center" vertical="center" wrapText="1"/>
    </xf>
    <xf numFmtId="49" fontId="9" fillId="0" borderId="92" xfId="6" quotePrefix="1" applyNumberFormat="1" applyFont="1" applyFill="1" applyBorder="1" applyAlignment="1">
      <alignment horizontal="center" vertical="center" wrapText="1"/>
    </xf>
    <xf numFmtId="43" fontId="9" fillId="0" borderId="92" xfId="6" quotePrefix="1" applyNumberFormat="1" applyFont="1" applyFill="1" applyBorder="1" applyAlignment="1">
      <alignment horizontal="center" vertical="center" wrapText="1"/>
    </xf>
    <xf numFmtId="0" fontId="9" fillId="0" borderId="93" xfId="6" applyFont="1" applyFill="1" applyBorder="1" applyAlignment="1">
      <alignment horizontal="left" vertical="center" wrapText="1"/>
    </xf>
    <xf numFmtId="0" fontId="2" fillId="0" borderId="0" xfId="95" applyFont="1"/>
    <xf numFmtId="0" fontId="1" fillId="0" borderId="0" xfId="95"/>
    <xf numFmtId="0" fontId="14" fillId="0" borderId="42" xfId="95" applyNumberFormat="1" applyFont="1" applyFill="1" applyBorder="1"/>
    <xf numFmtId="0" fontId="14" fillId="0" borderId="0" xfId="95" applyNumberFormat="1" applyFont="1" applyFill="1" applyBorder="1"/>
    <xf numFmtId="43" fontId="0" fillId="0" borderId="0" xfId="1" applyFont="1" applyAlignment="1" applyProtection="1">
      <protection locked="0"/>
    </xf>
    <xf numFmtId="0" fontId="10" fillId="0" borderId="0" xfId="4" applyFont="1"/>
    <xf numFmtId="0" fontId="10" fillId="4" borderId="12" xfId="4" quotePrefix="1" applyFont="1" applyFill="1" applyBorder="1" applyAlignment="1">
      <alignment horizontal="center"/>
    </xf>
    <xf numFmtId="0" fontId="4" fillId="0" borderId="12" xfId="0" quotePrefix="1" applyFont="1" applyFill="1" applyBorder="1" applyAlignment="1">
      <alignment shrinkToFit="1"/>
    </xf>
    <xf numFmtId="0" fontId="65" fillId="0" borderId="12" xfId="4" quotePrefix="1" applyFont="1" applyFill="1" applyBorder="1" applyAlignment="1">
      <alignment horizontal="center"/>
    </xf>
    <xf numFmtId="0" fontId="8" fillId="3" borderId="12" xfId="0" applyFont="1" applyFill="1" applyBorder="1" applyAlignment="1">
      <alignment wrapText="1"/>
    </xf>
    <xf numFmtId="0" fontId="10" fillId="0" borderId="12" xfId="3" applyFont="1" applyFill="1" applyBorder="1"/>
    <xf numFmtId="0" fontId="10" fillId="0" borderId="12" xfId="4" applyFont="1" applyFill="1" applyBorder="1" applyAlignment="1">
      <alignment horizontal="center"/>
    </xf>
    <xf numFmtId="41" fontId="10" fillId="0" borderId="12" xfId="5" applyFont="1" applyFill="1" applyBorder="1" applyAlignment="1">
      <alignment horizontal="center"/>
    </xf>
    <xf numFmtId="0" fontId="10" fillId="0" borderId="12" xfId="4" applyFont="1" applyFill="1" applyBorder="1"/>
    <xf numFmtId="3" fontId="65" fillId="0" borderId="12" xfId="0" applyNumberFormat="1" applyFont="1" applyFill="1" applyBorder="1" applyAlignment="1">
      <alignment horizontal="right"/>
    </xf>
    <xf numFmtId="0" fontId="8" fillId="0" borderId="12" xfId="0" applyNumberFormat="1" applyFont="1" applyFill="1" applyBorder="1" applyAlignment="1">
      <alignment horizontal="center"/>
    </xf>
    <xf numFmtId="165" fontId="8" fillId="0" borderId="12" xfId="2" applyNumberFormat="1" applyFont="1" applyFill="1" applyBorder="1" applyAlignment="1">
      <alignment horizontal="center"/>
    </xf>
    <xf numFmtId="3" fontId="10" fillId="0" borderId="12" xfId="1" applyNumberFormat="1" applyFont="1" applyFill="1" applyBorder="1" applyAlignment="1">
      <alignment horizontal="right"/>
    </xf>
    <xf numFmtId="41" fontId="10" fillId="0" borderId="12" xfId="4" applyNumberFormat="1" applyFont="1" applyFill="1" applyBorder="1" applyAlignment="1"/>
    <xf numFmtId="0" fontId="10" fillId="0" borderId="0" xfId="4" applyFont="1" applyFill="1"/>
    <xf numFmtId="41" fontId="10" fillId="0" borderId="0" xfId="4" applyNumberFormat="1" applyFont="1"/>
    <xf numFmtId="43" fontId="9" fillId="0" borderId="12" xfId="1" applyFont="1" applyFill="1" applyBorder="1" applyAlignment="1">
      <alignment horizontal="left"/>
    </xf>
    <xf numFmtId="165" fontId="0" fillId="4" borderId="12" xfId="0" applyNumberFormat="1" applyFill="1" applyBorder="1"/>
    <xf numFmtId="165" fontId="5" fillId="0" borderId="42" xfId="20" applyNumberFormat="1" applyFont="1" applyBorder="1" applyAlignment="1">
      <alignment horizontal="center"/>
    </xf>
    <xf numFmtId="165" fontId="2" fillId="0" borderId="42" xfId="20" applyNumberFormat="1" applyFont="1" applyBorder="1" applyAlignment="1">
      <alignment horizontal="center"/>
    </xf>
    <xf numFmtId="165" fontId="1" fillId="0" borderId="42" xfId="20" applyNumberFormat="1" applyFont="1" applyBorder="1" applyAlignment="1">
      <alignment horizontal="center"/>
    </xf>
    <xf numFmtId="165" fontId="2" fillId="0" borderId="45" xfId="20" applyNumberFormat="1" applyFont="1" applyBorder="1" applyAlignment="1">
      <alignment horizontal="center"/>
    </xf>
    <xf numFmtId="43" fontId="0" fillId="4" borderId="0" xfId="0" applyNumberFormat="1" applyFill="1"/>
    <xf numFmtId="43" fontId="39" fillId="0" borderId="0" xfId="1" applyFont="1"/>
    <xf numFmtId="43" fontId="13" fillId="0" borderId="0" xfId="1" applyFont="1" applyAlignment="1" applyProtection="1">
      <alignment vertical="center"/>
      <protection locked="0"/>
    </xf>
    <xf numFmtId="43" fontId="0" fillId="0" borderId="0" xfId="1" applyFont="1"/>
    <xf numFmtId="165" fontId="17" fillId="2" borderId="59" xfId="2" applyNumberFormat="1" applyFont="1" applyFill="1" applyBorder="1" applyAlignment="1">
      <alignment horizontal="center"/>
    </xf>
    <xf numFmtId="165" fontId="59" fillId="0" borderId="59" xfId="1" applyNumberFormat="1" applyFont="1" applyBorder="1" applyAlignment="1">
      <alignment horizontal="center"/>
    </xf>
    <xf numFmtId="165" fontId="59" fillId="0" borderId="61" xfId="1" applyNumberFormat="1" applyFont="1" applyBorder="1" applyAlignment="1">
      <alignment horizontal="center"/>
    </xf>
    <xf numFmtId="165" fontId="59" fillId="0" borderId="59" xfId="1" applyNumberFormat="1" applyFont="1" applyBorder="1" applyAlignment="1">
      <alignment vertical="center"/>
    </xf>
    <xf numFmtId="165" fontId="17" fillId="2" borderId="59" xfId="56" applyNumberFormat="1" applyFont="1" applyFill="1" applyBorder="1" applyAlignment="1">
      <alignment horizontal="center"/>
    </xf>
    <xf numFmtId="165" fontId="59" fillId="0" borderId="59" xfId="1" applyNumberFormat="1" applyFont="1" applyBorder="1" applyAlignment="1">
      <alignment horizontal="center" vertical="center"/>
    </xf>
    <xf numFmtId="165" fontId="17" fillId="2" borderId="59" xfId="1" applyNumberFormat="1" applyFont="1" applyFill="1" applyBorder="1" applyAlignment="1">
      <alignment horizontal="center"/>
    </xf>
    <xf numFmtId="165" fontId="59" fillId="0" borderId="59" xfId="75" applyNumberFormat="1" applyFont="1" applyBorder="1" applyAlignment="1">
      <alignment horizontal="center"/>
    </xf>
    <xf numFmtId="165" fontId="59" fillId="0" borderId="59" xfId="56" applyNumberFormat="1" applyFont="1" applyBorder="1" applyAlignment="1">
      <alignment horizontal="right"/>
    </xf>
    <xf numFmtId="165" fontId="59" fillId="2" borderId="59" xfId="56" applyNumberFormat="1" applyFont="1" applyFill="1" applyBorder="1" applyAlignment="1">
      <alignment horizontal="right"/>
    </xf>
    <xf numFmtId="165" fontId="59" fillId="0" borderId="64" xfId="56" applyNumberFormat="1" applyFont="1" applyBorder="1" applyAlignment="1">
      <alignment horizontal="right"/>
    </xf>
    <xf numFmtId="165" fontId="17" fillId="0" borderId="67" xfId="56" applyNumberFormat="1" applyFont="1" applyBorder="1" applyAlignment="1">
      <alignment horizontal="center" vertical="center"/>
    </xf>
    <xf numFmtId="43" fontId="8" fillId="0" borderId="0" xfId="75" applyNumberFormat="1"/>
    <xf numFmtId="0" fontId="2" fillId="0" borderId="0" xfId="0" applyFont="1" applyAlignment="1">
      <alignment horizontal="center" vertical="center"/>
    </xf>
    <xf numFmtId="165" fontId="42" fillId="6" borderId="12" xfId="50" applyNumberFormat="1" applyFont="1" applyFill="1" applyBorder="1" applyAlignment="1">
      <alignment vertical="center"/>
    </xf>
    <xf numFmtId="165" fontId="43" fillId="4" borderId="12" xfId="50" applyNumberFormat="1" applyFont="1" applyFill="1" applyBorder="1" applyProtection="1">
      <protection locked="0"/>
    </xf>
    <xf numFmtId="165" fontId="42" fillId="6" borderId="12" xfId="1" applyNumberFormat="1" applyFont="1" applyFill="1" applyBorder="1" applyAlignment="1">
      <alignment vertical="center"/>
    </xf>
    <xf numFmtId="165" fontId="42" fillId="0" borderId="12" xfId="1" applyNumberFormat="1" applyFont="1" applyFill="1" applyBorder="1" applyAlignment="1">
      <alignment vertical="center"/>
    </xf>
    <xf numFmtId="165" fontId="42" fillId="6" borderId="12" xfId="20" applyNumberFormat="1" applyFont="1" applyFill="1" applyBorder="1" applyAlignment="1">
      <alignment vertical="center"/>
    </xf>
    <xf numFmtId="165" fontId="42" fillId="0" borderId="12" xfId="20" applyNumberFormat="1" applyFont="1" applyFill="1" applyBorder="1" applyAlignment="1">
      <alignment vertical="center"/>
    </xf>
    <xf numFmtId="165" fontId="42" fillId="4" borderId="12" xfId="20" applyNumberFormat="1" applyFont="1" applyFill="1" applyBorder="1"/>
    <xf numFmtId="0" fontId="59" fillId="15" borderId="12" xfId="75" applyFont="1" applyFill="1" applyBorder="1" applyAlignment="1">
      <alignment horizontal="center" vertical="center" wrapText="1"/>
    </xf>
    <xf numFmtId="0" fontId="59" fillId="15" borderId="12" xfId="75" applyFont="1" applyFill="1" applyBorder="1" applyAlignment="1">
      <alignment horizontal="center"/>
    </xf>
    <xf numFmtId="0" fontId="68" fillId="0" borderId="0" xfId="75" applyFont="1" applyAlignment="1">
      <alignment horizontal="left"/>
    </xf>
    <xf numFmtId="0" fontId="59" fillId="0" borderId="59" xfId="75" applyFont="1" applyFill="1" applyBorder="1" applyAlignment="1">
      <alignment wrapText="1"/>
    </xf>
    <xf numFmtId="3" fontId="10" fillId="0" borderId="0" xfId="1" applyNumberFormat="1" applyFont="1" applyFill="1" applyBorder="1" applyAlignment="1">
      <alignment horizontal="right"/>
    </xf>
    <xf numFmtId="41" fontId="10" fillId="0" borderId="0" xfId="4" applyNumberFormat="1" applyFont="1" applyFill="1" applyBorder="1" applyAlignment="1"/>
    <xf numFmtId="41" fontId="9" fillId="0" borderId="0" xfId="6" applyNumberFormat="1" applyFont="1" applyFill="1" applyBorder="1" applyAlignment="1"/>
    <xf numFmtId="43" fontId="9" fillId="0" borderId="0" xfId="1" applyFont="1" applyFill="1" applyBorder="1" applyAlignment="1">
      <alignment horizontal="left"/>
    </xf>
    <xf numFmtId="0" fontId="108" fillId="9" borderId="12" xfId="6" applyFont="1" applyFill="1" applyBorder="1" applyAlignment="1">
      <alignment horizontal="right"/>
    </xf>
    <xf numFmtId="167" fontId="108" fillId="9" borderId="12" xfId="77" applyNumberFormat="1" applyFont="1" applyFill="1" applyBorder="1" applyAlignment="1">
      <alignment horizontal="right"/>
    </xf>
    <xf numFmtId="0" fontId="109" fillId="9" borderId="12" xfId="0" applyFont="1" applyFill="1" applyBorder="1"/>
    <xf numFmtId="0" fontId="110" fillId="9" borderId="12" xfId="0" applyFont="1" applyFill="1" applyBorder="1" applyAlignment="1">
      <alignment wrapText="1"/>
    </xf>
    <xf numFmtId="0" fontId="111" fillId="9" borderId="12" xfId="0" applyFont="1" applyFill="1" applyBorder="1"/>
    <xf numFmtId="0" fontId="110" fillId="9" borderId="12" xfId="0" applyFont="1" applyFill="1" applyBorder="1" applyAlignment="1">
      <alignment horizontal="center"/>
    </xf>
    <xf numFmtId="0" fontId="110" fillId="9" borderId="12" xfId="82" applyFont="1" applyFill="1" applyBorder="1" applyAlignment="1">
      <alignment horizontal="center" vertical="top"/>
    </xf>
    <xf numFmtId="3" fontId="110" fillId="9" borderId="12" xfId="0" applyNumberFormat="1" applyFont="1" applyFill="1" applyBorder="1" applyAlignment="1">
      <alignment horizontal="center"/>
    </xf>
    <xf numFmtId="43" fontId="109" fillId="9" borderId="0" xfId="1" applyFont="1" applyFill="1"/>
    <xf numFmtId="0" fontId="109" fillId="9" borderId="0" xfId="0" applyFont="1" applyFill="1"/>
    <xf numFmtId="4" fontId="112" fillId="9" borderId="12" xfId="6" applyNumberFormat="1" applyFont="1" applyFill="1" applyBorder="1" applyAlignment="1">
      <alignment horizontal="right"/>
    </xf>
    <xf numFmtId="4" fontId="50" fillId="0" borderId="12" xfId="6" applyNumberFormat="1" applyFont="1" applyFill="1" applyBorder="1" applyAlignment="1">
      <alignment horizontal="right"/>
    </xf>
    <xf numFmtId="165" fontId="8" fillId="3" borderId="12" xfId="2" applyNumberFormat="1" applyFont="1" applyFill="1" applyBorder="1" applyAlignment="1">
      <alignment horizontal="center"/>
    </xf>
    <xf numFmtId="0" fontId="0" fillId="0" borderId="0" xfId="0" applyAlignment="1" applyProtection="1">
      <alignment horizontal="center"/>
      <protection locked="0"/>
    </xf>
    <xf numFmtId="0" fontId="2" fillId="5" borderId="6"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5" xfId="0" applyFont="1" applyFill="1" applyBorder="1" applyAlignment="1">
      <alignment horizontal="center" vertical="center" wrapText="1"/>
    </xf>
    <xf numFmtId="0" fontId="2" fillId="5" borderId="22" xfId="0" applyFont="1" applyFill="1" applyBorder="1" applyAlignment="1">
      <alignment horizontal="center" vertical="center" wrapText="1"/>
    </xf>
    <xf numFmtId="0" fontId="2" fillId="5" borderId="27"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2" fillId="5" borderId="17" xfId="0" applyFont="1" applyFill="1" applyBorder="1" applyAlignment="1">
      <alignment horizontal="center" vertical="center" wrapText="1"/>
    </xf>
    <xf numFmtId="0" fontId="2" fillId="5" borderId="18"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2" fillId="5" borderId="21" xfId="0" applyFont="1" applyFill="1" applyBorder="1" applyAlignment="1">
      <alignment horizontal="center" vertical="center" wrapText="1"/>
    </xf>
    <xf numFmtId="0" fontId="2" fillId="5" borderId="24" xfId="0" applyFont="1" applyFill="1" applyBorder="1" applyAlignment="1">
      <alignment horizontal="center" vertical="center" wrapText="1"/>
    </xf>
    <xf numFmtId="0" fontId="2" fillId="5" borderId="25"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2" fillId="5" borderId="23" xfId="0" applyFont="1" applyFill="1" applyBorder="1" applyAlignment="1">
      <alignment horizontal="center" vertical="center" wrapText="1"/>
    </xf>
    <xf numFmtId="0" fontId="2" fillId="5" borderId="26" xfId="0" applyFont="1" applyFill="1" applyBorder="1" applyAlignment="1">
      <alignment horizontal="center" vertical="center" wrapText="1"/>
    </xf>
    <xf numFmtId="0" fontId="2" fillId="5" borderId="28"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14" fillId="0" borderId="0" xfId="0" applyFont="1" applyAlignment="1" applyProtection="1">
      <alignment horizontal="justify" vertical="top" wrapText="1"/>
      <protection locked="0"/>
    </xf>
    <xf numFmtId="0" fontId="2" fillId="2" borderId="5"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1" xfId="0" applyFont="1" applyFill="1" applyBorder="1" applyAlignment="1">
      <alignment horizontal="center" vertical="center"/>
    </xf>
    <xf numFmtId="43" fontId="2" fillId="2" borderId="6" xfId="1" applyFont="1" applyFill="1" applyBorder="1" applyAlignment="1">
      <alignment horizontal="center" vertical="center" shrinkToFit="1"/>
    </xf>
    <xf numFmtId="43" fontId="2" fillId="2" borderId="9" xfId="1" applyFont="1" applyFill="1" applyBorder="1" applyAlignment="1">
      <alignment horizontal="center" vertical="center" shrinkToFit="1"/>
    </xf>
    <xf numFmtId="43" fontId="2" fillId="2" borderId="15" xfId="1" applyFont="1" applyFill="1" applyBorder="1" applyAlignment="1" applyProtection="1">
      <alignment horizontal="center" vertical="center" shrinkToFit="1"/>
    </xf>
    <xf numFmtId="43" fontId="2" fillId="2" borderId="27" xfId="1" applyFont="1" applyFill="1" applyBorder="1" applyAlignment="1" applyProtection="1">
      <alignment horizontal="center" vertical="center" shrinkToFit="1"/>
    </xf>
    <xf numFmtId="43" fontId="28" fillId="2" borderId="23" xfId="1" applyFont="1" applyFill="1" applyBorder="1" applyAlignment="1">
      <alignment horizontal="center" vertical="center" shrinkToFit="1"/>
    </xf>
    <xf numFmtId="43" fontId="28" fillId="2" borderId="28" xfId="1" applyFont="1" applyFill="1" applyBorder="1" applyAlignment="1">
      <alignment horizontal="center" vertical="center" shrinkToFit="1"/>
    </xf>
    <xf numFmtId="43" fontId="28" fillId="2" borderId="18" xfId="1" applyFont="1" applyFill="1" applyBorder="1" applyAlignment="1">
      <alignment horizontal="right" vertical="center" shrinkToFit="1"/>
    </xf>
    <xf numFmtId="43" fontId="28" fillId="2" borderId="2" xfId="1" applyFont="1" applyFill="1" applyBorder="1" applyAlignment="1">
      <alignment horizontal="right" vertical="center" shrinkToFit="1"/>
    </xf>
    <xf numFmtId="43" fontId="28" fillId="2" borderId="2" xfId="1" applyFont="1" applyFill="1" applyBorder="1" applyAlignment="1">
      <alignment horizontal="center" vertical="center" shrinkToFit="1"/>
    </xf>
    <xf numFmtId="43" fontId="28" fillId="2" borderId="19" xfId="1" applyFont="1" applyFill="1" applyBorder="1" applyAlignment="1">
      <alignment horizontal="center" vertical="center" shrinkToFit="1"/>
    </xf>
    <xf numFmtId="43" fontId="2" fillId="2" borderId="23" xfId="1" applyFont="1" applyFill="1" applyBorder="1" applyAlignment="1">
      <alignment horizontal="center" vertical="center" shrinkToFit="1"/>
    </xf>
    <xf numFmtId="43" fontId="2" fillId="2" borderId="28" xfId="1" applyFont="1" applyFill="1" applyBorder="1" applyAlignment="1">
      <alignment horizontal="center" vertical="center" shrinkToFit="1"/>
    </xf>
    <xf numFmtId="0" fontId="71" fillId="4" borderId="0" xfId="6" applyFont="1" applyFill="1" applyAlignment="1">
      <alignment horizontal="center"/>
    </xf>
    <xf numFmtId="0" fontId="59" fillId="4" borderId="12" xfId="7" applyFont="1" applyFill="1" applyBorder="1" applyAlignment="1">
      <alignment horizontal="center" vertical="center" wrapText="1"/>
    </xf>
    <xf numFmtId="0" fontId="59" fillId="4" borderId="6" xfId="7" applyFont="1" applyFill="1" applyBorder="1" applyAlignment="1">
      <alignment horizontal="center" vertical="center" wrapText="1"/>
    </xf>
    <xf numFmtId="0" fontId="59" fillId="4" borderId="4" xfId="7" applyFont="1" applyFill="1" applyBorder="1" applyAlignment="1">
      <alignment horizontal="center" vertical="center" wrapText="1"/>
    </xf>
    <xf numFmtId="0" fontId="59" fillId="4" borderId="9" xfId="7" applyFont="1" applyFill="1" applyBorder="1" applyAlignment="1">
      <alignment horizontal="center" vertical="center" wrapText="1"/>
    </xf>
    <xf numFmtId="0" fontId="59" fillId="4" borderId="5" xfId="7" applyFont="1" applyFill="1" applyBorder="1" applyAlignment="1">
      <alignment horizontal="center" vertical="center" wrapText="1"/>
    </xf>
    <xf numFmtId="0" fontId="59" fillId="4" borderId="7" xfId="7" applyFont="1" applyFill="1" applyBorder="1" applyAlignment="1">
      <alignment horizontal="center" vertical="center" wrapText="1"/>
    </xf>
    <xf numFmtId="0" fontId="59" fillId="4" borderId="29" xfId="7" applyFont="1" applyFill="1" applyBorder="1" applyAlignment="1">
      <alignment horizontal="center" vertical="center" wrapText="1"/>
    </xf>
    <xf numFmtId="0" fontId="59" fillId="4" borderId="11" xfId="7" applyFont="1" applyFill="1" applyBorder="1" applyAlignment="1">
      <alignment horizontal="center" vertical="center" wrapText="1"/>
    </xf>
    <xf numFmtId="0" fontId="6" fillId="4" borderId="12" xfId="7" applyFill="1" applyBorder="1" applyAlignment="1">
      <alignment horizontal="center" vertical="center" wrapText="1"/>
    </xf>
    <xf numFmtId="0" fontId="59" fillId="4" borderId="47" xfId="7" applyFont="1" applyFill="1" applyBorder="1" applyAlignment="1">
      <alignment horizontal="center" vertical="center" wrapText="1"/>
    </xf>
    <xf numFmtId="0" fontId="59" fillId="4" borderId="10" xfId="7" applyFont="1" applyFill="1" applyBorder="1" applyAlignment="1">
      <alignment horizontal="center" vertical="center" wrapText="1"/>
    </xf>
    <xf numFmtId="0" fontId="59" fillId="4" borderId="0" xfId="7" applyFont="1" applyFill="1" applyBorder="1" applyAlignment="1">
      <alignment horizontal="center" vertical="center" wrapText="1"/>
    </xf>
    <xf numFmtId="0" fontId="59" fillId="4" borderId="48" xfId="7" applyFont="1" applyFill="1" applyBorder="1" applyAlignment="1">
      <alignment horizontal="center" vertical="center" wrapText="1"/>
    </xf>
    <xf numFmtId="0" fontId="59" fillId="4" borderId="14" xfId="7" applyFont="1" applyFill="1" applyBorder="1" applyAlignment="1">
      <alignment horizontal="center" vertical="center" wrapText="1"/>
    </xf>
    <xf numFmtId="3" fontId="59" fillId="4" borderId="12" xfId="7" applyNumberFormat="1" applyFont="1" applyFill="1" applyBorder="1" applyAlignment="1">
      <alignment horizontal="center" vertical="center" wrapText="1"/>
    </xf>
    <xf numFmtId="0" fontId="9" fillId="4" borderId="12" xfId="6" applyFont="1" applyFill="1" applyBorder="1" applyAlignment="1">
      <alignment horizontal="right" vertical="center"/>
    </xf>
    <xf numFmtId="0" fontId="59" fillId="0" borderId="0" xfId="92" applyFont="1" applyFill="1" applyBorder="1" applyAlignment="1">
      <alignment horizontal="center"/>
    </xf>
    <xf numFmtId="0" fontId="6" fillId="0" borderId="0" xfId="7" applyAlignment="1">
      <alignment horizontal="center"/>
    </xf>
    <xf numFmtId="0" fontId="59" fillId="0" borderId="0" xfId="92" applyFont="1" applyBorder="1" applyAlignment="1">
      <alignment horizontal="center"/>
    </xf>
    <xf numFmtId="0" fontId="59" fillId="0" borderId="0" xfId="92" applyFont="1" applyFill="1" applyBorder="1" applyAlignment="1">
      <alignment horizontal="center" vertical="center"/>
    </xf>
    <xf numFmtId="0" fontId="60" fillId="0" borderId="0" xfId="92" applyFont="1" applyFill="1" applyBorder="1" applyAlignment="1">
      <alignment horizontal="center"/>
    </xf>
    <xf numFmtId="0" fontId="61" fillId="0" borderId="0" xfId="92" applyFont="1" applyBorder="1" applyAlignment="1">
      <alignment horizontal="center"/>
    </xf>
    <xf numFmtId="0" fontId="8" fillId="4" borderId="12" xfId="7" applyFont="1" applyFill="1" applyBorder="1" applyAlignment="1">
      <alignment horizontal="center"/>
    </xf>
    <xf numFmtId="0" fontId="13" fillId="0" borderId="0" xfId="0" applyFont="1" applyAlignment="1" applyProtection="1">
      <alignment horizontal="left" vertical="top" wrapText="1"/>
      <protection locked="0"/>
    </xf>
    <xf numFmtId="0" fontId="13" fillId="0" borderId="0" xfId="0" applyFont="1" applyAlignment="1">
      <alignment horizontal="left" vertical="top" wrapText="1"/>
    </xf>
    <xf numFmtId="0" fontId="11" fillId="0" borderId="0" xfId="0" applyFont="1" applyAlignment="1" applyProtection="1">
      <alignment horizontal="center" vertical="center"/>
      <protection locked="0"/>
    </xf>
    <xf numFmtId="0" fontId="42" fillId="0" borderId="12" xfId="7" applyFont="1" applyBorder="1" applyAlignment="1">
      <alignment horizontal="center"/>
    </xf>
    <xf numFmtId="0" fontId="53" fillId="0" borderId="30" xfId="7" applyFont="1" applyBorder="1" applyAlignment="1">
      <alignment horizontal="center"/>
    </xf>
    <xf numFmtId="0" fontId="52" fillId="0" borderId="0" xfId="7" applyFont="1" applyAlignment="1" applyProtection="1">
      <alignment horizontal="center"/>
      <protection locked="0"/>
    </xf>
    <xf numFmtId="0" fontId="50" fillId="0" borderId="0" xfId="7" applyFont="1" applyAlignment="1" applyProtection="1">
      <alignment horizontal="center"/>
      <protection locked="0"/>
    </xf>
    <xf numFmtId="0" fontId="38" fillId="0" borderId="0" xfId="7" applyFont="1" applyAlignment="1">
      <alignment horizontal="center"/>
    </xf>
    <xf numFmtId="0" fontId="50" fillId="0" borderId="0" xfId="7" applyFont="1" applyAlignment="1" applyProtection="1">
      <alignment horizontal="justify" vertical="top" wrapText="1"/>
      <protection locked="0"/>
    </xf>
    <xf numFmtId="0" fontId="50" fillId="0" borderId="0" xfId="7" applyFont="1" applyAlignment="1" applyProtection="1">
      <alignment horizontal="justify" vertical="justify" wrapText="1"/>
      <protection locked="0"/>
    </xf>
    <xf numFmtId="0" fontId="43" fillId="0" borderId="1" xfId="7" quotePrefix="1" applyFont="1" applyBorder="1" applyAlignment="1">
      <alignment horizontal="center"/>
    </xf>
    <xf numFmtId="0" fontId="43" fillId="0" borderId="3" xfId="7" quotePrefix="1" applyFont="1" applyBorder="1" applyAlignment="1">
      <alignment horizontal="center"/>
    </xf>
    <xf numFmtId="0" fontId="42" fillId="6" borderId="1" xfId="7" applyFont="1" applyFill="1" applyBorder="1" applyAlignment="1">
      <alignment horizontal="left" vertical="center"/>
    </xf>
    <xf numFmtId="0" fontId="42" fillId="6" borderId="3" xfId="7" applyFont="1" applyFill="1" applyBorder="1" applyAlignment="1">
      <alignment horizontal="left" vertical="center"/>
    </xf>
    <xf numFmtId="0" fontId="43" fillId="0" borderId="1" xfId="7" applyFont="1" applyBorder="1" applyAlignment="1">
      <alignment horizontal="left"/>
    </xf>
    <xf numFmtId="0" fontId="43" fillId="0" borderId="3" xfId="7" applyFont="1" applyBorder="1" applyAlignment="1">
      <alignment horizontal="left"/>
    </xf>
    <xf numFmtId="0" fontId="42" fillId="0" borderId="12" xfId="7" applyFont="1" applyBorder="1" applyAlignment="1">
      <alignment horizontal="center" vertical="center"/>
    </xf>
    <xf numFmtId="0" fontId="42" fillId="0" borderId="5" xfId="7" applyFont="1" applyBorder="1" applyAlignment="1">
      <alignment horizontal="center" vertical="center"/>
    </xf>
    <xf numFmtId="0" fontId="42" fillId="0" borderId="7" xfId="7" applyFont="1" applyBorder="1" applyAlignment="1">
      <alignment horizontal="center" vertical="center"/>
    </xf>
    <xf numFmtId="0" fontId="42" fillId="0" borderId="29" xfId="7" applyFont="1" applyBorder="1" applyAlignment="1">
      <alignment horizontal="center" vertical="center"/>
    </xf>
    <xf numFmtId="0" fontId="42" fillId="0" borderId="11" xfId="7" applyFont="1" applyBorder="1" applyAlignment="1">
      <alignment horizontal="center" vertical="center"/>
    </xf>
    <xf numFmtId="0" fontId="54" fillId="0" borderId="0" xfId="7" applyFont="1" applyAlignment="1" applyProtection="1">
      <alignment horizontal="center"/>
      <protection locked="0"/>
    </xf>
    <xf numFmtId="0" fontId="50" fillId="0" borderId="0" xfId="7" applyFont="1" applyAlignment="1" applyProtection="1">
      <alignment horizontal="justify" vertical="top"/>
      <protection locked="0"/>
    </xf>
    <xf numFmtId="0" fontId="50" fillId="0" borderId="0" xfId="0" applyFont="1" applyAlignment="1" applyProtection="1">
      <alignment horizontal="center"/>
      <protection locked="0"/>
    </xf>
    <xf numFmtId="0" fontId="39" fillId="0" borderId="0" xfId="0" applyFont="1" applyAlignment="1" applyProtection="1">
      <alignment horizontal="center"/>
      <protection locked="0"/>
    </xf>
    <xf numFmtId="0" fontId="41" fillId="0" borderId="0" xfId="0" applyFont="1" applyAlignment="1" applyProtection="1">
      <alignment horizontal="justify" vertical="top"/>
      <protection locked="0"/>
    </xf>
    <xf numFmtId="0" fontId="31" fillId="0" borderId="0" xfId="0" applyFont="1" applyAlignment="1" applyProtection="1">
      <alignment horizontal="center"/>
      <protection locked="0"/>
    </xf>
    <xf numFmtId="0" fontId="34" fillId="0" borderId="0" xfId="0" applyFont="1" applyAlignment="1" applyProtection="1">
      <alignment horizontal="center"/>
      <protection locked="0"/>
    </xf>
    <xf numFmtId="0" fontId="36" fillId="0" borderId="0" xfId="0" applyFont="1" applyAlignment="1" applyProtection="1">
      <alignment horizontal="center"/>
      <protection locked="0"/>
    </xf>
    <xf numFmtId="0" fontId="8" fillId="0" borderId="0" xfId="0" applyFont="1" applyAlignment="1" applyProtection="1">
      <alignment horizontal="center"/>
      <protection locked="0"/>
    </xf>
    <xf numFmtId="0" fontId="0" fillId="0" borderId="30" xfId="0" applyBorder="1" applyAlignment="1" applyProtection="1">
      <alignment horizontal="center" vertical="center"/>
      <protection locked="0"/>
    </xf>
    <xf numFmtId="0" fontId="38" fillId="0" borderId="0" xfId="0" applyFont="1" applyAlignment="1" applyProtection="1">
      <alignment horizontal="center"/>
      <protection locked="0"/>
    </xf>
    <xf numFmtId="0" fontId="39" fillId="0" borderId="0" xfId="0" applyFont="1" applyAlignment="1" applyProtection="1">
      <alignment horizontal="justify" vertical="top" wrapText="1"/>
      <protection locked="0"/>
    </xf>
    <xf numFmtId="0" fontId="43" fillId="0" borderId="12" xfId="7" applyFont="1" applyBorder="1" applyAlignment="1">
      <alignment horizontal="left"/>
    </xf>
    <xf numFmtId="0" fontId="39" fillId="0" borderId="0" xfId="0" applyFont="1" applyAlignment="1" applyProtection="1">
      <alignment horizontal="justify" vertical="top"/>
      <protection locked="0"/>
    </xf>
    <xf numFmtId="0" fontId="42" fillId="6" borderId="12" xfId="7" applyFont="1" applyFill="1" applyBorder="1" applyAlignment="1">
      <alignment horizontal="left" vertical="center"/>
    </xf>
    <xf numFmtId="0" fontId="48" fillId="0" borderId="0" xfId="0" applyFont="1" applyAlignment="1" applyProtection="1">
      <alignment horizontal="center" wrapText="1"/>
      <protection locked="0"/>
    </xf>
    <xf numFmtId="0" fontId="48" fillId="0" borderId="0" xfId="0" applyFont="1" applyAlignment="1" applyProtection="1">
      <alignment horizontal="center"/>
      <protection locked="0"/>
    </xf>
    <xf numFmtId="0" fontId="43" fillId="0" borderId="1" xfId="7" applyFont="1" applyBorder="1" applyAlignment="1">
      <alignment horizontal="left" vertical="center"/>
    </xf>
    <xf numFmtId="0" fontId="43" fillId="0" borderId="3" xfId="7" applyFont="1" applyBorder="1" applyAlignment="1">
      <alignment horizontal="left" vertical="center"/>
    </xf>
    <xf numFmtId="0" fontId="39" fillId="0" borderId="0" xfId="7" applyFont="1" applyAlignment="1" applyProtection="1">
      <alignment horizontal="justify" vertical="top"/>
      <protection locked="0"/>
    </xf>
    <xf numFmtId="0" fontId="45" fillId="0" borderId="0" xfId="0" applyFont="1" applyAlignment="1" applyProtection="1">
      <alignment horizontal="center" wrapText="1"/>
      <protection locked="0"/>
    </xf>
    <xf numFmtId="0" fontId="46" fillId="0" borderId="0" xfId="0" applyFont="1" applyAlignment="1" applyProtection="1">
      <alignment horizontal="center" wrapText="1"/>
      <protection locked="0"/>
    </xf>
    <xf numFmtId="0" fontId="0" fillId="0" borderId="0" xfId="0" applyAlignment="1">
      <alignment horizontal="center" wrapText="1"/>
    </xf>
    <xf numFmtId="0" fontId="45" fillId="0" borderId="0" xfId="0" applyFont="1" applyAlignment="1" applyProtection="1">
      <alignment horizontal="center"/>
      <protection locked="0"/>
    </xf>
    <xf numFmtId="0" fontId="47" fillId="0" borderId="0" xfId="0" applyFont="1" applyAlignment="1" applyProtection="1">
      <alignment horizontal="center"/>
      <protection locked="0"/>
    </xf>
    <xf numFmtId="0" fontId="52" fillId="0" borderId="0" xfId="0" applyFont="1" applyAlignment="1" applyProtection="1">
      <alignment horizontal="center"/>
      <protection locked="0"/>
    </xf>
    <xf numFmtId="0" fontId="6" fillId="0" borderId="0" xfId="7" applyAlignment="1" applyProtection="1">
      <alignment horizontal="center"/>
      <protection locked="0"/>
    </xf>
    <xf numFmtId="0" fontId="49" fillId="0" borderId="0" xfId="0" applyFont="1" applyAlignment="1" applyProtection="1">
      <alignment horizontal="center" wrapText="1"/>
      <protection locked="0"/>
    </xf>
    <xf numFmtId="0" fontId="0" fillId="0" borderId="0" xfId="0" applyAlignment="1">
      <alignment wrapText="1"/>
    </xf>
    <xf numFmtId="0" fontId="49" fillId="0" borderId="0" xfId="0" applyFont="1" applyAlignment="1" applyProtection="1">
      <alignment horizontal="left" indent="12"/>
      <protection locked="0"/>
    </xf>
    <xf numFmtId="0" fontId="39" fillId="0" borderId="0" xfId="7" applyFont="1" applyAlignment="1" applyProtection="1">
      <alignment horizontal="center"/>
      <protection locked="0"/>
    </xf>
    <xf numFmtId="0" fontId="57" fillId="0" borderId="0" xfId="7" applyFont="1" applyAlignment="1">
      <alignment horizontal="center"/>
    </xf>
    <xf numFmtId="0" fontId="58" fillId="0" borderId="0" xfId="7" applyFont="1" applyAlignment="1">
      <alignment horizontal="center"/>
    </xf>
    <xf numFmtId="0" fontId="6" fillId="0" borderId="32" xfId="7" applyBorder="1" applyAlignment="1">
      <alignment horizontal="center" vertical="center" wrapText="1"/>
    </xf>
    <xf numFmtId="0" fontId="6" fillId="0" borderId="16" xfId="7" applyBorder="1" applyAlignment="1">
      <alignment horizontal="center" vertical="center" wrapText="1"/>
    </xf>
    <xf numFmtId="0" fontId="6" fillId="0" borderId="33" xfId="7" applyBorder="1" applyAlignment="1">
      <alignment horizontal="center" vertical="center" wrapText="1"/>
    </xf>
    <xf numFmtId="0" fontId="6" fillId="0" borderId="12" xfId="7" applyBorder="1" applyAlignment="1">
      <alignment horizontal="center" vertical="center" wrapText="1"/>
    </xf>
    <xf numFmtId="0" fontId="6" fillId="0" borderId="33" xfId="7" applyBorder="1" applyAlignment="1">
      <alignment horizontal="center"/>
    </xf>
    <xf numFmtId="0" fontId="6" fillId="0" borderId="34" xfId="7" applyBorder="1" applyAlignment="1">
      <alignment horizontal="center" vertical="center" wrapText="1"/>
    </xf>
    <xf numFmtId="0" fontId="6" fillId="0" borderId="22" xfId="7" applyBorder="1" applyAlignment="1">
      <alignment horizontal="center" vertical="center" wrapText="1"/>
    </xf>
    <xf numFmtId="0" fontId="6" fillId="0" borderId="27" xfId="7" applyBorder="1" applyAlignment="1">
      <alignment horizontal="center" vertical="center" wrapText="1"/>
    </xf>
    <xf numFmtId="0" fontId="8" fillId="0" borderId="0" xfId="92" applyFill="1" applyBorder="1" applyAlignment="1">
      <alignment horizontal="center"/>
    </xf>
    <xf numFmtId="0" fontId="6" fillId="0" borderId="12" xfId="7" applyBorder="1" applyAlignment="1">
      <alignment horizontal="center"/>
    </xf>
    <xf numFmtId="41" fontId="9" fillId="4" borderId="12" xfId="6" applyNumberFormat="1" applyFont="1" applyFill="1" applyBorder="1" applyAlignment="1">
      <alignment horizontal="center" vertical="center"/>
    </xf>
    <xf numFmtId="0" fontId="62" fillId="0" borderId="0" xfId="7" applyFont="1" applyAlignment="1">
      <alignment horizontal="center"/>
    </xf>
    <xf numFmtId="0" fontId="59" fillId="4" borderId="1" xfId="7" applyFont="1" applyFill="1" applyBorder="1" applyAlignment="1">
      <alignment horizontal="center"/>
    </xf>
    <xf numFmtId="0" fontId="59" fillId="4" borderId="3" xfId="7" applyFont="1" applyFill="1" applyBorder="1" applyAlignment="1">
      <alignment horizontal="center"/>
    </xf>
    <xf numFmtId="0" fontId="43" fillId="4" borderId="45" xfId="0" applyFont="1" applyFill="1" applyBorder="1" applyAlignment="1">
      <alignment horizontal="center" vertical="center"/>
    </xf>
    <xf numFmtId="0" fontId="43" fillId="4" borderId="4" xfId="0" applyFont="1" applyFill="1" applyBorder="1" applyAlignment="1">
      <alignment horizontal="center" vertical="center"/>
    </xf>
    <xf numFmtId="0" fontId="43" fillId="4" borderId="51" xfId="0" applyFont="1" applyFill="1" applyBorder="1" applyAlignment="1">
      <alignment horizontal="center" vertical="center"/>
    </xf>
    <xf numFmtId="41" fontId="43" fillId="4" borderId="45" xfId="6" applyNumberFormat="1" applyFont="1" applyFill="1" applyBorder="1" applyAlignment="1">
      <alignment horizontal="right" vertical="center"/>
    </xf>
    <xf numFmtId="41" fontId="43" fillId="4" borderId="4" xfId="6" applyNumberFormat="1" applyFont="1" applyFill="1" applyBorder="1" applyAlignment="1">
      <alignment horizontal="right" vertical="center"/>
    </xf>
    <xf numFmtId="41" fontId="43" fillId="4" borderId="51" xfId="6" applyNumberFormat="1" applyFont="1" applyFill="1" applyBorder="1" applyAlignment="1">
      <alignment horizontal="right" vertical="center"/>
    </xf>
    <xf numFmtId="0" fontId="9" fillId="4" borderId="12" xfId="0" applyFont="1" applyFill="1" applyBorder="1" applyAlignment="1">
      <alignment horizontal="center" vertical="center"/>
    </xf>
    <xf numFmtId="0" fontId="69" fillId="0" borderId="0" xfId="75" applyFont="1" applyAlignment="1">
      <alignment horizontal="center"/>
    </xf>
    <xf numFmtId="0" fontId="8" fillId="0" borderId="0" xfId="75" applyAlignment="1">
      <alignment horizontal="center"/>
    </xf>
    <xf numFmtId="0" fontId="17" fillId="0" borderId="1" xfId="75" applyFont="1" applyBorder="1" applyAlignment="1">
      <alignment horizontal="center" vertical="center"/>
    </xf>
    <xf numFmtId="0" fontId="17" fillId="0" borderId="2" xfId="75" applyFont="1" applyBorder="1" applyAlignment="1">
      <alignment horizontal="center" vertical="center"/>
    </xf>
    <xf numFmtId="0" fontId="17" fillId="0" borderId="66" xfId="75" applyFont="1" applyBorder="1" applyAlignment="1">
      <alignment horizontal="center" vertical="center"/>
    </xf>
    <xf numFmtId="0" fontId="68" fillId="0" borderId="0" xfId="75" applyFont="1" applyAlignment="1">
      <alignment horizontal="center"/>
    </xf>
    <xf numFmtId="0" fontId="102" fillId="0" borderId="0" xfId="0" applyFont="1" applyFill="1" applyAlignment="1">
      <alignment horizontal="center"/>
    </xf>
    <xf numFmtId="0" fontId="9" fillId="0" borderId="69" xfId="6" applyFont="1" applyFill="1" applyBorder="1" applyAlignment="1">
      <alignment horizontal="center"/>
    </xf>
    <xf numFmtId="0" fontId="9" fillId="0" borderId="70" xfId="6" applyFont="1" applyFill="1" applyBorder="1" applyAlignment="1">
      <alignment horizontal="center"/>
    </xf>
    <xf numFmtId="0" fontId="9" fillId="0" borderId="71" xfId="6" applyFont="1" applyFill="1" applyBorder="1" applyAlignment="1">
      <alignment horizontal="center"/>
    </xf>
    <xf numFmtId="0" fontId="9" fillId="0" borderId="72" xfId="6" applyFont="1" applyFill="1" applyBorder="1" applyAlignment="1">
      <alignment horizontal="center"/>
    </xf>
    <xf numFmtId="0" fontId="9" fillId="0" borderId="73" xfId="6" applyFont="1" applyFill="1" applyBorder="1" applyAlignment="1">
      <alignment horizontal="center" vertical="center" wrapText="1"/>
    </xf>
    <xf numFmtId="0" fontId="9" fillId="0" borderId="4" xfId="6" applyFont="1" applyFill="1" applyBorder="1" applyAlignment="1">
      <alignment horizontal="center" vertical="center" wrapText="1"/>
    </xf>
    <xf numFmtId="0" fontId="9" fillId="0" borderId="9" xfId="6" applyFont="1" applyFill="1" applyBorder="1" applyAlignment="1">
      <alignment horizontal="center" vertical="center" wrapText="1"/>
    </xf>
    <xf numFmtId="41" fontId="63" fillId="0" borderId="1" xfId="6" applyNumberFormat="1" applyFont="1" applyFill="1" applyBorder="1" applyAlignment="1"/>
    <xf numFmtId="41" fontId="63" fillId="0" borderId="2" xfId="6" applyNumberFormat="1" applyFont="1" applyFill="1" applyBorder="1" applyAlignment="1"/>
    <xf numFmtId="41" fontId="63" fillId="0" borderId="3" xfId="6" applyNumberFormat="1" applyFont="1" applyFill="1" applyBorder="1" applyAlignment="1"/>
    <xf numFmtId="0" fontId="103" fillId="0" borderId="10" xfId="6" applyFont="1" applyFill="1" applyBorder="1" applyAlignment="1">
      <alignment horizontal="center" vertical="center"/>
    </xf>
    <xf numFmtId="0" fontId="103" fillId="0" borderId="0" xfId="6" applyFont="1" applyFill="1" applyBorder="1" applyAlignment="1">
      <alignment horizontal="center" vertical="center"/>
    </xf>
    <xf numFmtId="0" fontId="103" fillId="0" borderId="48" xfId="6" applyFont="1" applyFill="1" applyBorder="1" applyAlignment="1">
      <alignment horizontal="center" vertical="center"/>
    </xf>
    <xf numFmtId="0" fontId="103" fillId="0" borderId="29" xfId="6" applyFont="1" applyFill="1" applyBorder="1" applyAlignment="1">
      <alignment horizontal="center" vertical="center"/>
    </xf>
    <xf numFmtId="0" fontId="103" fillId="0" borderId="14" xfId="6" applyFont="1" applyFill="1" applyBorder="1" applyAlignment="1">
      <alignment horizontal="center" vertical="center"/>
    </xf>
    <xf numFmtId="0" fontId="103" fillId="0" borderId="11" xfId="6" applyFont="1" applyFill="1" applyBorder="1" applyAlignment="1">
      <alignment horizontal="center" vertical="center"/>
    </xf>
    <xf numFmtId="0" fontId="63" fillId="0" borderId="47" xfId="6" applyFont="1" applyFill="1" applyBorder="1" applyAlignment="1">
      <alignment horizontal="center"/>
    </xf>
    <xf numFmtId="0" fontId="0" fillId="0" borderId="47" xfId="0" applyFont="1" applyFill="1" applyBorder="1" applyAlignment="1">
      <alignment horizontal="center"/>
    </xf>
    <xf numFmtId="0" fontId="9" fillId="0" borderId="74" xfId="6" applyFont="1" applyFill="1" applyBorder="1" applyAlignment="1">
      <alignment horizontal="center" vertical="center" wrapText="1"/>
    </xf>
    <xf numFmtId="0" fontId="9" fillId="0" borderId="75" xfId="6" applyFont="1" applyFill="1" applyBorder="1" applyAlignment="1">
      <alignment horizontal="center" vertical="center" wrapText="1"/>
    </xf>
    <xf numFmtId="0" fontId="9" fillId="0" borderId="29" xfId="6" applyFont="1" applyFill="1" applyBorder="1" applyAlignment="1">
      <alignment horizontal="center" vertical="center" wrapText="1"/>
    </xf>
    <xf numFmtId="0" fontId="9" fillId="0" borderId="11" xfId="6" applyFont="1" applyFill="1" applyBorder="1" applyAlignment="1">
      <alignment horizontal="center" vertical="center" wrapText="1"/>
    </xf>
    <xf numFmtId="0" fontId="9" fillId="0" borderId="77" xfId="6" applyFont="1" applyFill="1" applyBorder="1" applyAlignment="1">
      <alignment horizontal="right" vertical="center" wrapText="1"/>
    </xf>
    <xf numFmtId="0" fontId="9" fillId="0" borderId="79" xfId="6" applyFont="1" applyFill="1" applyBorder="1" applyAlignment="1">
      <alignment horizontal="right" vertical="center" wrapText="1"/>
    </xf>
    <xf numFmtId="0" fontId="9" fillId="0" borderId="80" xfId="6" applyFont="1" applyFill="1" applyBorder="1" applyAlignment="1">
      <alignment horizontal="right" vertical="center" wrapText="1"/>
    </xf>
    <xf numFmtId="0" fontId="9" fillId="0" borderId="6" xfId="6" applyFont="1" applyFill="1" applyBorder="1" applyAlignment="1">
      <alignment horizontal="center" vertical="center" wrapText="1"/>
    </xf>
    <xf numFmtId="0" fontId="9" fillId="0" borderId="5" xfId="6" applyFont="1" applyFill="1" applyBorder="1" applyAlignment="1">
      <alignment horizontal="center" vertical="center" wrapText="1"/>
    </xf>
    <xf numFmtId="0" fontId="9" fillId="0" borderId="47" xfId="6" applyFont="1" applyFill="1" applyBorder="1" applyAlignment="1">
      <alignment horizontal="center" vertical="center" wrapText="1"/>
    </xf>
    <xf numFmtId="0" fontId="9" fillId="0" borderId="7" xfId="6" applyFont="1" applyFill="1" applyBorder="1" applyAlignment="1">
      <alignment horizontal="center" vertical="center" wrapText="1"/>
    </xf>
    <xf numFmtId="0" fontId="9" fillId="0" borderId="10" xfId="6" applyFont="1" applyFill="1" applyBorder="1" applyAlignment="1">
      <alignment horizontal="center" vertical="center" wrapText="1"/>
    </xf>
    <xf numFmtId="0" fontId="9" fillId="0" borderId="0" xfId="6" applyFont="1" applyFill="1" applyBorder="1" applyAlignment="1">
      <alignment horizontal="center" vertical="center" wrapText="1"/>
    </xf>
    <xf numFmtId="0" fontId="9" fillId="0" borderId="48" xfId="6" applyFont="1" applyFill="1" applyBorder="1" applyAlignment="1">
      <alignment horizontal="center" vertical="center" wrapText="1"/>
    </xf>
    <xf numFmtId="0" fontId="9" fillId="0" borderId="14" xfId="6" applyFont="1" applyFill="1" applyBorder="1" applyAlignment="1">
      <alignment horizontal="center" vertical="center" wrapText="1"/>
    </xf>
    <xf numFmtId="43" fontId="9" fillId="0" borderId="6" xfId="6" applyNumberFormat="1" applyFont="1" applyFill="1" applyBorder="1" applyAlignment="1">
      <alignment horizontal="center" vertical="center" wrapText="1"/>
    </xf>
    <xf numFmtId="43" fontId="9" fillId="0" borderId="4" xfId="6" applyNumberFormat="1" applyFont="1" applyFill="1" applyBorder="1" applyAlignment="1">
      <alignment horizontal="center" vertical="center" wrapText="1"/>
    </xf>
    <xf numFmtId="43" fontId="9" fillId="0" borderId="9" xfId="6" applyNumberFormat="1" applyFont="1" applyFill="1" applyBorder="1" applyAlignment="1">
      <alignment horizontal="center" vertical="center" wrapText="1"/>
    </xf>
    <xf numFmtId="0" fontId="106" fillId="0" borderId="0" xfId="0" applyFont="1" applyFill="1" applyAlignment="1">
      <alignment horizontal="center"/>
    </xf>
    <xf numFmtId="0" fontId="107" fillId="0" borderId="86" xfId="6" applyFont="1" applyFill="1" applyBorder="1" applyAlignment="1">
      <alignment horizontal="center"/>
    </xf>
    <xf numFmtId="0" fontId="107" fillId="0" borderId="2" xfId="6" applyFont="1" applyFill="1" applyBorder="1" applyAlignment="1">
      <alignment horizontal="center"/>
    </xf>
    <xf numFmtId="0" fontId="107" fillId="0" borderId="85" xfId="6" applyFont="1" applyFill="1" applyBorder="1" applyAlignment="1">
      <alignment horizontal="center"/>
    </xf>
    <xf numFmtId="43" fontId="50" fillId="0" borderId="0" xfId="0" applyNumberFormat="1" applyFont="1" applyFill="1" applyAlignment="1">
      <alignment horizontal="center"/>
    </xf>
  </cellXfs>
  <cellStyles count="116">
    <cellStyle name="1" xfId="8"/>
    <cellStyle name="Comma" xfId="1" builtinId="3"/>
    <cellStyle name="Comma [0]" xfId="2" builtinId="6"/>
    <cellStyle name="Comma [0] 10" xfId="9"/>
    <cellStyle name="Comma [0] 10 29" xfId="10"/>
    <cellStyle name="Comma [0] 11" xfId="11"/>
    <cellStyle name="Comma [0] 12" xfId="12"/>
    <cellStyle name="Comma [0] 13" xfId="13"/>
    <cellStyle name="Comma [0] 14" xfId="14"/>
    <cellStyle name="Comma [0] 15" xfId="15"/>
    <cellStyle name="Comma [0] 16" xfId="16"/>
    <cellStyle name="Comma [0] 17" xfId="17"/>
    <cellStyle name="Comma [0] 18" xfId="18"/>
    <cellStyle name="Comma [0] 19" xfId="19"/>
    <cellStyle name="Comma [0] 2" xfId="20"/>
    <cellStyle name="Comma [0] 2 12" xfId="5"/>
    <cellStyle name="Comma [0] 2 12 2" xfId="21"/>
    <cellStyle name="Comma [0] 2 2" xfId="22"/>
    <cellStyle name="Comma [0] 2 2 2" xfId="23"/>
    <cellStyle name="Comma [0] 2 2 2 2" xfId="24"/>
    <cellStyle name="Comma [0] 2 2 2 2 2" xfId="25"/>
    <cellStyle name="Comma [0] 2 3" xfId="26"/>
    <cellStyle name="Comma [0] 2 6" xfId="27"/>
    <cellStyle name="Comma [0] 20" xfId="28"/>
    <cellStyle name="Comma [0] 22" xfId="29"/>
    <cellStyle name="Comma [0] 3" xfId="30"/>
    <cellStyle name="Comma [0] 3 2" xfId="31"/>
    <cellStyle name="Comma [0] 3 2 2" xfId="32"/>
    <cellStyle name="Comma [0] 3 2 3" xfId="33"/>
    <cellStyle name="Comma [0] 3 3" xfId="34"/>
    <cellStyle name="Comma [0] 4" xfId="35"/>
    <cellStyle name="Comma [0] 4 2" xfId="36"/>
    <cellStyle name="Comma [0] 5" xfId="37"/>
    <cellStyle name="Comma [0] 6" xfId="38"/>
    <cellStyle name="Comma [0] 7" xfId="39"/>
    <cellStyle name="Comma [0] 7 2" xfId="40"/>
    <cellStyle name="Comma [0] 8" xfId="41"/>
    <cellStyle name="Comma [0] 8 2" xfId="42"/>
    <cellStyle name="Comma [0] 9" xfId="43"/>
    <cellStyle name="Comma 10" xfId="44"/>
    <cellStyle name="Comma 11" xfId="45"/>
    <cellStyle name="Comma 12" xfId="46"/>
    <cellStyle name="Comma 14" xfId="47"/>
    <cellStyle name="Comma 15" xfId="48"/>
    <cellStyle name="Comma 16" xfId="49"/>
    <cellStyle name="Comma 2" xfId="50"/>
    <cellStyle name="Comma 2 10" xfId="51"/>
    <cellStyle name="Comma 2 11" xfId="52"/>
    <cellStyle name="Comma 2 13" xfId="53"/>
    <cellStyle name="Comma 2 2" xfId="54"/>
    <cellStyle name="Comma 2 3" xfId="55"/>
    <cellStyle name="Comma 2 3 2" xfId="56"/>
    <cellStyle name="Comma 2 4" xfId="57"/>
    <cellStyle name="Comma 2 7" xfId="58"/>
    <cellStyle name="Comma 2 8" xfId="59"/>
    <cellStyle name="Comma 2 9" xfId="60"/>
    <cellStyle name="Comma 3" xfId="61"/>
    <cellStyle name="Comma 3 2" xfId="62"/>
    <cellStyle name="Comma 3 2 2" xfId="63"/>
    <cellStyle name="Comma 3 3" xfId="64"/>
    <cellStyle name="Comma 4" xfId="65"/>
    <cellStyle name="Comma 5" xfId="66"/>
    <cellStyle name="Comma 6" xfId="67"/>
    <cellStyle name="Comma 6 2" xfId="68"/>
    <cellStyle name="Comma 7" xfId="69"/>
    <cellStyle name="Comma 8" xfId="70"/>
    <cellStyle name="Comma 9" xfId="71"/>
    <cellStyle name="Currency [0] 2" xfId="72"/>
    <cellStyle name="Normal" xfId="0" builtinId="0"/>
    <cellStyle name="Normal 10" xfId="73"/>
    <cellStyle name="Normal 11" xfId="74"/>
    <cellStyle name="Normal 11 2" xfId="4"/>
    <cellStyle name="Normal 11 3" xfId="75"/>
    <cellStyle name="Normal 12" xfId="76"/>
    <cellStyle name="Normal 12 2" xfId="77"/>
    <cellStyle name="Normal 12_INDRA-14-5-2012_10==BA BAYAR Kell 70 Adendum===2012" xfId="78"/>
    <cellStyle name="Normal 13" xfId="79"/>
    <cellStyle name="Normal 14" xfId="80"/>
    <cellStyle name="Normal 17" xfId="81"/>
    <cellStyle name="Normal 2" xfId="7"/>
    <cellStyle name="Normal 2 10" xfId="82"/>
    <cellStyle name="Normal 2 15" xfId="83"/>
    <cellStyle name="Normal 2 2" xfId="84"/>
    <cellStyle name="Normal 2 2 10" xfId="85"/>
    <cellStyle name="Normal 2 2 2" xfId="86"/>
    <cellStyle name="Normal 2 2 3" xfId="87"/>
    <cellStyle name="Normal 2 3" xfId="88"/>
    <cellStyle name="Normal 2 4" xfId="89"/>
    <cellStyle name="Normal 2 4 2" xfId="90"/>
    <cellStyle name="Normal 22" xfId="91"/>
    <cellStyle name="Normal 3" xfId="92"/>
    <cellStyle name="Normal 3 2" xfId="93"/>
    <cellStyle name="Normal 3 2 2" xfId="94"/>
    <cellStyle name="Normal 3 3" xfId="95"/>
    <cellStyle name="Normal 3 3 2" xfId="96"/>
    <cellStyle name="Normal 3 4" xfId="97"/>
    <cellStyle name="Normal 4" xfId="98"/>
    <cellStyle name="Normal 4 2" xfId="99"/>
    <cellStyle name="Normal 4 3" xfId="3"/>
    <cellStyle name="Normal 4_Katalog INTAN PARIWARA REVISI NUR_10==BA BAYAR Kell 70 Adendum===2012" xfId="100"/>
    <cellStyle name="Normal 5" xfId="6"/>
    <cellStyle name="Normal 5 2" xfId="101"/>
    <cellStyle name="Normal 6" xfId="102"/>
    <cellStyle name="Normal 7" xfId="103"/>
    <cellStyle name="Normal 8" xfId="104"/>
    <cellStyle name="Normal 9" xfId="105"/>
    <cellStyle name="Percent 2" xfId="106"/>
    <cellStyle name="S0" xfId="107"/>
    <cellStyle name="S1" xfId="108"/>
    <cellStyle name="S2" xfId="109"/>
    <cellStyle name="S3" xfId="110"/>
    <cellStyle name="S4" xfId="111"/>
    <cellStyle name="S5" xfId="112"/>
    <cellStyle name="S6" xfId="113"/>
    <cellStyle name="S7" xfId="114"/>
    <cellStyle name="S8" xfId="11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361950</xdr:colOff>
          <xdr:row>0</xdr:row>
          <xdr:rowOff>28575</xdr:rowOff>
        </xdr:from>
        <xdr:to>
          <xdr:col>4</xdr:col>
          <xdr:colOff>1457325</xdr:colOff>
          <xdr:row>7</xdr:row>
          <xdr:rowOff>104775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438150</xdr:colOff>
      <xdr:row>0</xdr:row>
      <xdr:rowOff>266700</xdr:rowOff>
    </xdr:from>
    <xdr:to>
      <xdr:col>4</xdr:col>
      <xdr:colOff>1085850</xdr:colOff>
      <xdr:row>4</xdr:row>
      <xdr:rowOff>28575</xdr:rowOff>
    </xdr:to>
    <xdr:pic>
      <xdr:nvPicPr>
        <xdr:cNvPr id="2" name="Picture 21"/>
        <xdr:cNvPicPr>
          <a:picLocks noChangeAspect="1" noChangeArrowheads="1"/>
        </xdr:cNvPicPr>
      </xdr:nvPicPr>
      <xdr:blipFill>
        <a:blip xmlns:r="http://schemas.openxmlformats.org/officeDocument/2006/relationships" r:embed="rId1">
          <a:lum contrast="6000"/>
        </a:blip>
        <a:srcRect/>
        <a:stretch>
          <a:fillRect/>
        </a:stretch>
      </xdr:blipFill>
      <xdr:spPr bwMode="auto">
        <a:xfrm>
          <a:off x="3476625" y="266700"/>
          <a:ext cx="647700" cy="7715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K%20PKM%202%20DEMAK/OK%20PKM%20DEMAK%202%20korek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OSHIBA%20M840\Documents\SIMDA\BANJARNEGARA\Tahun%202010\KIB%20Siap\KIB%20Dinas%20Pendidikan\Belum\Master%20Hasil%20Inve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 REKON INTERN (2)"/>
      <sheetName val="BA REKON EKSTERN (2)"/>
      <sheetName val="Rekap Mut.BMD Lamp. 36"/>
      <sheetName val="DAFTAR MUTASI PKM DMK II"/>
      <sheetName val="REKAP BI"/>
      <sheetName val="BI PKM DEMAK 2"/>
      <sheetName val="KIB A PKM DMK II"/>
      <sheetName val="KIB B PKM DMK II"/>
      <sheetName val="KIB C PKM DMK II"/>
      <sheetName val="KIB D PKM DMK II,"/>
      <sheetName val="KIB E PKM DMK II"/>
      <sheetName val="KIB F PKM DMK II"/>
      <sheetName val="Kode Rek (2)"/>
      <sheetName val="Kode Rek"/>
      <sheetName val="MUTASI (3)"/>
      <sheetName val="Sheet2"/>
      <sheetName val="Sheet1"/>
    </sheetNames>
    <sheetDataSet>
      <sheetData sheetId="0" refreshError="1"/>
      <sheetData sheetId="1" refreshError="1"/>
      <sheetData sheetId="2" refreshError="1"/>
      <sheetData sheetId="3" refreshError="1"/>
      <sheetData sheetId="4" refreshError="1"/>
      <sheetData sheetId="5" refreshError="1">
        <row r="24">
          <cell r="Q24">
            <v>7</v>
          </cell>
        </row>
        <row r="37">
          <cell r="W37">
            <v>172000</v>
          </cell>
          <cell r="X37">
            <v>1</v>
          </cell>
          <cell r="Z37" t="str">
            <v>Kitchen Set</v>
          </cell>
        </row>
        <row r="44">
          <cell r="W44">
            <v>215000</v>
          </cell>
          <cell r="X44">
            <v>1</v>
          </cell>
          <cell r="Z44" t="str">
            <v>Kipas angin</v>
          </cell>
        </row>
        <row r="45">
          <cell r="W45">
            <v>250000</v>
          </cell>
          <cell r="X45">
            <v>1</v>
          </cell>
          <cell r="Z45" t="str">
            <v>Lemari</v>
          </cell>
        </row>
        <row r="50">
          <cell r="W50">
            <v>900000</v>
          </cell>
          <cell r="X50">
            <v>4</v>
          </cell>
          <cell r="Z50" t="str">
            <v>Kursi Tunggu Pasien</v>
          </cell>
        </row>
        <row r="53">
          <cell r="W53">
            <v>190000</v>
          </cell>
          <cell r="X53">
            <v>1</v>
          </cell>
          <cell r="Z53" t="str">
            <v>Catridge Print</v>
          </cell>
        </row>
        <row r="57">
          <cell r="W57">
            <v>400000</v>
          </cell>
          <cell r="X57">
            <v>2</v>
          </cell>
          <cell r="Z57" t="str">
            <v>Meja    Kerja</v>
          </cell>
        </row>
        <row r="58">
          <cell r="W58">
            <v>100000</v>
          </cell>
          <cell r="X58">
            <v>1</v>
          </cell>
          <cell r="Z58" t="str">
            <v>Kursi</v>
          </cell>
        </row>
        <row r="59">
          <cell r="W59">
            <v>400000</v>
          </cell>
          <cell r="X59">
            <v>4</v>
          </cell>
          <cell r="Z59" t="str">
            <v>Rak Status</v>
          </cell>
        </row>
        <row r="61">
          <cell r="W61">
            <v>30000</v>
          </cell>
          <cell r="X61">
            <v>1</v>
          </cell>
          <cell r="Z61" t="str">
            <v>Jam  Dinding</v>
          </cell>
        </row>
        <row r="63">
          <cell r="W63">
            <v>230400</v>
          </cell>
          <cell r="X63">
            <v>1</v>
          </cell>
          <cell r="Z63" t="str">
            <v>Kursi   Lipat</v>
          </cell>
        </row>
        <row r="64">
          <cell r="W64">
            <v>85000</v>
          </cell>
          <cell r="X64">
            <v>1</v>
          </cell>
          <cell r="Z64" t="str">
            <v>Kipas  Angin</v>
          </cell>
        </row>
        <row r="65">
          <cell r="W65">
            <v>35000</v>
          </cell>
          <cell r="X65">
            <v>1</v>
          </cell>
          <cell r="Z65" t="str">
            <v>Kursi  Plastik</v>
          </cell>
        </row>
        <row r="70">
          <cell r="W70">
            <v>30000</v>
          </cell>
          <cell r="X70">
            <v>1</v>
          </cell>
          <cell r="Z70" t="str">
            <v>Jam Dinding</v>
          </cell>
        </row>
        <row r="76">
          <cell r="W76">
            <v>180000</v>
          </cell>
          <cell r="X76">
            <v>1</v>
          </cell>
          <cell r="Z76" t="str">
            <v>Meja</v>
          </cell>
        </row>
        <row r="77">
          <cell r="W77">
            <v>200000</v>
          </cell>
          <cell r="X77">
            <v>2</v>
          </cell>
          <cell r="Z77" t="str">
            <v>Kursi   Kerja</v>
          </cell>
        </row>
        <row r="78">
          <cell r="W78">
            <v>50000</v>
          </cell>
          <cell r="X78">
            <v>1</v>
          </cell>
          <cell r="Z78" t="str">
            <v>Rak</v>
          </cell>
        </row>
        <row r="80">
          <cell r="W80">
            <v>30000</v>
          </cell>
          <cell r="X80">
            <v>1</v>
          </cell>
          <cell r="Z80" t="str">
            <v>Jam Dinding</v>
          </cell>
        </row>
        <row r="82">
          <cell r="W82">
            <v>360000</v>
          </cell>
          <cell r="X82">
            <v>3</v>
          </cell>
          <cell r="Z82" t="str">
            <v>Meja Tulis</v>
          </cell>
        </row>
        <row r="83">
          <cell r="W83">
            <v>200000</v>
          </cell>
          <cell r="X83">
            <v>2</v>
          </cell>
          <cell r="Z83" t="str">
            <v>Kursi</v>
          </cell>
        </row>
        <row r="86">
          <cell r="W86">
            <v>230400</v>
          </cell>
          <cell r="X86">
            <v>1</v>
          </cell>
          <cell r="Z86" t="str">
            <v>Kursi    Lipat</v>
          </cell>
        </row>
        <row r="87">
          <cell r="W87">
            <v>40000</v>
          </cell>
          <cell r="X87">
            <v>1</v>
          </cell>
          <cell r="Z87" t="str">
            <v>Tempat Sampah</v>
          </cell>
        </row>
        <row r="88">
          <cell r="W88">
            <v>150000</v>
          </cell>
          <cell r="X88">
            <v>1</v>
          </cell>
          <cell r="Z88" t="str">
            <v>Meja    Panjang   Ukur TB</v>
          </cell>
        </row>
        <row r="89">
          <cell r="W89">
            <v>150000</v>
          </cell>
          <cell r="X89">
            <v>1</v>
          </cell>
          <cell r="Z89" t="str">
            <v>Jam Dinding</v>
          </cell>
        </row>
        <row r="92">
          <cell r="W92">
            <v>200000</v>
          </cell>
          <cell r="X92">
            <v>1</v>
          </cell>
          <cell r="Z92" t="str">
            <v>Meja Kerja</v>
          </cell>
        </row>
        <row r="93">
          <cell r="W93">
            <v>150000</v>
          </cell>
          <cell r="X93">
            <v>1</v>
          </cell>
          <cell r="Z93" t="str">
            <v xml:space="preserve">Kursi </v>
          </cell>
        </row>
        <row r="94">
          <cell r="W94">
            <v>30000</v>
          </cell>
          <cell r="X94">
            <v>1</v>
          </cell>
          <cell r="Z94" t="str">
            <v>Jam Dinding</v>
          </cell>
        </row>
        <row r="97">
          <cell r="W97">
            <v>200000</v>
          </cell>
          <cell r="X97">
            <v>2</v>
          </cell>
          <cell r="Z97" t="str">
            <v>Kursi</v>
          </cell>
        </row>
        <row r="99">
          <cell r="W99">
            <v>15000</v>
          </cell>
          <cell r="X99">
            <v>1</v>
          </cell>
          <cell r="Z99" t="str">
            <v>Kursi Plastik</v>
          </cell>
        </row>
        <row r="101">
          <cell r="W101">
            <v>30000</v>
          </cell>
          <cell r="X101">
            <v>1</v>
          </cell>
          <cell r="Z101" t="str">
            <v>Jam dinding</v>
          </cell>
        </row>
        <row r="104">
          <cell r="W104">
            <v>65000</v>
          </cell>
          <cell r="X104">
            <v>1</v>
          </cell>
          <cell r="Z104" t="str">
            <v>Meja</v>
          </cell>
        </row>
        <row r="105">
          <cell r="W105">
            <v>20000</v>
          </cell>
          <cell r="X105">
            <v>1</v>
          </cell>
          <cell r="Z105" t="str">
            <v>Jam  Dinding</v>
          </cell>
        </row>
        <row r="115">
          <cell r="W115">
            <v>250000</v>
          </cell>
          <cell r="X115">
            <v>2</v>
          </cell>
          <cell r="Z115" t="str">
            <v>Meja Tulis</v>
          </cell>
        </row>
        <row r="116">
          <cell r="W116">
            <v>150000</v>
          </cell>
          <cell r="X116">
            <v>1</v>
          </cell>
          <cell r="Z116" t="str">
            <v>Kursi</v>
          </cell>
        </row>
        <row r="117">
          <cell r="W117">
            <v>150000</v>
          </cell>
          <cell r="X117">
            <v>1</v>
          </cell>
          <cell r="Z117" t="str">
            <v>Kursi</v>
          </cell>
        </row>
        <row r="124">
          <cell r="W124">
            <v>250000</v>
          </cell>
          <cell r="X124">
            <v>1</v>
          </cell>
          <cell r="Z124" t="str">
            <v>Dispenser   set</v>
          </cell>
        </row>
        <row r="125">
          <cell r="W125">
            <v>60000</v>
          </cell>
          <cell r="X125">
            <v>1</v>
          </cell>
          <cell r="Z125" t="str">
            <v>Micro phone</v>
          </cell>
        </row>
        <row r="129">
          <cell r="W129">
            <v>175000</v>
          </cell>
          <cell r="X129">
            <v>2</v>
          </cell>
          <cell r="Z129" t="str">
            <v>Kursi Bangku</v>
          </cell>
        </row>
        <row r="133">
          <cell r="W133">
            <v>100000</v>
          </cell>
          <cell r="X133">
            <v>1</v>
          </cell>
          <cell r="Z133" t="str">
            <v>Tempat Galon ;/guci</v>
          </cell>
        </row>
        <row r="138">
          <cell r="W138">
            <v>30000</v>
          </cell>
          <cell r="X138">
            <v>1</v>
          </cell>
          <cell r="Z138" t="str">
            <v>Jam  Dinding</v>
          </cell>
        </row>
        <row r="141">
          <cell r="W141">
            <v>150000</v>
          </cell>
          <cell r="X141">
            <v>2</v>
          </cell>
          <cell r="Z141" t="str">
            <v>Kursi</v>
          </cell>
        </row>
        <row r="142">
          <cell r="W142">
            <v>350000</v>
          </cell>
          <cell r="X142">
            <v>1</v>
          </cell>
          <cell r="Z142" t="str">
            <v>Kipas Angin</v>
          </cell>
        </row>
        <row r="145">
          <cell r="W145">
            <v>150000</v>
          </cell>
          <cell r="X145">
            <v>1</v>
          </cell>
          <cell r="Z145" t="str">
            <v>Kursi</v>
          </cell>
        </row>
        <row r="147">
          <cell r="W147">
            <v>4000</v>
          </cell>
          <cell r="X147">
            <v>1</v>
          </cell>
          <cell r="Z147" t="str">
            <v>Tempat Sampah</v>
          </cell>
        </row>
        <row r="149">
          <cell r="W149">
            <v>30000</v>
          </cell>
          <cell r="X149">
            <v>1</v>
          </cell>
          <cell r="Z149" t="str">
            <v>Jam Dinding</v>
          </cell>
        </row>
        <row r="151">
          <cell r="W151">
            <v>250000</v>
          </cell>
          <cell r="X151">
            <v>1</v>
          </cell>
          <cell r="Z151" t="str">
            <v>Meja</v>
          </cell>
        </row>
        <row r="152">
          <cell r="W152">
            <v>150000</v>
          </cell>
          <cell r="X152">
            <v>1</v>
          </cell>
          <cell r="Z152" t="str">
            <v>Kursi</v>
          </cell>
        </row>
        <row r="153">
          <cell r="W153">
            <v>40000</v>
          </cell>
          <cell r="X153">
            <v>2</v>
          </cell>
          <cell r="Z153" t="str">
            <v>Kursi</v>
          </cell>
        </row>
        <row r="154">
          <cell r="W154">
            <v>30000</v>
          </cell>
          <cell r="X154">
            <v>1</v>
          </cell>
          <cell r="Z154" t="str">
            <v>Jam Dinding</v>
          </cell>
        </row>
        <row r="155">
          <cell r="W155">
            <v>175000</v>
          </cell>
          <cell r="X155">
            <v>1</v>
          </cell>
          <cell r="Z155" t="str">
            <v>Kipas Angin</v>
          </cell>
        </row>
        <row r="156">
          <cell r="W156">
            <v>150000</v>
          </cell>
          <cell r="X156">
            <v>1</v>
          </cell>
          <cell r="Z156" t="str">
            <v>Lemari data</v>
          </cell>
        </row>
        <row r="158">
          <cell r="W158">
            <v>140000</v>
          </cell>
          <cell r="X158">
            <v>2</v>
          </cell>
          <cell r="Z158" t="str">
            <v>Meja</v>
          </cell>
        </row>
        <row r="160">
          <cell r="W160">
            <v>300000</v>
          </cell>
          <cell r="X160">
            <v>2</v>
          </cell>
          <cell r="Z160" t="str">
            <v>Kursi</v>
          </cell>
        </row>
        <row r="161">
          <cell r="W161">
            <v>150000</v>
          </cell>
          <cell r="X161">
            <v>3</v>
          </cell>
          <cell r="Z161" t="str">
            <v>Rak Satus</v>
          </cell>
        </row>
        <row r="166">
          <cell r="W166">
            <v>130000</v>
          </cell>
          <cell r="X166">
            <v>1</v>
          </cell>
          <cell r="Z166" t="str">
            <v>Kipas   Angin</v>
          </cell>
        </row>
        <row r="170">
          <cell r="W170">
            <v>150000</v>
          </cell>
          <cell r="X170">
            <v>1</v>
          </cell>
          <cell r="Z170" t="str">
            <v>Lemari   Sorok</v>
          </cell>
        </row>
        <row r="173">
          <cell r="W173">
            <v>100000</v>
          </cell>
          <cell r="X173">
            <v>1</v>
          </cell>
          <cell r="Z173" t="str">
            <v>vigura Cermin</v>
          </cell>
        </row>
        <row r="175">
          <cell r="W175">
            <v>30000</v>
          </cell>
          <cell r="X175">
            <v>1</v>
          </cell>
          <cell r="Z175" t="str">
            <v>Jam Dinding</v>
          </cell>
        </row>
        <row r="176">
          <cell r="W176">
            <v>200000</v>
          </cell>
          <cell r="X176">
            <v>1</v>
          </cell>
          <cell r="Z176" t="str">
            <v>Meja Tulis</v>
          </cell>
        </row>
        <row r="179">
          <cell r="W179">
            <v>150000</v>
          </cell>
          <cell r="X179">
            <v>2</v>
          </cell>
          <cell r="Z179" t="str">
            <v>Kursi</v>
          </cell>
        </row>
        <row r="180">
          <cell r="W180">
            <v>150000</v>
          </cell>
          <cell r="X180">
            <v>1</v>
          </cell>
          <cell r="Z180" t="str">
            <v>Kotak Sorok</v>
          </cell>
        </row>
        <row r="181">
          <cell r="W181">
            <v>150000</v>
          </cell>
          <cell r="X181">
            <v>1</v>
          </cell>
          <cell r="Z181" t="str">
            <v>Peta Wilayah Kerja</v>
          </cell>
        </row>
        <row r="182">
          <cell r="W182">
            <v>40000</v>
          </cell>
          <cell r="X182">
            <v>1</v>
          </cell>
          <cell r="Z182" t="str">
            <v>Tempat Sampah</v>
          </cell>
        </row>
        <row r="184">
          <cell r="W184">
            <v>475000</v>
          </cell>
          <cell r="X184">
            <v>4</v>
          </cell>
          <cell r="Z184" t="str">
            <v xml:space="preserve">Rak Obat </v>
          </cell>
        </row>
        <row r="185">
          <cell r="W185">
            <v>200000</v>
          </cell>
          <cell r="X185">
            <v>2</v>
          </cell>
          <cell r="Z185" t="str">
            <v>Kursi</v>
          </cell>
        </row>
        <row r="188">
          <cell r="W188">
            <v>70000</v>
          </cell>
          <cell r="X188">
            <v>2</v>
          </cell>
          <cell r="Z188" t="str">
            <v>Tempat sampah</v>
          </cell>
        </row>
        <row r="189">
          <cell r="W189">
            <v>30000</v>
          </cell>
          <cell r="X189">
            <v>1</v>
          </cell>
          <cell r="Z189" t="str">
            <v>Jam dinding</v>
          </cell>
        </row>
        <row r="193">
          <cell r="W193">
            <v>210000</v>
          </cell>
          <cell r="X193">
            <v>1</v>
          </cell>
          <cell r="Z193" t="str">
            <v>Kompor   Gas</v>
          </cell>
        </row>
        <row r="196">
          <cell r="W196">
            <v>298000</v>
          </cell>
          <cell r="X196">
            <v>1</v>
          </cell>
          <cell r="Z196" t="str">
            <v>Troli</v>
          </cell>
        </row>
        <row r="197">
          <cell r="W197">
            <v>199000</v>
          </cell>
          <cell r="X197">
            <v>1</v>
          </cell>
          <cell r="Z197" t="str">
            <v>Container</v>
          </cell>
        </row>
        <row r="198">
          <cell r="W198">
            <v>450000</v>
          </cell>
          <cell r="X198">
            <v>9</v>
          </cell>
          <cell r="Z198" t="str">
            <v>Gambar   Sop</v>
          </cell>
        </row>
        <row r="200">
          <cell r="W200">
            <v>20000</v>
          </cell>
          <cell r="X200">
            <v>1</v>
          </cell>
          <cell r="Z200" t="str">
            <v>Korden</v>
          </cell>
        </row>
        <row r="205">
          <cell r="W205">
            <v>1000000</v>
          </cell>
          <cell r="X205">
            <v>10</v>
          </cell>
          <cell r="Z205" t="str">
            <v>Kursi Kerja</v>
          </cell>
        </row>
        <row r="208">
          <cell r="W208">
            <v>1000000</v>
          </cell>
          <cell r="X208">
            <v>10</v>
          </cell>
          <cell r="Z208" t="str">
            <v>kursi kerja kayu</v>
          </cell>
        </row>
        <row r="209">
          <cell r="W209">
            <v>260000</v>
          </cell>
          <cell r="X209">
            <v>1</v>
          </cell>
          <cell r="Z209" t="str">
            <v>kipas angin maspion</v>
          </cell>
        </row>
        <row r="210">
          <cell r="W210">
            <v>973960</v>
          </cell>
          <cell r="X210">
            <v>4</v>
          </cell>
          <cell r="Z210" t="str">
            <v>despenser miyako</v>
          </cell>
        </row>
        <row r="211">
          <cell r="W211">
            <v>3900000</v>
          </cell>
          <cell r="X211">
            <v>15</v>
          </cell>
          <cell r="Z211" t="str">
            <v>kipas angin maspion</v>
          </cell>
        </row>
        <row r="261">
          <cell r="Z261" t="str">
            <v>Bak Instrumen Besar</v>
          </cell>
        </row>
        <row r="262">
          <cell r="Z262" t="str">
            <v>Waskom Stainles</v>
          </cell>
        </row>
        <row r="263">
          <cell r="Z263" t="str">
            <v>Alat Isihara Tes</v>
          </cell>
        </row>
        <row r="273">
          <cell r="Z273" t="str">
            <v>STETHOSCOPE</v>
          </cell>
        </row>
        <row r="274">
          <cell r="Z274" t="str">
            <v>THERMOMETER</v>
          </cell>
        </row>
        <row r="286">
          <cell r="Z286" t="str">
            <v>BAK INSTRUMENT</v>
          </cell>
        </row>
        <row r="287">
          <cell r="Z287" t="str">
            <v>BENGKOK</v>
          </cell>
        </row>
        <row r="288">
          <cell r="Z288" t="str">
            <v>KOM</v>
          </cell>
        </row>
        <row r="291">
          <cell r="Z291" t="str">
            <v>URINAL (MALE/FEMALE)</v>
          </cell>
        </row>
        <row r="292">
          <cell r="Z292" t="str">
            <v>TROMOL KASSA</v>
          </cell>
        </row>
        <row r="295">
          <cell r="Z295" t="str">
            <v>Timbangan Injak</v>
          </cell>
        </row>
        <row r="296">
          <cell r="Z296" t="str">
            <v>Tensimeter Dw</v>
          </cell>
        </row>
        <row r="297">
          <cell r="Z297" t="str">
            <v>Stetoskop</v>
          </cell>
        </row>
        <row r="303">
          <cell r="Z303" t="str">
            <v>Mikrotois</v>
          </cell>
        </row>
        <row r="309">
          <cell r="Z309" t="str">
            <v>Koremtang</v>
          </cell>
        </row>
        <row r="310">
          <cell r="Z310" t="str">
            <v>Speculum</v>
          </cell>
        </row>
        <row r="313">
          <cell r="Z313" t="str">
            <v>Timbangan    Dewasa</v>
          </cell>
        </row>
        <row r="314">
          <cell r="Z314" t="str">
            <v>Timbangan  Bayi</v>
          </cell>
        </row>
        <row r="315">
          <cell r="Z315" t="str">
            <v>Rak  Instrument</v>
          </cell>
        </row>
        <row r="316">
          <cell r="Z316" t="str">
            <v>Meja gizi set</v>
          </cell>
        </row>
        <row r="318">
          <cell r="Z318" t="str">
            <v>Termos Kolpex</v>
          </cell>
        </row>
        <row r="321">
          <cell r="Z321" t="str">
            <v>Waskom</v>
          </cell>
        </row>
        <row r="322">
          <cell r="Z322" t="str">
            <v>Rak Tabung</v>
          </cell>
        </row>
        <row r="323">
          <cell r="Z323" t="str">
            <v>Lampu Speritus</v>
          </cell>
        </row>
        <row r="327">
          <cell r="Z327" t="str">
            <v>Timbangan Injak</v>
          </cell>
        </row>
        <row r="331">
          <cell r="Z331" t="str">
            <v>Bem</v>
          </cell>
        </row>
        <row r="333">
          <cell r="Z333" t="str">
            <v>Gelas</v>
          </cell>
        </row>
        <row r="335">
          <cell r="Z335" t="str">
            <v>Korden</v>
          </cell>
        </row>
        <row r="338">
          <cell r="Z338" t="str">
            <v>Alat  Ukur  TB</v>
          </cell>
        </row>
        <row r="340">
          <cell r="Z340" t="str">
            <v>Timbangan Dacin</v>
          </cell>
        </row>
        <row r="342">
          <cell r="Z342" t="str">
            <v>Timbangan Dewasa</v>
          </cell>
        </row>
        <row r="343">
          <cell r="Z343" t="str">
            <v>Termos Karier</v>
          </cell>
        </row>
        <row r="347">
          <cell r="Z347" t="str">
            <v>Bak instrument besar tertutup</v>
          </cell>
        </row>
        <row r="348">
          <cell r="Z348" t="str">
            <v>Waskom Stainless</v>
          </cell>
        </row>
        <row r="361">
          <cell r="Z361" t="str">
            <v xml:space="preserve">Timbangan bayi </v>
          </cell>
        </row>
        <row r="362">
          <cell r="Z362" t="str">
            <v>Timbangan Dewasa</v>
          </cell>
        </row>
        <row r="363">
          <cell r="Z363" t="str">
            <v>Alat ukur tinggi badan</v>
          </cell>
        </row>
        <row r="372">
          <cell r="Z372" t="str">
            <v>Termometer digital</v>
          </cell>
        </row>
        <row r="386">
          <cell r="Z386" t="str">
            <v>Snelen tes huruf</v>
          </cell>
        </row>
        <row r="387">
          <cell r="Z387" t="str">
            <v>Pengukur Tinggi Badan</v>
          </cell>
        </row>
        <row r="389">
          <cell r="Z389" t="str">
            <v>Stetoskop</v>
          </cell>
        </row>
        <row r="401">
          <cell r="W401">
            <v>50000</v>
          </cell>
          <cell r="X401">
            <v>1</v>
          </cell>
          <cell r="Z401" t="str">
            <v>Lampu Speritus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J3" t="str">
            <v>01.01.01.01.001 Kampung</v>
          </cell>
        </row>
        <row r="4">
          <cell r="J4" t="str">
            <v>01.01.01.01.002 Tanah Kampung Lain-lain</v>
          </cell>
        </row>
        <row r="5">
          <cell r="J5" t="str">
            <v>01.01.01.02.001 Emplasmen</v>
          </cell>
        </row>
        <row r="6">
          <cell r="J6" t="str">
            <v>01.01.01.02.002 Emlasemen Lainnya</v>
          </cell>
        </row>
        <row r="7">
          <cell r="J7" t="str">
            <v>01.01.01.03.001 Islam</v>
          </cell>
        </row>
        <row r="8">
          <cell r="J8" t="str">
            <v>01.01.01.03.002 Kristen</v>
          </cell>
        </row>
        <row r="9">
          <cell r="J9" t="str">
            <v>01.01.01.03.003 Cina</v>
          </cell>
        </row>
        <row r="10">
          <cell r="J10" t="str">
            <v>01.01.01.03.004 Hindu</v>
          </cell>
        </row>
        <row r="11">
          <cell r="J11" t="str">
            <v>01.01.01.03.005 Budha</v>
          </cell>
        </row>
        <row r="12">
          <cell r="J12" t="str">
            <v>01.01.01.03.006 Makam Pahlawan</v>
          </cell>
        </row>
        <row r="13">
          <cell r="J13" t="str">
            <v>01.01.01.03.007 Tempat Benda Bersejarah</v>
          </cell>
        </row>
        <row r="14">
          <cell r="J14" t="str">
            <v>01.01.01.03.008 Makam Umum/Kuburan Umum</v>
          </cell>
        </row>
        <row r="15">
          <cell r="J15" t="str">
            <v>01.01.01.03.009 Kuburan Lainnya</v>
          </cell>
        </row>
        <row r="16">
          <cell r="J16" t="str">
            <v>01.01.02.01.001 Padi</v>
          </cell>
        </row>
        <row r="17">
          <cell r="J17" t="str">
            <v>01.01.02.01.002 Palawija</v>
          </cell>
        </row>
        <row r="18">
          <cell r="J18" t="str">
            <v>01.01.02.01.003 Sawah Ditanami Tebu</v>
          </cell>
        </row>
        <row r="19">
          <cell r="J19" t="str">
            <v>01.01.02.01.004 Sawah Ditanami Sayuran</v>
          </cell>
        </row>
        <row r="20">
          <cell r="J20" t="str">
            <v>01.01.02.01.005 Sawah Ditanami Tembakau</v>
          </cell>
        </row>
        <row r="21">
          <cell r="J21" t="str">
            <v>01.01.02.01.006 Sawah Ditanami Roselia</v>
          </cell>
        </row>
        <row r="22">
          <cell r="J22" t="str">
            <v>01.01.02.01.007 Sawah Lain-lain</v>
          </cell>
        </row>
        <row r="23">
          <cell r="J23" t="str">
            <v>01.01.02.02.001 Buah-buahan</v>
          </cell>
        </row>
        <row r="24">
          <cell r="J24" t="str">
            <v>01.01.02.02.002 Tembakau</v>
          </cell>
        </row>
        <row r="25">
          <cell r="J25" t="str">
            <v>01.01.02.02.003 Jagung</v>
          </cell>
        </row>
        <row r="26">
          <cell r="J26" t="str">
            <v>01.01.02.02.004 Ketela Pohon</v>
          </cell>
        </row>
        <row r="27">
          <cell r="J27" t="str">
            <v>01.01.02.02.005 Kacang Tanah</v>
          </cell>
        </row>
        <row r="28">
          <cell r="J28" t="str">
            <v>01.01.02.02.006 Kacang Hijau</v>
          </cell>
        </row>
        <row r="29">
          <cell r="J29" t="str">
            <v>01.01.02.02.007 Kedelai</v>
          </cell>
        </row>
        <row r="30">
          <cell r="J30" t="str">
            <v>01.01.02.02.008 Ubi Jalar</v>
          </cell>
        </row>
        <row r="31">
          <cell r="J31" t="str">
            <v>01.01.02.02.009 Kedelai</v>
          </cell>
        </row>
        <row r="32">
          <cell r="J32" t="str">
            <v>01.01.02.02.010 Tegalan Lain-lain</v>
          </cell>
        </row>
        <row r="33">
          <cell r="J33" t="str">
            <v>01.01.02.03.001 Padi</v>
          </cell>
        </row>
        <row r="34">
          <cell r="J34" t="str">
            <v>01.01.02.03.002 Jagung</v>
          </cell>
        </row>
        <row r="35">
          <cell r="J35" t="str">
            <v>01.01.02.03.003 Ketela Pohon</v>
          </cell>
        </row>
        <row r="36">
          <cell r="J36" t="str">
            <v>01.01.02.03.004 Kacang Tanah</v>
          </cell>
        </row>
        <row r="37">
          <cell r="J37" t="str">
            <v>01.01.02.03.005 Kacang Hijau</v>
          </cell>
        </row>
        <row r="38">
          <cell r="J38" t="str">
            <v>01.01.02.03.006 Kedelai</v>
          </cell>
        </row>
        <row r="39">
          <cell r="J39" t="str">
            <v>01.01.02.03.007 Ubi Jalar</v>
          </cell>
        </row>
        <row r="40">
          <cell r="J40" t="str">
            <v>01.01.02.03.008 Keladi</v>
          </cell>
        </row>
        <row r="41">
          <cell r="J41" t="str">
            <v>01.01.02.03.009 Bengkuang</v>
          </cell>
        </row>
        <row r="42">
          <cell r="J42" t="str">
            <v>01.01.02.03.010 Apel</v>
          </cell>
        </row>
        <row r="43">
          <cell r="J43" t="str">
            <v>01.01.02.03.011 Kentang</v>
          </cell>
        </row>
        <row r="44">
          <cell r="J44" t="str">
            <v>01.01.02.03.012 Jeruk</v>
          </cell>
        </row>
        <row r="45">
          <cell r="J45" t="str">
            <v>01.01.02.03.013 Ladang Lainnya</v>
          </cell>
        </row>
        <row r="46">
          <cell r="J46" t="str">
            <v>01.01.03.01.001 Karet</v>
          </cell>
        </row>
        <row r="47">
          <cell r="J47" t="str">
            <v>01.01.03.01.002 Kopi</v>
          </cell>
        </row>
        <row r="48">
          <cell r="J48" t="str">
            <v>01.01.03.01.003 Kelapa</v>
          </cell>
        </row>
        <row r="49">
          <cell r="J49" t="str">
            <v>01.01.03.01.004 Randu</v>
          </cell>
        </row>
        <row r="50">
          <cell r="J50" t="str">
            <v>01.01.03.01.005 Lada</v>
          </cell>
        </row>
        <row r="51">
          <cell r="J51" t="str">
            <v>01.01.03.01.006 Teh</v>
          </cell>
        </row>
        <row r="52">
          <cell r="J52" t="str">
            <v>01.01.03.01.007 Kina</v>
          </cell>
        </row>
        <row r="53">
          <cell r="J53" t="str">
            <v>01.01.03.01.008 Coklat</v>
          </cell>
        </row>
        <row r="54">
          <cell r="J54" t="str">
            <v>01.01.03.01.009 Kelapa Sawit</v>
          </cell>
        </row>
        <row r="55">
          <cell r="J55" t="str">
            <v>01.01.03.01.010 Sereh</v>
          </cell>
        </row>
        <row r="56">
          <cell r="J56" t="str">
            <v>01.01.03.01.011 Cengkeh</v>
          </cell>
        </row>
        <row r="57">
          <cell r="J57" t="str">
            <v>01.01.03.01.012 Pala</v>
          </cell>
        </row>
        <row r="58">
          <cell r="J58" t="str">
            <v>01.01.03.01.013 Sagu</v>
          </cell>
        </row>
        <row r="59">
          <cell r="J59" t="str">
            <v>01.01.03.01.014 Jambu Mente</v>
          </cell>
        </row>
        <row r="60">
          <cell r="J60" t="str">
            <v>01.01.03.01.015 Tengkawang</v>
          </cell>
        </row>
        <row r="61">
          <cell r="J61" t="str">
            <v>01.01.03.01.016 Minyak Kayu Putih</v>
          </cell>
        </row>
        <row r="62">
          <cell r="J62" t="str">
            <v>01.01.03.01.017 Kayu Manis</v>
          </cell>
        </row>
        <row r="63">
          <cell r="J63" t="str">
            <v>01.01.03.01.018 Petai</v>
          </cell>
        </row>
        <row r="64">
          <cell r="J64" t="str">
            <v>01.01.03.01.019 Perkebunan Lain-lain</v>
          </cell>
        </row>
        <row r="65">
          <cell r="J65" t="str">
            <v>01.01.04.01.001 Tanaman Rupa-rupa</v>
          </cell>
        </row>
        <row r="66">
          <cell r="J66" t="str">
            <v>01.01.04.01.002 Tanah Kebun CampuranLain-lain</v>
          </cell>
        </row>
        <row r="67">
          <cell r="J67" t="str">
            <v>01.01.04.02.001 Jenis Tanaman Rupa-rupa &amp; tidak jelas mana yang me</v>
          </cell>
        </row>
        <row r="68">
          <cell r="J68" t="str">
            <v>01.01.04.02.002 Tanaman Luar Pekarangan</v>
          </cell>
        </row>
        <row r="69">
          <cell r="J69" t="str">
            <v>01.01.04.02.003 Tanah Kebun Campuran Lain-lain</v>
          </cell>
        </row>
        <row r="70">
          <cell r="J70" t="str">
            <v>01.01.05.01.001 Meranti</v>
          </cell>
        </row>
        <row r="71">
          <cell r="J71" t="str">
            <v>01.01.05.01.002 Rasamala</v>
          </cell>
        </row>
        <row r="72">
          <cell r="J72" t="str">
            <v>01.01.05.01.003 Bulian</v>
          </cell>
        </row>
        <row r="73">
          <cell r="J73" t="str">
            <v>01.01.05.01.004 Medang</v>
          </cell>
        </row>
        <row r="74">
          <cell r="J74" t="str">
            <v>01.01.05.01.005 Jelutung</v>
          </cell>
        </row>
        <row r="75">
          <cell r="J75" t="str">
            <v>01.01.05.01.006 Ramin</v>
          </cell>
        </row>
        <row r="76">
          <cell r="J76" t="str">
            <v>01.01.05.01.007 Puspa</v>
          </cell>
        </row>
        <row r="77">
          <cell r="J77" t="str">
            <v>01.01.05.01.008 Sunintem</v>
          </cell>
        </row>
        <row r="78">
          <cell r="J78" t="str">
            <v>01.01.05.01.009 Albenia</v>
          </cell>
        </row>
        <row r="79">
          <cell r="J79" t="str">
            <v>01.01.05.01.010 Kayu Besar/Ulin</v>
          </cell>
        </row>
        <row r="80">
          <cell r="J80" t="str">
            <v>01.01.05.01.011  Tanah Hutan Lain-lain</v>
          </cell>
        </row>
        <row r="81">
          <cell r="J81" t="str">
            <v>01.01.05.02.001 Semak-semak</v>
          </cell>
        </row>
        <row r="82">
          <cell r="J82" t="str">
            <v>01.01.05.02.002 Hutan Belukar</v>
          </cell>
        </row>
        <row r="83">
          <cell r="J83" t="str">
            <v>01.01.05.02.003 Hutan Belukar Lain-lain</v>
          </cell>
        </row>
        <row r="84">
          <cell r="J84" t="str">
            <v>01.01.05.03.001 Jati</v>
          </cell>
        </row>
        <row r="85">
          <cell r="J85" t="str">
            <v>01.01.05.03.002 Pinus</v>
          </cell>
        </row>
        <row r="86">
          <cell r="J86" t="str">
            <v>01.01.05.03.003 Rotan</v>
          </cell>
        </row>
        <row r="87">
          <cell r="J87" t="str">
            <v>01.01.05.03.004 Hutan Tanaman Jenis Lain-lain</v>
          </cell>
        </row>
        <row r="88">
          <cell r="J88" t="str">
            <v>01.01.05.04.001 Bakau</v>
          </cell>
        </row>
        <row r="89">
          <cell r="J89" t="str">
            <v>01.01.05.04.002 Cemara (yang tidak ditanam)</v>
          </cell>
        </row>
        <row r="90">
          <cell r="J90" t="str">
            <v>01.01.05.04.003 Galam</v>
          </cell>
        </row>
        <row r="91">
          <cell r="J91" t="str">
            <v>01.01.05.04.004 Nipah</v>
          </cell>
        </row>
        <row r="92">
          <cell r="J92" t="str">
            <v>01.01.05.04.005 Bambu</v>
          </cell>
        </row>
        <row r="93">
          <cell r="J93" t="str">
            <v>01.01.05.04.006 Rotan</v>
          </cell>
        </row>
        <row r="94">
          <cell r="J94" t="str">
            <v>01.01.05.04.007 Hutan Alam Sejenis Lainnya</v>
          </cell>
        </row>
        <row r="95">
          <cell r="J95" t="str">
            <v>01.01.05.05.001 Hutan Cadangan</v>
          </cell>
        </row>
        <row r="96">
          <cell r="J96" t="str">
            <v>01.01.05.05.002 Hutan Lindung</v>
          </cell>
        </row>
        <row r="97">
          <cell r="J97" t="str">
            <v>01.01.05.05.003 Hutan Cagar Alam</v>
          </cell>
        </row>
        <row r="98">
          <cell r="J98" t="str">
            <v>01.01.05.05.004 Hutan Taman Wisata</v>
          </cell>
        </row>
        <row r="99">
          <cell r="J99" t="str">
            <v>01.01.05.05.005 Hutan Taman Burung</v>
          </cell>
        </row>
        <row r="100">
          <cell r="J100" t="str">
            <v>01.01.05.05.006 Hutan Suaka Marga Satwa</v>
          </cell>
        </row>
        <row r="101">
          <cell r="J101" t="str">
            <v>01.01.05.05.007 Hutan Taman Nasional</v>
          </cell>
        </row>
        <row r="102">
          <cell r="J102" t="str">
            <v>01.01.05.05.008 Hutan Produksi</v>
          </cell>
        </row>
        <row r="103">
          <cell r="J103" t="str">
            <v>01.01.05.05.009 Hutan Untuk Penggunaan Khusus Lainnya</v>
          </cell>
        </row>
        <row r="104">
          <cell r="J104" t="str">
            <v>01.01.06.01.001 Tambak</v>
          </cell>
        </row>
        <row r="105">
          <cell r="J105" t="str">
            <v>01.01.06.01.002 Tambak Lainnya</v>
          </cell>
        </row>
        <row r="106">
          <cell r="J106" t="str">
            <v>01.01.06.02.001 Kolam Air Tawar</v>
          </cell>
        </row>
        <row r="107">
          <cell r="J107" t="str">
            <v>01.01.06.02.002 Air Tawar Lainnya</v>
          </cell>
        </row>
        <row r="108">
          <cell r="J108" t="str">
            <v>01.01.07.01.001 Rawa</v>
          </cell>
        </row>
        <row r="109">
          <cell r="J109" t="str">
            <v>01.01.07.01.002 Rawa Lain-lain</v>
          </cell>
        </row>
        <row r="110">
          <cell r="J110" t="str">
            <v>01.01.07.02.001 Danau/Situ</v>
          </cell>
        </row>
        <row r="111">
          <cell r="J111" t="str">
            <v>01.01.07.02.002 Waduk</v>
          </cell>
        </row>
        <row r="112">
          <cell r="J112" t="str">
            <v>01.01.07.02.003 Danau Lain-lain</v>
          </cell>
        </row>
        <row r="113">
          <cell r="J113" t="str">
            <v>01.01.08.01.001 Berbatu-batu</v>
          </cell>
        </row>
        <row r="114">
          <cell r="J114" t="str">
            <v>01.01.08.01.002 Longsor</v>
          </cell>
        </row>
        <row r="115">
          <cell r="J115" t="str">
            <v>01.01.08.01.003 Tanah Lahar</v>
          </cell>
        </row>
        <row r="116">
          <cell r="J116" t="str">
            <v>01.01.08.01.004 Tanah Berpasir/Pasir</v>
          </cell>
        </row>
        <row r="117">
          <cell r="J117" t="str">
            <v>01.01.08.01.005 Tanah Pengambilan/Kuasi</v>
          </cell>
        </row>
        <row r="118">
          <cell r="J118" t="str">
            <v>01.01.08.01.006 Tanah Tandus Lainnya</v>
          </cell>
        </row>
        <row r="119">
          <cell r="J119" t="str">
            <v>01.01.08.02.001 Tanah yang tererosi/Longsor</v>
          </cell>
        </row>
        <row r="120">
          <cell r="J120" t="str">
            <v>01.01.08.02.002 Bekas Tambang/Galian</v>
          </cell>
        </row>
        <row r="121">
          <cell r="J121" t="str">
            <v>01.01.08.02.003 Bekas Sawah/Rawa</v>
          </cell>
        </row>
        <row r="122">
          <cell r="J122" t="str">
            <v>01.01.08.02.004 Tanah Rusak Lain-lain</v>
          </cell>
        </row>
        <row r="123">
          <cell r="J123" t="str">
            <v>01.01.09.01.001 Alang-Alang</v>
          </cell>
        </row>
        <row r="124">
          <cell r="J124" t="str">
            <v>01.01.09.01.002 Alang-alang Lainnya</v>
          </cell>
        </row>
        <row r="125">
          <cell r="J125" t="str">
            <v>01.01.09.02.001 Semak Belukar</v>
          </cell>
        </row>
        <row r="126">
          <cell r="J126" t="str">
            <v>01.01.09.02.002 Padang Rumput</v>
          </cell>
        </row>
        <row r="127">
          <cell r="J127" t="str">
            <v>01.01.09.02.003 Padang Rumput Lainnya</v>
          </cell>
        </row>
        <row r="128">
          <cell r="J128" t="str">
            <v>01.01.10.02.007 Penggalian</v>
          </cell>
        </row>
        <row r="129">
          <cell r="J129" t="str">
            <v>01.01.10.02.008 Tempat Air Hangat</v>
          </cell>
        </row>
        <row r="130">
          <cell r="J130" t="str">
            <v>01.01.10.02.009 Penggalian Lainnya</v>
          </cell>
        </row>
        <row r="131">
          <cell r="J131" t="str">
            <v>01.01.11.01.001 Tanah Bangunan Rumah Negara Gol I</v>
          </cell>
        </row>
        <row r="132">
          <cell r="J132" t="str">
            <v>01.01.11.01.002 Tanah Bangunan Rumah Negara Gol II</v>
          </cell>
        </row>
        <row r="133">
          <cell r="J133" t="str">
            <v>01.01.11.01.003 Tanah Bangunan Rumah Negara Gol III</v>
          </cell>
        </row>
        <row r="134">
          <cell r="J134" t="str">
            <v>01.01.11.01.004 Tanah Bangunan Rumah Negara Tanpa Golongan</v>
          </cell>
        </row>
        <row r="135">
          <cell r="J135" t="str">
            <v>01.01.11.01.005 Tanah Bangunan Mess/Wisma/Asrama</v>
          </cell>
        </row>
        <row r="136">
          <cell r="J136" t="str">
            <v>01.01.11.01.006 Tanah Bangunan Peristirahatan/Bungalow/Cottage</v>
          </cell>
        </row>
        <row r="137">
          <cell r="J137" t="str">
            <v>01.01.11.01.007 Tanah Bangunan Rumah Penjaga</v>
          </cell>
        </row>
        <row r="138">
          <cell r="J138" t="str">
            <v>01.01.11.01.008 Tanah Bangunan Rumah LP</v>
          </cell>
        </row>
        <row r="139">
          <cell r="J139" t="str">
            <v>01.01.11.01.009 Tanah Bangunan Rumah Tahanan/Rutan</v>
          </cell>
        </row>
        <row r="140">
          <cell r="J140" t="str">
            <v>01.01.11.01.010 Tanah Bangunan Rumah Fasilitas Tempat Tinggal Lain</v>
          </cell>
        </row>
        <row r="141">
          <cell r="J141" t="str">
            <v>01.01.11.01.011 Tanah Bangunan Perumahan Lain-lain</v>
          </cell>
        </row>
        <row r="142">
          <cell r="J142" t="str">
            <v>01.01.11.02.001 Tanah Bangunan Pasar</v>
          </cell>
        </row>
        <row r="143">
          <cell r="J143" t="str">
            <v>01.01.11.02.002 Tanah Bangunan Pertokoan/Rumah Toko</v>
          </cell>
        </row>
        <row r="144">
          <cell r="J144" t="str">
            <v>01.01.11.02.003 Tanah Bangunan Gedung</v>
          </cell>
        </row>
        <row r="145">
          <cell r="J145" t="str">
            <v>01.01.11.02.004 Tanah Bangunan Stasiun Kereta Api</v>
          </cell>
        </row>
        <row r="146">
          <cell r="J146" t="str">
            <v>01.01.11.02.005 Tanah Bangunan Bioskop</v>
          </cell>
        </row>
        <row r="147">
          <cell r="J147" t="str">
            <v>01.01.11.02.006 Tanah Bangunan Hotel/Penginapan</v>
          </cell>
        </row>
        <row r="148">
          <cell r="J148" t="str">
            <v>01.01.11.02.007 Tanah Bangunan Terminal Darat</v>
          </cell>
        </row>
        <row r="149">
          <cell r="J149" t="str">
            <v>01.01.11.02.008 Tanah Bangunan Terminal Laut</v>
          </cell>
        </row>
        <row r="150">
          <cell r="J150" t="str">
            <v>01.01.11.02.009 Tanah Bangunan Terminal Udara</v>
          </cell>
        </row>
        <row r="151">
          <cell r="J151" t="str">
            <v>01.01.11.02.010 Tanah Bangunan Gedung Kesenian</v>
          </cell>
        </row>
        <row r="152">
          <cell r="J152" t="str">
            <v>01.01.11.02.011 Tanah Bangunan Gedung Pameran</v>
          </cell>
        </row>
        <row r="153">
          <cell r="J153" t="str">
            <v>01.01.11.02.012 Tanah Bangunan Gedung Pusat Perbelanjaan</v>
          </cell>
        </row>
        <row r="154">
          <cell r="J154" t="str">
            <v>01.01.11.02.013 Tanah Bangunan Apotik</v>
          </cell>
        </row>
        <row r="155">
          <cell r="J155" t="str">
            <v>01.01.11.02.014 Tanah Bangunan Gedung Perdaganagan Lainnya</v>
          </cell>
        </row>
        <row r="156">
          <cell r="J156" t="str">
            <v>01.01.11.02.015 Tanah Utk Bangunan Gd. Perdagangan Lain-lain</v>
          </cell>
        </row>
        <row r="157">
          <cell r="J157" t="str">
            <v>01.01.11.03.001 Tanah Bangunan Industri Makanan</v>
          </cell>
        </row>
        <row r="158">
          <cell r="J158" t="str">
            <v>01.01.11.03.002 Tanah Bangunan Industri Minuman</v>
          </cell>
        </row>
        <row r="159">
          <cell r="J159" t="str">
            <v>01.01.11.03.003 Tanah Bangunan Industri/Alat RT</v>
          </cell>
        </row>
        <row r="160">
          <cell r="J160" t="str">
            <v>01.01.11.03.004 Tanah Bangunan Industri Pakaian/Garment</v>
          </cell>
        </row>
        <row r="161">
          <cell r="J161" t="str">
            <v>01.01.11.03.005 Tanah Bangunan Industri Besi/Logam</v>
          </cell>
        </row>
        <row r="162">
          <cell r="J162" t="str">
            <v>01.01.11.03.006 Tanah Bangunan Industri Baja</v>
          </cell>
        </row>
        <row r="163">
          <cell r="J163" t="str">
            <v>01.01.11.03.007 Tanah Bangunan Industri Pengelengan</v>
          </cell>
        </row>
        <row r="164">
          <cell r="J164" t="str">
            <v>01.01.11.03.008 Tanah Bangunan Industri Bengkel</v>
          </cell>
        </row>
        <row r="165">
          <cell r="J165" t="str">
            <v>01.01.11.03.009 Tanah Bangunan Industri Penyulingan Minyak</v>
          </cell>
        </row>
        <row r="166">
          <cell r="J166" t="str">
            <v>01.01.11.03.010 Tanah Bangunan Industri Semen</v>
          </cell>
        </row>
        <row r="167">
          <cell r="J167" t="str">
            <v>01.01.11.03.011 Tanah Bangunan Industri Batu Bata/Batako</v>
          </cell>
        </row>
        <row r="168">
          <cell r="J168" t="str">
            <v>01.01.11.03.012 Tanah Bangunan Industri Genteng</v>
          </cell>
        </row>
        <row r="169">
          <cell r="J169" t="str">
            <v>01.01.11.03.013 Tanah Bangunan Industri Percetakan</v>
          </cell>
        </row>
        <row r="170">
          <cell r="J170" t="str">
            <v>01.01.11.03.014 Tanah Bangunan Industri Tekstil</v>
          </cell>
        </row>
        <row r="171">
          <cell r="J171" t="str">
            <v>01.01.11.03.015 Tanah Bangunan Industri Obat-obatan</v>
          </cell>
        </row>
        <row r="172">
          <cell r="J172" t="str">
            <v>01.01.11.03.016 Tanah Bangunan Industri Alat Olah Raga</v>
          </cell>
        </row>
        <row r="173">
          <cell r="J173" t="str">
            <v>01.01.11.03.017 Tanah Bangunan Industri Kendraan/Otomotif</v>
          </cell>
        </row>
        <row r="174">
          <cell r="J174" t="str">
            <v>01.01.11.03.018 Tanah Bangunan Industri Persenjataan</v>
          </cell>
        </row>
        <row r="175">
          <cell r="J175" t="str">
            <v>01.01.11.03.019 Tanah Bangunan Industri Kapal Udara</v>
          </cell>
        </row>
        <row r="176">
          <cell r="J176" t="str">
            <v>01.01.11.03.020 Tanah Bangunan Industri Kapal Laut</v>
          </cell>
        </row>
        <row r="177">
          <cell r="J177" t="str">
            <v>01.01.11.03.021 Tanah Bangunan Industri Kapal Api</v>
          </cell>
        </row>
        <row r="178">
          <cell r="J178" t="str">
            <v>01.01.11.03.022 Tanah Bangunan Industri Keramik/Marmer</v>
          </cell>
        </row>
        <row r="179">
          <cell r="J179" t="str">
            <v>01.01.11.03.023 Tanah Bangunan Industri Lainnya</v>
          </cell>
        </row>
        <row r="180">
          <cell r="J180" t="str">
            <v>01.01.11.04.001 Tanah Bangunan Kantor Pemerintah</v>
          </cell>
        </row>
        <row r="181">
          <cell r="J181" t="str">
            <v>01.01.11.04.002 Tanah Bangunan Pendidikan dan Latihan (Sekolah)</v>
          </cell>
        </row>
        <row r="182">
          <cell r="J182" t="str">
            <v>01.01.11.04.003 Tanah Bangunan Rumah Sakit</v>
          </cell>
        </row>
        <row r="183">
          <cell r="J183" t="str">
            <v>01.01.11.04.004 Tanah Bangunan Apotik</v>
          </cell>
        </row>
        <row r="184">
          <cell r="J184" t="str">
            <v>01.01.11.04.005 Tanah Bangunan Tempat Ibadah</v>
          </cell>
        </row>
        <row r="185">
          <cell r="J185" t="str">
            <v>01.01.11.04.006 Tanah Bangunan Dermaga</v>
          </cell>
        </row>
        <row r="186">
          <cell r="J186" t="str">
            <v>01.01.11.04.007 Tanah Bangunan Pelabuhan Udara</v>
          </cell>
        </row>
        <row r="187">
          <cell r="J187" t="str">
            <v>01.01.11.04.008 Tanah Bangunan Olah Raga</v>
          </cell>
        </row>
        <row r="188">
          <cell r="J188" t="str">
            <v>01.01.11.04.009 Tanah Bangunan Taman/Wisata/Rekreasi</v>
          </cell>
        </row>
        <row r="189">
          <cell r="J189" t="str">
            <v>01.01.11.04.010 Tanah Bangunan Balai Sidang/Pertemuan</v>
          </cell>
        </row>
        <row r="190">
          <cell r="J190" t="str">
            <v>01.01.11.04.011 Tanah Bangunan Balai Nikah</v>
          </cell>
        </row>
        <row r="191">
          <cell r="J191" t="str">
            <v>01.01.11.04.012 Tanah Bangunan Puskesmas/Posyandu</v>
          </cell>
        </row>
        <row r="192">
          <cell r="J192" t="str">
            <v>01.01.11.04.013 Tanah Bangunan Poliklinik</v>
          </cell>
        </row>
        <row r="193">
          <cell r="J193" t="str">
            <v>01.01.11.04.014 Tanah Bangunan Laboratorium</v>
          </cell>
        </row>
        <row r="194">
          <cell r="J194" t="str">
            <v>01.01.11.04.015 Tanah Bangunan Fumigasi/Sterilisasi</v>
          </cell>
        </row>
        <row r="195">
          <cell r="J195" t="str">
            <v>01.01.11.04.016 Tanah Bangunan Karantina</v>
          </cell>
        </row>
        <row r="196">
          <cell r="J196" t="str">
            <v>01.01.11.04.017 Tanah Bangunan Bangsal Pengolahan Pondok Kerja</v>
          </cell>
        </row>
        <row r="197">
          <cell r="J197" t="str">
            <v>01.01.11.04.018 Tanah Bangunan Kandang Hewan</v>
          </cell>
        </row>
        <row r="198">
          <cell r="J198" t="str">
            <v>01.01.11.04.019 Tanah Bangunan Pembibitan</v>
          </cell>
        </row>
        <row r="199">
          <cell r="J199" t="str">
            <v>01.01.11.04.020 Tanah Bangunan Rumah Pendingin</v>
          </cell>
        </row>
        <row r="200">
          <cell r="J200" t="str">
            <v>01.01.11.04.021 Tanah Bangunan Rumah Pengering</v>
          </cell>
        </row>
        <row r="201">
          <cell r="J201" t="str">
            <v>01.01.11.04.022 Tanah Bangunan Statiun Penelitian</v>
          </cell>
        </row>
        <row r="202">
          <cell r="J202" t="str">
            <v>01.01.11.04.023 Tanah Bangunan Gedung Pelelangan Ikan</v>
          </cell>
        </row>
        <row r="203">
          <cell r="J203" t="str">
            <v>01.01.11.04.024 Tanah Bangunan Pos Jaga/Menara Jaga</v>
          </cell>
        </row>
        <row r="204">
          <cell r="J204" t="str">
            <v>01.01.11.04.025 Tanah Bangunan Tempat Kerja Lainnya</v>
          </cell>
        </row>
        <row r="205">
          <cell r="J205" t="str">
            <v>01.01.11.04.026 Tanah BangunanTempat Kerja Lainnya</v>
          </cell>
        </row>
        <row r="206">
          <cell r="J206" t="str">
            <v>01.01.11.05.001 Tanah kosong yang tidak diusahakan</v>
          </cell>
        </row>
        <row r="207">
          <cell r="J207" t="str">
            <v>01.01.11.05.002 Tanah Sawah</v>
          </cell>
        </row>
        <row r="208">
          <cell r="J208" t="str">
            <v>01.01.11.05.003 Tanah Tegalan</v>
          </cell>
        </row>
        <row r="209">
          <cell r="J209" t="str">
            <v>01.01.11.05.004 Tanah Kebun</v>
          </cell>
        </row>
        <row r="210">
          <cell r="J210" t="str">
            <v>01.01.11.05.005 Tanah kosong yang sudah diperuntukkan</v>
          </cell>
        </row>
        <row r="211">
          <cell r="J211" t="str">
            <v>01.01.11.05.006 Kebun Pembibitan</v>
          </cell>
        </row>
        <row r="212">
          <cell r="J212" t="str">
            <v>01.01.11.05.007 Tanah Kosong Lainnya</v>
          </cell>
        </row>
        <row r="213">
          <cell r="J213" t="str">
            <v>01.01.11.06.001 Tanah Peternakan</v>
          </cell>
        </row>
        <row r="214">
          <cell r="J214" t="str">
            <v>01.01.11.06.002 Tanah Peternakan Lainnya</v>
          </cell>
        </row>
        <row r="215">
          <cell r="J215" t="str">
            <v>01.01.11.07.001 Tanah Waduk</v>
          </cell>
        </row>
        <row r="216">
          <cell r="J216" t="str">
            <v>01.01.11.07.002 Tanah Komplek Bendungan</v>
          </cell>
        </row>
        <row r="217">
          <cell r="J217" t="str">
            <v>01.01.11.07.003 Tanah Jaringan/Saluran</v>
          </cell>
        </row>
        <row r="218">
          <cell r="J218" t="str">
            <v>01.01.11.07.004 Tanah Bangunan Pengairan Lain-lain</v>
          </cell>
        </row>
        <row r="219">
          <cell r="J219" t="str">
            <v>01.01.11.08.001 Tanah Jalan</v>
          </cell>
        </row>
        <row r="220">
          <cell r="J220" t="str">
            <v>01.01.11.08.002 Tanah Jembatan</v>
          </cell>
        </row>
        <row r="221">
          <cell r="J221" t="str">
            <v>01.01.11.08.003 Tanah Bangunan Jln dan Jembatan Lain-lain</v>
          </cell>
        </row>
        <row r="222">
          <cell r="J222" t="str">
            <v>01.01.11.09.001 Tanah Lembiran Pengairan</v>
          </cell>
        </row>
        <row r="223">
          <cell r="J223" t="str">
            <v>01.01.11.09.002 Tanah Lambiran Jalan dan Jembatan</v>
          </cell>
        </row>
        <row r="224">
          <cell r="J224" t="str">
            <v>01.01.11.09.003 Tanah Lembiran/Bantaran/Lepe2 Lain-lain</v>
          </cell>
        </row>
        <row r="225">
          <cell r="J225" t="str">
            <v>01.01.12.01.001 Intan</v>
          </cell>
        </row>
        <row r="226">
          <cell r="J226" t="str">
            <v>01.01.12.01.002 Emas</v>
          </cell>
        </row>
        <row r="227">
          <cell r="J227" t="str">
            <v>01.01.12.01.003 Perak</v>
          </cell>
        </row>
        <row r="228">
          <cell r="J228" t="str">
            <v>01.01.12.01.004 Nekel</v>
          </cell>
        </row>
        <row r="229">
          <cell r="J229" t="str">
            <v>01.01.12.01.005 Timah</v>
          </cell>
        </row>
        <row r="230">
          <cell r="J230" t="str">
            <v>01.01.12.01.006 Uranium</v>
          </cell>
        </row>
        <row r="231">
          <cell r="J231" t="str">
            <v>01.01.12.01.007 Tembaga</v>
          </cell>
        </row>
        <row r="232">
          <cell r="J232" t="str">
            <v>01.01.12.01.008 Minyak Bumi</v>
          </cell>
        </row>
        <row r="233">
          <cell r="J233" t="str">
            <v>01.01.12.01.009 Batu Bara</v>
          </cell>
        </row>
        <row r="234">
          <cell r="J234" t="str">
            <v>01.01.12.01.010 Koslin</v>
          </cell>
        </row>
        <row r="235">
          <cell r="J235" t="str">
            <v>01.01.12.01.011 Batu Bara Berharga</v>
          </cell>
        </row>
        <row r="236">
          <cell r="J236" t="str">
            <v>01.01.12.01.012 Pasir Berharga</v>
          </cell>
        </row>
        <row r="237">
          <cell r="J237" t="str">
            <v>01.01.12.01.013 Pertambangan Lain-lain</v>
          </cell>
        </row>
        <row r="238">
          <cell r="J238" t="str">
            <v>01.01.13.01.001 Tanah Lapangan Tenis</v>
          </cell>
        </row>
        <row r="239">
          <cell r="J239" t="str">
            <v>01.01.13.01.002 Tanah Lapangan Basket</v>
          </cell>
        </row>
        <row r="240">
          <cell r="J240" t="str">
            <v>01.01.13.01.003 Tanah Lapangan Badminton/Bulutangkis</v>
          </cell>
        </row>
        <row r="241">
          <cell r="J241" t="str">
            <v>01.01.13.01.004 Tanah Lapangan Golf</v>
          </cell>
        </row>
        <row r="242">
          <cell r="J242" t="str">
            <v>01.01.13.01.005 Tanah Lapangan Sepak Bola</v>
          </cell>
        </row>
        <row r="243">
          <cell r="J243" t="str">
            <v>01.01.13.01.006 Tanah Lapangan Bola Volly</v>
          </cell>
        </row>
        <row r="244">
          <cell r="J244" t="str">
            <v>01.01.13.01.007 Tanah Lapangan Sepak Takraw</v>
          </cell>
        </row>
        <row r="245">
          <cell r="J245" t="str">
            <v>01.01.13.01.008 Tanah Lapangan  Pacuan Kuda</v>
          </cell>
        </row>
        <row r="246">
          <cell r="J246" t="str">
            <v>01.01.13.01.009 Tanah Lapangan  Balap Sepeda</v>
          </cell>
        </row>
        <row r="247">
          <cell r="J247" t="str">
            <v>01.01.13.01.010 Tanah Lapangan  Atletik</v>
          </cell>
        </row>
        <row r="248">
          <cell r="J248" t="str">
            <v>01.01.13.01.011 Tanah Lapangan  Softball</v>
          </cell>
        </row>
        <row r="249">
          <cell r="J249" t="str">
            <v>01.01.13.01.012 Tanah Lapangan Olah Raga Lain-lain</v>
          </cell>
        </row>
        <row r="250">
          <cell r="J250" t="str">
            <v>01.01.13.02.001 Tanah Lapangan Parkir Konstruksi Beton</v>
          </cell>
        </row>
        <row r="251">
          <cell r="J251" t="str">
            <v>01.01.13.02.002 Tanah Lapangan Parkir Konstruksi Aspal</v>
          </cell>
        </row>
        <row r="252">
          <cell r="J252" t="str">
            <v>01.01.13.02.003 Tanah Lapangan Parkir Sirtu (Pasir Batu)</v>
          </cell>
        </row>
        <row r="253">
          <cell r="J253" t="str">
            <v>01.01.13.02.004 Tanah Lapangan Parkir Konblok</v>
          </cell>
        </row>
        <row r="254">
          <cell r="J254" t="str">
            <v>01.01.13.02.005 Tanah Lapangan Parkir Tanah Keras</v>
          </cell>
        </row>
        <row r="255">
          <cell r="J255" t="str">
            <v>01.01.13.02.006 Tanah Lapngan Parkir Lain-lain</v>
          </cell>
        </row>
        <row r="256">
          <cell r="J256" t="str">
            <v>01.01.13.03.001 Tanah Lapangan Penimbun Barang Belum Diolah</v>
          </cell>
        </row>
        <row r="257">
          <cell r="J257" t="str">
            <v>01.01.13.03.002 Tanah Lapangan Penimbun Barang Jadi</v>
          </cell>
        </row>
        <row r="258">
          <cell r="J258" t="str">
            <v>01.01.13.03.003 Tanah Lapangan Penimbun Pembuangan Sampah</v>
          </cell>
        </row>
        <row r="259">
          <cell r="J259" t="str">
            <v>01.01.13.03.004 Tanah Lapangan Penimbun Bahan Bangunan</v>
          </cell>
        </row>
        <row r="260">
          <cell r="J260" t="str">
            <v>01.01.13.03.005 Tanah Lapangan Penimbun Barang Bukti</v>
          </cell>
        </row>
        <row r="261">
          <cell r="J261" t="str">
            <v>01.01.13.03.006 Tanah Lapangan Penimbun Barang Lain-lain</v>
          </cell>
        </row>
        <row r="262">
          <cell r="J262" t="str">
            <v>01.01.13.04.001 Tanah Lapangan Pemancar TV/Radio/Radar</v>
          </cell>
        </row>
        <row r="263">
          <cell r="J263" t="str">
            <v>01.01.13.04.002 Tanah Lapangan Studio Alam</v>
          </cell>
        </row>
        <row r="264">
          <cell r="J264" t="str">
            <v>01.01.13.04.003 Tanah Lapangan Pemancar Lainnya</v>
          </cell>
        </row>
        <row r="265">
          <cell r="J265" t="str">
            <v>01.01.13.04.004 Tanah Lapangan Pemancar &amp; Studi Lain-lain</v>
          </cell>
        </row>
        <row r="266">
          <cell r="J266" t="str">
            <v>01.01.13.05.001 Tanah Lapangan Pengujian Kendraan Bermotor</v>
          </cell>
        </row>
        <row r="267">
          <cell r="J267" t="str">
            <v>01.01.13.05.002 Tanah Lapangan Pengelolaan Bahan Bangunan</v>
          </cell>
        </row>
        <row r="268">
          <cell r="J268" t="str">
            <v>01.01.13.05.003 Tanah Lapangan  Pengujian Lainnya</v>
          </cell>
        </row>
        <row r="269">
          <cell r="J269" t="str">
            <v>01.01.13.05.004 Tanah Lapangan Pengujian Lain-lain</v>
          </cell>
        </row>
        <row r="270">
          <cell r="J270" t="str">
            <v>01.01.13.06.001 Tanah Lapangan Terbang Perintis</v>
          </cell>
        </row>
        <row r="271">
          <cell r="J271" t="str">
            <v>01.01.13.06.002 Tanah Lapangan Komersial</v>
          </cell>
        </row>
        <row r="272">
          <cell r="J272" t="str">
            <v>01.01.13.06.003 Tanah Lapangan Terbang Khusus/Militer</v>
          </cell>
        </row>
        <row r="273">
          <cell r="J273" t="str">
            <v>01.01.13.06.004 Tanah Lapangan Terbang Olah Raga</v>
          </cell>
        </row>
        <row r="274">
          <cell r="J274" t="str">
            <v>01.01.13.06.005 Tanah Lapangan Terbang Pendidikan</v>
          </cell>
        </row>
        <row r="275">
          <cell r="J275" t="str">
            <v>01.01.13.06.006 Tanah Lapangan Terbang Lainnya</v>
          </cell>
        </row>
        <row r="276">
          <cell r="J276" t="str">
            <v>01.01.13.07.001 Tanah Untuk Jalan Nasional</v>
          </cell>
        </row>
        <row r="277">
          <cell r="J277" t="str">
            <v>01.01.13.07.002 Tanah Untuk Jalan Propinsi</v>
          </cell>
        </row>
        <row r="278">
          <cell r="J278" t="str">
            <v>01.01.13.07.003 Tanah Untuk Jalan Kabupaten</v>
          </cell>
        </row>
        <row r="279">
          <cell r="J279" t="str">
            <v>01.01.13.07.004 Tanah Untuk Jalan Kotamadya</v>
          </cell>
        </row>
        <row r="280">
          <cell r="J280" t="str">
            <v>01.01.13.07.005 Tanah Untuk Jalan Desa</v>
          </cell>
        </row>
        <row r="281">
          <cell r="J281" t="str">
            <v>01.01.13.07.006 Tanah Untuk Jalan Tol</v>
          </cell>
        </row>
        <row r="282">
          <cell r="J282" t="str">
            <v>01.01.13.07.007 Tanah Untuk Jalan Kereta Api/Lori</v>
          </cell>
        </row>
        <row r="283">
          <cell r="J283" t="str">
            <v>01.01.13.07.008 Tanah Untuk Jalan Landasan Pacu Pesawat Terbang</v>
          </cell>
        </row>
        <row r="284">
          <cell r="J284" t="str">
            <v>01.01.13.07.009 Tanah Untuk Jalan Khusus/Komplek</v>
          </cell>
        </row>
        <row r="285">
          <cell r="J285" t="str">
            <v>01.01.13.07.010 Tanah Utk Bangunan Jalan Lain-lain</v>
          </cell>
        </row>
        <row r="286">
          <cell r="J286" t="str">
            <v>01.01.13.08.001 Tanah Untuk Bangunan Air Irigasi</v>
          </cell>
        </row>
        <row r="287">
          <cell r="J287" t="str">
            <v>01.01.13.08.002 Tanah Untuk Bangunan Pengairan Pasang Surut</v>
          </cell>
        </row>
        <row r="288">
          <cell r="J288" t="str">
            <v>01.01.13.08.003 Tanah Untuk Bangunan Pengembangan Rawa dan Polder</v>
          </cell>
        </row>
        <row r="289">
          <cell r="J289" t="str">
            <v>01.01.13.08.004 Tanah Untuk Bangunan Pengaman Sungai dan Penanggul</v>
          </cell>
        </row>
        <row r="290">
          <cell r="J290" t="str">
            <v>01.01.13.08.005 Tanah Untuk Bangunan Pengembangan Sumber Air dan A</v>
          </cell>
        </row>
        <row r="291">
          <cell r="J291" t="str">
            <v>01.01.13.08.006 Tanah Untuk Bangunan Air Bersih/Air Baku</v>
          </cell>
        </row>
        <row r="292">
          <cell r="J292" t="str">
            <v>01.01.13.08.007 Tanah Untuk Bangunan Air Kotor</v>
          </cell>
        </row>
        <row r="293">
          <cell r="J293" t="str">
            <v>01.01.13.08.008 Tanah Utk Bangunan Air Lain-lain</v>
          </cell>
        </row>
        <row r="294">
          <cell r="J294" t="str">
            <v>01.01.13.09.001 Tanah Untuk Bangunan Instalasi Air Bersih/Air Baku</v>
          </cell>
        </row>
        <row r="295">
          <cell r="J295" t="str">
            <v>01.01.13.09.002 Tanah Untuk Bangunan Instalasi Air Kotor/Air Limba</v>
          </cell>
        </row>
        <row r="296">
          <cell r="J296" t="str">
            <v>01.01.13.09.003 Tanah Untuk Bangunan Instalasi Pengolahan Sampah</v>
          </cell>
        </row>
        <row r="297">
          <cell r="J297" t="str">
            <v>01.01.13.09.004 Tanah Untuk Bangunan Instalasi Pengolahan Bahan Ba</v>
          </cell>
        </row>
        <row r="298">
          <cell r="J298" t="str">
            <v>01.01.13.09.005 Tanah Untuk Bangunan Instalasi Listrik</v>
          </cell>
        </row>
        <row r="299">
          <cell r="J299" t="str">
            <v>01.01.13.09.006 Tanah Untuk Bangunan Instalasi Gardu Listrik</v>
          </cell>
        </row>
        <row r="300">
          <cell r="J300" t="str">
            <v>01.01.13.09.007 Tanah Untuk Bangunan Instalasi Pengolahan Limbah</v>
          </cell>
        </row>
        <row r="301">
          <cell r="J301" t="str">
            <v>01.01.13.09.008 Tanah Utk Bangunan Instalsi Lain-lain</v>
          </cell>
        </row>
        <row r="302">
          <cell r="J302" t="str">
            <v>01.01.13.10.001 Tanah Untuk Bangunan Jaringan Air Bersih/Air Baku</v>
          </cell>
        </row>
        <row r="303">
          <cell r="J303" t="str">
            <v>01.01.13.10.002 Tanah Untuk Bangunan Jaringan Komunikasi</v>
          </cell>
        </row>
        <row r="304">
          <cell r="J304" t="str">
            <v>01.01.13.10.003 Tanah Untuk Bangunan Jaringan Listrik</v>
          </cell>
        </row>
        <row r="305">
          <cell r="J305" t="str">
            <v>01.01.13.10.004 Tanah Untuk Bangunan Jaringan Gas/BBM</v>
          </cell>
        </row>
        <row r="306">
          <cell r="J306" t="str">
            <v>01.01.13.10.005 Tanah Utk Bangunan Jaringan Lain-lain</v>
          </cell>
        </row>
        <row r="307">
          <cell r="J307" t="str">
            <v>01.01.13.11.001 Tanah Untuk Monumen</v>
          </cell>
        </row>
        <row r="308">
          <cell r="J308" t="str">
            <v>01.01.13.11.002 Tanah Untuk Tugu Peringatan</v>
          </cell>
        </row>
        <row r="309">
          <cell r="J309" t="str">
            <v>01.01.13.11.003 Tanah Untuk Tugu Batas Wilayah</v>
          </cell>
        </row>
        <row r="310">
          <cell r="J310" t="str">
            <v>01.01.13.11.004 Tanah Untuk Candi</v>
          </cell>
        </row>
        <row r="311">
          <cell r="J311" t="str">
            <v>01.01.13.11.005 Tanah Untuk Bangunan Museum</v>
          </cell>
        </row>
        <row r="312">
          <cell r="J312" t="str">
            <v>01.01.13.11.006 Tanah Untuk Bangunan Bersejarah</v>
          </cell>
        </row>
        <row r="313">
          <cell r="J313" t="str">
            <v>01.01.13.11.007 Tanah Utk Bangunan Bersejarah Lain-lain</v>
          </cell>
        </row>
        <row r="314">
          <cell r="J314" t="str">
            <v>01.01.13.12.001 Tanah Bangunan Sarana Olah Raga Terbatas</v>
          </cell>
        </row>
        <row r="315">
          <cell r="J315" t="str">
            <v>01.01.13.12.002 Tanah Bangunan Sarana Olah Raga Terbuka</v>
          </cell>
        </row>
        <row r="316">
          <cell r="J316" t="str">
            <v>01.01.13.12.003 Tanah Bangunan Sarana Olah Raga Lainnya</v>
          </cell>
        </row>
        <row r="317">
          <cell r="J317" t="str">
            <v>01.01.13.13.001 Tanah Untuk Bangunan Mesjid</v>
          </cell>
        </row>
        <row r="318">
          <cell r="J318" t="str">
            <v>01.01.13.13.002 Tanah Untuk Bangunan Gereja</v>
          </cell>
        </row>
        <row r="319">
          <cell r="J319" t="str">
            <v>01.01.13.13.003 Tanah Untuk Bangunan Pura</v>
          </cell>
        </row>
        <row r="320">
          <cell r="J320" t="str">
            <v>01.01.13.13.004 Tanah Untuk Bangunan Vihara</v>
          </cell>
        </row>
        <row r="321">
          <cell r="J321" t="str">
            <v>01.01.13.13.005 Tanah Untuk Bangunan Klenteng/Kuil</v>
          </cell>
        </row>
        <row r="322">
          <cell r="J322" t="str">
            <v>01.01.13.13.006 Tanah Untuk Bangunan Krematorium</v>
          </cell>
        </row>
        <row r="323">
          <cell r="J323" t="str">
            <v>01.01.13.13.007 Tanah Utk Bangunan Tempat Ibadah Lain-lain</v>
          </cell>
        </row>
        <row r="324">
          <cell r="J324" t="str">
            <v>02.02.01.01.001 Crawler Tractor</v>
          </cell>
        </row>
        <row r="325">
          <cell r="J325" t="str">
            <v>02.02.01.01.002 Wheel Tractor</v>
          </cell>
        </row>
        <row r="326">
          <cell r="J326" t="str">
            <v>02.02.01.01.003 Swanp Tractor</v>
          </cell>
        </row>
        <row r="327">
          <cell r="J327" t="str">
            <v>02.02.01.01.004 Tractor Lain-lain</v>
          </cell>
        </row>
        <row r="328">
          <cell r="J328" t="str">
            <v>02.02.01.02.001 Grader+Attachment</v>
          </cell>
        </row>
        <row r="329">
          <cell r="J329" t="str">
            <v>02.02.01.02.002 Grader Towed Type</v>
          </cell>
        </row>
        <row r="330">
          <cell r="J330" t="str">
            <v>02.02.01.02.003 Buldozer</v>
          </cell>
        </row>
        <row r="331">
          <cell r="J331" t="str">
            <v>02.02.01.02.004 Draiglines</v>
          </cell>
        </row>
        <row r="332">
          <cell r="J332" t="str">
            <v>02.02.01.02.005 Slovel Dozer</v>
          </cell>
        </row>
        <row r="333">
          <cell r="J333" t="str">
            <v>02.02.01.02.006 Grader Lain-lain</v>
          </cell>
        </row>
        <row r="334">
          <cell r="J334" t="str">
            <v>02.02.01.03.001 Clawler Excavator</v>
          </cell>
        </row>
        <row r="335">
          <cell r="J335" t="str">
            <v>02.02.01.03.002 Wheel Exacvator</v>
          </cell>
        </row>
        <row r="336">
          <cell r="J336" t="str">
            <v>02.02.01.03.003 Excavator Lain-lain</v>
          </cell>
        </row>
        <row r="337">
          <cell r="J337" t="str">
            <v>02.02.01.04.001 Pile Driver</v>
          </cell>
        </row>
        <row r="338">
          <cell r="J338" t="str">
            <v>02.02.01.04.002 Pile Driver Lain-lain</v>
          </cell>
        </row>
        <row r="339">
          <cell r="J339" t="str">
            <v>02.02.01.05.001 Self Propelled Sraper</v>
          </cell>
        </row>
        <row r="340">
          <cell r="J340" t="str">
            <v>02.02.01.05.002 Towed Scraper</v>
          </cell>
        </row>
        <row r="341">
          <cell r="J341" t="str">
            <v>02.02.01.05.003 Dump Truck</v>
          </cell>
        </row>
        <row r="342">
          <cell r="J342" t="str">
            <v>02.02.01.05.004 Lamp Wagen</v>
          </cell>
        </row>
        <row r="343">
          <cell r="J343" t="str">
            <v>02.02.01.05.005 Lori</v>
          </cell>
        </row>
        <row r="344">
          <cell r="J344" t="str">
            <v>02.02.01.05.006 Hauler Lain-lain</v>
          </cell>
        </row>
        <row r="345">
          <cell r="J345" t="str">
            <v>02.02.01.06.001 Asphal Mixing Plant</v>
          </cell>
        </row>
        <row r="346">
          <cell r="J346" t="str">
            <v>02.02.01.06.002 Asphal Finisher</v>
          </cell>
        </row>
        <row r="347">
          <cell r="J347" t="str">
            <v>02.02.01.06.003 Asphal Distributor</v>
          </cell>
        </row>
        <row r="348">
          <cell r="J348" t="str">
            <v>02.02.01.06.004 Asphal Heater</v>
          </cell>
        </row>
        <row r="349">
          <cell r="J349" t="str">
            <v>02.02.01.06.005 Asphal Tanker</v>
          </cell>
        </row>
        <row r="350">
          <cell r="J350" t="str">
            <v>02.02.01.06.006 Asphal Srayer</v>
          </cell>
        </row>
        <row r="351">
          <cell r="J351" t="str">
            <v>02.02.01.06.007 Asphal Dryar</v>
          </cell>
        </row>
        <row r="352">
          <cell r="J352" t="str">
            <v>02.02.01.06.008 Recycle</v>
          </cell>
        </row>
        <row r="353">
          <cell r="J353" t="str">
            <v>02.02.01.06.009 Col Milling Machine</v>
          </cell>
        </row>
        <row r="354">
          <cell r="J354" t="str">
            <v>02.02.01.06.010 Aspal Equipment Lain-lain</v>
          </cell>
        </row>
        <row r="355">
          <cell r="J355" t="str">
            <v>02.02.01.07.001 Macadam Roller/Three Whell Roller</v>
          </cell>
        </row>
        <row r="356">
          <cell r="J356" t="str">
            <v>02.02.01.07.002 Tandam Roller</v>
          </cell>
        </row>
        <row r="357">
          <cell r="J357" t="str">
            <v>02.02.01.07.003 Mesh Roller</v>
          </cell>
        </row>
        <row r="358">
          <cell r="J358" t="str">
            <v>02.02.01.07.004 Vibration Roller</v>
          </cell>
        </row>
        <row r="359">
          <cell r="J359" t="str">
            <v>02.02.01.07.005 Tyre Roller</v>
          </cell>
        </row>
        <row r="360">
          <cell r="J360" t="str">
            <v>02.02.01.07.006 Soil Stabilizer</v>
          </cell>
        </row>
        <row r="361">
          <cell r="J361" t="str">
            <v>02.02.01.07.007 Sheep Foot/Stamping Roller</v>
          </cell>
        </row>
        <row r="362">
          <cell r="J362" t="str">
            <v>02.02.01.07.008 Stamper</v>
          </cell>
        </row>
        <row r="363">
          <cell r="J363" t="str">
            <v>02.02.01.07.009 Vibration Plate</v>
          </cell>
        </row>
        <row r="364">
          <cell r="J364" t="str">
            <v>02.02.01.07.010 Pemadat Sampah</v>
          </cell>
        </row>
        <row r="365">
          <cell r="J365" t="str">
            <v>02.02.01.07.011 Compacting Equipment Lain-lain</v>
          </cell>
        </row>
        <row r="366">
          <cell r="J366" t="str">
            <v>02.02.01.08.001 Stone Crushing Plant</v>
          </cell>
        </row>
        <row r="367">
          <cell r="J367" t="str">
            <v>02.02.01.08.002 Screeninth Classifier</v>
          </cell>
        </row>
        <row r="368">
          <cell r="J368" t="str">
            <v>02.02.01.08.003 Stone Crusher</v>
          </cell>
        </row>
        <row r="369">
          <cell r="J369" t="str">
            <v>02.02.01.08.004 Aggregate Washer</v>
          </cell>
        </row>
        <row r="370">
          <cell r="J370" t="str">
            <v>02.02.01.08.005 Batching Plant</v>
          </cell>
        </row>
        <row r="371">
          <cell r="J371" t="str">
            <v>02.02.01.08.006 Concrete Finisher</v>
          </cell>
        </row>
        <row r="372">
          <cell r="J372" t="str">
            <v>02.02.01.08.007 Concrete Finisher</v>
          </cell>
        </row>
        <row r="373">
          <cell r="J373" t="str">
            <v>02.02.01.08.008 Concrete Pump</v>
          </cell>
        </row>
        <row r="374">
          <cell r="J374" t="str">
            <v>02.02.01.08.009 Concrete Lif</v>
          </cell>
        </row>
        <row r="375">
          <cell r="J375" t="str">
            <v>02.02.01.08.010 Concrete Prestres</v>
          </cell>
        </row>
        <row r="376">
          <cell r="J376" t="str">
            <v>02.02.01.08.011 Concrete Cutter</v>
          </cell>
        </row>
        <row r="377">
          <cell r="J377" t="str">
            <v>02.02.01.08.012 Concrete Mixer</v>
          </cell>
        </row>
        <row r="378">
          <cell r="J378" t="str">
            <v>02.02.01.08.013 Concrete Vibrator</v>
          </cell>
        </row>
        <row r="379">
          <cell r="J379" t="str">
            <v>02.02.01.08.014 Concrete Breaker</v>
          </cell>
        </row>
        <row r="380">
          <cell r="J380" t="str">
            <v>02.02.01.08.015 Aggregate/Chip Sproader</v>
          </cell>
        </row>
        <row r="381">
          <cell r="J381" t="str">
            <v>02.02.01.08.016 Grauting Machine</v>
          </cell>
        </row>
        <row r="382">
          <cell r="J382" t="str">
            <v>02.02.01.08.017 Pipe Plant Equipment</v>
          </cell>
        </row>
        <row r="383">
          <cell r="J383" t="str">
            <v>02.02.01.08.018 Concrete Mixer Tandem</v>
          </cell>
        </row>
        <row r="384">
          <cell r="J384" t="str">
            <v>02.02.01.08.019 Onion Head Machine</v>
          </cell>
        </row>
        <row r="385">
          <cell r="J385" t="str">
            <v>02.02.01.08.020 Pan Mixer</v>
          </cell>
        </row>
        <row r="386">
          <cell r="J386" t="str">
            <v>02.02.01.08.021 Asbuton Mixer</v>
          </cell>
        </row>
        <row r="387">
          <cell r="J387" t="str">
            <v>02.02.01.08.022 Paddle Mixer</v>
          </cell>
        </row>
        <row r="388">
          <cell r="J388" t="str">
            <v>02.02.01.08.023 Asphalt Buton Crusher</v>
          </cell>
        </row>
        <row r="389">
          <cell r="J389" t="str">
            <v>02.02.01.08.024 Aggregate Concrete equipment Lain-lain</v>
          </cell>
        </row>
        <row r="390">
          <cell r="J390" t="str">
            <v>02.02.01.09.001 Truck Loader+Attachment</v>
          </cell>
        </row>
        <row r="391">
          <cell r="J391" t="str">
            <v>02.02.01.09.002 Wheel Loader+Attachmnet</v>
          </cell>
        </row>
        <row r="392">
          <cell r="J392" t="str">
            <v>02.02.01.09.003 Loader Lain-lain</v>
          </cell>
        </row>
        <row r="393">
          <cell r="J393" t="str">
            <v>02.02.01.10.001 Tower Crane</v>
          </cell>
        </row>
        <row r="394">
          <cell r="J394" t="str">
            <v>02.02.01.10.002 Truck Mounted Crane</v>
          </cell>
        </row>
        <row r="395">
          <cell r="J395" t="str">
            <v>02.02.01.10.003 Truck Crane</v>
          </cell>
        </row>
        <row r="396">
          <cell r="J396" t="str">
            <v>02.02.01.10.004 Wheel Crane</v>
          </cell>
        </row>
        <row r="397">
          <cell r="J397" t="str">
            <v>02.02.01.10.005 Forklift</v>
          </cell>
        </row>
        <row r="398">
          <cell r="J398" t="str">
            <v>02.02.01.10.006 Fortal Crane</v>
          </cell>
        </row>
        <row r="399">
          <cell r="J399" t="str">
            <v>02.02.01.10.007 Crawier Crane</v>
          </cell>
        </row>
        <row r="400">
          <cell r="J400" t="str">
            <v>02.02.01.10.008 Alat Pengangkat Lain-lain</v>
          </cell>
        </row>
        <row r="401">
          <cell r="J401" t="str">
            <v>02.02.01.11.001 Mesin Pembuat Pellet</v>
          </cell>
        </row>
        <row r="402">
          <cell r="J402" t="str">
            <v>02.02.01.11.002 Mesin Pembuat ES</v>
          </cell>
        </row>
        <row r="403">
          <cell r="J403" t="str">
            <v>02.02.01.11.003 Mesin Penghancur Es</v>
          </cell>
        </row>
        <row r="404">
          <cell r="J404" t="str">
            <v>02.02.01.11.004 Water Treatment</v>
          </cell>
        </row>
        <row r="405">
          <cell r="J405" t="str">
            <v>02.02.01.11.005 Sea Water Treatment</v>
          </cell>
        </row>
        <row r="406">
          <cell r="J406" t="str">
            <v>02.02.01.11.006 Mesin Proses Lain-lain</v>
          </cell>
        </row>
        <row r="407">
          <cell r="J407" t="str">
            <v>02.02.02.01.001 Suchtion Dregder</v>
          </cell>
        </row>
        <row r="408">
          <cell r="J408" t="str">
            <v>02.02.02.01.002 Buchket Dregder</v>
          </cell>
        </row>
        <row r="409">
          <cell r="J409" t="str">
            <v>02.02.02.01.003 Cutter suction Dragline</v>
          </cell>
        </row>
        <row r="410">
          <cell r="J410" t="str">
            <v>02.02.02.01.004 Dredger Lain-lain</v>
          </cell>
        </row>
        <row r="411">
          <cell r="J411" t="str">
            <v>02.02.02.02.001 Floating Excavator+Attachment</v>
          </cell>
        </row>
        <row r="412">
          <cell r="J412" t="str">
            <v>02.02.02.02.002 Floating Excavator Lain-lain</v>
          </cell>
        </row>
        <row r="413">
          <cell r="J413" t="str">
            <v>02.02.02.03.001 Plain Suction</v>
          </cell>
        </row>
        <row r="414">
          <cell r="J414" t="str">
            <v>02.02.02.03.002 Cutter</v>
          </cell>
        </row>
        <row r="415">
          <cell r="J415" t="str">
            <v>02.02.02.03.003 Clamshell/Dragline</v>
          </cell>
        </row>
        <row r="416">
          <cell r="J416" t="str">
            <v>02.02.02.03.004 Amphibi Dredger Lain-lain</v>
          </cell>
        </row>
        <row r="417">
          <cell r="J417" t="str">
            <v>02.02.02.04.001 Kapal Tarik</v>
          </cell>
        </row>
        <row r="418">
          <cell r="J418" t="str">
            <v>02.02.02.04.002 Kapal Tarik Lain-lain</v>
          </cell>
        </row>
        <row r="419">
          <cell r="J419" t="str">
            <v>02.02.02.05.001 Water Treatment</v>
          </cell>
        </row>
        <row r="420">
          <cell r="J420" t="str">
            <v>02.02.02.05.002 Mesin Proses Apung Lain-lain</v>
          </cell>
        </row>
        <row r="421">
          <cell r="J421" t="str">
            <v>02.02.03.01.001 Alat Penarik Kapal</v>
          </cell>
        </row>
        <row r="422">
          <cell r="J422" t="str">
            <v>02.02.03.01.002 Alat Penarik Jaring</v>
          </cell>
        </row>
        <row r="423">
          <cell r="J423" t="str">
            <v>02.02.03.01.003 Alat Penarik Lain-lain</v>
          </cell>
        </row>
        <row r="424">
          <cell r="J424" t="str">
            <v>02.02.03.02.001 Elevator</v>
          </cell>
        </row>
        <row r="425">
          <cell r="J425" t="str">
            <v>02.02.03.02.002 Belt Conveyor</v>
          </cell>
        </row>
        <row r="426">
          <cell r="J426" t="str">
            <v>02.02.03.02.003 Screw Coriveyor</v>
          </cell>
        </row>
        <row r="427">
          <cell r="J427" t="str">
            <v>02.02.03.02.004 Escalator</v>
          </cell>
        </row>
        <row r="428">
          <cell r="J428" t="str">
            <v>02.02.03.02.005 Gandala</v>
          </cell>
        </row>
        <row r="429">
          <cell r="J429" t="str">
            <v>02.02.03.02.006 Feeder Lain-lain</v>
          </cell>
        </row>
        <row r="430">
          <cell r="J430" t="str">
            <v>02.02.03.03.001 Transportable Compresor</v>
          </cell>
        </row>
        <row r="431">
          <cell r="J431" t="str">
            <v>02.02.03.03.002 Portable Compresor</v>
          </cell>
        </row>
        <row r="432">
          <cell r="J432" t="str">
            <v>02.02.03.03.003 Stationary Compresor</v>
          </cell>
        </row>
        <row r="433">
          <cell r="J433" t="str">
            <v>02.02.03.03.004 Compressor Lain-lain</v>
          </cell>
        </row>
        <row r="434">
          <cell r="J434" t="str">
            <v>02.02.03.04.001 Transportable Electric Generating Set</v>
          </cell>
        </row>
        <row r="435">
          <cell r="J435" t="str">
            <v>02.02.03.04.002 Portable Generating Set</v>
          </cell>
        </row>
        <row r="436">
          <cell r="J436" t="str">
            <v>02.02.03.04.003 Stationary Generating Set</v>
          </cell>
        </row>
        <row r="437">
          <cell r="J437" t="str">
            <v>02.02.03.04.004 Electric Generating Set Lain-lain</v>
          </cell>
        </row>
        <row r="438">
          <cell r="J438" t="str">
            <v>02.02.03.05.001 Transportable Water Pomp</v>
          </cell>
        </row>
        <row r="439">
          <cell r="J439" t="str">
            <v>02.02.03.05.002 Portable Water Pump</v>
          </cell>
        </row>
        <row r="440">
          <cell r="J440" t="str">
            <v>02.02.03.05.003 Stationary Water Pump</v>
          </cell>
        </row>
        <row r="441">
          <cell r="J441" t="str">
            <v>02.02.03.05.004 Poppa Lumur</v>
          </cell>
        </row>
        <row r="442">
          <cell r="J442" t="str">
            <v>02.02.03.05.005 Sumersible Pump</v>
          </cell>
        </row>
        <row r="443">
          <cell r="J443" t="str">
            <v>02.02.03.05.006 Pompa Tangan</v>
          </cell>
        </row>
        <row r="444">
          <cell r="J444" t="str">
            <v>02.02.03.05.007 Pompa Lain-lain</v>
          </cell>
        </row>
        <row r="445">
          <cell r="J445" t="str">
            <v>02.02.03.06.001 Mesin Bor Batu</v>
          </cell>
        </row>
        <row r="446">
          <cell r="J446" t="str">
            <v>02.02.03.06.002 Mesin Bor Tanah</v>
          </cell>
        </row>
        <row r="447">
          <cell r="J447" t="str">
            <v>02.02.03.06.003 Mesin Bor Beton</v>
          </cell>
        </row>
        <row r="448">
          <cell r="J448" t="str">
            <v>02.02.03.06.004 Mesin Bor Lain-lain</v>
          </cell>
        </row>
        <row r="449">
          <cell r="J449" t="str">
            <v>02.02.03.07.001 Mobile Workshop</v>
          </cell>
        </row>
        <row r="450">
          <cell r="J450" t="str">
            <v>02.02.03.07.002 Service Car</v>
          </cell>
        </row>
        <row r="451">
          <cell r="J451" t="str">
            <v>02.02.03.07.003 Floating Work Shop</v>
          </cell>
        </row>
        <row r="452">
          <cell r="J452" t="str">
            <v>02.02.03.07.004 Road Maintenance Truck</v>
          </cell>
        </row>
        <row r="453">
          <cell r="J453" t="str">
            <v>02.02.03.07.005 Sweeper Truck</v>
          </cell>
        </row>
        <row r="454">
          <cell r="J454" t="str">
            <v>02.02.03.07.006 Wreck Car</v>
          </cell>
        </row>
        <row r="455">
          <cell r="J455" t="str">
            <v>02.02.03.07.007 Leak Detector</v>
          </cell>
        </row>
        <row r="456">
          <cell r="J456" t="str">
            <v>02.02.03.07.008 Pipe Locator</v>
          </cell>
        </row>
        <row r="457">
          <cell r="J457" t="str">
            <v>02.02.03.07.009 Unit Pemeliharaan Lapangan Lain-lain</v>
          </cell>
        </row>
        <row r="458">
          <cell r="J458" t="str">
            <v>02.02.03.08.001 Alat Pengolahan Air Kotor</v>
          </cell>
        </row>
        <row r="459">
          <cell r="J459" t="str">
            <v>02.02.03.08.002 Alat Pengolahan Air Kotor Lain-lain</v>
          </cell>
        </row>
        <row r="460">
          <cell r="J460" t="str">
            <v>02.02.03.09.001 Unit Pembangkit Uap Air Pans</v>
          </cell>
        </row>
        <row r="461">
          <cell r="J461" t="str">
            <v>02.02.03.09.002 Pembangkit Uap Air Panas Lain-lain</v>
          </cell>
        </row>
        <row r="462">
          <cell r="J462" t="str">
            <v>02.03.01.01.001 Sedan</v>
          </cell>
        </row>
        <row r="463">
          <cell r="J463" t="str">
            <v>02.03.01.01.002 Jeep</v>
          </cell>
        </row>
        <row r="464">
          <cell r="J464" t="str">
            <v>02.03.01.01.003 Station Wagon</v>
          </cell>
        </row>
        <row r="465">
          <cell r="J465" t="str">
            <v>02.03.01.01.004 Kendaraan Dinas Bermotor Lain-lain</v>
          </cell>
        </row>
        <row r="466">
          <cell r="J466" t="str">
            <v>02.03.01.02.001 Bus (Penumpang 30 Orang ke atas)</v>
          </cell>
        </row>
        <row r="467">
          <cell r="J467" t="str">
            <v>02.03.01.02.002 Micro Bus (Penumpang 15-30 orang)</v>
          </cell>
        </row>
        <row r="468">
          <cell r="J468" t="str">
            <v>02.03.01.02.003 Mini Bus (Penumpang 14 orang ke bawah)</v>
          </cell>
        </row>
        <row r="469">
          <cell r="J469" t="str">
            <v>02.03.01.03.001 Truck + Attachhment</v>
          </cell>
        </row>
        <row r="470">
          <cell r="J470" t="str">
            <v>02.03.01.03.002 Pick Up</v>
          </cell>
        </row>
        <row r="471">
          <cell r="J471" t="str">
            <v>02.03.01.03.003 Trailer</v>
          </cell>
        </row>
        <row r="472">
          <cell r="J472" t="str">
            <v>02.03.01.03.004 Semi Trailer</v>
          </cell>
        </row>
        <row r="473">
          <cell r="J473" t="str">
            <v>02.03.01.03.005 Kendaraan Bermotor Angkutan Brg Lain-lain</v>
          </cell>
        </row>
        <row r="474">
          <cell r="J474" t="str">
            <v>02.03.01.04.001 Mobil Ambulance</v>
          </cell>
        </row>
        <row r="475">
          <cell r="J475" t="str">
            <v>02.03.01.04.002 Mobil Jenazah</v>
          </cell>
        </row>
        <row r="476">
          <cell r="J476" t="str">
            <v>02.03.01.04.003 Mobil Unit Penerangan</v>
          </cell>
        </row>
        <row r="477">
          <cell r="J477" t="str">
            <v>02.03.01.04.004 Mobil Pemadam Kebakaran</v>
          </cell>
        </row>
        <row r="478">
          <cell r="J478" t="str">
            <v>02.03.01.04.005 Mobil Tinja</v>
          </cell>
        </row>
        <row r="479">
          <cell r="J479" t="str">
            <v>02.03.01.04.006 Mobil Tangki</v>
          </cell>
        </row>
        <row r="480">
          <cell r="J480" t="str">
            <v>02.03.01.04.007 Mobil Unit Monitoring Frekwensi</v>
          </cell>
        </row>
        <row r="481">
          <cell r="J481" t="str">
            <v>02.03.01.04.008 Mobil Unit Perpustkaan Keliling</v>
          </cell>
        </row>
        <row r="482">
          <cell r="J482" t="str">
            <v>02.03.01.04.009 Mobil Unit Visual Mini (Muviani) Darat</v>
          </cell>
        </row>
        <row r="483">
          <cell r="J483" t="str">
            <v>02.03.01.04.010 Mobil Unit Satelite Link Van</v>
          </cell>
        </row>
        <row r="484">
          <cell r="J484" t="str">
            <v>02.03.01.04.011 Mobil Unit Panggung</v>
          </cell>
        </row>
        <row r="485">
          <cell r="J485" t="str">
            <v>02.03.01.04.012 Mobil Unit Pameran</v>
          </cell>
        </row>
        <row r="486">
          <cell r="J486" t="str">
            <v>02.03.01.04.013 Out Side Broadcast Van Radio</v>
          </cell>
        </row>
        <row r="487">
          <cell r="J487" t="str">
            <v>02.03.01.04.014 Out Side Broadcast Van Televisi</v>
          </cell>
        </row>
        <row r="488">
          <cell r="J488" t="str">
            <v>02.03.01.04.015 Mobil Unit Produksi Film</v>
          </cell>
        </row>
        <row r="489">
          <cell r="J489" t="str">
            <v>02.03.01.04.016 Mobil Unit Produksi Film</v>
          </cell>
        </row>
        <row r="490">
          <cell r="J490" t="str">
            <v>02.03.01.04.017 Mobil Unit Produksi Cinerama</v>
          </cell>
        </row>
        <row r="491">
          <cell r="J491" t="str">
            <v>02.03.01.04.018 Mobil Unit Kesehatan Masyarakat</v>
          </cell>
        </row>
        <row r="492">
          <cell r="J492" t="str">
            <v>02.03.01.04.019 Mobil Unit Kesehatan Hewan</v>
          </cell>
        </row>
        <row r="493">
          <cell r="J493" t="str">
            <v>02.03.01.04.020 Mobil Unit Tahanan</v>
          </cell>
        </row>
        <row r="494">
          <cell r="J494" t="str">
            <v>02.03.01.04.021 Mobil Unit Pengangkut Uang</v>
          </cell>
        </row>
        <row r="495">
          <cell r="J495" t="str">
            <v>02.03.01.04.022 Kendaraan Bermotor Khusus Lain-lain</v>
          </cell>
        </row>
        <row r="496">
          <cell r="J496" t="str">
            <v>02.03.01.05.001 Sepeda Motor</v>
          </cell>
        </row>
        <row r="497">
          <cell r="J497" t="str">
            <v>02.03.01.05.002 Scooter</v>
          </cell>
        </row>
        <row r="498">
          <cell r="J498" t="str">
            <v>02.03.01.05.003 Kendaraan Bermotor Beroda Dua Lain-lain</v>
          </cell>
        </row>
        <row r="499">
          <cell r="J499" t="str">
            <v>02.03.01.06.001 Bemo</v>
          </cell>
        </row>
        <row r="500">
          <cell r="J500" t="str">
            <v>02.03.01.06.002 Helicak/Bajaj</v>
          </cell>
        </row>
        <row r="501">
          <cell r="J501" t="str">
            <v>02.03.01.06.003 Kendaraaan Bermotor Beroda Tiga Lain-lain</v>
          </cell>
        </row>
        <row r="502">
          <cell r="J502" t="str">
            <v>02.03.02.01.001 Gerobak Tarik</v>
          </cell>
        </row>
        <row r="503">
          <cell r="J503" t="str">
            <v>02.03.02.01.002 Gerobak Dorong</v>
          </cell>
        </row>
        <row r="504">
          <cell r="J504" t="str">
            <v>02.03.02.01.003 Caravan</v>
          </cell>
        </row>
        <row r="505">
          <cell r="J505" t="str">
            <v>02.03.02.01.004 Gerobak Lori</v>
          </cell>
        </row>
        <row r="506">
          <cell r="J506" t="str">
            <v>02.03.02.01.005 Angkutan Barang Lain-lain</v>
          </cell>
        </row>
        <row r="507">
          <cell r="J507" t="str">
            <v>02.03.02.02.001 Sepeda</v>
          </cell>
        </row>
        <row r="508">
          <cell r="J508" t="str">
            <v>02.03.02.02.002 Dokar</v>
          </cell>
        </row>
        <row r="509">
          <cell r="J509" t="str">
            <v>02.03.02.02.003 Tandu Dorong</v>
          </cell>
        </row>
        <row r="510">
          <cell r="J510" t="str">
            <v>02.03.02.02.004 Kendaraan Tak Bermotor Berpenumpoang Lain-lain</v>
          </cell>
        </row>
        <row r="511">
          <cell r="J511" t="str">
            <v>02.03.03.01.001 Kapal Minyak</v>
          </cell>
        </row>
        <row r="512">
          <cell r="J512" t="str">
            <v>02.03.03.01.002 Tongkang Bermotor</v>
          </cell>
        </row>
        <row r="513">
          <cell r="J513" t="str">
            <v>02.03.03.01.003 Tug Boat+Attachment</v>
          </cell>
        </row>
        <row r="514">
          <cell r="J514" t="str">
            <v>02.03.03.01.004 Landing Ship Transportation (LST)</v>
          </cell>
        </row>
        <row r="515">
          <cell r="J515" t="str">
            <v>02.03.03.01.005 Kapal Hidrofoli</v>
          </cell>
        </row>
        <row r="516">
          <cell r="J516" t="str">
            <v>02.03.03.01.006 Kapal Motor</v>
          </cell>
        </row>
        <row r="517">
          <cell r="J517" t="str">
            <v>02.03.03.01.007 Alat Angkut Apung Motor Brg Lain-lain</v>
          </cell>
        </row>
        <row r="518">
          <cell r="J518" t="str">
            <v>02.03.03.02.001 Speed Boat</v>
          </cell>
        </row>
        <row r="519">
          <cell r="J519" t="str">
            <v>02.03.03.02.002 Motor Boat</v>
          </cell>
        </row>
        <row r="520">
          <cell r="J520" t="str">
            <v>02.03.03.02.003 Klotok</v>
          </cell>
        </row>
        <row r="521">
          <cell r="J521" t="str">
            <v>02.03.03.02.004 Ferry</v>
          </cell>
        </row>
        <row r="522">
          <cell r="J522" t="str">
            <v>02.03.03.02.005 Hidrofoil</v>
          </cell>
        </row>
        <row r="523">
          <cell r="J523" t="str">
            <v>02.03.03.02.006 Jetfoil</v>
          </cell>
        </row>
        <row r="524">
          <cell r="J524" t="str">
            <v>02.03.03.02.007 Long Boat</v>
          </cell>
        </row>
        <row r="525">
          <cell r="J525" t="str">
            <v>02.03.03.02.008 Alat Angkut Apung Penumpang Lain-lain</v>
          </cell>
        </row>
        <row r="526">
          <cell r="J526" t="str">
            <v>02.03.03.03.001 Surver Boat</v>
          </cell>
        </row>
        <row r="527">
          <cell r="J527" t="str">
            <v>02.03.03.03.002 Kapal Anti Polusi</v>
          </cell>
        </row>
        <row r="528">
          <cell r="J528" t="str">
            <v>02.03.03.03.003 Kapal Perambuan</v>
          </cell>
        </row>
        <row r="529">
          <cell r="J529" t="str">
            <v>02.03.03.03.004 Out Boat Motor</v>
          </cell>
        </row>
        <row r="530">
          <cell r="J530" t="str">
            <v>02.03.03.03.005 Kapal Hydrografi</v>
          </cell>
        </row>
        <row r="531">
          <cell r="J531" t="str">
            <v>02.03.03.03.006 Kapal Unit Penerangan Air</v>
          </cell>
        </row>
        <row r="532">
          <cell r="J532" t="str">
            <v>02.03.03.03.007 Kapal Visual Mini</v>
          </cell>
        </row>
        <row r="533">
          <cell r="J533" t="str">
            <v>02.03.03.03.008 Kapal Penangkap Ikan</v>
          </cell>
        </row>
        <row r="534">
          <cell r="J534" t="str">
            <v>02.03.03.03.009 Kapal Pengangkut Hewan</v>
          </cell>
        </row>
        <row r="535">
          <cell r="J535" t="str">
            <v>02.03.03.03.010 Kapal Patroli Pantai</v>
          </cell>
        </row>
        <row r="536">
          <cell r="J536" t="str">
            <v>02.03.03.03.011 Alat Angkut Apung Bermotor Khusus Lain-lain</v>
          </cell>
        </row>
        <row r="537">
          <cell r="J537" t="str">
            <v>02.03.04.01.001 Tongkang</v>
          </cell>
        </row>
        <row r="538">
          <cell r="J538" t="str">
            <v>02.03.04.01.002 Perahu Barang</v>
          </cell>
        </row>
        <row r="539">
          <cell r="J539" t="str">
            <v>02.03.04.01.003 Alat ANgkut apung Tak Bermotor Lain-lain</v>
          </cell>
        </row>
        <row r="540">
          <cell r="J540" t="str">
            <v>02.03.04.02.001 Perahu Penumpang</v>
          </cell>
        </row>
        <row r="541">
          <cell r="J541" t="str">
            <v>02.03.04.02.002 Perahu Penyeberangan</v>
          </cell>
        </row>
        <row r="542">
          <cell r="J542" t="str">
            <v>02.03.04.02.003 Alat Angkut Apung Tak Bermotor Lain-lain</v>
          </cell>
        </row>
        <row r="543">
          <cell r="J543" t="str">
            <v>02.03.05.01.001 Mesin Jet (Fuel Jet)</v>
          </cell>
        </row>
        <row r="544">
          <cell r="J544" t="str">
            <v>02.03.05.01.002 Turbo Prop</v>
          </cell>
        </row>
        <row r="545">
          <cell r="J545" t="str">
            <v>02.03.05.01.003 Kapal Terbang Baling-baling</v>
          </cell>
        </row>
        <row r="546">
          <cell r="J546" t="str">
            <v>02.03.05.01.004 Helicopter</v>
          </cell>
        </row>
        <row r="547">
          <cell r="J547" t="str">
            <v>02.03.05.01.005 Ampibi</v>
          </cell>
        </row>
        <row r="548">
          <cell r="J548" t="str">
            <v>02.03.05.01.006 Kapal Terbang Lain-lain</v>
          </cell>
        </row>
        <row r="549">
          <cell r="J549" t="str">
            <v>02.04.01.01.001 Mesin Bubut</v>
          </cell>
        </row>
        <row r="550">
          <cell r="J550" t="str">
            <v>02.04.01.01.002 Mesin Press</v>
          </cell>
        </row>
        <row r="551">
          <cell r="J551" t="str">
            <v>02.04.01.01.003 Mesin Ketam</v>
          </cell>
        </row>
        <row r="552">
          <cell r="J552" t="str">
            <v>02.04.01.01.004 Mesin Pres Hidrolik &amp; Punsh</v>
          </cell>
        </row>
        <row r="553">
          <cell r="J553" t="str">
            <v>02.04.01.01.005 Mesin Bor</v>
          </cell>
        </row>
        <row r="554">
          <cell r="J554" t="str">
            <v>02.04.01.01.006 Mesin Gergaji Logam</v>
          </cell>
        </row>
        <row r="555">
          <cell r="J555" t="str">
            <v>02.04.01.01.007 Mesin Gerinda</v>
          </cell>
        </row>
        <row r="556">
          <cell r="J556" t="str">
            <v>02.04.01.01.008 Mesin Rol</v>
          </cell>
        </row>
        <row r="557">
          <cell r="J557" t="str">
            <v>02.04.01.01.009 Mesin Bor Cylinder</v>
          </cell>
        </row>
        <row r="558">
          <cell r="J558" t="str">
            <v>02.04.01.01.010 Mesin Skrup</v>
          </cell>
        </row>
        <row r="559">
          <cell r="J559" t="str">
            <v>02.04.01.01.011 Mesin Milling</v>
          </cell>
        </row>
        <row r="560">
          <cell r="J560" t="str">
            <v>02.04.01.01.012 Mesin Purel</v>
          </cell>
        </row>
        <row r="561">
          <cell r="J561" t="str">
            <v>02.04.01.01.013 Mesin Perapen</v>
          </cell>
        </row>
        <row r="562">
          <cell r="J562" t="str">
            <v>02.04.01.01.014 Mesin Sikat Kulit</v>
          </cell>
        </row>
        <row r="563">
          <cell r="J563" t="str">
            <v>02.04.01.01.015 Mesin Pemotong Kulit</v>
          </cell>
        </row>
        <row r="564">
          <cell r="J564" t="str">
            <v>02.04.01.01.016 Mesin Jahit Kulit</v>
          </cell>
        </row>
        <row r="565">
          <cell r="J565" t="str">
            <v>02.04.01.01.017 Mesin Pengepres Kulit</v>
          </cell>
        </row>
        <row r="566">
          <cell r="J566" t="str">
            <v>02.04.01.01.018 Mesin Kompresor</v>
          </cell>
        </row>
        <row r="567">
          <cell r="J567" t="str">
            <v>02.04.01.01.019 Mesin Las Listrik</v>
          </cell>
        </row>
        <row r="568">
          <cell r="J568" t="str">
            <v>02.04.01.01.020 Mesin Dynamo Kron</v>
          </cell>
        </row>
        <row r="569">
          <cell r="J569" t="str">
            <v>02.04.01.01.021 Mesin Sikat Besi Kron</v>
          </cell>
        </row>
        <row r="570">
          <cell r="J570" t="str">
            <v>02.04.01.01.022 Mesin Pemotong Fiberglas/Polyster</v>
          </cell>
        </row>
        <row r="571">
          <cell r="J571" t="str">
            <v>02.04.01.01.023 Mesin Gulung Listrik</v>
          </cell>
        </row>
        <row r="572">
          <cell r="J572" t="str">
            <v>02.04.01.01.024 Mesin Pelubang</v>
          </cell>
        </row>
        <row r="573">
          <cell r="J573" t="str">
            <v>02.04.01.01.025 Mesin Penekuk Plat</v>
          </cell>
        </row>
        <row r="574">
          <cell r="J574" t="str">
            <v>02.04.01.01.026 Mesin Gunung Plat</v>
          </cell>
        </row>
        <row r="575">
          <cell r="J575" t="str">
            <v>02.04.01.01.027 Mesin Pembengkok Plat</v>
          </cell>
        </row>
        <row r="576">
          <cell r="J576" t="str">
            <v>02.04.01.01.028 Mesin Amplas Plat</v>
          </cell>
        </row>
        <row r="577">
          <cell r="J577" t="str">
            <v>02.04.01.01.029 Mesin Pemotong Plat</v>
          </cell>
        </row>
        <row r="578">
          <cell r="J578" t="str">
            <v>02.04.01.01.030 Mesin Transmission Outomilive</v>
          </cell>
        </row>
        <row r="579">
          <cell r="J579" t="str">
            <v>02.04.01.01.031 Perkakas Konstruksi Logam Lain-lain</v>
          </cell>
        </row>
        <row r="580">
          <cell r="J580" t="str">
            <v>02.04.01.02.001 Mesin Gerinda Tangan</v>
          </cell>
        </row>
        <row r="581">
          <cell r="J581" t="str">
            <v>02.04.01.02.002 Mesin Bor Tangan</v>
          </cell>
        </row>
        <row r="582">
          <cell r="J582" t="str">
            <v>02.04.01.02.003 Mesin Cylinder</v>
          </cell>
        </row>
        <row r="583">
          <cell r="J583" t="str">
            <v>02.04.01.02.004 Refitting Machine</v>
          </cell>
        </row>
        <row r="584">
          <cell r="J584" t="str">
            <v>02.04.01.02.005 Mesin Gulung Manual</v>
          </cell>
        </row>
        <row r="585">
          <cell r="J585" t="str">
            <v>02.04.01.02.006 Mesin Ampelas Tangan</v>
          </cell>
        </row>
        <row r="586">
          <cell r="J586" t="str">
            <v>02.04.01.02.007 Mesin Ampelas Rol Kecil</v>
          </cell>
        </row>
        <row r="587">
          <cell r="J587" t="str">
            <v>02.04.01.02.008 Perkakas Konstruksi Logam Lain-lain</v>
          </cell>
        </row>
        <row r="588">
          <cell r="J588" t="str">
            <v>02.04.01.03.001 Batteray Charger</v>
          </cell>
        </row>
        <row r="589">
          <cell r="J589" t="str">
            <v>02.04.01.03.002 Winder</v>
          </cell>
        </row>
        <row r="590">
          <cell r="J590" t="str">
            <v>02.04.01.03.003 Transformator</v>
          </cell>
        </row>
        <row r="591">
          <cell r="J591" t="str">
            <v>02.04.01.03.004 Solder Listrik</v>
          </cell>
        </row>
        <row r="592">
          <cell r="J592" t="str">
            <v>02.04.01.03.005 Perkakas Bengkel Lain-lain</v>
          </cell>
        </row>
        <row r="593">
          <cell r="J593" t="str">
            <v>02.04.01.04.001 Auto Lift</v>
          </cell>
        </row>
        <row r="594">
          <cell r="J594" t="str">
            <v>02.04.01.04.002 Car Washer</v>
          </cell>
        </row>
        <row r="595">
          <cell r="J595" t="str">
            <v>02.04.01.04.003 Steam Cleaner</v>
          </cell>
        </row>
        <row r="596">
          <cell r="J596" t="str">
            <v>02.04.01.04.004 Lubricating Equipment</v>
          </cell>
        </row>
        <row r="597">
          <cell r="J597" t="str">
            <v>02.04.01.04.005 Mesin Spooring</v>
          </cell>
        </row>
        <row r="598">
          <cell r="J598" t="str">
            <v>02.04.01.04.006 Brake Drum Lathe/Mesin Peralatan Tromol</v>
          </cell>
        </row>
        <row r="599">
          <cell r="J599" t="str">
            <v>02.04.01.04.007 Pengasah Lobang Stang Piston</v>
          </cell>
        </row>
        <row r="600">
          <cell r="J600" t="str">
            <v>02.04.01.04.008 Perkakas Bengkel Service Lain-lain</v>
          </cell>
        </row>
        <row r="601">
          <cell r="J601" t="str">
            <v>02.04.01.05.001 Overhead Grane</v>
          </cell>
        </row>
        <row r="602">
          <cell r="J602" t="str">
            <v>02.04.01.05.002 Auto Hoist</v>
          </cell>
        </row>
        <row r="603">
          <cell r="J603" t="str">
            <v>02.04.01.05.003 Perkakas Pengangkat Bermesin Lain-lain</v>
          </cell>
        </row>
        <row r="604">
          <cell r="J604" t="str">
            <v>02.04.01.06.001 Mesin Gergaji</v>
          </cell>
        </row>
        <row r="605">
          <cell r="J605" t="str">
            <v>02.04.01.06.002 Mesin Ketam</v>
          </cell>
        </row>
        <row r="606">
          <cell r="J606" t="str">
            <v>02.04.01.06.003 Mesin Bor</v>
          </cell>
        </row>
        <row r="607">
          <cell r="J607" t="str">
            <v>02.04.01.06.004 Mesin Penghalus</v>
          </cell>
        </row>
        <row r="608">
          <cell r="J608" t="str">
            <v>02.04.01.06.005 Mesin Penyambung Papan</v>
          </cell>
        </row>
        <row r="609">
          <cell r="J609" t="str">
            <v>02.04.01.06.006 Perkakas Bengkel Kayu Lain-lain</v>
          </cell>
        </row>
        <row r="610">
          <cell r="J610" t="str">
            <v>02.04.01.07.001 Mesin Jahit Terpal</v>
          </cell>
        </row>
        <row r="611">
          <cell r="J611" t="str">
            <v>02.04.01.07.002 Perkakas Vulkansir Ban</v>
          </cell>
        </row>
        <row r="612">
          <cell r="J612" t="str">
            <v>02.04.01.07.003 Perkakas Bongkar/Pasang Ban</v>
          </cell>
        </row>
        <row r="613">
          <cell r="J613" t="str">
            <v>02.04.01.07.004 Mesin Tenun Textil</v>
          </cell>
        </row>
        <row r="614">
          <cell r="J614" t="str">
            <v>02.04.01.07.005 Mesin Celup</v>
          </cell>
        </row>
        <row r="615">
          <cell r="J615" t="str">
            <v>02.04.01.07.006 Perkakas Bengkel Khusus Lain-lain</v>
          </cell>
        </row>
        <row r="616">
          <cell r="J616" t="str">
            <v>02.04.01.08.001 Peralatan Las Listrik</v>
          </cell>
        </row>
        <row r="617">
          <cell r="J617" t="str">
            <v>02.04.01.08.002 Peralatan Las Karbit</v>
          </cell>
        </row>
        <row r="618">
          <cell r="J618" t="str">
            <v>02.04.01.08.003 Peralatan Las Lain-lain</v>
          </cell>
        </row>
        <row r="619">
          <cell r="J619" t="str">
            <v>02.04.01.09.001 Evaporator</v>
          </cell>
        </row>
        <row r="620">
          <cell r="J620" t="str">
            <v>02.04.01.09.002 Air Blower</v>
          </cell>
        </row>
        <row r="621">
          <cell r="J621" t="str">
            <v>02.04.01.09.003 Brine Tank</v>
          </cell>
        </row>
        <row r="622">
          <cell r="J622" t="str">
            <v>02.04.01.09.004 Filling Divice</v>
          </cell>
        </row>
        <row r="623">
          <cell r="J623" t="str">
            <v>02.04.01.09.005 Pipping Tank Divice</v>
          </cell>
        </row>
        <row r="624">
          <cell r="J624" t="str">
            <v>02.04.01.09.006 Thawing Tank</v>
          </cell>
        </row>
        <row r="625">
          <cell r="J625" t="str">
            <v>02.04.01.09.007 Can Frame</v>
          </cell>
        </row>
        <row r="626">
          <cell r="J626" t="str">
            <v>02.04.01.09.008 Bring Tank Cover</v>
          </cell>
        </row>
        <row r="627">
          <cell r="J627" t="str">
            <v>02.04.01.09.009 Clear Ice Equipment</v>
          </cell>
        </row>
        <row r="628">
          <cell r="J628" t="str">
            <v>02.04.01.09.010 Receiver</v>
          </cell>
        </row>
        <row r="629">
          <cell r="J629" t="str">
            <v>02.04.01.09.011 Elektrik Panel Cintrol</v>
          </cell>
        </row>
        <row r="630">
          <cell r="J630" t="str">
            <v>02.04.01.09.012 Trafo Stater</v>
          </cell>
        </row>
        <row r="631">
          <cell r="J631" t="str">
            <v>02.04.01.09.013 Tabung NH3</v>
          </cell>
        </row>
        <row r="632">
          <cell r="J632" t="str">
            <v>02.04.01.09.014 Pompa Oliiez Compresor</v>
          </cell>
        </row>
        <row r="633">
          <cell r="J633" t="str">
            <v>02.04.01.09.015 Condensor</v>
          </cell>
        </row>
        <row r="634">
          <cell r="J634" t="str">
            <v>02.04.01.09.016 Agitator</v>
          </cell>
        </row>
        <row r="635">
          <cell r="J635" t="str">
            <v>02.04.01.09.017 Bak Air</v>
          </cell>
        </row>
        <row r="636">
          <cell r="J636" t="str">
            <v>02.04.01.09.018 Ice Cam</v>
          </cell>
        </row>
        <row r="637">
          <cell r="J637" t="str">
            <v>02.04.01.09.019 Perkakas Pabrik Es Lain-lain</v>
          </cell>
        </row>
        <row r="638">
          <cell r="J638" t="str">
            <v>02.04.02.01.001 Perkakas Dapur Tempa</v>
          </cell>
        </row>
        <row r="639">
          <cell r="J639" t="str">
            <v>02.04.02.01.002 Perkakas Bangku Kerja</v>
          </cell>
        </row>
        <row r="640">
          <cell r="J640" t="str">
            <v>02.04.02.01.003 Perkakas Pengukur</v>
          </cell>
        </row>
        <row r="641">
          <cell r="J641" t="str">
            <v>02.04.02.01.004 Perkakas Pengecoran Logam</v>
          </cell>
        </row>
        <row r="642">
          <cell r="J642" t="str">
            <v>02.04.02.01.005 Rol</v>
          </cell>
        </row>
        <row r="643">
          <cell r="J643" t="str">
            <v>02.04.02.01.006 Perkakas Pemotong Plat</v>
          </cell>
        </row>
        <row r="644">
          <cell r="J644" t="str">
            <v>02.04.02.01.007 Perkakas Press Hidrolik</v>
          </cell>
        </row>
        <row r="645">
          <cell r="J645" t="str">
            <v>02.04.02.01.008 Perkakas Pemotong Kabel Sling</v>
          </cell>
        </row>
        <row r="646">
          <cell r="J646" t="str">
            <v>02.04.02.01.009 Perkakas Pengecatan Kendaraan</v>
          </cell>
        </row>
        <row r="647">
          <cell r="J647" t="str">
            <v>02.04.02.01.010 Alat Penipis Rotan</v>
          </cell>
        </row>
        <row r="648">
          <cell r="J648" t="str">
            <v>02.04.02.01.011 Pisau Pengerok</v>
          </cell>
        </row>
        <row r="649">
          <cell r="J649" t="str">
            <v>02.04.02.01.012 Pisau Pengerat</v>
          </cell>
        </row>
        <row r="650">
          <cell r="J650" t="str">
            <v>02.04.02.01.013 Pisau Pembelah Rotan</v>
          </cell>
        </row>
        <row r="651">
          <cell r="J651" t="str">
            <v>02.04.02.01.014 Gunting Rotan</v>
          </cell>
        </row>
        <row r="652">
          <cell r="J652" t="str">
            <v>02.04.02.01.015 Pisau Bergigi</v>
          </cell>
        </row>
        <row r="653">
          <cell r="J653" t="str">
            <v>02.04.02.01.016 Besi Penekuk</v>
          </cell>
        </row>
        <row r="654">
          <cell r="J654" t="str">
            <v>02.04.02.01.017 Pisau Peraut</v>
          </cell>
        </row>
        <row r="655">
          <cell r="J655" t="str">
            <v>02.04.02.01.018 Oven Batu Bata</v>
          </cell>
        </row>
        <row r="656">
          <cell r="J656" t="str">
            <v>02.04.02.01.019 Cetakan Batu Bata</v>
          </cell>
        </row>
        <row r="657">
          <cell r="J657" t="str">
            <v>02.04.02.01.020 Pelengki</v>
          </cell>
        </row>
        <row r="658">
          <cell r="J658" t="str">
            <v>02.04.02.01.021 ATBM</v>
          </cell>
        </row>
        <row r="659">
          <cell r="J659" t="str">
            <v>02.04.02.01.022 Perkakas Bengkel Konstruksi Logam Lain-lain</v>
          </cell>
        </row>
        <row r="660">
          <cell r="J660" t="str">
            <v>02.04.02.02.001 Armature Drying Oven</v>
          </cell>
        </row>
        <row r="661">
          <cell r="J661" t="str">
            <v>02.04.02.02.002 Mica Undercutter</v>
          </cell>
        </row>
        <row r="662">
          <cell r="J662" t="str">
            <v>02.04.02.02.003 Comutator Tuming Tool</v>
          </cell>
        </row>
        <row r="663">
          <cell r="J663" t="str">
            <v>02.04.02.02.004 Perkakas Bengkel Listrik Lain-lain</v>
          </cell>
        </row>
        <row r="664">
          <cell r="J664" t="str">
            <v>02.04.02.03.001 Lubricating Set</v>
          </cell>
        </row>
        <row r="665">
          <cell r="J665" t="str">
            <v>02.04.02.03.002 Jembatan Service</v>
          </cell>
        </row>
        <row r="666">
          <cell r="J666" t="str">
            <v>02.04.02.03.003 Perkakas Bengkel Service Lain-lain</v>
          </cell>
        </row>
        <row r="667">
          <cell r="J667" t="str">
            <v>02.04.02.04.001 Dongkrak Mekanik</v>
          </cell>
        </row>
        <row r="668">
          <cell r="J668" t="str">
            <v>02.04.02.04.002 Songkrak Hidrolik</v>
          </cell>
        </row>
        <row r="669">
          <cell r="J669" t="str">
            <v>02.04.02.04.003 Takel</v>
          </cell>
        </row>
        <row r="670">
          <cell r="J670" t="str">
            <v>02.04.02.04.004 Gantry</v>
          </cell>
        </row>
        <row r="671">
          <cell r="J671" t="str">
            <v>02.04.02.04.005 Tripot</v>
          </cell>
        </row>
        <row r="672">
          <cell r="J672" t="str">
            <v>02.04.02.04.006 Perkakas Pengangkat Lain-lain</v>
          </cell>
        </row>
        <row r="673">
          <cell r="J673" t="str">
            <v>02.04.02.05.001 Tool Kit Set</v>
          </cell>
        </row>
        <row r="674">
          <cell r="J674" t="str">
            <v>02.04.02.05.002 Tool Kit Boks</v>
          </cell>
        </row>
        <row r="675">
          <cell r="J675" t="str">
            <v>02.04.02.05.003 Tool Cabinet Set</v>
          </cell>
        </row>
        <row r="676">
          <cell r="J676" t="str">
            <v>02.04.02.05.004 Kunci Pipa</v>
          </cell>
        </row>
        <row r="677">
          <cell r="J677" t="str">
            <v>02.04.02.05.005 Fuller Set</v>
          </cell>
        </row>
        <row r="678">
          <cell r="J678" t="str">
            <v>02.04.02.05.006 Tap Dies</v>
          </cell>
        </row>
        <row r="679">
          <cell r="J679" t="str">
            <v>02.04.02.05.007 Groeper</v>
          </cell>
        </row>
        <row r="680">
          <cell r="J680" t="str">
            <v>02.04.02.05.008 Engine Stand</v>
          </cell>
        </row>
        <row r="681">
          <cell r="J681" t="str">
            <v>02.04.02.05.009 Kunci Momet</v>
          </cell>
        </row>
        <row r="682">
          <cell r="J682" t="str">
            <v>02.04.02.05.010 Perkakas Standar Lain-lain</v>
          </cell>
        </row>
        <row r="683">
          <cell r="J683" t="str">
            <v>02.04.02.06.001 Kunci Khusus Untuk Engine</v>
          </cell>
        </row>
        <row r="684">
          <cell r="J684" t="str">
            <v>02.04.02.06.002 Kunci Khusus Untuk Alat Besar Darat</v>
          </cell>
        </row>
        <row r="685">
          <cell r="J685" t="str">
            <v>02.04.02.06.003 Kunci Khusus Untuk Alat Apung</v>
          </cell>
        </row>
        <row r="686">
          <cell r="J686" t="str">
            <v>02.04.02.06.004 Kunci Khusus Chasis Angkut Darat</v>
          </cell>
        </row>
        <row r="687">
          <cell r="J687" t="str">
            <v>02.04.02.06.005 Kunci Khusus Chasis</v>
          </cell>
        </row>
        <row r="688">
          <cell r="J688" t="str">
            <v>02.04.02.06.006 Kunci Khusus Alat Angkut Apung</v>
          </cell>
        </row>
        <row r="689">
          <cell r="J689" t="str">
            <v>02.04.02.06.007 Kunci Khusus Pembuka Mur/Baud</v>
          </cell>
        </row>
        <row r="690">
          <cell r="J690" t="str">
            <v>02.04.02.06.008 Kunci Khusus Momen</v>
          </cell>
        </row>
        <row r="691">
          <cell r="J691" t="str">
            <v>02.04.02.06.009 Kunci Khusus Alat Besar Udara</v>
          </cell>
        </row>
        <row r="692">
          <cell r="J692" t="str">
            <v>02.04.02.06.010 Kunci Khusus Chasis Alat Besar Udara</v>
          </cell>
        </row>
        <row r="693">
          <cell r="J693" t="str">
            <v>02.04.02.06.011 Perkakas Khusus Lain-lain</v>
          </cell>
        </row>
        <row r="694">
          <cell r="J694" t="str">
            <v>02.04.02.07.001 Gergaji</v>
          </cell>
        </row>
        <row r="695">
          <cell r="J695" t="str">
            <v>02.04.02.07.002 Ketam</v>
          </cell>
        </row>
        <row r="696">
          <cell r="J696" t="str">
            <v>02.04.02.07.003 Bor</v>
          </cell>
        </row>
        <row r="697">
          <cell r="J697" t="str">
            <v>02.04.02.07.004 Pahat</v>
          </cell>
        </row>
        <row r="698">
          <cell r="J698" t="str">
            <v>02.04.02.07.005 Kaka Tua</v>
          </cell>
        </row>
        <row r="699">
          <cell r="J699" t="str">
            <v>02.04.02.07.006 Water Pas</v>
          </cell>
        </row>
        <row r="700">
          <cell r="J700" t="str">
            <v>02.04.02.07.007 Siku</v>
          </cell>
        </row>
        <row r="701">
          <cell r="J701" t="str">
            <v>02.04.02.07.008 Palu</v>
          </cell>
        </row>
        <row r="702">
          <cell r="J702" t="str">
            <v>02.04.02.07.009 Tang</v>
          </cell>
        </row>
        <row r="703">
          <cell r="J703" t="str">
            <v>02.04.02.07.010 Ayakan Pasir</v>
          </cell>
        </row>
        <row r="704">
          <cell r="J704" t="str">
            <v>02.04.02.07.011 Perkakas Bengkel Kerja Lain-lain</v>
          </cell>
        </row>
        <row r="705">
          <cell r="J705" t="str">
            <v>02.04.02.08.001 Tenggem</v>
          </cell>
        </row>
        <row r="706">
          <cell r="J706" t="str">
            <v>02.04.02.08.002 Guting Plat</v>
          </cell>
        </row>
        <row r="707">
          <cell r="J707" t="str">
            <v>02.04.02.08.003 Landasan Kenteng</v>
          </cell>
        </row>
        <row r="708">
          <cell r="J708" t="str">
            <v>02.04.02.08.004 Kunci Kaul</v>
          </cell>
        </row>
        <row r="709">
          <cell r="J709" t="str">
            <v>02.04.02.08.005 Gunting Plat Tangan</v>
          </cell>
        </row>
        <row r="710">
          <cell r="J710" t="str">
            <v>02.04.02.08.006 Tang Kombinasi</v>
          </cell>
        </row>
        <row r="711">
          <cell r="J711" t="str">
            <v>02.04.02.08.007 Knief Tang</v>
          </cell>
        </row>
        <row r="712">
          <cell r="J712" t="str">
            <v>02.04.02.08.008 Betel, Senter,Drip, Drag, Sneper</v>
          </cell>
        </row>
        <row r="713">
          <cell r="J713" t="str">
            <v>02.04.02.08.009 Pukul Konde (2kg, 1,5 kg, 1kg, 0,5 kg)</v>
          </cell>
        </row>
        <row r="714">
          <cell r="J714" t="str">
            <v>02.04.02.08.010 Pukul Lengkung</v>
          </cell>
        </row>
        <row r="715">
          <cell r="J715" t="str">
            <v>02.04.02.08.011 Pukul Sabit</v>
          </cell>
        </row>
        <row r="716">
          <cell r="J716" t="str">
            <v>02.04.02.08.012 Kikir, Segi Empat, Segi Tiga, Setengah Bulat, Bula</v>
          </cell>
        </row>
        <row r="717">
          <cell r="J717" t="str">
            <v>02.04.02.08.013 Kunci Pas Satu Set</v>
          </cell>
        </row>
        <row r="718">
          <cell r="J718" t="str">
            <v>02.04.02.08.014 Satu Set Tang senal &amp; Tap</v>
          </cell>
        </row>
        <row r="719">
          <cell r="J719" t="str">
            <v>02.04.02.08.015 Drel Biasa Satu Set</v>
          </cell>
        </row>
        <row r="720">
          <cell r="J720" t="str">
            <v>02.04.02.08.016 Drel Kembang Satu Set</v>
          </cell>
        </row>
        <row r="721">
          <cell r="J721" t="str">
            <v>02.04.02.08.017 Drel Ketok</v>
          </cell>
        </row>
        <row r="722">
          <cell r="J722" t="str">
            <v>02.04.02.08.018 Seket Mat</v>
          </cell>
        </row>
        <row r="723">
          <cell r="J723" t="str">
            <v>02.04.02.08.019 Jangka Besi</v>
          </cell>
        </row>
        <row r="724">
          <cell r="J724" t="str">
            <v>02.04.02.08.020 Kunci Stang Segi Empat &amp; Segi Enam</v>
          </cell>
        </row>
        <row r="725">
          <cell r="J725" t="str">
            <v>02.04.02.08.021 Peralatan Tukang Besi Lain-lain</v>
          </cell>
        </row>
        <row r="726">
          <cell r="J726" t="str">
            <v>02.04.02.09.001 Tatah Biasa Satu Set</v>
          </cell>
        </row>
        <row r="727">
          <cell r="J727" t="str">
            <v>02.04.02.09.002 Tatah Lengkung Satu Set</v>
          </cell>
        </row>
        <row r="728">
          <cell r="J728" t="str">
            <v>02.04.02.09.003 Kaota</v>
          </cell>
        </row>
        <row r="729">
          <cell r="J729" t="str">
            <v>02.04.02.09.004 Petel</v>
          </cell>
        </row>
        <row r="730">
          <cell r="J730" t="str">
            <v>02.04.02.09.005 Patar</v>
          </cell>
        </row>
        <row r="731">
          <cell r="J731" t="str">
            <v>02.04.02.09.006 Boor Engkol</v>
          </cell>
        </row>
        <row r="732">
          <cell r="J732" t="str">
            <v>02.04.02.09.007 Peralatan Tukang Kayu Lain-lain</v>
          </cell>
        </row>
        <row r="733">
          <cell r="J733" t="str">
            <v>02.04.02.10.001 Pisau Kulit</v>
          </cell>
        </row>
        <row r="734">
          <cell r="J734" t="str">
            <v>02.04.02.10.002 Pandokan Sepatu</v>
          </cell>
        </row>
        <row r="735">
          <cell r="J735" t="str">
            <v>02.04.02.10.003 Lis Sepatu Satu Set</v>
          </cell>
        </row>
        <row r="736">
          <cell r="J736" t="str">
            <v>02.04.02.10.004 Cokro</v>
          </cell>
        </row>
        <row r="737">
          <cell r="J737" t="str">
            <v>02.04.02.10.005 Plong Kulit Satu Set</v>
          </cell>
        </row>
        <row r="738">
          <cell r="J738" t="str">
            <v>02.04.02.10.006 Catut</v>
          </cell>
        </row>
        <row r="739">
          <cell r="J739" t="str">
            <v>02.04.02.10.007 Pukul Sepatu</v>
          </cell>
        </row>
        <row r="740">
          <cell r="J740" t="str">
            <v>02.04.02.10.008 Gunting Kulit</v>
          </cell>
        </row>
        <row r="741">
          <cell r="J741" t="str">
            <v>02.04.02.10.009 Gunting Kain</v>
          </cell>
        </row>
        <row r="742">
          <cell r="J742" t="str">
            <v>02.04.02.10.010 Drek Mata Ayam</v>
          </cell>
        </row>
        <row r="743">
          <cell r="J743" t="str">
            <v>02.04.02.10.011 Jarum Kulit Satu Set</v>
          </cell>
        </row>
        <row r="744">
          <cell r="J744" t="str">
            <v>02.04.02.10.012 Uncek</v>
          </cell>
        </row>
        <row r="745">
          <cell r="J745" t="str">
            <v>02.04.02.10.013 Peralatan Tukang Kulit Lain-lain</v>
          </cell>
        </row>
        <row r="746">
          <cell r="J746" t="str">
            <v>02.04.02.11.001 Dipan Ukur</v>
          </cell>
        </row>
        <row r="747">
          <cell r="J747" t="str">
            <v>02.04.02.11.002 Meteran Kain</v>
          </cell>
        </row>
        <row r="748">
          <cell r="J748" t="str">
            <v>02.04.02.11.003 Rol Meter</v>
          </cell>
        </row>
        <row r="749">
          <cell r="J749" t="str">
            <v>02.04.02.11.004 Jangka Berkala</v>
          </cell>
        </row>
        <row r="750">
          <cell r="J750" t="str">
            <v>02.04.02.11.005 Patar Gip</v>
          </cell>
        </row>
        <row r="751">
          <cell r="J751" t="str">
            <v>02.04.02.11.006 Pisau Gip</v>
          </cell>
        </row>
        <row r="752">
          <cell r="J752" t="str">
            <v>02.04.02.11.007 Paralel Bar</v>
          </cell>
        </row>
        <row r="753">
          <cell r="J753" t="str">
            <v>02.04.02.11.008 Cermin Besar (200 x 75 cn)</v>
          </cell>
        </row>
        <row r="754">
          <cell r="J754" t="str">
            <v>02.04.02.11.009 Tangga Latihan</v>
          </cell>
        </row>
        <row r="755">
          <cell r="J755" t="str">
            <v>02.04.02.11.010 Trap Latihan</v>
          </cell>
        </row>
        <row r="756">
          <cell r="J756" t="str">
            <v>02.04.02.11.011 Peralatan Ukur, Gip &amp; Feting Lain-lain</v>
          </cell>
        </row>
        <row r="757">
          <cell r="J757" t="str">
            <v>02.04.03.01.001 Af Generator Tone Generator</v>
          </cell>
        </row>
        <row r="758">
          <cell r="J758" t="str">
            <v>02.04.03.01.002 Audio signal source</v>
          </cell>
        </row>
        <row r="759">
          <cell r="J759" t="str">
            <v>02.04.03.01.003 Audio Test Set</v>
          </cell>
        </row>
        <row r="760">
          <cell r="J760" t="str">
            <v>02.04.03.01.004 Audio Morse &amp; Distributor Meter</v>
          </cell>
        </row>
        <row r="761">
          <cell r="J761" t="str">
            <v>02.04.03.01.005 Audio Sweep Osillator</v>
          </cell>
        </row>
        <row r="762">
          <cell r="J762" t="str">
            <v>02.04.03.01.006 VTVM Volt</v>
          </cell>
        </row>
        <row r="763">
          <cell r="J763" t="str">
            <v>02.04.03.01.007 Independence Meter</v>
          </cell>
        </row>
        <row r="764">
          <cell r="J764" t="str">
            <v>02.04.03.01.008 Dicible</v>
          </cell>
        </row>
        <row r="765">
          <cell r="J765" t="str">
            <v>02.04.03.01.009 CRT Tester</v>
          </cell>
        </row>
        <row r="766">
          <cell r="J766" t="str">
            <v>02.04.03.01.010 Circuit Tester</v>
          </cell>
        </row>
        <row r="767">
          <cell r="J767" t="str">
            <v>02.04.03.01.011 Electrpnic Capasitor Tester</v>
          </cell>
        </row>
        <row r="768">
          <cell r="J768" t="str">
            <v>02.04.03.01.012 Illumino Meter</v>
          </cell>
        </row>
        <row r="769">
          <cell r="J769" t="str">
            <v>02.04.03.01.013 IC Tester Semi Test IV</v>
          </cell>
        </row>
        <row r="770">
          <cell r="J770" t="str">
            <v>02.04.03.01.014 IC Meter</v>
          </cell>
        </row>
        <row r="771">
          <cell r="J771" t="str">
            <v>02.04.03.01.015 Milvort Meter</v>
          </cell>
        </row>
        <row r="772">
          <cell r="J772" t="str">
            <v>02.04.03.01.016 Multiteter &amp; Accessoire</v>
          </cell>
        </row>
        <row r="773">
          <cell r="J773" t="str">
            <v>02.04.03.01.017 Multitester Digital</v>
          </cell>
        </row>
        <row r="774">
          <cell r="J774" t="str">
            <v>02.04.03.01.018 Photo Illuminitation Meter</v>
          </cell>
        </row>
        <row r="775">
          <cell r="J775" t="str">
            <v>02.04.03.01.019 Transistor Tester Semitest I</v>
          </cell>
        </row>
        <row r="776">
          <cell r="J776" t="str">
            <v>02.04.03.01.020 Transistor Tester Semitest II</v>
          </cell>
        </row>
        <row r="777">
          <cell r="J777" t="str">
            <v>02.04.03.01.021 Transistor Tester Semitest V</v>
          </cell>
        </row>
        <row r="778">
          <cell r="J778" t="str">
            <v>02.04.03.01.022 Transistor Tester AVO</v>
          </cell>
        </row>
        <row r="779">
          <cell r="J779" t="str">
            <v>02.04.03.01.023 Volt Meter Digitel</v>
          </cell>
        </row>
        <row r="780">
          <cell r="J780" t="str">
            <v>02.04.03.01.024 Volt Meter High Tenson</v>
          </cell>
        </row>
        <row r="781">
          <cell r="J781" t="str">
            <v>02.04.03.01.025 Widw Band Level Meter</v>
          </cell>
        </row>
        <row r="782">
          <cell r="J782" t="str">
            <v>02.04.03.01.026 Automatic Distrotion Meter</v>
          </cell>
        </row>
        <row r="783">
          <cell r="J783" t="str">
            <v>02.04.03.01.027 Power Meter and Accessiries</v>
          </cell>
        </row>
        <row r="784">
          <cell r="J784" t="str">
            <v>02.04.03.01.028 PH Meter</v>
          </cell>
        </row>
        <row r="785">
          <cell r="J785" t="str">
            <v>02.04.03.01.029 Quasi Peak Meter</v>
          </cell>
        </row>
        <row r="786">
          <cell r="J786" t="str">
            <v>02.04.03.01.030 Thruline Watt Meter</v>
          </cell>
        </row>
        <row r="787">
          <cell r="J787" t="str">
            <v>02.04.03.01.031 Digital Multimeter</v>
          </cell>
        </row>
        <row r="788">
          <cell r="J788" t="str">
            <v>02.04.03.01.032 Multi Meter</v>
          </cell>
        </row>
        <row r="789">
          <cell r="J789" t="str">
            <v>02.04.03.01.033 Meter Calibrator</v>
          </cell>
        </row>
        <row r="790">
          <cell r="J790" t="str">
            <v>02.04.03.01.034 Moise Firgure Meter</v>
          </cell>
        </row>
        <row r="791">
          <cell r="J791" t="str">
            <v>02.04.03.01.035 Distortion Analyzer</v>
          </cell>
        </row>
        <row r="792">
          <cell r="J792" t="str">
            <v>02.04.03.01.036 Vektor Volt Meter</v>
          </cell>
        </row>
        <row r="793">
          <cell r="J793" t="str">
            <v>02.04.03.01.037 Pulse Generator</v>
          </cell>
        </row>
        <row r="794">
          <cell r="J794" t="str">
            <v>02.04.03.01.038 DME Graung Station Test Set</v>
          </cell>
        </row>
        <row r="795">
          <cell r="J795" t="str">
            <v>02.04.03.01.039 UHF Signal Generator</v>
          </cell>
        </row>
        <row r="796">
          <cell r="J796" t="str">
            <v>02.04.03.01.040 Sweep Oscilator</v>
          </cell>
        </row>
        <row r="797">
          <cell r="J797" t="str">
            <v>02.04.03.01.041 VHF Signal Generator</v>
          </cell>
        </row>
        <row r="798">
          <cell r="J798" t="str">
            <v>02.04.03.01.042 Spektrup Analyzer</v>
          </cell>
        </row>
        <row r="799">
          <cell r="J799" t="str">
            <v>02.04.03.01.043 Tube Tester</v>
          </cell>
        </row>
        <row r="800">
          <cell r="J800" t="str">
            <v>02.04.03.01.044 Dosimeter &amp; accessories</v>
          </cell>
        </row>
        <row r="801">
          <cell r="J801" t="str">
            <v>02.04.03.01.045 Survy Meter</v>
          </cell>
        </row>
        <row r="802">
          <cell r="J802" t="str">
            <v>02.04.03.01.046 Sound Ditector</v>
          </cell>
        </row>
        <row r="803">
          <cell r="J803" t="str">
            <v>02.04.03.01.047 Vidcon Quick Tester</v>
          </cell>
        </row>
        <row r="804">
          <cell r="J804" t="str">
            <v>02.04.03.01.048 Pattem For TV Adjusment</v>
          </cell>
        </row>
        <row r="805">
          <cell r="J805" t="str">
            <v>02.04.03.01.049 Power Meter Cilibrator</v>
          </cell>
        </row>
        <row r="806">
          <cell r="J806" t="str">
            <v>02.04.03.01.050 Thermistor</v>
          </cell>
        </row>
        <row r="807">
          <cell r="J807" t="str">
            <v>02.04.03.01.051 Signal Generator Audio VHF, UHF</v>
          </cell>
        </row>
        <row r="808">
          <cell r="J808" t="str">
            <v>02.04.03.01.052 X-Tal Detector</v>
          </cell>
        </row>
        <row r="809">
          <cell r="J809" t="str">
            <v>02.04.03.01.053 Co Axdal Slot Line</v>
          </cell>
        </row>
        <row r="810">
          <cell r="J810" t="str">
            <v>02.04.03.01.054 RF Volt Meter</v>
          </cell>
        </row>
        <row r="811">
          <cell r="J811" t="str">
            <v>02.04.03.01.055 Frequency Wave Meter</v>
          </cell>
        </row>
        <row r="812">
          <cell r="J812" t="str">
            <v>02.04.03.01.056 Megger</v>
          </cell>
        </row>
        <row r="813">
          <cell r="J813" t="str">
            <v>02.04.03.01.057 CO Axial Attenuator</v>
          </cell>
        </row>
        <row r="814">
          <cell r="J814" t="str">
            <v>02.04.03.01.058 Variable Co Axial Attenuator</v>
          </cell>
        </row>
        <row r="815">
          <cell r="J815" t="str">
            <v>02.04.03.01.059 Directional Coupier</v>
          </cell>
        </row>
        <row r="816">
          <cell r="J816" t="str">
            <v>02.04.03.01.060 Pin Modulator</v>
          </cell>
        </row>
        <row r="817">
          <cell r="J817" t="str">
            <v>02.04.03.01.061 Loging Trouble Shoting Kit</v>
          </cell>
        </row>
        <row r="818">
          <cell r="J818" t="str">
            <v>02.04.03.01.062 SWR Meter</v>
          </cell>
        </row>
        <row r="819">
          <cell r="J819" t="str">
            <v>02.04.03.01.063 Memori Programmer</v>
          </cell>
        </row>
        <row r="820">
          <cell r="J820" t="str">
            <v>02.04.03.01.064 Ligig Statc Analyzer</v>
          </cell>
        </row>
        <row r="821">
          <cell r="J821" t="str">
            <v>02.04.03.01.065 Frequency Counter</v>
          </cell>
        </row>
        <row r="822">
          <cell r="J822" t="str">
            <v>02.04.03.01.066 Universal Bridge</v>
          </cell>
        </row>
        <row r="823">
          <cell r="J823" t="str">
            <v>02.04.03.01.067 FB Meter</v>
          </cell>
        </row>
        <row r="824">
          <cell r="J824" t="str">
            <v>02.04.03.01.068 Noise</v>
          </cell>
        </row>
        <row r="825">
          <cell r="J825" t="str">
            <v>02.04.03.01.069 Raditation Monitor Isotropic</v>
          </cell>
        </row>
        <row r="826">
          <cell r="J826" t="str">
            <v>02.04.03.01.070 Phase Meter</v>
          </cell>
        </row>
        <row r="827">
          <cell r="J827" t="str">
            <v>02.04.03.01.071 Global Positioning System</v>
          </cell>
        </row>
        <row r="828">
          <cell r="J828" t="str">
            <v>02.04.03.01.072 IKS Calibration RX</v>
          </cell>
        </row>
        <row r="829">
          <cell r="J829" t="str">
            <v>02.04.03.01.073 DCP (Alat Control) Sensor</v>
          </cell>
        </row>
        <row r="830">
          <cell r="J830" t="str">
            <v>02.04.03.01.074 Moisteur Meter</v>
          </cell>
        </row>
        <row r="831">
          <cell r="J831" t="str">
            <v>02.04.03.01.075 Rota Meter</v>
          </cell>
        </row>
        <row r="832">
          <cell r="J832" t="str">
            <v>02.04.03.01.076 Mini Phassec View</v>
          </cell>
        </row>
        <row r="833">
          <cell r="J833" t="str">
            <v>02.04.03.01.077 ALat Ukur Universal Lain-lain</v>
          </cell>
        </row>
        <row r="834">
          <cell r="J834" t="str">
            <v>02.04.03.02.001 Test Intelegensia WPPS</v>
          </cell>
        </row>
        <row r="835">
          <cell r="J835" t="str">
            <v>02.04.03.02.002 Test Intelegensia WISC</v>
          </cell>
        </row>
        <row r="836">
          <cell r="J836" t="str">
            <v>02.04.03.02.003 Test Intelegensia WB</v>
          </cell>
        </row>
        <row r="837">
          <cell r="J837" t="str">
            <v>02.04.03.02.004 Test Intelegensia WB Advence</v>
          </cell>
        </row>
        <row r="838">
          <cell r="J838" t="str">
            <v>02.04.03.02.005 Test Intelegensia Progresive Matricaral</v>
          </cell>
        </row>
        <row r="839">
          <cell r="J839" t="str">
            <v>02.04.03.02.006 Test Intelegensia Vineland</v>
          </cell>
        </row>
        <row r="840">
          <cell r="J840" t="str">
            <v>02.04.03.02.007 Test Intelegensia Blac Passalon</v>
          </cell>
        </row>
        <row r="841">
          <cell r="J841" t="str">
            <v>02.04.03.02.008 Alat Ukur/Test Intelegensia Lain-lain</v>
          </cell>
        </row>
        <row r="842">
          <cell r="J842" t="str">
            <v>02.04.03.03.001 Alat Ukur/Test Alat Kepribadian Dotcilta</v>
          </cell>
        </row>
        <row r="843">
          <cell r="J843" t="str">
            <v>02.04.03.03.002 Alat Ukur/Test Alat Kepribadian Zat</v>
          </cell>
        </row>
        <row r="844">
          <cell r="J844" t="str">
            <v>02.04.03.03.003 Alat Ukur/Test Alat Kepribadian Warna</v>
          </cell>
        </row>
        <row r="845">
          <cell r="J845" t="str">
            <v>02.04.03.03.004 Alat Ukur/Test Alat Kepribadian Zondi</v>
          </cell>
        </row>
        <row r="846">
          <cell r="J846" t="str">
            <v>02.04.03.03.005 Alat Ukur/Test Alat Kepribadian Cat</v>
          </cell>
        </row>
        <row r="847">
          <cell r="J847" t="str">
            <v>02.04.03.03.006 Alat Ukur/Test Alat KepribadianWPPZ</v>
          </cell>
        </row>
        <row r="848">
          <cell r="J848" t="str">
            <v>02.04.03.03.007 Alat Ukur/Test Alat Kepribadian Wolna</v>
          </cell>
        </row>
        <row r="849">
          <cell r="J849" t="str">
            <v>02.04.03.03.008 Alat Ukur/Test Alat Kepribadian Kudu</v>
          </cell>
        </row>
        <row r="850">
          <cell r="J850" t="str">
            <v>02.04.03.03.009 Vidio Measurement</v>
          </cell>
        </row>
        <row r="851">
          <cell r="J851" t="str">
            <v>02.04.03.03.010 Alat Ukur Kepribadian Lain-lain</v>
          </cell>
        </row>
        <row r="852">
          <cell r="J852" t="str">
            <v>02.04.03.04.001 Binder Acstalt</v>
          </cell>
        </row>
        <row r="853">
          <cell r="J853" t="str">
            <v>02.04.03.04.002 General Vocationalanpunde Tester</v>
          </cell>
        </row>
        <row r="854">
          <cell r="J854" t="str">
            <v>02.04.03.04.003 Consoroting Tester</v>
          </cell>
        </row>
        <row r="855">
          <cell r="J855" t="str">
            <v>02.04.03.04.004 Meronding Tester</v>
          </cell>
        </row>
        <row r="856">
          <cell r="J856" t="str">
            <v>02.04.03.04.005 Meronding Brinding Tester</v>
          </cell>
        </row>
        <row r="857">
          <cell r="J857" t="str">
            <v>02.04.03.04.006 Cord Briding Tester</v>
          </cell>
        </row>
        <row r="858">
          <cell r="J858" t="str">
            <v>02.04.03.04.007 Grip Diagnanonnuter</v>
          </cell>
        </row>
        <row r="859">
          <cell r="J859" t="str">
            <v>02.04.03.04.008 Blak anollhg Moscle Dinamo Meter Jumping Meter</v>
          </cell>
        </row>
        <row r="860">
          <cell r="J860" t="str">
            <v>02.04.03.04.009 Modulation/Jumping Meter</v>
          </cell>
        </row>
        <row r="861">
          <cell r="J861" t="str">
            <v>02.04.03.04.010 Channel Converter</v>
          </cell>
        </row>
        <row r="862">
          <cell r="J862" t="str">
            <v>02.04.03.04.011 RF Ananylzer</v>
          </cell>
        </row>
        <row r="863">
          <cell r="J863" t="str">
            <v>02.04.03.04.012 Meronding Vacatianal Tester</v>
          </cell>
        </row>
        <row r="864">
          <cell r="J864" t="str">
            <v>02.04.03.04.013 Alat Ukur/Test klinis Lain-lain</v>
          </cell>
        </row>
        <row r="865">
          <cell r="J865" t="str">
            <v>02.04.03.05.001 Calibration Level Generator</v>
          </cell>
        </row>
        <row r="866">
          <cell r="J866" t="str">
            <v>02.04.03.05.002 Color Bar Generator</v>
          </cell>
        </row>
        <row r="867">
          <cell r="J867" t="str">
            <v>02.04.03.05.003 Grid Patthem Generator</v>
          </cell>
        </row>
        <row r="868">
          <cell r="J868" t="str">
            <v>02.04.03.05.004 Grating Generator Unit</v>
          </cell>
        </row>
        <row r="869">
          <cell r="J869" t="str">
            <v>02.04.03.05.005 Insection Signal Generator</v>
          </cell>
        </row>
        <row r="870">
          <cell r="J870" t="str">
            <v>02.04.03.05.006 Insection Test Signal Generator</v>
          </cell>
        </row>
        <row r="871">
          <cell r="J871" t="str">
            <v>02.04.03.05.007 Multburst Generator Unit</v>
          </cell>
        </row>
        <row r="872">
          <cell r="J872" t="str">
            <v>02.04.03.05.008 Pattehem Generator</v>
          </cell>
        </row>
        <row r="873">
          <cell r="J873" t="str">
            <v>02.04.03.05.009 Stair Stop Generator Unit</v>
          </cell>
        </row>
        <row r="874">
          <cell r="J874" t="str">
            <v>02.04.03.05.010 Sign Wave Generator Unit</v>
          </cell>
        </row>
        <row r="875">
          <cell r="J875" t="str">
            <v>02.04.03.05.011 Test Generator</v>
          </cell>
        </row>
        <row r="876">
          <cell r="J876" t="str">
            <v>02.04.03.05.012 Text Generator</v>
          </cell>
        </row>
        <row r="877">
          <cell r="J877" t="str">
            <v>02.04.03.05.013 Test Line Generator</v>
          </cell>
        </row>
        <row r="878">
          <cell r="J878" t="str">
            <v>02.04.03.05.014 TV Test Signal Generator</v>
          </cell>
        </row>
        <row r="879">
          <cell r="J879" t="str">
            <v>02.04.03.05.015 TV IF Signal Generator</v>
          </cell>
        </row>
        <row r="880">
          <cell r="J880" t="str">
            <v>02.04.03.05.016 Pal Test Generator</v>
          </cell>
        </row>
        <row r="881">
          <cell r="J881" t="str">
            <v>02.04.03.05.017 Monochome Test Generator</v>
          </cell>
        </row>
        <row r="882">
          <cell r="J882" t="str">
            <v>02.04.03.05.018 Standar Lewel Generator</v>
          </cell>
        </row>
        <row r="883">
          <cell r="J883" t="str">
            <v>02.04.03.05.019 Interval Test Generator</v>
          </cell>
        </row>
        <row r="884">
          <cell r="J884" t="str">
            <v>02.04.03.05.020 Station Identipication Generator</v>
          </cell>
        </row>
        <row r="885">
          <cell r="J885" t="str">
            <v>02.04.03.05.021 Character Generator</v>
          </cell>
        </row>
        <row r="886">
          <cell r="J886" t="str">
            <v>02.04.03.05.022 Waveform Generator Spesial Efect</v>
          </cell>
        </row>
        <row r="887">
          <cell r="J887" t="str">
            <v>02.04.03.05.023 Test Signal Genartor</v>
          </cell>
        </row>
        <row r="888">
          <cell r="J888" t="str">
            <v>02.04.03.05.024 Alat Calibrasi Lain-lain</v>
          </cell>
        </row>
        <row r="889">
          <cell r="J889" t="str">
            <v>02.04.03.06.001 Oscilloscope Main Frame</v>
          </cell>
        </row>
        <row r="890">
          <cell r="J890" t="str">
            <v>02.04.03.06.002 Oscilloscope Main Frame With Variable Persinsce St</v>
          </cell>
        </row>
        <row r="891">
          <cell r="J891" t="str">
            <v>02.04.03.06.003 Oscilloscope Spesial</v>
          </cell>
        </row>
        <row r="892">
          <cell r="J892" t="str">
            <v>02.04.03.06.004 Oscilloscope Envelope</v>
          </cell>
        </row>
        <row r="893">
          <cell r="J893" t="str">
            <v>02.04.03.06.005 Sycnhronoscope</v>
          </cell>
        </row>
        <row r="894">
          <cell r="J894" t="str">
            <v>02.04.03.06.006 Vectorscope</v>
          </cell>
        </row>
        <row r="895">
          <cell r="J895" t="str">
            <v>02.04.03.06.007 Waveform Monitor Set With Level And Vector Display</v>
          </cell>
        </row>
        <row r="896">
          <cell r="J896" t="str">
            <v>02.04.03.06.008 Analyzer FN side Band</v>
          </cell>
        </row>
        <row r="897">
          <cell r="J897" t="str">
            <v>02.04.03.06.009 Analyzer Spektrum Display</v>
          </cell>
        </row>
        <row r="898">
          <cell r="J898" t="str">
            <v>02.04.03.06.010 Plyscops</v>
          </cell>
        </row>
        <row r="899">
          <cell r="J899" t="str">
            <v>02.04.03.06.011 Videoscope With Side Band Adaptor</v>
          </cell>
        </row>
        <row r="900">
          <cell r="J900" t="str">
            <v>02.04.03.06.012 Oscilloscope Lain-lain</v>
          </cell>
        </row>
        <row r="901">
          <cell r="J901" t="str">
            <v>02.04.03.07.001 Frequency Counter</v>
          </cell>
        </row>
        <row r="902">
          <cell r="J902" t="str">
            <v>02.04.03.07.002 Insulation Res Meter MOD</v>
          </cell>
        </row>
        <row r="903">
          <cell r="J903" t="str">
            <v>02.04.03.07.003 Noise &amp; Distortion Meter</v>
          </cell>
        </row>
        <row r="904">
          <cell r="J904" t="str">
            <v>02.04.03.07.004 Oscilator Distortion Meter</v>
          </cell>
        </row>
        <row r="905">
          <cell r="J905" t="str">
            <v>02.04.03.07.005 Oscilator Test Signal</v>
          </cell>
        </row>
        <row r="906">
          <cell r="J906" t="str">
            <v>02.04.03.07.006 Oscilator Widw Band</v>
          </cell>
        </row>
        <row r="907">
          <cell r="J907" t="str">
            <v>02.04.03.07.007 Oscilator Sweep</v>
          </cell>
        </row>
        <row r="908">
          <cell r="J908" t="str">
            <v>02.04.03.07.008 Precission Encoder Monitor</v>
          </cell>
        </row>
        <row r="909">
          <cell r="J909" t="str">
            <v>02.04.03.07.009 Plambicon Tst Unit</v>
          </cell>
        </row>
        <row r="910">
          <cell r="J910" t="str">
            <v>02.04.03.07.010 Scanner</v>
          </cell>
        </row>
        <row r="911">
          <cell r="J911" t="str">
            <v>02.04.03.07.011 Time Interval Unit</v>
          </cell>
        </row>
        <row r="912">
          <cell r="J912" t="str">
            <v>02.04.03.07.012 Universal Counter</v>
          </cell>
        </row>
        <row r="913">
          <cell r="J913" t="str">
            <v>02.04.03.07.013 Vidio Noise Meter</v>
          </cell>
        </row>
        <row r="914">
          <cell r="J914" t="str">
            <v>02.04.03.07.014 Admintance Meter</v>
          </cell>
        </row>
        <row r="915">
          <cell r="J915" t="str">
            <v>02.04.03.07.015 Admintance Bride</v>
          </cell>
        </row>
        <row r="916">
          <cell r="J916" t="str">
            <v>02.04.03.07.016 Fledstrength Meter</v>
          </cell>
        </row>
        <row r="917">
          <cell r="J917" t="str">
            <v>02.04.03.07.017 RF Bridge</v>
          </cell>
        </row>
        <row r="918">
          <cell r="J918" t="str">
            <v>02.04.03.07.018 RF Push Bulton Attenuator</v>
          </cell>
        </row>
        <row r="919">
          <cell r="J919" t="str">
            <v>02.04.03.07.019 Vision And Sound Nyquisi Demodulator AMF</v>
          </cell>
        </row>
        <row r="920">
          <cell r="J920" t="str">
            <v>02.04.03.07.020 V.S.W.R Standing Review</v>
          </cell>
        </row>
        <row r="921">
          <cell r="J921" t="str">
            <v>02.04.03.07.021 Universal Tester Lain-lain</v>
          </cell>
        </row>
        <row r="922">
          <cell r="J922" t="str">
            <v>02.04.03.08.001 Ukuran Johanson (Alat Pembanding Standar Ukur Panj</v>
          </cell>
        </row>
        <row r="923">
          <cell r="J923" t="str">
            <v>02.04.03.08.002 Micro Indicator (Dgn Perlengkapan Suparto Pointes</v>
          </cell>
        </row>
        <row r="924">
          <cell r="J924" t="str">
            <v>02.04.03.08.003 Perlengkapan Micro Indocator</v>
          </cell>
        </row>
        <row r="925">
          <cell r="J925" t="str">
            <v>02.04.03.08.004 Psycometer Vanlambrecht</v>
          </cell>
        </row>
        <row r="926">
          <cell r="J926" t="str">
            <v>02.04.03.08.005 Psycometer</v>
          </cell>
        </row>
        <row r="927">
          <cell r="J927" t="str">
            <v>02.04.03.08.006 Barometer Logam</v>
          </cell>
        </row>
        <row r="928">
          <cell r="J928" t="str">
            <v>02.04.03.08.007 Barometer Mercury</v>
          </cell>
        </row>
        <row r="929">
          <cell r="J929" t="str">
            <v>02.04.03.08.008 Manometer Untuk Mesin</v>
          </cell>
        </row>
        <row r="930">
          <cell r="J930" t="str">
            <v>02.04.03.08.009 Monotor Precisi</v>
          </cell>
        </row>
        <row r="931">
          <cell r="J931" t="str">
            <v>02.04.03.08.010 Alat Pemeriksa Manometer</v>
          </cell>
        </row>
        <row r="932">
          <cell r="J932" t="str">
            <v>02.04.03.08.011 Alat Pemeriksa Zat Cair</v>
          </cell>
        </row>
        <row r="933">
          <cell r="J933" t="str">
            <v>02.04.03.08.012 Termometer Standard</v>
          </cell>
        </row>
        <row r="934">
          <cell r="J934" t="str">
            <v>02.04.03.08.013 Termometer Goverment Tester O Derajat s/d 100 Dera</v>
          </cell>
        </row>
        <row r="935">
          <cell r="J935" t="str">
            <v>02.04.03.08.014 Thermostat (Penguji Pemeriksaan Termometer)</v>
          </cell>
        </row>
        <row r="936">
          <cell r="J936" t="str">
            <v>02.04.03.08.015 Jam Ukur (Meet Lock)</v>
          </cell>
        </row>
        <row r="937">
          <cell r="J937" t="str">
            <v>02.04.03.08.016 Hardnest Tester</v>
          </cell>
        </row>
        <row r="938">
          <cell r="J938" t="str">
            <v>02.04.03.08.017 Microscope</v>
          </cell>
        </row>
        <row r="939">
          <cell r="J939" t="str">
            <v>02.04.03.08.018 Stopwach</v>
          </cell>
        </row>
        <row r="940">
          <cell r="J940" t="str">
            <v>02.04.03.08.019 Loup</v>
          </cell>
        </row>
        <row r="941">
          <cell r="J941" t="str">
            <v>02.04.03.08.020 Micro Meter</v>
          </cell>
        </row>
        <row r="942">
          <cell r="J942" t="str">
            <v>02.04.03.08.021 Pianimeter</v>
          </cell>
        </row>
        <row r="943">
          <cell r="J943" t="str">
            <v>02.04.03.08.022 Metra Blok</v>
          </cell>
        </row>
        <row r="944">
          <cell r="J944" t="str">
            <v>02.04.03.08.023 Lemari Baja Pengering</v>
          </cell>
        </row>
        <row r="945">
          <cell r="J945" t="str">
            <v>02.04.03.08.024 Air Conditioning Unit</v>
          </cell>
        </row>
        <row r="946">
          <cell r="J946" t="str">
            <v>02.04.03.08.025 Compresor Unit</v>
          </cell>
        </row>
        <row r="947">
          <cell r="J947" t="str">
            <v>02.04.03.08.026 Sanblas Unit</v>
          </cell>
        </row>
        <row r="948">
          <cell r="J948" t="str">
            <v>02.04.03.08.027 Alat Pemeriksaan Timbangan Tekanan Beroda</v>
          </cell>
        </row>
        <row r="949">
          <cell r="J949" t="str">
            <v>02.04.03.08.028 Stelan Instrumen Bourje</v>
          </cell>
        </row>
        <row r="950">
          <cell r="J950" t="str">
            <v>02.04.03.08.029 Lampu Untuk Menerangi Skala Neraca Pakai Standar</v>
          </cell>
        </row>
        <row r="951">
          <cell r="J951" t="str">
            <v>02.04.03.08.030 Avometer SU 20-20 K</v>
          </cell>
        </row>
        <row r="952">
          <cell r="J952" t="str">
            <v>02.04.03.08.031 Trappo 1.000 watt</v>
          </cell>
        </row>
        <row r="953">
          <cell r="J953" t="str">
            <v>02.04.03.08.032 Tool Set</v>
          </cell>
        </row>
        <row r="954">
          <cell r="J954" t="str">
            <v>02.04.03.08.033 Landasan Cap Lengkap</v>
          </cell>
        </row>
        <row r="955">
          <cell r="J955" t="str">
            <v>02.04.03.08.034 Kald Tiga Gantungan Dacin</v>
          </cell>
        </row>
        <row r="956">
          <cell r="J956" t="str">
            <v>02.04.03.08.035 Alat Pendatar Takaran Bensin</v>
          </cell>
        </row>
        <row r="957">
          <cell r="J957" t="str">
            <v>02.04.03.08.036 Tang Plombir/Segel</v>
          </cell>
        </row>
        <row r="958">
          <cell r="J958" t="str">
            <v>02.04.03.08.037 Exicator Besar</v>
          </cell>
        </row>
        <row r="959">
          <cell r="J959" t="str">
            <v>02.04.03.08.038 Exxicator Kecil</v>
          </cell>
        </row>
        <row r="960">
          <cell r="J960" t="str">
            <v>02.04.03.08.039 Desicator (Size) 3</v>
          </cell>
        </row>
        <row r="961">
          <cell r="J961" t="str">
            <v>02.04.03.08.040 Desicator (Size) 4</v>
          </cell>
        </row>
        <row r="962">
          <cell r="J962" t="str">
            <v>02.04.03.08.041 Botol Air Saling dari 25 liter</v>
          </cell>
        </row>
        <row r="963">
          <cell r="J963" t="str">
            <v>02.04.03.08.042 Picnometer</v>
          </cell>
        </row>
        <row r="964">
          <cell r="J964" t="str">
            <v>02.04.03.08.043 Desimeter (Hidrometer)</v>
          </cell>
        </row>
        <row r="965">
          <cell r="J965" t="str">
            <v>02.04.03.08.044 Telescope Tile Variable</v>
          </cell>
        </row>
        <row r="966">
          <cell r="J966" t="str">
            <v>02.04.03.08.045 Opitical Stran (Untuk Pemeriksaan Kaca)</v>
          </cell>
        </row>
        <row r="967">
          <cell r="J967" t="str">
            <v>02.04.03.08.046 Opitical Teknis Gange (Pengukur tebal dinding)</v>
          </cell>
        </row>
        <row r="968">
          <cell r="J968" t="str">
            <v>02.04.03.08.047 Lifter Capasitas 500 Kg</v>
          </cell>
        </row>
        <row r="969">
          <cell r="J969" t="str">
            <v>02.04.03.08.048 Taximeter Tester</v>
          </cell>
        </row>
        <row r="970">
          <cell r="J970" t="str">
            <v>02.04.03.08.049 Spedometer Tester</v>
          </cell>
        </row>
        <row r="971">
          <cell r="J971" t="str">
            <v>02.04.03.08.050 Standard Guage Blooks</v>
          </cell>
        </row>
        <row r="972">
          <cell r="J972" t="str">
            <v>02.04.03.08.051 Finest Direct Reading Insterm Mocrometer of Varion</v>
          </cell>
        </row>
        <row r="973">
          <cell r="J973" t="str">
            <v>02.04.03.08.052 Constant Temperature Combined Bridge Thermostat</v>
          </cell>
        </row>
        <row r="974">
          <cell r="J974" t="str">
            <v>02.04.03.08.053 Transparan Plastic Rack Insert For 20 Test Tubes 7</v>
          </cell>
        </row>
        <row r="975">
          <cell r="J975" t="str">
            <v>02.04.03.08.054 Water Bath Plexglass Capasity 71</v>
          </cell>
        </row>
        <row r="976">
          <cell r="J976" t="str">
            <v>02.04.03.08.055 Test Tube Rack Stainiesstel With 10 Holes 18 mm Di</v>
          </cell>
        </row>
        <row r="977">
          <cell r="J977" t="str">
            <v>02.04.03.08.056 Colorimeter Thermometer Aceto</v>
          </cell>
        </row>
        <row r="978">
          <cell r="J978" t="str">
            <v>02.04.03.08.057 Sit Of Geoge Pretition Lands Berger Thermometer</v>
          </cell>
        </row>
        <row r="979">
          <cell r="J979" t="str">
            <v>02.04.03.08.058 Set Of 14 Hight Precision Ameral Thermometer</v>
          </cell>
        </row>
        <row r="980">
          <cell r="J980" t="str">
            <v>02.04.03.08.059 Addition Tunner Stop Watch</v>
          </cell>
        </row>
        <row r="981">
          <cell r="J981" t="str">
            <v>02.04.03.08.060 Universal Clamp Clampinh Range 6 To 12 mm</v>
          </cell>
        </row>
        <row r="982">
          <cell r="J982" t="str">
            <v>02.04.03.08.061 Unmiversal Clamp Clampinh Range 6 To 75 mm</v>
          </cell>
        </row>
        <row r="983">
          <cell r="J983" t="str">
            <v>02.04.03.08.062 Venier Caliver</v>
          </cell>
        </row>
        <row r="984">
          <cell r="J984" t="str">
            <v>02.04.03.08.063 Prople Proyektor Toyo Serie</v>
          </cell>
        </row>
        <row r="985">
          <cell r="J985" t="str">
            <v>02.04.03.08.064 Tool Maker Mocroscope Magnification 30 x</v>
          </cell>
        </row>
        <row r="986">
          <cell r="J986" t="str">
            <v>02.04.03.08.065 Alat Ukur/Pembanding Lain-lain</v>
          </cell>
        </row>
        <row r="987">
          <cell r="J987" t="str">
            <v>02.04.03.09.001 Meter x-27 Dari Platina Tridium</v>
          </cell>
        </row>
        <row r="988">
          <cell r="J988" t="str">
            <v>02.04.03.09.002 H. Meter Dari Baja Nikel</v>
          </cell>
        </row>
        <row r="989">
          <cell r="J989" t="str">
            <v>02.04.03.09.003 Komparator</v>
          </cell>
        </row>
        <row r="990">
          <cell r="J990" t="str">
            <v>02.04.03.09.004 Alat Pengukur Garis Tengah</v>
          </cell>
        </row>
        <row r="991">
          <cell r="J991" t="str">
            <v>02.04.03.09.005 Ban Ukur</v>
          </cell>
        </row>
        <row r="992">
          <cell r="J992" t="str">
            <v>02.04.03.09.006 Diameter Tape</v>
          </cell>
        </row>
        <row r="993">
          <cell r="J993" t="str">
            <v>02.04.03.09.007 Ukuran Tinggi Orang</v>
          </cell>
        </row>
        <row r="994">
          <cell r="J994" t="str">
            <v>02.04.03.09.008 Schulfimaat (Ukuran Ingsuf)</v>
          </cell>
        </row>
        <row r="995">
          <cell r="J995" t="str">
            <v>02.04.03.09.009 Liffer Standard (1 Liter)</v>
          </cell>
        </row>
        <row r="996">
          <cell r="J996" t="str">
            <v>02.04.03.09.010 Bejana Ukur</v>
          </cell>
        </row>
        <row r="997">
          <cell r="J997" t="str">
            <v>02.04.03.09.011 Alat Ukur Kadar Air</v>
          </cell>
        </row>
        <row r="998">
          <cell r="J998" t="str">
            <v>02.04.03.09.012 Alat Ukur Pemecah Kulit Gabag</v>
          </cell>
        </row>
        <row r="999">
          <cell r="J999" t="str">
            <v>02.04.03.09.013 ALat Ukur Lainnya (Lain-lain)</v>
          </cell>
        </row>
        <row r="1000">
          <cell r="J1000" t="str">
            <v>02.04.03.10.001 Timbangan Jembatan Capasitas 10 Ton</v>
          </cell>
        </row>
        <row r="1001">
          <cell r="J1001" t="str">
            <v>02.04.03.10.002 Timbangan</v>
          </cell>
        </row>
        <row r="1002">
          <cell r="J1002" t="str">
            <v>02.04.03.10.003 Timbangan Meja Kapasitas 5 kg</v>
          </cell>
        </row>
        <row r="1003">
          <cell r="J1003" t="str">
            <v>02.04.03.10.004 Timbangan BBI Kapasitas 100 Kg</v>
          </cell>
        </row>
        <row r="1004">
          <cell r="J1004" t="str">
            <v>02.04.03.10.005 Timbangan BBI Kapasitas 25 Kg</v>
          </cell>
        </row>
        <row r="1005">
          <cell r="J1005" t="str">
            <v>02.04.03.10.006 Timbangan BBI Kapasitas 15 Kg (Timbangan Bayi)</v>
          </cell>
        </row>
        <row r="1006">
          <cell r="J1006" t="str">
            <v>02.04.03.10.007 Timbangan BBI Kapasitas 10 Kg</v>
          </cell>
        </row>
        <row r="1007">
          <cell r="J1007" t="str">
            <v>02.04.03.10.008 Timbangan Cepat Kapasitas 10 Kg</v>
          </cell>
        </row>
        <row r="1008">
          <cell r="J1008" t="str">
            <v>02.04.03.10.009 Timbangan Cepat Kapasitas 25 Kg</v>
          </cell>
        </row>
        <row r="1009">
          <cell r="J1009" t="str">
            <v>02.04.03.10.010 Timbangan Cepat Kapasitas 200 Kg</v>
          </cell>
        </row>
        <row r="1010">
          <cell r="J1010" t="str">
            <v>02.04.03.10.011 Timbangan Cepat Kapasotas 100 Kg</v>
          </cell>
        </row>
        <row r="1011">
          <cell r="J1011" t="str">
            <v>02.04.03.10.012 Timbangan Pegas Kapasitas 25 Kg</v>
          </cell>
        </row>
        <row r="1012">
          <cell r="J1012" t="str">
            <v>02.04.03.10.013 Timbangan Pegas Kapasitas 50 Kg</v>
          </cell>
        </row>
        <row r="1013">
          <cell r="J1013" t="str">
            <v>02.04.03.10.014 Timbangan Pegas Kapasitas 100 Kg</v>
          </cell>
        </row>
        <row r="1014">
          <cell r="J1014" t="str">
            <v>02.04.03.10.015 Timbangan Surat Kapasitas 100 Kg</v>
          </cell>
        </row>
        <row r="1015">
          <cell r="J1015" t="str">
            <v>02.04.03.10.016 Timbangan Sentisimal</v>
          </cell>
        </row>
        <row r="1016">
          <cell r="J1016" t="str">
            <v>02.04.03.10.017 Dacin Kuningan</v>
          </cell>
        </row>
        <row r="1017">
          <cell r="J1017" t="str">
            <v>02.04.03.10.018 Timbangan Gula Gaveka</v>
          </cell>
        </row>
        <row r="1018">
          <cell r="J1018" t="str">
            <v>02.04.03.10.019 Timbangan Gantung Kapasitas 50 Gr</v>
          </cell>
        </row>
        <row r="1019">
          <cell r="J1019" t="str">
            <v>02.04.03.10.020 Neraca</v>
          </cell>
        </row>
        <row r="1020">
          <cell r="J1020" t="str">
            <v>02.04.03.10.021 Neraca Parama E</v>
          </cell>
        </row>
        <row r="1021">
          <cell r="J1021" t="str">
            <v>02.04.03.10.022 Neraca Parama  D Kapasitas 5 Gr</v>
          </cell>
        </row>
        <row r="1022">
          <cell r="J1022" t="str">
            <v>02.04.03.10.023 Neraca Percisi Electronic Kapasitas 1 Kg</v>
          </cell>
        </row>
        <row r="1023">
          <cell r="J1023" t="str">
            <v>02.04.03.10.024 Neraca Percisi (Single Plan) Kapasitas 20 Kg</v>
          </cell>
        </row>
        <row r="1024">
          <cell r="J1024" t="str">
            <v>02.04.03.10.025 Neraca Percisi (Electronic Vacum ME)</v>
          </cell>
        </row>
        <row r="1025">
          <cell r="J1025" t="str">
            <v>02.04.03.10.026 Neraca Percisi 30 Kg (Micro Balance)</v>
          </cell>
        </row>
        <row r="1026">
          <cell r="J1026" t="str">
            <v>02.04.03.10.027 Neraca Percisi Kapasitas 50 Gr</v>
          </cell>
        </row>
        <row r="1027">
          <cell r="J1027" t="str">
            <v>02.04.03.10.028 Neraca Percisi Kapasitas 1 Kg</v>
          </cell>
        </row>
        <row r="1028">
          <cell r="J1028" t="str">
            <v>02.04.03.10.029 Neraca Tera E</v>
          </cell>
        </row>
        <row r="1029">
          <cell r="J1029" t="str">
            <v>02.04.03.10.030 Neraca Tera A Kapasitas 75 Kg</v>
          </cell>
        </row>
        <row r="1030">
          <cell r="J1030" t="str">
            <v>02.04.03.10.031 Neraca Tera B Kapasitas 10 Kg</v>
          </cell>
        </row>
        <row r="1031">
          <cell r="J1031" t="str">
            <v>02.04.03.10.032 Neraca Torsion Balance Kapasitas 500 Gr</v>
          </cell>
        </row>
        <row r="1032">
          <cell r="J1032" t="str">
            <v>02.04.03.10.033 Neraca Analisa Kapasitas 1000 Gr</v>
          </cell>
        </row>
        <row r="1033">
          <cell r="J1033" t="str">
            <v>02.04.03.10.034 Neraca Analisa Kapasitas 20 Kg</v>
          </cell>
        </row>
        <row r="1034">
          <cell r="J1034" t="str">
            <v>02.04.03.10.035 Neraca Kapasitas 1 Kg</v>
          </cell>
        </row>
        <row r="1035">
          <cell r="J1035" t="str">
            <v>02.04.03.10.036 Neraca Kapasitas 20 Kg</v>
          </cell>
        </row>
        <row r="1036">
          <cell r="J1036" t="str">
            <v>02.04.03.10.037 Moister Meter</v>
          </cell>
        </row>
        <row r="1037">
          <cell r="J1037" t="str">
            <v>02.04.03.10.038 Neraca Dengan Digital Display</v>
          </cell>
        </row>
        <row r="1038">
          <cell r="J1038" t="str">
            <v>02.04.03.10.039 Alat Timbangan Lain-lain</v>
          </cell>
        </row>
        <row r="1039">
          <cell r="J1039" t="str">
            <v>02.04.03.11.001 Kilogram Tembaga Nasional Platina</v>
          </cell>
        </row>
        <row r="1040">
          <cell r="J1040" t="str">
            <v>02.04.03.11.002 Kilogram Tembaga Bentuk Tong</v>
          </cell>
        </row>
        <row r="1041">
          <cell r="J1041" t="str">
            <v>02.04.03.11.003 Kilogram Sepuh Mas 1 Kg Pakai Tombol</v>
          </cell>
        </row>
        <row r="1042">
          <cell r="J1042" t="str">
            <v>02.04.03.11.004 Kilogram Baja Tong Bersandur Croom</v>
          </cell>
        </row>
        <row r="1043">
          <cell r="J1043" t="str">
            <v>02.04.03.11.005 Kilogram dari Baja Berbentuk Silinder</v>
          </cell>
        </row>
        <row r="1044">
          <cell r="J1044" t="str">
            <v>02.04.03.11.006 Kilogram Kerja Standar Tingkat II</v>
          </cell>
        </row>
        <row r="1045">
          <cell r="J1045" t="str">
            <v>02.04.03.11.007 Kilogram Standar</v>
          </cell>
        </row>
        <row r="1046">
          <cell r="J1046" t="str">
            <v>02.04.03.11.008 Anak Timbangan Tembaga Kantor Tingkat III</v>
          </cell>
        </row>
        <row r="1047">
          <cell r="J1047" t="str">
            <v>02.04.03.11.009 Anak Timbangan Miligram</v>
          </cell>
        </row>
        <row r="1048">
          <cell r="J1048" t="str">
            <v>02.04.03.11.010 Anak Timbangan Miligram Platina</v>
          </cell>
        </row>
        <row r="1049">
          <cell r="J1049" t="str">
            <v>02.04.03.11.011 Anak Timbangan Miligram Alumunium</v>
          </cell>
        </row>
        <row r="1050">
          <cell r="J1050" t="str">
            <v>02.04.03.11.012 Anak Timbangan Gram Standar 1 Gram</v>
          </cell>
        </row>
        <row r="1051">
          <cell r="J1051" t="str">
            <v>02.04.03.11.013 Anak Timbangan Halus daro 1.000 - 1 Gr</v>
          </cell>
        </row>
        <row r="1052">
          <cell r="J1052" t="str">
            <v>02.04.03.11.014 Anak Timbangan Biasa dari 1000 - 1 Gr</v>
          </cell>
        </row>
        <row r="1053">
          <cell r="J1053" t="str">
            <v>02.04.03.11.015 Anak Timbangan Bidur</v>
          </cell>
        </row>
        <row r="1054">
          <cell r="J1054" t="str">
            <v>02.04.03.11.016 Anak Timbangan dari Besi</v>
          </cell>
        </row>
        <row r="1055">
          <cell r="J1055" t="str">
            <v>02.04.03.11.017 Anak Timbangan Keping (Mulut Kecil)</v>
          </cell>
        </row>
        <row r="1056">
          <cell r="J1056" t="str">
            <v>02.04.03.11.018 Anak Timbangan Keping (Mulut Besar)</v>
          </cell>
        </row>
        <row r="1057">
          <cell r="J1057" t="str">
            <v>02.04.03.11.019 Alat Timbangan Biasa Lain-lain</v>
          </cell>
        </row>
        <row r="1058">
          <cell r="J1058" t="str">
            <v>02.04.03.12.001 Dari 100-50-20 liter</v>
          </cell>
        </row>
        <row r="1059">
          <cell r="J1059" t="str">
            <v>02.04.03.12.002 Dari 10 s/d 0,5 Liter</v>
          </cell>
        </row>
        <row r="1060">
          <cell r="J1060" t="str">
            <v>02.04.03.12.003 Takaran Kering Lain-lain</v>
          </cell>
        </row>
        <row r="1061">
          <cell r="J1061" t="str">
            <v>02.04.03.13.001 Takaran Bahan Bangunan 2 HL Berbentuk Tong</v>
          </cell>
        </row>
        <row r="1062">
          <cell r="J1062" t="str">
            <v>02.04.03.13.002 Takaran Bahan Bangunan 2 HL Lain-lain</v>
          </cell>
        </row>
        <row r="1063">
          <cell r="J1063" t="str">
            <v>02.04.03.14.001 Takaran Buah Kopi dari 0,5 HI</v>
          </cell>
        </row>
        <row r="1064">
          <cell r="J1064" t="str">
            <v>02.04.03.14.002 Takaran Kapuk dari Kayu 2 dan 1 HI</v>
          </cell>
        </row>
        <row r="1065">
          <cell r="J1065" t="str">
            <v>02.04.03.14.003 Takaran Minyak dari Besi 0,5 HI</v>
          </cell>
        </row>
        <row r="1066">
          <cell r="J1066" t="str">
            <v>02.04.03.14.004 Takaran Gandum 0,5 HI</v>
          </cell>
        </row>
        <row r="1067">
          <cell r="J1067" t="str">
            <v>02.04.03.14.005 Takaran Latex Lain-lain</v>
          </cell>
        </row>
        <row r="1068">
          <cell r="J1068" t="str">
            <v>02.04.03.15.001 Labu Takar (Volumetrik) berbagai Kapasitas</v>
          </cell>
        </row>
        <row r="1069">
          <cell r="J1069" t="str">
            <v>02.04.03.15.002 Botol Uji Berbagai Ukuran</v>
          </cell>
        </row>
        <row r="1070">
          <cell r="J1070" t="str">
            <v>02.04.03.15.003 Gelas Takar Berbagai Kapasitas Lain-lain</v>
          </cell>
        </row>
        <row r="1071">
          <cell r="J1071" t="str">
            <v>02.05.01.01.001 Bajak Kayu</v>
          </cell>
        </row>
        <row r="1072">
          <cell r="J1072" t="str">
            <v>02.05.01.01.002 Bajak Muara</v>
          </cell>
        </row>
        <row r="1073">
          <cell r="J1073" t="str">
            <v>02.05.01.01.003 Pacul</v>
          </cell>
        </row>
        <row r="1074">
          <cell r="J1074" t="str">
            <v>02.05.01.01.004 Linggis</v>
          </cell>
        </row>
        <row r="1075">
          <cell r="J1075" t="str">
            <v>02.05.01.01.005 Garpu Pacul</v>
          </cell>
        </row>
        <row r="1076">
          <cell r="J1076" t="str">
            <v>02.05.01.01.006 Garpu Kayu</v>
          </cell>
        </row>
        <row r="1077">
          <cell r="J1077" t="str">
            <v>02.05.01.01.007 Garpu Besi</v>
          </cell>
        </row>
        <row r="1078">
          <cell r="J1078" t="str">
            <v>02.05.01.01.008 Traktor Four Whell (Lengkap Peralatannya)</v>
          </cell>
        </row>
        <row r="1079">
          <cell r="J1079" t="str">
            <v>02.05.01.01.009 Traktor Tangan dengn peralatannya</v>
          </cell>
        </row>
        <row r="1080">
          <cell r="J1080" t="str">
            <v>02.05.01.01.010 Hewan Kerbau</v>
          </cell>
        </row>
        <row r="1081">
          <cell r="J1081" t="str">
            <v>02.05.01.01.011 Hewan Sapi</v>
          </cell>
        </row>
        <row r="1082">
          <cell r="J1082" t="str">
            <v>02.05.01.01.012 Chain Saw</v>
          </cell>
        </row>
        <row r="1083">
          <cell r="J1083" t="str">
            <v>02.05.01.01.013 Madula</v>
          </cell>
        </row>
        <row r="1084">
          <cell r="J1084" t="str">
            <v>02.05.01.01.014 Skap</v>
          </cell>
        </row>
        <row r="1085">
          <cell r="J1085" t="str">
            <v>02.05.01.01.015 Garu</v>
          </cell>
        </row>
        <row r="1086">
          <cell r="J1086" t="str">
            <v>02.05.01.01.016 Alat Pengolahan Tanah dan Tanaman Lain-lain</v>
          </cell>
        </row>
        <row r="1087">
          <cell r="J1087" t="str">
            <v>02.05.01.02.001 Tugal Kayu</v>
          </cell>
        </row>
        <row r="1088">
          <cell r="J1088" t="str">
            <v>02.05.01.02.002 Tugal Besi</v>
          </cell>
        </row>
        <row r="1089">
          <cell r="J1089" t="str">
            <v>02.05.01.02.003 Ember Plastik</v>
          </cell>
        </row>
        <row r="1090">
          <cell r="J1090" t="str">
            <v>02.05.01.02.004 Gayung Plastik</v>
          </cell>
        </row>
        <row r="1091">
          <cell r="J1091" t="str">
            <v>02.05.01.02.005 Alat Panen/Pengolahan Lain-lain</v>
          </cell>
        </row>
        <row r="1092">
          <cell r="J1092" t="str">
            <v>02.05.01.03.001 Tang Pemasang/Kar Tang</v>
          </cell>
        </row>
        <row r="1093">
          <cell r="J1093" t="str">
            <v>02.05.01.03.002 Stick Pengukur Sapi</v>
          </cell>
        </row>
        <row r="1094">
          <cell r="J1094" t="str">
            <v>02.05.01.03.003 Waigh Band</v>
          </cell>
        </row>
        <row r="1095">
          <cell r="J1095" t="str">
            <v>02.05.01.03.004 Borduzzo Tang</v>
          </cell>
        </row>
        <row r="1096">
          <cell r="J1096" t="str">
            <v>02.05.01.03.005 Cap Bakar</v>
          </cell>
        </row>
        <row r="1097">
          <cell r="J1097" t="str">
            <v>02.05.01.03.006 Kar Punch (Pelobang Telinga)</v>
          </cell>
        </row>
        <row r="1098">
          <cell r="J1098" t="str">
            <v>02.05.01.03.007 Container</v>
          </cell>
        </row>
        <row r="1099">
          <cell r="J1099" t="str">
            <v>02.05.01.03.008 Conister</v>
          </cell>
        </row>
        <row r="1100">
          <cell r="J1100" t="str">
            <v>02.05.01.03.009 Qoblet</v>
          </cell>
        </row>
        <row r="1101">
          <cell r="J1101" t="str">
            <v>02.05.01.03.010 Insemination Gun</v>
          </cell>
        </row>
        <row r="1102">
          <cell r="J1102" t="str">
            <v>02.05.01.03.011 Termos A.I</v>
          </cell>
        </row>
        <row r="1103">
          <cell r="J1103" t="str">
            <v>02.05.01.03.012 Vagina Buatan</v>
          </cell>
        </row>
        <row r="1104">
          <cell r="J1104" t="str">
            <v>02.05.01.03.013 Debeaker (Alat Pemotong Paruh)</v>
          </cell>
        </row>
        <row r="1105">
          <cell r="J1105" t="str">
            <v>02.05.01.03.014 Alat Pemotong Kuku</v>
          </cell>
        </row>
        <row r="1106">
          <cell r="J1106" t="str">
            <v>02.05.01.03.015 Milik Gam</v>
          </cell>
        </row>
        <row r="1107">
          <cell r="J1107" t="str">
            <v>02.05.01.03.016 Tabung Tempat Susu</v>
          </cell>
        </row>
        <row r="1108">
          <cell r="J1108" t="str">
            <v>02.05.01.03.017 Dehamer (Pemotong Tanduk)</v>
          </cell>
        </row>
        <row r="1109">
          <cell r="J1109" t="str">
            <v>02.05.01.03.018 Pemotong Bulu</v>
          </cell>
        </row>
        <row r="1110">
          <cell r="J1110" t="str">
            <v>02.05.01.03.019 Eastrator (Pemotong Ekor)</v>
          </cell>
        </row>
        <row r="1111">
          <cell r="J1111" t="str">
            <v>02.05.01.03.020 Milcooling Tang</v>
          </cell>
        </row>
        <row r="1112">
          <cell r="J1112" t="str">
            <v>02.05.01.03.021 Mesin Penetas Telur</v>
          </cell>
        </row>
        <row r="1113">
          <cell r="J1113" t="str">
            <v>02.05.01.03.022 Alat-alat Peternakan Lain-lain</v>
          </cell>
        </row>
        <row r="1114">
          <cell r="J1114" t="str">
            <v>02.05.01.04.001 Oven</v>
          </cell>
        </row>
        <row r="1115">
          <cell r="J1115" t="str">
            <v>02.05.01.04.002 Cold Storage (Kamar Pendingin)</v>
          </cell>
        </row>
        <row r="1116">
          <cell r="J1116" t="str">
            <v>02.05.01.04.003 Selo (Kotak Penyimpan) dengan mengatur temperatur</v>
          </cell>
        </row>
        <row r="1117">
          <cell r="J1117" t="str">
            <v>02.05.01.04.004 Rak-rak penyimpangan</v>
          </cell>
        </row>
        <row r="1118">
          <cell r="J1118" t="str">
            <v>02.05.01.04.005 Lemari Penyimpanan</v>
          </cell>
        </row>
        <row r="1119">
          <cell r="J1119" t="str">
            <v>02.05.01.04.006 Alat Penyimpanan hasil Percobaan Lain-lain</v>
          </cell>
        </row>
        <row r="1120">
          <cell r="J1120" t="str">
            <v>02.05.01.05.001 Alat Pengukur Curah Hujan</v>
          </cell>
        </row>
        <row r="1121">
          <cell r="J1121" t="str">
            <v>02.05.01.05.002 Alat Pengukur Cahaya</v>
          </cell>
        </row>
        <row r="1122">
          <cell r="J1122" t="str">
            <v>02.05.01.05.003 Alat Pengukur Intensitas Cahaya</v>
          </cell>
        </row>
        <row r="1123">
          <cell r="J1123" t="str">
            <v>02.05.01.05.004 Alat Pengukur Temperatur</v>
          </cell>
        </row>
        <row r="1124">
          <cell r="J1124" t="str">
            <v>02.05.01.05.005 Alat Pengukur PH Tanah (Soil Tester)</v>
          </cell>
        </row>
        <row r="1125">
          <cell r="J1125" t="str">
            <v>02.05.01.05.006 Alat Pengambil Sample Tanah</v>
          </cell>
        </row>
        <row r="1126">
          <cell r="J1126" t="str">
            <v>02.05.01.05.007 Alat Laboratorium Pertanian Lain-lain</v>
          </cell>
        </row>
        <row r="1127">
          <cell r="J1127" t="str">
            <v>02.05.01.06.001 Unit Pengaduk</v>
          </cell>
        </row>
        <row r="1128">
          <cell r="J1128" t="str">
            <v>02.05.01.06.002 Alat Pencabut Bulu Ayam</v>
          </cell>
        </row>
        <row r="1129">
          <cell r="J1129" t="str">
            <v>02.05.01.06.003 Alat Pencacah Hujan</v>
          </cell>
        </row>
        <row r="1130">
          <cell r="J1130" t="str">
            <v>02.05.01.06.004 Alat Processing Lain-lain</v>
          </cell>
        </row>
        <row r="1131">
          <cell r="J1131" t="str">
            <v>02.05.01.07.001 Alat Pengasapan</v>
          </cell>
        </row>
        <row r="1132">
          <cell r="J1132" t="str">
            <v>02.05.01.07.002 Alat Pembekuan</v>
          </cell>
        </row>
        <row r="1133">
          <cell r="J1133" t="str">
            <v>02.05.01.07.003 Alat Penggilingan Padi</v>
          </cell>
        </row>
        <row r="1134">
          <cell r="J1134" t="str">
            <v>02.05.01.07.004 Alat Pencacah Hijauan</v>
          </cell>
        </row>
        <row r="1135">
          <cell r="J1135" t="str">
            <v>02.05.01.07.005 Alat Pasca Panen Lain-lain</v>
          </cell>
        </row>
        <row r="1136">
          <cell r="J1136" t="str">
            <v>02.05.01.08.001 Pukat</v>
          </cell>
        </row>
        <row r="1137">
          <cell r="J1137" t="str">
            <v>02.05.01.08.002 Double Ring Shrimp Trawi/Pukat Udang Ganda</v>
          </cell>
        </row>
        <row r="1138">
          <cell r="J1138" t="str">
            <v>02.05.01.08.003 Otter Trawi</v>
          </cell>
        </row>
        <row r="1139">
          <cell r="J1139" t="str">
            <v>02.05.01.08.004 Other Trawi</v>
          </cell>
        </row>
        <row r="1140">
          <cell r="J1140" t="str">
            <v>02.05.01.08.005 Payang (Termasuk Lampara)</v>
          </cell>
        </row>
        <row r="1141">
          <cell r="J1141" t="str">
            <v>02.05.01.08.006 Danish Seine (Dogol)</v>
          </cell>
        </row>
        <row r="1142">
          <cell r="J1142" t="str">
            <v>02.05.01.08.007 Beach Seine (Pukat Pantai)</v>
          </cell>
        </row>
        <row r="1143">
          <cell r="J1143" t="str">
            <v>02.05.01.08.008 Driff Gill Net (Jaring Insang Hanyut)</v>
          </cell>
        </row>
        <row r="1144">
          <cell r="J1144" t="str">
            <v>02.05.01.08.009 Encliring Gill Net (Jaring Insang Lingkar)</v>
          </cell>
        </row>
        <row r="1145">
          <cell r="J1145" t="str">
            <v>02.05.01.08.010 Shrimp Gill Net (Jaring Klitik)</v>
          </cell>
        </row>
        <row r="1146">
          <cell r="J1146" t="str">
            <v>02.05.01.08.011 Set Gill Net (Jaring Insang Tetap)</v>
          </cell>
        </row>
        <row r="1147">
          <cell r="J1147" t="str">
            <v>02.05.01.08.012 Boat Raft Lift Net (Bagian Perahu/Rakit)</v>
          </cell>
        </row>
        <row r="1148">
          <cell r="J1148" t="str">
            <v>02.05.01.08.013 Bagan Tancap Berikut Kelong</v>
          </cell>
        </row>
        <row r="1149">
          <cell r="J1149" t="str">
            <v>02.05.01.08.014 Scoop Net (Serok)</v>
          </cell>
        </row>
        <row r="1150">
          <cell r="J1150" t="str">
            <v>02.05.01.08.015 Jaring Angkat Lainnya</v>
          </cell>
        </row>
        <row r="1151">
          <cell r="J1151" t="str">
            <v>02.05.01.08.016 Guiding Barrier (Serok)</v>
          </cell>
        </row>
        <row r="1152">
          <cell r="J1152" t="str">
            <v>02.05.01.08.017 Stop Net (Jermal Termasuk Togo)</v>
          </cell>
        </row>
        <row r="1153">
          <cell r="J1153" t="str">
            <v>02.05.01.08.018 Portable Traps (Bubu)</v>
          </cell>
        </row>
        <row r="1154">
          <cell r="J1154" t="str">
            <v>02.05.01.08.019 Perangkap Lainnya</v>
          </cell>
        </row>
        <row r="1155">
          <cell r="J1155" t="str">
            <v>02.05.01.08.020 Tuna Long Line (Rawal Tuna)</v>
          </cell>
        </row>
        <row r="1156">
          <cell r="J1156" t="str">
            <v>02.05.01.08.021 Set Long Line (Rawal Tetap)</v>
          </cell>
        </row>
        <row r="1157">
          <cell r="J1157" t="str">
            <v>02.05.01.08.022 Skipjak Pole And Lines (Huhate)</v>
          </cell>
        </row>
        <row r="1158">
          <cell r="J1158" t="str">
            <v>02.05.01.08.023 Trool Line (Pancing Tonda)</v>
          </cell>
        </row>
        <row r="1159">
          <cell r="J1159" t="str">
            <v>02.05.01.08.024 Pancing Lainnya</v>
          </cell>
        </row>
        <row r="1160">
          <cell r="J1160" t="str">
            <v>02.05.01.08.025 Muroami Inc. Mallalugis</v>
          </cell>
        </row>
        <row r="1161">
          <cell r="J1161" t="str">
            <v>02.05.01.08.026 Jala</v>
          </cell>
        </row>
        <row r="1162">
          <cell r="J1162" t="str">
            <v>02.05.01.08.027 Garpu</v>
          </cell>
        </row>
        <row r="1163">
          <cell r="J1163" t="str">
            <v>02.05.01.08.028 Tombak</v>
          </cell>
        </row>
        <row r="1164">
          <cell r="J1164" t="str">
            <v>02.05.01.08.029 Sea Water Reservoir</v>
          </cell>
        </row>
        <row r="1165">
          <cell r="J1165" t="str">
            <v>02.05.01.08.030 Bak Pemeliharaan Sementara</v>
          </cell>
        </row>
        <row r="1166">
          <cell r="J1166" t="str">
            <v>02.05.01.08.031 Bak Pengendapan</v>
          </cell>
        </row>
        <row r="1167">
          <cell r="J1167" t="str">
            <v>02.05.01.08.032 Keramba (Jaring Apung)</v>
          </cell>
        </row>
        <row r="1168">
          <cell r="J1168" t="str">
            <v>02.05.01.08.033 Alat Produksi Perikanan Lain-lain</v>
          </cell>
        </row>
        <row r="1169">
          <cell r="J1169" t="str">
            <v>02.05.02.01.001 Kored</v>
          </cell>
        </row>
        <row r="1170">
          <cell r="J1170" t="str">
            <v>02.05.02.01.002 Arit</v>
          </cell>
        </row>
        <row r="1171">
          <cell r="J1171" t="str">
            <v>02.05.02.01.003 Babadan</v>
          </cell>
        </row>
        <row r="1172">
          <cell r="J1172" t="str">
            <v>02.05.02.01.004 Pacul Dangir</v>
          </cell>
        </row>
        <row r="1173">
          <cell r="J1173" t="str">
            <v>02.05.02.01.005 Penyemprot Otomatis (Automatis Spayer)</v>
          </cell>
        </row>
        <row r="1174">
          <cell r="J1174" t="str">
            <v>02.05.02.01.006 Penyemprot Mesin (Power Spayer)</v>
          </cell>
        </row>
        <row r="1175">
          <cell r="J1175" t="str">
            <v>02.05.02.01.007 Penyemprot Tangan (Hand Sprayer)</v>
          </cell>
        </row>
        <row r="1176">
          <cell r="J1176" t="str">
            <v>02.05.02.01.008 Alat Pemeliharaan Tanaman Lain-lain</v>
          </cell>
        </row>
        <row r="1177">
          <cell r="J1177" t="str">
            <v>02.05.02.02.001 Ani-ani</v>
          </cell>
        </row>
        <row r="1178">
          <cell r="J1178" t="str">
            <v>02.05.02.02.002 Alat Perontok (Theresar Pedal)</v>
          </cell>
        </row>
        <row r="1179">
          <cell r="J1179" t="str">
            <v>02.05.02.02.003 Alat Perontok Mesin (Power Theresar)</v>
          </cell>
        </row>
        <row r="1180">
          <cell r="J1180" t="str">
            <v>02.05.02.02.004 Alat Pemipit Jagung</v>
          </cell>
        </row>
        <row r="1181">
          <cell r="J1181" t="str">
            <v>02.05.02.02.005 Karung</v>
          </cell>
        </row>
        <row r="1182">
          <cell r="J1182" t="str">
            <v>02.05.02.02.006 Blek</v>
          </cell>
        </row>
        <row r="1183">
          <cell r="J1183" t="str">
            <v>02.05.02.02.007 Alat Pengering (Dreyer)</v>
          </cell>
        </row>
        <row r="1184">
          <cell r="J1184" t="str">
            <v>02.05.02.02.008 Alat Pengering Mesin (Powe Dreyer)</v>
          </cell>
        </row>
        <row r="1185">
          <cell r="J1185" t="str">
            <v>02.05.02.02.009 Alat Pengukur Kadar Air (Meisture Terter)</v>
          </cell>
        </row>
        <row r="1186">
          <cell r="J1186" t="str">
            <v>02.05.02.02.010 Honey (Penggulung Beras)</v>
          </cell>
        </row>
        <row r="1187">
          <cell r="J1187" t="str">
            <v>02.05.02.02.011 Alat Panen Lain-lain</v>
          </cell>
        </row>
        <row r="1188">
          <cell r="J1188" t="str">
            <v>02.05.02.03.001 Oven</v>
          </cell>
        </row>
        <row r="1189">
          <cell r="J1189" t="str">
            <v>02.05.02.03.002 Cold Storage (Kamar Pendingin)</v>
          </cell>
        </row>
        <row r="1190">
          <cell r="J1190" t="str">
            <v>02.05.02.03.003 Selo (Kodak Penyimpanan) bisa diatur temperaturnya</v>
          </cell>
        </row>
        <row r="1191">
          <cell r="J1191" t="str">
            <v>02.05.02.03.004 Rak-rak Penyimpanan</v>
          </cell>
        </row>
        <row r="1192">
          <cell r="J1192" t="str">
            <v>02.05.02.03.005 Lemari Penyimpanan</v>
          </cell>
        </row>
        <row r="1193">
          <cell r="J1193" t="str">
            <v>02.05.02.03.006 Gudang</v>
          </cell>
        </row>
        <row r="1194">
          <cell r="J1194" t="str">
            <v>02.05.02.03.007 Alat Penyimpanan Lain-lain</v>
          </cell>
        </row>
        <row r="1195">
          <cell r="J1195" t="str">
            <v>02.05.02.04.001 Alat Pengukur Curah Hujan</v>
          </cell>
        </row>
        <row r="1196">
          <cell r="J1196" t="str">
            <v>02.05.02.04.002 Alat Pengukur Cahaya</v>
          </cell>
        </row>
        <row r="1197">
          <cell r="J1197" t="str">
            <v>02.05.02.04.003 Alat Pengukur Arah Angin</v>
          </cell>
        </row>
        <row r="1198">
          <cell r="J1198" t="str">
            <v>02.05.02.04.004 Alat Pengukur Intensitas Cahaya</v>
          </cell>
        </row>
        <row r="1199">
          <cell r="J1199" t="str">
            <v>02.05.02.04.005 Alat Pengukur Temperatur</v>
          </cell>
        </row>
        <row r="1200">
          <cell r="J1200" t="str">
            <v>02.05.02.04.006 Alat Pengukur PH Tanah (Soil Tester)</v>
          </cell>
        </row>
        <row r="1201">
          <cell r="J1201" t="str">
            <v>02.05.02.04.007 Alat Pengambil Sampel Tanah</v>
          </cell>
        </row>
        <row r="1202">
          <cell r="J1202" t="str">
            <v>02.05.02.04.008 Mesin Penetas Telur</v>
          </cell>
        </row>
        <row r="1203">
          <cell r="J1203" t="str">
            <v>02.05.02.04.009 Alat Laboratorium Lain-lain</v>
          </cell>
        </row>
        <row r="1204">
          <cell r="J1204" t="str">
            <v>02.05.02.05.001 Jaring</v>
          </cell>
        </row>
        <row r="1205">
          <cell r="J1205" t="str">
            <v>02.05.02.05.002 Ancol/Tangkul</v>
          </cell>
        </row>
        <row r="1206">
          <cell r="J1206" t="str">
            <v>02.05.02.05.003 Keramba Apung</v>
          </cell>
        </row>
        <row r="1207">
          <cell r="J1207" t="str">
            <v>02.05.02.05.004 Rawai/Longline, Tombak</v>
          </cell>
        </row>
        <row r="1208">
          <cell r="J1208" t="str">
            <v>02.05.02.05.005 Alat Penangkap Ikan Lain-lain</v>
          </cell>
        </row>
        <row r="1209">
          <cell r="J1209" t="str">
            <v>02.06.01.01.001 Mesin Ketik Manual Portable (11-13)</v>
          </cell>
        </row>
        <row r="1210">
          <cell r="J1210" t="str">
            <v>02.06.01.01.002 Mesin Ketik Manual Standar (14-16)</v>
          </cell>
        </row>
        <row r="1211">
          <cell r="J1211" t="str">
            <v>02.06.01.01.003 Mesin Ketik Manual Longewagen (18)</v>
          </cell>
        </row>
        <row r="1212">
          <cell r="J1212" t="str">
            <v>02.06.01.01.004 Mesin Ketik Listrik Portable</v>
          </cell>
        </row>
        <row r="1213">
          <cell r="J1213" t="str">
            <v>02.06.01.01.005 Mesin Listrik Standar</v>
          </cell>
        </row>
        <row r="1214">
          <cell r="J1214" t="str">
            <v>02.06.01.01.006 Mesin Ketik Listrik Longewagon</v>
          </cell>
        </row>
        <row r="1215">
          <cell r="J1215" t="str">
            <v>02.06.01.01.007 Mesin Ketik Elektronik</v>
          </cell>
        </row>
        <row r="1216">
          <cell r="J1216" t="str">
            <v>02.06.01.01.008 Mesin Ketik Elektronik/Selektrik</v>
          </cell>
        </row>
        <row r="1217">
          <cell r="J1217" t="str">
            <v>02.06.01.01.009 Mesin Ketik Braile</v>
          </cell>
        </row>
        <row r="1218">
          <cell r="J1218" t="str">
            <v>02.06.01.01.010 Mesin Ketik Phromosons</v>
          </cell>
        </row>
        <row r="1219">
          <cell r="J1219" t="str">
            <v>02.06.01.01.011 Mesin Cetak stereo Pioner (Braile)</v>
          </cell>
        </row>
        <row r="1220">
          <cell r="J1220" t="str">
            <v>02.06.01.01.012 Mesin Ketik Lain-lain</v>
          </cell>
        </row>
        <row r="1221">
          <cell r="J1221" t="str">
            <v>02.06.01.02.001 Mesin Hitung Manual</v>
          </cell>
        </row>
        <row r="1222">
          <cell r="J1222" t="str">
            <v>02.06.01.02.002 Mesin Hitung Listrik</v>
          </cell>
        </row>
        <row r="1223">
          <cell r="J1223" t="str">
            <v>02.06.01.02.003 Mesin Hitung Elektronik</v>
          </cell>
        </row>
        <row r="1224">
          <cell r="J1224" t="str">
            <v>02.06.01.02.004 Mesin Jumlah Manual</v>
          </cell>
        </row>
        <row r="1225">
          <cell r="J1225" t="str">
            <v>02.06.01.02.005 Mesin Jumlah Listrik</v>
          </cell>
        </row>
        <row r="1226">
          <cell r="J1226" t="str">
            <v>02.06.01.02.006 Mesin Jumlah Elektronik</v>
          </cell>
        </row>
        <row r="1227">
          <cell r="J1227" t="str">
            <v>02.06.01.02.007 Mesin Kas Register</v>
          </cell>
        </row>
        <row r="1228">
          <cell r="J1228" t="str">
            <v>02.06.01.02.008 Mesin Pembukuan</v>
          </cell>
        </row>
        <row r="1229">
          <cell r="J1229" t="str">
            <v>02.06.01.02.009 Mesin Absen (Time Recorder)</v>
          </cell>
        </row>
        <row r="1230">
          <cell r="J1230" t="str">
            <v>02.06.01.02.010 Mesin Kontrol/jaga</v>
          </cell>
        </row>
        <row r="1231">
          <cell r="J1231" t="str">
            <v>02.06.01.02.011 Mesin Calculator</v>
          </cell>
        </row>
        <row r="1232">
          <cell r="J1232" t="str">
            <v>02.06.01.02.012 Mesin Penghitung Uang</v>
          </cell>
        </row>
        <row r="1233">
          <cell r="J1233" t="str">
            <v>02.06.01.02.013 Mesin Hitung/Jumlah Lain-lain</v>
          </cell>
        </row>
        <row r="1234">
          <cell r="J1234" t="str">
            <v>02.06.01.03.001 Mesin Stensil Manual Folio</v>
          </cell>
        </row>
        <row r="1235">
          <cell r="J1235" t="str">
            <v>02.06.01.03.002 Mesin Stensil Manual Doble Folio</v>
          </cell>
        </row>
        <row r="1236">
          <cell r="J1236" t="str">
            <v>02.06.01.03.003 Mesin Stensil Listrik Folio</v>
          </cell>
        </row>
        <row r="1237">
          <cell r="J1237" t="str">
            <v>02.06.01.03.004 Mesin Stensil Listrik Doble Folio</v>
          </cell>
        </row>
        <row r="1238">
          <cell r="J1238" t="str">
            <v>02.06.01.03.005 Mesin Stensil Spirtus Manual</v>
          </cell>
        </row>
        <row r="1239">
          <cell r="J1239" t="str">
            <v>02.06.01.03.006 Mesin Stensil Spirtus Listrik</v>
          </cell>
        </row>
        <row r="1240">
          <cell r="J1240" t="str">
            <v>02.06.01.03.007 Mesin Foto Copy dengan Kertas Folio</v>
          </cell>
        </row>
        <row r="1241">
          <cell r="J1241" t="str">
            <v>02.06.01.03.008 Mesin Foto Copy dengan Kertas doble Folio</v>
          </cell>
        </row>
        <row r="1242">
          <cell r="J1242" t="str">
            <v>02.06.01.03.009 Mesin Foto Copy dengan kertas biasa folio</v>
          </cell>
        </row>
        <row r="1243">
          <cell r="J1243" t="str">
            <v>02.06.01.03.010 Mesin Foto Copy dengan kertas biasa doble folio</v>
          </cell>
        </row>
        <row r="1244">
          <cell r="J1244" t="str">
            <v>02.06.01.03.011 Mesin Perekam Stensil Folio</v>
          </cell>
        </row>
        <row r="1245">
          <cell r="J1245" t="str">
            <v>02.06.01.03.012 Mesin Perekam Stensil Doble Folio</v>
          </cell>
        </row>
        <row r="1246">
          <cell r="J1246" t="str">
            <v>02.06.01.03.013 Mesin Plate Folio</v>
          </cell>
        </row>
        <row r="1247">
          <cell r="J1247" t="str">
            <v>02.06.01.03.014 Mesin Plate Doble Folio</v>
          </cell>
        </row>
        <row r="1248">
          <cell r="J1248" t="str">
            <v>02.06.01.03.015 Alat Penggandaan Lain-lain</v>
          </cell>
        </row>
        <row r="1249">
          <cell r="J1249" t="str">
            <v>02.06.01.04.001 Lemari Besi</v>
          </cell>
        </row>
        <row r="1250">
          <cell r="J1250" t="str">
            <v>02.06.01.04.002 Rak Besi/Metal</v>
          </cell>
        </row>
        <row r="1251">
          <cell r="J1251" t="str">
            <v>02.06.01.04.003 Rak Kayu</v>
          </cell>
        </row>
        <row r="1252">
          <cell r="J1252" t="str">
            <v>02.06.01.04.004 Filling Besi/Metal</v>
          </cell>
        </row>
        <row r="1253">
          <cell r="J1253" t="str">
            <v>02.06.01.04.005 Filling Kayu</v>
          </cell>
        </row>
        <row r="1254">
          <cell r="J1254" t="str">
            <v>02.06.01.04.006 Brand Kas</v>
          </cell>
        </row>
        <row r="1255">
          <cell r="J1255" t="str">
            <v>02.06.01.04.007 Kardek Besi/Metal</v>
          </cell>
        </row>
        <row r="1256">
          <cell r="J1256" t="str">
            <v>02.06.01.04.008 Kardek Kayu</v>
          </cell>
        </row>
        <row r="1257">
          <cell r="J1257" t="str">
            <v>02.06.01.04.009 Rotary Filling</v>
          </cell>
        </row>
        <row r="1258">
          <cell r="J1258" t="str">
            <v>02.06.01.04.010 Peti Uang</v>
          </cell>
        </row>
        <row r="1259">
          <cell r="J1259" t="str">
            <v>02.06.01.04.011 Lemari Sorok</v>
          </cell>
        </row>
        <row r="1260">
          <cell r="J1260" t="str">
            <v>02.06.01.04.012 Lemari Kaca</v>
          </cell>
        </row>
        <row r="1261">
          <cell r="J1261" t="str">
            <v>02.06.01.04.013 Lemari Makan</v>
          </cell>
        </row>
        <row r="1262">
          <cell r="J1262" t="str">
            <v>02.06.01.04.014 Alat Penyimpan Perlengkapan Kantor Lainnya</v>
          </cell>
        </row>
        <row r="1263">
          <cell r="J1263" t="str">
            <v>02.06.01.05.001 Papan Visuil</v>
          </cell>
        </row>
        <row r="1264">
          <cell r="J1264" t="str">
            <v>02.06.01.05.002 Perkakas Kantor</v>
          </cell>
        </row>
        <row r="1265">
          <cell r="J1265" t="str">
            <v>02.06.01.05.003 Alat Pengamatan/Sinyal</v>
          </cell>
        </row>
        <row r="1266">
          <cell r="J1266" t="str">
            <v>02.06.01.05.004 Alat Detektor Uang Palsu</v>
          </cell>
        </row>
        <row r="1267">
          <cell r="J1267" t="str">
            <v>02.06.01.05.005 Alat Penghancur Kertas</v>
          </cell>
        </row>
        <row r="1268">
          <cell r="J1268" t="str">
            <v>02.06.01.05.006 Papan Nama Instansi</v>
          </cell>
        </row>
        <row r="1269">
          <cell r="J1269" t="str">
            <v>02.06.01.05.007 Papan Pengumunan</v>
          </cell>
        </row>
        <row r="1270">
          <cell r="J1270" t="str">
            <v>02.06.01.05.008 Papan Tulis</v>
          </cell>
        </row>
        <row r="1271">
          <cell r="J1271" t="str">
            <v>02.06.01.05.009 Papan Absen</v>
          </cell>
        </row>
        <row r="1272">
          <cell r="J1272" t="str">
            <v>02.06.01.05.010 White Board</v>
          </cell>
        </row>
        <row r="1273">
          <cell r="J1273" t="str">
            <v>02.06.01.05.011 Alat Detektor Uang Palsu</v>
          </cell>
        </row>
        <row r="1274">
          <cell r="J1274" t="str">
            <v>02.06.01.05.012 Alat Detektor Barang Terlarang/X Ray</v>
          </cell>
        </row>
        <row r="1275">
          <cell r="J1275" t="str">
            <v>02.06.01.05.013 Copy Board/Elektrik White Board</v>
          </cell>
        </row>
        <row r="1276">
          <cell r="J1276" t="str">
            <v>02.06.01.05.014 Peta</v>
          </cell>
        </row>
        <row r="1277">
          <cell r="J1277" t="str">
            <v>02.06.01.05.015 Alat Penghancur Kertas</v>
          </cell>
        </row>
        <row r="1278">
          <cell r="J1278" t="str">
            <v>02.06.01.05.016 Globe</v>
          </cell>
        </row>
        <row r="1279">
          <cell r="J1279" t="str">
            <v>02.06.01.05.017 Mesin Absensi</v>
          </cell>
        </row>
        <row r="1280">
          <cell r="J1280" t="str">
            <v>02.06.01.05.018 Dry Seal</v>
          </cell>
        </row>
        <row r="1281">
          <cell r="J1281" t="str">
            <v>02.06.01.05.019 Fergulator</v>
          </cell>
        </row>
        <row r="1282">
          <cell r="J1282" t="str">
            <v>02.06.01.05.020 Crelm Folisher</v>
          </cell>
        </row>
        <row r="1283">
          <cell r="J1283" t="str">
            <v>02.06.01.05.021 Mesin Perangko</v>
          </cell>
        </row>
        <row r="1284">
          <cell r="J1284" t="str">
            <v>02.06.01.05.022 Check Writer</v>
          </cell>
        </row>
        <row r="1285">
          <cell r="J1285" t="str">
            <v>02.06.01.05.023 Numirator</v>
          </cell>
        </row>
        <row r="1286">
          <cell r="J1286" t="str">
            <v>02.06.01.05.024 Alat Pemotong Kertas</v>
          </cell>
        </row>
        <row r="1287">
          <cell r="J1287" t="str">
            <v>02.06.01.05.025 Hecmaching Besar</v>
          </cell>
        </row>
        <row r="1288">
          <cell r="J1288" t="str">
            <v>02.06.01.05.026 Perforator Besar</v>
          </cell>
        </row>
        <row r="1289">
          <cell r="J1289" t="str">
            <v>02.06.01.05.027 Alat Pencetak Label</v>
          </cell>
        </row>
        <row r="1290">
          <cell r="J1290" t="str">
            <v>02.06.01.05.028 Overhead Projektor</v>
          </cell>
        </row>
        <row r="1291">
          <cell r="J1291" t="str">
            <v>02.06.01.05.029 Hand Metal Detector</v>
          </cell>
        </row>
        <row r="1292">
          <cell r="J1292" t="str">
            <v>02.06.01.05.030 Walkman Detector</v>
          </cell>
        </row>
        <row r="1293">
          <cell r="J1293" t="str">
            <v>02.06.01.05.031 Panel Pameran</v>
          </cell>
        </row>
        <row r="1294">
          <cell r="J1294" t="str">
            <v>02.06.01.05.032 Alat Pengaman (Sinyal)</v>
          </cell>
        </row>
        <row r="1295">
          <cell r="J1295" t="str">
            <v>02.06.01.05.033 Board Modulux</v>
          </cell>
        </row>
        <row r="1296">
          <cell r="J1296" t="str">
            <v>02.06.01.05.034 Porto Safe Travel Cose</v>
          </cell>
        </row>
        <row r="1297">
          <cell r="J1297" t="str">
            <v>02.06.01.05.035 Disk Prime</v>
          </cell>
        </row>
        <row r="1298">
          <cell r="J1298" t="str">
            <v>02.06.01.05.036 Megashow</v>
          </cell>
        </row>
        <row r="1299">
          <cell r="J1299" t="str">
            <v>02.06.01.05.037 White Board Elektronic</v>
          </cell>
        </row>
        <row r="1300">
          <cell r="J1300" t="str">
            <v>02.06.01.05.038 Laser Pointer</v>
          </cell>
        </row>
        <row r="1301">
          <cell r="J1301" t="str">
            <v>02.06.01.05.039 Display</v>
          </cell>
        </row>
        <row r="1302">
          <cell r="J1302" t="str">
            <v>02.06.01.05.040 Alat Kantor Lainnya (Lain-lain)</v>
          </cell>
        </row>
        <row r="1303">
          <cell r="J1303" t="str">
            <v>02.06.01.05.041 LCD Projector</v>
          </cell>
        </row>
        <row r="1304">
          <cell r="J1304" t="str">
            <v>02.06.02.01.001 Lemari Kayu</v>
          </cell>
        </row>
        <row r="1305">
          <cell r="J1305" t="str">
            <v>02.06.02.01.002 Rak Kayu</v>
          </cell>
        </row>
        <row r="1306">
          <cell r="J1306" t="str">
            <v>02.06.02.01.003 Meja Besi/Metal</v>
          </cell>
        </row>
        <row r="1307">
          <cell r="J1307" t="str">
            <v>02.06.02.01.004 Meja Kayu/Rotan</v>
          </cell>
        </row>
        <row r="1308">
          <cell r="J1308" t="str">
            <v>02.06.02.01.005 Kursi Besi/Metal</v>
          </cell>
        </row>
        <row r="1309">
          <cell r="J1309" t="str">
            <v>02.06.02.01.006 Kursi Kayu/Rotan/Bambu</v>
          </cell>
        </row>
        <row r="1310">
          <cell r="J1310" t="str">
            <v>02.06.02.01.007 Zice</v>
          </cell>
        </row>
        <row r="1311">
          <cell r="J1311" t="str">
            <v>02.06.02.01.008 Tempat Tidur Besi/Metal (Lengkap)</v>
          </cell>
        </row>
        <row r="1312">
          <cell r="J1312" t="str">
            <v>02.06.02.01.009 Tempat Tidur Kayu (lengkap)</v>
          </cell>
        </row>
        <row r="1313">
          <cell r="J1313" t="str">
            <v>02.06.02.01.010 Meja Rapat</v>
          </cell>
        </row>
        <row r="1314">
          <cell r="J1314" t="str">
            <v>02.06.02.01.011 Meja Tulis</v>
          </cell>
        </row>
        <row r="1315">
          <cell r="J1315" t="str">
            <v>02.06.02.01.012 Meja Makan</v>
          </cell>
        </row>
        <row r="1316">
          <cell r="J1316" t="str">
            <v>02.06.02.01.013 Meja Telpon</v>
          </cell>
        </row>
        <row r="1317">
          <cell r="J1317" t="str">
            <v>02.06.02.01.014 Meja Lelang</v>
          </cell>
        </row>
        <row r="1318">
          <cell r="J1318" t="str">
            <v>02.06.02.01.015 Meja Podium</v>
          </cell>
        </row>
        <row r="1319">
          <cell r="J1319" t="str">
            <v>02.06.02.01.016 Meja Tik</v>
          </cell>
        </row>
        <row r="1320">
          <cell r="J1320" t="str">
            <v>02.06.02.01.017 Meja Reseption</v>
          </cell>
        </row>
        <row r="1321">
          <cell r="J1321" t="str">
            <v>02.06.02.01.018 Meja Tambahan</v>
          </cell>
        </row>
        <row r="1322">
          <cell r="J1322" t="str">
            <v>02.06.02.01.019 Meja Panjang</v>
          </cell>
        </row>
        <row r="1323">
          <cell r="J1323" t="str">
            <v>02.06.02.01.020 Meja Bundar</v>
          </cell>
        </row>
        <row r="1324">
          <cell r="J1324" t="str">
            <v>02.06.02.01.021 Meja Periksa Pasien</v>
          </cell>
        </row>
        <row r="1325">
          <cell r="J1325" t="str">
            <v>02.06.02.01.022 Meja Obat</v>
          </cell>
        </row>
        <row r="1326">
          <cell r="J1326" t="str">
            <v>02.06.02.01.023 Meja Kartu</v>
          </cell>
        </row>
        <row r="1327">
          <cell r="J1327" t="str">
            <v>02.06.02.01.024 Meja Suntik</v>
          </cell>
        </row>
        <row r="1328">
          <cell r="J1328" t="str">
            <v>02.06.02.01.025 Meja Bayi</v>
          </cell>
        </row>
        <row r="1329">
          <cell r="J1329" t="str">
            <v>02.06.02.01.026 Meja Sekolah</v>
          </cell>
        </row>
        <row r="1330">
          <cell r="J1330" t="str">
            <v>02.06.02.01.027 Kursi Rapat</v>
          </cell>
        </row>
        <row r="1331">
          <cell r="J1331" t="str">
            <v>02.06.02.01.028 Kursi Tamu</v>
          </cell>
        </row>
        <row r="1332">
          <cell r="J1332" t="str">
            <v>02.06.02.01.029 Kursi Tangan</v>
          </cell>
        </row>
        <row r="1333">
          <cell r="J1333" t="str">
            <v>02.06.02.01.030 Kursi Putar</v>
          </cell>
        </row>
        <row r="1334">
          <cell r="J1334" t="str">
            <v>02.06.02.01.031 Kursi Biasa</v>
          </cell>
        </row>
        <row r="1335">
          <cell r="J1335" t="str">
            <v>02.06.02.01.032 Bangku Sekolah</v>
          </cell>
        </row>
        <row r="1336">
          <cell r="J1336" t="str">
            <v>02.06.02.01.033 Bangku Tunggu</v>
          </cell>
        </row>
        <row r="1337">
          <cell r="J1337" t="str">
            <v>02.06.02.01.034 Kursi Lipat</v>
          </cell>
        </row>
        <row r="1338">
          <cell r="J1338" t="str">
            <v>02.06.02.01.035 Bangku Injak</v>
          </cell>
        </row>
        <row r="1339">
          <cell r="J1339" t="str">
            <v>02.06.02.01.036 Meja Cetakan</v>
          </cell>
        </row>
        <row r="1340">
          <cell r="J1340" t="str">
            <v>02.06.02.01.037 Meja Komputer</v>
          </cell>
        </row>
        <row r="1341">
          <cell r="J1341" t="str">
            <v>02.06.02.01.038 Kasur</v>
          </cell>
        </row>
        <row r="1342">
          <cell r="J1342" t="str">
            <v>02.06.02.01.039 Bantal</v>
          </cell>
        </row>
        <row r="1343">
          <cell r="J1343" t="str">
            <v>02.06.02.01.040 Guling</v>
          </cell>
        </row>
        <row r="1344">
          <cell r="J1344" t="str">
            <v>02.06.02.01.041 Locker Katun</v>
          </cell>
        </row>
        <row r="1345">
          <cell r="J1345" t="str">
            <v>02.06.02.01.042 Selimut Wol</v>
          </cell>
        </row>
        <row r="1346">
          <cell r="J1346" t="str">
            <v>02.06.02.01.043 Waslap</v>
          </cell>
        </row>
        <row r="1347">
          <cell r="J1347" t="str">
            <v>02.06.02.01.044 Meja Piket</v>
          </cell>
        </row>
        <row r="1348">
          <cell r="J1348" t="str">
            <v>02.06.02.01.045 Seprei</v>
          </cell>
        </row>
        <row r="1349">
          <cell r="J1349" t="str">
            <v>02.06.02.01.046 Tikar</v>
          </cell>
        </row>
        <row r="1350">
          <cell r="J1350" t="str">
            <v>02.06.02.01.047 Tenda</v>
          </cell>
        </row>
        <row r="1351">
          <cell r="J1351" t="str">
            <v>02.06.02.01.048 Meja Biro</v>
          </cell>
        </row>
        <row r="1352">
          <cell r="J1352" t="str">
            <v>02.06.02.01.049 Sofa</v>
          </cell>
        </row>
        <row r="1353">
          <cell r="J1353" t="str">
            <v>02.06.02.01.050 Daun Pintu Alumunium</v>
          </cell>
        </row>
        <row r="1354">
          <cell r="J1354" t="str">
            <v>02.06.02.01.051 Kaca Bening</v>
          </cell>
        </row>
        <row r="1355">
          <cell r="J1355" t="str">
            <v>02.06.02.01.052 Kaca Riben</v>
          </cell>
        </row>
        <row r="1356">
          <cell r="J1356" t="str">
            <v>02.06.02.01.053 Kasur Alumunium</v>
          </cell>
        </row>
        <row r="1357">
          <cell r="J1357" t="str">
            <v>02.06.02.01.054 Lemari Pakaian</v>
          </cell>
        </row>
        <row r="1358">
          <cell r="J1358" t="str">
            <v>02.06.02.01.055 Lemari Rias</v>
          </cell>
        </row>
        <row r="1359">
          <cell r="J1359" t="str">
            <v>02.06.02.01.056 Ratto</v>
          </cell>
        </row>
        <row r="1360">
          <cell r="J1360" t="str">
            <v>02.06.02.01.057 Jepano</v>
          </cell>
        </row>
        <row r="1361">
          <cell r="J1361" t="str">
            <v>02.06.02.01.058 Pusiban</v>
          </cell>
        </row>
        <row r="1362">
          <cell r="J1362" t="str">
            <v>02.06.02.01.059 Panggo</v>
          </cell>
        </row>
        <row r="1363">
          <cell r="J1363" t="str">
            <v>02.06.02.01.060 Tudung Saji</v>
          </cell>
        </row>
        <row r="1364">
          <cell r="J1364" t="str">
            <v>02.06.02.01.061 Meubelair Lainnya</v>
          </cell>
        </row>
        <row r="1365">
          <cell r="J1365" t="str">
            <v>02.06.02.02.001 Jam Mekanis</v>
          </cell>
        </row>
        <row r="1366">
          <cell r="J1366" t="str">
            <v>02.06.02.02.002 Jam Listrik</v>
          </cell>
        </row>
        <row r="1367">
          <cell r="J1367" t="str">
            <v>02.06.02.02.003 Jam Elektronik</v>
          </cell>
        </row>
        <row r="1368">
          <cell r="J1368" t="str">
            <v>02.06.02.02.004 Lampu Lalulintas (Trafic Light)</v>
          </cell>
        </row>
        <row r="1369">
          <cell r="J1369" t="str">
            <v>02.06.02.02.005 Alat Pengukur Waktu Lain-lain</v>
          </cell>
        </row>
        <row r="1370">
          <cell r="J1370" t="str">
            <v>02.06.02.03.001 Mesin Penghisap Debu</v>
          </cell>
        </row>
        <row r="1371">
          <cell r="J1371" t="str">
            <v>02.06.02.03.002 Mesin Pel</v>
          </cell>
        </row>
        <row r="1372">
          <cell r="J1372" t="str">
            <v>02.06.02.03.003 Mesin Potong Rumput</v>
          </cell>
        </row>
        <row r="1373">
          <cell r="J1373" t="str">
            <v>02.06.02.03.004 Mesin Cuci</v>
          </cell>
        </row>
        <row r="1374">
          <cell r="J1374" t="str">
            <v>02.06.02.03.005 Alat Pembersih Lain-lain</v>
          </cell>
        </row>
        <row r="1375">
          <cell r="J1375" t="str">
            <v>02.06.02.04.001 Lemari Es</v>
          </cell>
        </row>
        <row r="1376">
          <cell r="J1376" t="str">
            <v>02.06.02.04.002 AC Sentral</v>
          </cell>
        </row>
        <row r="1377">
          <cell r="J1377" t="str">
            <v>02.06.02.04.003 AC Unit</v>
          </cell>
        </row>
        <row r="1378">
          <cell r="J1378" t="str">
            <v>02.06.02.04.004 AC Split</v>
          </cell>
        </row>
        <row r="1379">
          <cell r="J1379" t="str">
            <v>02.06.02.04.005 Power Conditioner</v>
          </cell>
        </row>
        <row r="1380">
          <cell r="J1380" t="str">
            <v>02.06.02.04.006 Kipas Angin</v>
          </cell>
        </row>
        <row r="1381">
          <cell r="J1381" t="str">
            <v>02.06.02.04.007 Exhause Fan</v>
          </cell>
        </row>
        <row r="1382">
          <cell r="J1382" t="str">
            <v>02.06.02.04.008 Cold Storage</v>
          </cell>
        </row>
        <row r="1383">
          <cell r="J1383" t="str">
            <v>02.06.02.04.009 Reach in Frezzer</v>
          </cell>
        </row>
        <row r="1384">
          <cell r="J1384" t="str">
            <v>02.06.02.04.010 Reach in Chiller</v>
          </cell>
        </row>
        <row r="1385">
          <cell r="J1385" t="str">
            <v>02.06.02.04.011 Up Right Chiller/frezzer</v>
          </cell>
        </row>
        <row r="1386">
          <cell r="J1386" t="str">
            <v>02.06.02.04.012 Cold Room Storage</v>
          </cell>
        </row>
        <row r="1387">
          <cell r="J1387" t="str">
            <v>02.06.02.04.013 Alat Pendingin Lain-lain</v>
          </cell>
        </row>
        <row r="1388">
          <cell r="J1388" t="str">
            <v>02.06.02.05.001 Kompor Listrik</v>
          </cell>
        </row>
        <row r="1389">
          <cell r="J1389" t="str">
            <v>02.06.02.05.002 Kompor Gas</v>
          </cell>
        </row>
        <row r="1390">
          <cell r="J1390" t="str">
            <v>02.06.02.05.003 Kompor Minyak</v>
          </cell>
        </row>
        <row r="1391">
          <cell r="J1391" t="str">
            <v>02.06.02.05.004 Teko Listrik</v>
          </cell>
        </row>
        <row r="1392">
          <cell r="J1392" t="str">
            <v>02.06.02.05.005 Alat Dapur Lainnya</v>
          </cell>
        </row>
        <row r="1393">
          <cell r="J1393" t="str">
            <v>02.06.02.05.006 Oven Listrik</v>
          </cell>
        </row>
        <row r="1394">
          <cell r="J1394" t="str">
            <v>02.06.02.05.007 Alat Dapur Lainnya</v>
          </cell>
        </row>
        <row r="1395">
          <cell r="J1395" t="str">
            <v>02.06.02.05.008 Kitchen Set</v>
          </cell>
        </row>
        <row r="1396">
          <cell r="J1396" t="str">
            <v>02.06.02.05.009 Tabung Gas</v>
          </cell>
        </row>
        <row r="1397">
          <cell r="J1397" t="str">
            <v>02.06.02.05.010 Mesin Giling Bambu</v>
          </cell>
        </row>
        <row r="1398">
          <cell r="J1398" t="str">
            <v>02.06.02.05.011 Treng Air</v>
          </cell>
        </row>
        <row r="1399">
          <cell r="J1399" t="str">
            <v>02.06.02.05.012 Mesin Parutan Kelapa</v>
          </cell>
        </row>
        <row r="1400">
          <cell r="J1400" t="str">
            <v>02.06.02.05.013 Kompor Kompresor</v>
          </cell>
        </row>
        <row r="1401">
          <cell r="J1401" t="str">
            <v>02.06.02.05.014 Alat Dapur Lain-lain</v>
          </cell>
        </row>
        <row r="1402">
          <cell r="J1402" t="str">
            <v>02.06.02.06.001 Alat Pemanas</v>
          </cell>
        </row>
        <row r="1403">
          <cell r="J1403" t="str">
            <v>02.06.02.06.002 Radio</v>
          </cell>
        </row>
        <row r="1404">
          <cell r="J1404" t="str">
            <v>02.06.02.06.003 Televisi</v>
          </cell>
        </row>
        <row r="1405">
          <cell r="J1405" t="str">
            <v>02.06.02.06.004 Cassette Recorder</v>
          </cell>
        </row>
        <row r="1406">
          <cell r="J1406" t="str">
            <v>02.06.02.06.005 Amplifiler</v>
          </cell>
        </row>
        <row r="1407">
          <cell r="J1407" t="str">
            <v>02.06.02.06.006 Equalizer</v>
          </cell>
        </row>
        <row r="1408">
          <cell r="J1408" t="str">
            <v>02.06.02.06.007 Loudspeaker</v>
          </cell>
        </row>
        <row r="1409">
          <cell r="J1409" t="str">
            <v>02.06.02.06.008 Sound System</v>
          </cell>
        </row>
        <row r="1410">
          <cell r="J1410" t="str">
            <v>02.06.02.06.009 Compact Disc</v>
          </cell>
        </row>
        <row r="1411">
          <cell r="J1411" t="str">
            <v>02.06.02.06.010 Laser Disc</v>
          </cell>
        </row>
        <row r="1412">
          <cell r="J1412" t="str">
            <v>02.06.02.06.011 Karaoke</v>
          </cell>
        </row>
        <row r="1413">
          <cell r="J1413" t="str">
            <v>02.06.02.06.012 Wireless</v>
          </cell>
        </row>
        <row r="1414">
          <cell r="J1414" t="str">
            <v>02.06.02.06.013 Megaphone</v>
          </cell>
        </row>
        <row r="1415">
          <cell r="J1415" t="str">
            <v>02.06.02.06.014 Microphone</v>
          </cell>
        </row>
        <row r="1416">
          <cell r="J1416" t="str">
            <v>02.06.02.06.015 Microphone Floor Stand</v>
          </cell>
        </row>
        <row r="1417">
          <cell r="J1417" t="str">
            <v>02.06.02.06.016 Microphone Table Stand</v>
          </cell>
        </row>
        <row r="1418">
          <cell r="J1418" t="str">
            <v>02.06.02.06.017 Mic Conference</v>
          </cell>
        </row>
        <row r="1419">
          <cell r="J1419" t="str">
            <v>02.06.02.06.018 Unit Power Supply</v>
          </cell>
        </row>
        <row r="1420">
          <cell r="J1420" t="str">
            <v>02.06.02.06.019 Step Up/Down</v>
          </cell>
        </row>
        <row r="1421">
          <cell r="J1421" t="str">
            <v>02.06.02.06.020 Stabilisator</v>
          </cell>
        </row>
        <row r="1422">
          <cell r="J1422" t="str">
            <v>02.06.02.06.021 Camera Video</v>
          </cell>
        </row>
        <row r="1423">
          <cell r="J1423" t="str">
            <v>02.06.02.06.022 Camera Film</v>
          </cell>
        </row>
        <row r="1424">
          <cell r="J1424" t="str">
            <v>02.06.02.06.023 Tustel</v>
          </cell>
        </row>
        <row r="1425">
          <cell r="J1425" t="str">
            <v>02.06.02.06.024 Mesin Jahit</v>
          </cell>
        </row>
        <row r="1426">
          <cell r="J1426" t="str">
            <v>02.06.02.06.025 Timbangan Orang</v>
          </cell>
        </row>
        <row r="1427">
          <cell r="J1427" t="str">
            <v>02.06.02.06.026 Timbangan Badan</v>
          </cell>
        </row>
        <row r="1428">
          <cell r="J1428" t="str">
            <v>02.06.02.06.027 Alat Hiasan</v>
          </cell>
        </row>
        <row r="1429">
          <cell r="J1429" t="str">
            <v>02.06.02.06.028 Lambang Garuda Pancasila</v>
          </cell>
        </row>
        <row r="1430">
          <cell r="J1430" t="str">
            <v>02.06.02.06.029 Gambar Presiden/Wakil Presiden</v>
          </cell>
        </row>
        <row r="1431">
          <cell r="J1431" t="str">
            <v>02.06.02.06.030 Lambang Korpri/Dharma Wanita</v>
          </cell>
        </row>
        <row r="1432">
          <cell r="J1432" t="str">
            <v>02.06.02.06.031 Aquarium</v>
          </cell>
        </row>
        <row r="1433">
          <cell r="J1433" t="str">
            <v>02.06.02.06.032 Tiang Bendera</v>
          </cell>
        </row>
        <row r="1434">
          <cell r="J1434" t="str">
            <v>02.06.02.06.033 Petaka</v>
          </cell>
        </row>
        <row r="1435">
          <cell r="J1435" t="str">
            <v>02.06.02.06.034 Lift</v>
          </cell>
        </row>
        <row r="1436">
          <cell r="J1436" t="str">
            <v>02.06.02.06.035 Seterika</v>
          </cell>
        </row>
        <row r="1437">
          <cell r="J1437" t="str">
            <v>02.06.02.06.036 Water Filter</v>
          </cell>
        </row>
        <row r="1438">
          <cell r="J1438" t="str">
            <v>02.06.02.06.037 Tangga Alumunium</v>
          </cell>
        </row>
        <row r="1439">
          <cell r="J1439" t="str">
            <v>02.06.02.06.038 Kaca Hias</v>
          </cell>
        </row>
        <row r="1440">
          <cell r="J1440" t="str">
            <v>02.06.02.06.039 Dispenser</v>
          </cell>
        </row>
        <row r="1441">
          <cell r="J1441" t="str">
            <v>02.06.02.06.040 Mimbar/Podium</v>
          </cell>
        </row>
        <row r="1442">
          <cell r="J1442" t="str">
            <v>02.06.02.06.041 Gucci</v>
          </cell>
        </row>
        <row r="1443">
          <cell r="J1443" t="str">
            <v>02.06.02.06.042 Tangga Hidrolik</v>
          </cell>
        </row>
        <row r="1444">
          <cell r="J1444" t="str">
            <v>02.06.02.06.043 Palu Sidang</v>
          </cell>
        </row>
        <row r="1445">
          <cell r="J1445" t="str">
            <v>02.06.02.06.044 Mesin Pengering Pakaian</v>
          </cell>
        </row>
        <row r="1446">
          <cell r="J1446" t="str">
            <v>02.06.02.06.045 Lambang Instansi</v>
          </cell>
        </row>
        <row r="1447">
          <cell r="J1447" t="str">
            <v>02.06.02.06.046 Lonceng/Genta</v>
          </cell>
        </row>
        <row r="1448">
          <cell r="J1448" t="str">
            <v>02.06.02.06.047 Mesin Pemotong Keramik</v>
          </cell>
        </row>
        <row r="1449">
          <cell r="J1449" t="str">
            <v>02.06.02.06.048 Coofie Maker</v>
          </cell>
        </row>
        <row r="1450">
          <cell r="J1450" t="str">
            <v>02.06.02.06.049 Handy Cam</v>
          </cell>
        </row>
        <row r="1451">
          <cell r="J1451" t="str">
            <v>02.06.02.06.050 Alat Rumah Tangga Lain-lain</v>
          </cell>
        </row>
        <row r="1452">
          <cell r="J1452" t="str">
            <v>02.06.02.07.001 Alat Pemadam Portable</v>
          </cell>
        </row>
        <row r="1453">
          <cell r="J1453" t="str">
            <v>02.06.02.07.002 Pompa Kebakaran</v>
          </cell>
        </row>
        <row r="1454">
          <cell r="J1454" t="str">
            <v>02.06.02.07.003 Generator Busa</v>
          </cell>
        </row>
        <row r="1455">
          <cell r="J1455" t="str">
            <v>02.06.02.07.004 Detektor Kebakaran</v>
          </cell>
        </row>
        <row r="1456">
          <cell r="J1456" t="str">
            <v>02.06.02.07.005 Alat Splinker Otomatis</v>
          </cell>
        </row>
        <row r="1457">
          <cell r="J1457" t="str">
            <v>02.06.02.07.006 Panel Pengontrol Kebakaran</v>
          </cell>
        </row>
        <row r="1458">
          <cell r="J1458" t="str">
            <v>02.06.02.07.007 Tombol Kebakaran/Alarm</v>
          </cell>
        </row>
        <row r="1459">
          <cell r="J1459" t="str">
            <v>02.06.02.07.008 Hidran Kebakaran</v>
          </cell>
        </row>
        <row r="1460">
          <cell r="J1460" t="str">
            <v>02.06.02.07.009 Pipa Pemancar</v>
          </cell>
        </row>
        <row r="1461">
          <cell r="J1461" t="str">
            <v>02.06.02.07.010 Pakaian Panas/Lengkap</v>
          </cell>
        </row>
        <row r="1462">
          <cell r="J1462" t="str">
            <v>02.06.02.07.011 Masker Oksigen</v>
          </cell>
        </row>
        <row r="1463">
          <cell r="J1463" t="str">
            <v>02.06.02.07.012 Masker Gas</v>
          </cell>
        </row>
        <row r="1464">
          <cell r="J1464" t="str">
            <v>02.06.02.07.013 Alat Peluncur</v>
          </cell>
        </row>
        <row r="1465">
          <cell r="J1465" t="str">
            <v>02.06.02.07.014 Lemari Slang</v>
          </cell>
        </row>
        <row r="1466">
          <cell r="J1466" t="str">
            <v>02.06.02.07.015 Lonceng Kebakaran</v>
          </cell>
        </row>
        <row r="1467">
          <cell r="J1467" t="str">
            <v>02.06.02.07.016 Alat Pembantu Pemadam Kebakaran</v>
          </cell>
        </row>
        <row r="1468">
          <cell r="J1468" t="str">
            <v>02.06.02.07.017 Alat Pemdam Kebakaran Lain-lain</v>
          </cell>
        </row>
        <row r="1469">
          <cell r="J1469" t="str">
            <v>02.06.03.01.001 Mainframe</v>
          </cell>
        </row>
        <row r="1470">
          <cell r="J1470" t="str">
            <v>02.06.03.01.002 Mini Komputer</v>
          </cell>
        </row>
        <row r="1471">
          <cell r="J1471" t="str">
            <v>02.06.03.01.003 Local Area Network (LAN)</v>
          </cell>
        </row>
        <row r="1472">
          <cell r="J1472" t="str">
            <v>02.06.03.01.004 Internet</v>
          </cell>
        </row>
        <row r="1473">
          <cell r="J1473" t="str">
            <v>02.06.03.01.005 Personal Komputer Lain-lain</v>
          </cell>
        </row>
        <row r="1474">
          <cell r="J1474" t="str">
            <v>02.06.03.02.001 P.C Unit</v>
          </cell>
        </row>
        <row r="1475">
          <cell r="J1475" t="str">
            <v>02.06.03.02.002 Lap Top</v>
          </cell>
        </row>
        <row r="1476">
          <cell r="J1476" t="str">
            <v>02.06.03.02.003 Note Book</v>
          </cell>
        </row>
        <row r="1477">
          <cell r="J1477" t="str">
            <v>02.06.03.02.004 Palm Top</v>
          </cell>
        </row>
        <row r="1478">
          <cell r="J1478" t="str">
            <v>02.06.03.02.005 Personal Komputer Lain-lain</v>
          </cell>
        </row>
        <row r="1479">
          <cell r="J1479" t="str">
            <v>02.06.03.03.001 Card Reader</v>
          </cell>
        </row>
        <row r="1480">
          <cell r="J1480" t="str">
            <v>02.06.03.03.002 Magnetic Tape Unit</v>
          </cell>
        </row>
        <row r="1481">
          <cell r="J1481" t="str">
            <v>02.06.03.03.003 Floopy Disk Unit</v>
          </cell>
        </row>
        <row r="1482">
          <cell r="J1482" t="str">
            <v>02.06.03.03.004 Storage Modul Disk</v>
          </cell>
        </row>
        <row r="1483">
          <cell r="J1483" t="str">
            <v>02.06.03.03.005 Console Unit</v>
          </cell>
        </row>
        <row r="1484">
          <cell r="J1484" t="str">
            <v>02.06.03.03.006 CPU</v>
          </cell>
        </row>
        <row r="1485">
          <cell r="J1485" t="str">
            <v>02.06.03.03.007 Disk Pack</v>
          </cell>
        </row>
        <row r="1486">
          <cell r="J1486" t="str">
            <v>02.06.03.03.008 Hard Copy Console</v>
          </cell>
        </row>
        <row r="1487">
          <cell r="J1487" t="str">
            <v>02.06.03.03.009 Serial Pointer</v>
          </cell>
        </row>
        <row r="1488">
          <cell r="J1488" t="str">
            <v>02.06.03.03.010 Line Printer</v>
          </cell>
        </row>
        <row r="1489">
          <cell r="J1489" t="str">
            <v>02.06.03.03.011 Ploter</v>
          </cell>
        </row>
        <row r="1490">
          <cell r="J1490" t="str">
            <v>02.06.03.03.012 Hard Disk</v>
          </cell>
        </row>
        <row r="1491">
          <cell r="J1491" t="str">
            <v>02.06.03.03.013 Keyboard</v>
          </cell>
        </row>
        <row r="1492">
          <cell r="J1492" t="str">
            <v>02.06.03.03.014 Peralatan Komputer Mainframe Lain-lain</v>
          </cell>
        </row>
        <row r="1493">
          <cell r="J1493" t="str">
            <v>02.06.03.04.001 Card Redaer</v>
          </cell>
        </row>
        <row r="1494">
          <cell r="J1494" t="str">
            <v>02.06.03.04.002 Magnetic Tape Unit</v>
          </cell>
        </row>
        <row r="1495">
          <cell r="J1495" t="str">
            <v>02.06.03.04.003 Floopy Disk Unit</v>
          </cell>
        </row>
        <row r="1496">
          <cell r="J1496" t="str">
            <v>02.06.03.04.004 Storage Modul Unit</v>
          </cell>
        </row>
        <row r="1497">
          <cell r="J1497" t="str">
            <v>02.06.03.04.005 Console Unit</v>
          </cell>
        </row>
        <row r="1498">
          <cell r="J1498" t="str">
            <v>02.06.03.04.006 CPU</v>
          </cell>
        </row>
        <row r="1499">
          <cell r="J1499" t="str">
            <v>02.06.03.04.007 Disk Pack</v>
          </cell>
        </row>
        <row r="1500">
          <cell r="J1500" t="str">
            <v>02.06.03.04.008 Printer</v>
          </cell>
        </row>
        <row r="1501">
          <cell r="J1501" t="str">
            <v>02.06.03.04.009 Plotter</v>
          </cell>
        </row>
        <row r="1502">
          <cell r="J1502" t="str">
            <v>02.06.03.04.010 Scanner</v>
          </cell>
        </row>
        <row r="1503">
          <cell r="J1503" t="str">
            <v>02.06.03.04.011 Computer Compatible</v>
          </cell>
        </row>
        <row r="1504">
          <cell r="J1504" t="str">
            <v>02.06.03.04.012 Viewer</v>
          </cell>
        </row>
        <row r="1505">
          <cell r="J1505" t="str">
            <v>02.06.03.04.013 Digitzer</v>
          </cell>
        </row>
        <row r="1506">
          <cell r="J1506" t="str">
            <v>02.06.03.04.014 Keyboard</v>
          </cell>
        </row>
        <row r="1507">
          <cell r="J1507" t="str">
            <v>02.06.03.04.015 Peralatan Mini Komputer Lain-lain</v>
          </cell>
        </row>
        <row r="1508">
          <cell r="J1508" t="str">
            <v>02.06.03.05.001 CPU</v>
          </cell>
        </row>
        <row r="1509">
          <cell r="J1509" t="str">
            <v>02.06.03.05.002 Monitor</v>
          </cell>
        </row>
        <row r="1510">
          <cell r="J1510" t="str">
            <v>02.06.03.05.003 Printer</v>
          </cell>
        </row>
        <row r="1511">
          <cell r="J1511" t="str">
            <v>02.06.03.05.004 Scanner</v>
          </cell>
        </row>
        <row r="1512">
          <cell r="J1512" t="str">
            <v>02.06.03.05.005 Plotter</v>
          </cell>
        </row>
        <row r="1513">
          <cell r="J1513" t="str">
            <v>02.06.03.05.006 Viewer</v>
          </cell>
        </row>
        <row r="1514">
          <cell r="J1514" t="str">
            <v>02.06.03.05.007 External</v>
          </cell>
        </row>
        <row r="1515">
          <cell r="J1515" t="str">
            <v>02.06.03.05.008 Digitzer</v>
          </cell>
        </row>
        <row r="1516">
          <cell r="J1516" t="str">
            <v>02.06.03.05.009 Keyboard</v>
          </cell>
        </row>
        <row r="1517">
          <cell r="J1517" t="str">
            <v>02.06.03.05.010 Peralatan Personal Komputer  Lain-lain</v>
          </cell>
        </row>
        <row r="1518">
          <cell r="J1518" t="str">
            <v>02.06.03.06.001 Server</v>
          </cell>
        </row>
        <row r="1519">
          <cell r="J1519" t="str">
            <v>02.06.03.06.002 Router</v>
          </cell>
        </row>
        <row r="1520">
          <cell r="J1520" t="str">
            <v>02.06.03.06.003 Hub</v>
          </cell>
        </row>
        <row r="1521">
          <cell r="J1521" t="str">
            <v>02.06.03.06.004 Modem</v>
          </cell>
        </row>
        <row r="1522">
          <cell r="J1522" t="str">
            <v>02.06.03.06.005 Netware Interface External</v>
          </cell>
        </row>
        <row r="1523">
          <cell r="J1523" t="str">
            <v>02.06.03.06.006 Peralatan Jaringan Lain-lain</v>
          </cell>
        </row>
        <row r="1524">
          <cell r="J1524" t="str">
            <v>02.06.04.01.001 Meja Kerja Menteri/Gubernur/Bupati/Walokota</v>
          </cell>
        </row>
        <row r="1525">
          <cell r="J1525" t="str">
            <v>02.06.04.01.002 Meja Kerja Eselon I/Wakil Gubernur/Bupati/Walikota</v>
          </cell>
        </row>
        <row r="1526">
          <cell r="J1526" t="str">
            <v>02.06.04.01.003 Meja Kerja Ketua /Wakil Ketua DPRD</v>
          </cell>
        </row>
        <row r="1527">
          <cell r="J1527" t="str">
            <v>02.06.04.01.004 Meja Kerja Pejabat Eselon II</v>
          </cell>
        </row>
        <row r="1528">
          <cell r="J1528" t="str">
            <v>02.06.04.01.005 Meja Kerja Pejabat Eselon III</v>
          </cell>
        </row>
        <row r="1529">
          <cell r="J1529" t="str">
            <v>02.06.04.01.006 Meja Kerja Pejabat Eselon IV</v>
          </cell>
        </row>
        <row r="1530">
          <cell r="J1530" t="str">
            <v>02.06.04.01.007 Meja Kerja Pejabat Eselon V</v>
          </cell>
        </row>
        <row r="1531">
          <cell r="J1531" t="str">
            <v>02.06.04.01.008 Meja Kerja Pegawai Non Struktural</v>
          </cell>
        </row>
        <row r="1532">
          <cell r="J1532" t="str">
            <v>02.06.04.01.009 Meja Kerja Pejabat Lain-lain</v>
          </cell>
        </row>
        <row r="1533">
          <cell r="J1533" t="str">
            <v>02.06.04.02.001 Meja Rapat Menteri/Gubernur/Bupati/Walokota</v>
          </cell>
        </row>
        <row r="1534">
          <cell r="J1534" t="str">
            <v>02.06.04.02.002 Meja Rapat Eselon I/Wakil Gubernur/Bupati/Walikota</v>
          </cell>
        </row>
        <row r="1535">
          <cell r="J1535" t="str">
            <v>02.06.04.02.003 Meja Rapat Ketua /Wakil Ketua DPRD</v>
          </cell>
        </row>
        <row r="1536">
          <cell r="J1536" t="str">
            <v>02.06.04.02.004 Meja Rapat Pejabat Eselon II</v>
          </cell>
        </row>
        <row r="1537">
          <cell r="J1537" t="str">
            <v>02.06.04.02.005 Meja Rapat Pejabat Eselon III</v>
          </cell>
        </row>
        <row r="1538">
          <cell r="J1538" t="str">
            <v>02.06.04.02.006 Meja Tamu Ruangan Tunggu Menteri/Gubernur/Bupati/W</v>
          </cell>
        </row>
        <row r="1539">
          <cell r="J1539" t="str">
            <v>02.06.04.02.007 Meja Tamu Ruangan Tunggu Eselon I/Wakil Gubernur/B</v>
          </cell>
        </row>
        <row r="1540">
          <cell r="J1540" t="str">
            <v>02.06.04.02.008 Meja Tamu Ruangan Tunggu Ketua /Wakil Ketua DPRD</v>
          </cell>
        </row>
        <row r="1541">
          <cell r="J1541" t="str">
            <v>02.06.04.02.009 Meja Tamu Ruangan Tunggu Pejabat Eselon II</v>
          </cell>
        </row>
        <row r="1542">
          <cell r="J1542" t="str">
            <v>02.06.04.02.010 Meja Tamu Ruangan Tunggu Pejabat Eselon III</v>
          </cell>
        </row>
        <row r="1543">
          <cell r="J1543" t="str">
            <v>02.06.04.02.011 Meja Tamu Ruangan Biasa</v>
          </cell>
        </row>
        <row r="1544">
          <cell r="J1544" t="str">
            <v>02.06.04.02.012 Meja Maket/Peta</v>
          </cell>
        </row>
        <row r="1545">
          <cell r="J1545" t="str">
            <v>02.06.04.02.013 Meja Operator</v>
          </cell>
        </row>
        <row r="1546">
          <cell r="J1546" t="str">
            <v>02.06.04.02.014 Meja Rapat Pejabat Lain-lain</v>
          </cell>
        </row>
        <row r="1547">
          <cell r="J1547" t="str">
            <v>02.06.04.03.001 Kursi Kerja Menteri/Gubernur/Bupati/Walikota</v>
          </cell>
        </row>
        <row r="1548">
          <cell r="J1548" t="str">
            <v>02.06.04.03.002 Kursi Kerja Eselon I/Wakil Gubernur/Bupati/Walikot</v>
          </cell>
        </row>
        <row r="1549">
          <cell r="J1549" t="str">
            <v>02.06.04.03.003 Kursi Kerja Ketua /Wakil Ketua DPRD</v>
          </cell>
        </row>
        <row r="1550">
          <cell r="J1550" t="str">
            <v>02.06.04.03.004 Kursi Kerja Pejabat Eselon II</v>
          </cell>
        </row>
        <row r="1551">
          <cell r="J1551" t="str">
            <v>02.06.04.03.005 Kursi Kerja Pejabat Eselon III</v>
          </cell>
        </row>
        <row r="1552">
          <cell r="J1552" t="str">
            <v>02.06.04.03.006 Kursi Kerja Pejabat Eselon IV</v>
          </cell>
        </row>
        <row r="1553">
          <cell r="J1553" t="str">
            <v>02.06.04.03.007 Kursi Kerja Pejabat Eselon V</v>
          </cell>
        </row>
        <row r="1554">
          <cell r="J1554" t="str">
            <v>02.06.04.03.008 Kursi Kerja Pegawai Non Struktural</v>
          </cell>
        </row>
        <row r="1555">
          <cell r="J1555" t="str">
            <v>02.06.04.03.009 Kursi Kerja Pejabat Lain-lain</v>
          </cell>
        </row>
        <row r="1556">
          <cell r="J1556" t="str">
            <v>02.06.04.04.001 Kursi Rapat Menteri/Gubernur/Bupati/Walikota</v>
          </cell>
        </row>
        <row r="1557">
          <cell r="J1557" t="str">
            <v>02.06.04.04.002 Kursi Rapat Eselon I/Wakil Gubernur/Bupati/Walikot</v>
          </cell>
        </row>
        <row r="1558">
          <cell r="J1558" t="str">
            <v>02.06.04.04.003 Kursi Rapat Ketua /Wakil Ketua DPRD</v>
          </cell>
        </row>
        <row r="1559">
          <cell r="J1559" t="str">
            <v>02.06.04.04.004 Kursi Rapat Pejabat Eselon II</v>
          </cell>
        </row>
        <row r="1560">
          <cell r="J1560" t="str">
            <v>02.06.04.04.005 Kursi Rapat Pejabat Eselon III</v>
          </cell>
        </row>
        <row r="1561">
          <cell r="J1561" t="str">
            <v>02.06.04.04.006 Kursi Rapat Ruangan Data</v>
          </cell>
        </row>
        <row r="1562">
          <cell r="J1562" t="str">
            <v>02.06.04.04.007 Kursi Rapat Ruangan Rapat Staff</v>
          </cell>
        </row>
        <row r="1563">
          <cell r="J1563" t="str">
            <v>02.06.04.04.008 Kursi Rapat Pejabat Lain-lain</v>
          </cell>
        </row>
        <row r="1564">
          <cell r="J1564" t="str">
            <v>02.06.04.05.001 Kursi Hadap Depan Meja Kerja Menteri/Gubernur/Bupa</v>
          </cell>
        </row>
        <row r="1565">
          <cell r="J1565" t="str">
            <v>02.06.04.05.002 Kursi Hadap Depan Meja Kerja Eselon I/Wakil Gubern</v>
          </cell>
        </row>
        <row r="1566">
          <cell r="J1566" t="str">
            <v>02.06.04.05.003 Kursi Hadap Depan Meja Kerja Ketua /Wakil Ketua DP</v>
          </cell>
        </row>
        <row r="1567">
          <cell r="J1567" t="str">
            <v>02.06.04.05.004 Kursi Hadap Depan Meja Kerja Pejabat Eselon II</v>
          </cell>
        </row>
        <row r="1568">
          <cell r="J1568" t="str">
            <v>02.06.04.05.005 Kursi Hadap Depan Meja Kerja Pejabat Eselon III</v>
          </cell>
        </row>
        <row r="1569">
          <cell r="J1569" t="str">
            <v>02.06.04.05.006 Kursi Hadap Depan Meja Kerja Pejabat Eselon IV</v>
          </cell>
        </row>
        <row r="1570">
          <cell r="J1570" t="str">
            <v>02.06.04.05.007 Kursi Hadap Depan Meja Kerja Pejabat Eselon V</v>
          </cell>
        </row>
        <row r="1571">
          <cell r="J1571" t="str">
            <v>02.06.04.05.008 Kursi Hadap Depan Meja Kerja Pejabat Lain-lain</v>
          </cell>
        </row>
        <row r="1572">
          <cell r="J1572" t="str">
            <v>02.06.04.06.001 Kursi Tamu di Ruangan Menteri/Gubernur/Bupati/Wali</v>
          </cell>
        </row>
        <row r="1573">
          <cell r="J1573" t="str">
            <v>02.06.04.06.002 Kursi Tamu di Ruangan Pejabat Eselon I/Wkl. Gubern</v>
          </cell>
        </row>
        <row r="1574">
          <cell r="J1574" t="str">
            <v>02.06.04.06.003 Kursi Tamu di Ruangan Ketua/Wakil Ketua DPRD</v>
          </cell>
        </row>
        <row r="1575">
          <cell r="J1575" t="str">
            <v>02.06.04.06.004 Kursi Tamu di Ruangan Pejabat Eselon II</v>
          </cell>
        </row>
        <row r="1576">
          <cell r="J1576" t="str">
            <v>02.06.04.06.005 Kursi Tamu di Ruangan Pejabat Eselon III</v>
          </cell>
        </row>
        <row r="1577">
          <cell r="J1577" t="str">
            <v>02.06.04.06.006 Kursi Tamu di Ruangan Tunggu Menteri/Gubernur/Bupa</v>
          </cell>
        </row>
        <row r="1578">
          <cell r="J1578" t="str">
            <v>02.06.04.06.007 Kursi Tamu di Ruangan Tunggu Pejabat Eselon I</v>
          </cell>
        </row>
        <row r="1579">
          <cell r="J1579" t="str">
            <v>02.06.04.06.008 Kursi Tamu di Ruangan Tunggu Pejabat Eselon II</v>
          </cell>
        </row>
        <row r="1580">
          <cell r="J1580" t="str">
            <v>02.06.04.06.009 Kursi Tamu di depan Ajudan Menteri/Gubernur/Bupati</v>
          </cell>
        </row>
        <row r="1581">
          <cell r="J1581" t="str">
            <v>02.06.04.06.010 Kursi Tamu di depan Ajudan Pejabat Eselon I/Wkl. G</v>
          </cell>
        </row>
        <row r="1582">
          <cell r="J1582" t="str">
            <v>02.06.04.06.011 Kursi Tamu di Ruangan Pejabat Lain-lain</v>
          </cell>
        </row>
        <row r="1583">
          <cell r="J1583" t="str">
            <v>02.06.04.07.001 Lemari Buku untuk Menteri/Gubernur/Bupati/Walikota</v>
          </cell>
        </row>
        <row r="1584">
          <cell r="J1584" t="str">
            <v>02.06.04.07.002 Lemari Buku untuk Pejabat Eselon I/Wkl. Gubernur/B</v>
          </cell>
        </row>
        <row r="1585">
          <cell r="J1585" t="str">
            <v>02.06.04.07.003 Lemari Buku untuk Pejabat Eselon II</v>
          </cell>
        </row>
        <row r="1586">
          <cell r="J1586" t="str">
            <v>02.06.04.07.004 Lemari Buku untuk Pejabat Eselon III</v>
          </cell>
        </row>
        <row r="1587">
          <cell r="J1587" t="str">
            <v>02.06.04.07.005 Lemari Buku untuk Perpustakaan</v>
          </cell>
        </row>
        <row r="1588">
          <cell r="J1588" t="str">
            <v>02.06.04.07.006 Lemari Arsip untuk arsip Dinamis</v>
          </cell>
        </row>
        <row r="1589">
          <cell r="J1589" t="str">
            <v>02.06.04.07.007 Buffet Kayu</v>
          </cell>
        </row>
        <row r="1590">
          <cell r="J1590" t="str">
            <v>02.06.04.07.008 Buffet Kaca</v>
          </cell>
        </row>
        <row r="1591">
          <cell r="J1591" t="str">
            <v>02.06.04.07.009 Lemari dan Arsip Pejabat Lain-lain</v>
          </cell>
        </row>
        <row r="1592">
          <cell r="J1592" t="str">
            <v>02.07.01.01.001 Camera + Attachment</v>
          </cell>
        </row>
        <row r="1593">
          <cell r="J1593" t="str">
            <v>02.07.01.01.002 Photo Processing Set</v>
          </cell>
        </row>
        <row r="1594">
          <cell r="J1594" t="str">
            <v>02.07.01.01.003 Proyektor + Attachment</v>
          </cell>
        </row>
        <row r="1595">
          <cell r="J1595" t="str">
            <v>02.07.01.01.004 Mikro Film</v>
          </cell>
        </row>
        <row r="1596">
          <cell r="J1596" t="str">
            <v>02.07.01.01.005 Audio Mbding Console</v>
          </cell>
        </row>
        <row r="1597">
          <cell r="J1597" t="str">
            <v>02.07.01.01.006 Audio Mbding Portable</v>
          </cell>
        </row>
        <row r="1598">
          <cell r="J1598" t="str">
            <v>02.07.01.01.007 Audio Mbding Stationer</v>
          </cell>
        </row>
        <row r="1599">
          <cell r="J1599" t="str">
            <v>02.07.01.01.008 Audio Attenuator</v>
          </cell>
        </row>
        <row r="1600">
          <cell r="J1600" t="str">
            <v>02.07.01.01.009 Audio Amplifier</v>
          </cell>
        </row>
        <row r="1601">
          <cell r="J1601" t="str">
            <v>02.07.01.01.010 Audio Erase Unit</v>
          </cell>
        </row>
        <row r="1602">
          <cell r="J1602" t="str">
            <v>02.07.01.01.011 Audio Vidio Selector</v>
          </cell>
        </row>
        <row r="1603">
          <cell r="J1603" t="str">
            <v>02.07.01.01.012 Audio Monitor Active</v>
          </cell>
        </row>
        <row r="1604">
          <cell r="J1604" t="str">
            <v>02.07.01.01.013 Audio Monitor Passive</v>
          </cell>
        </row>
        <row r="1605">
          <cell r="J1605" t="str">
            <v>02.07.01.01.014 Audio Reverberation</v>
          </cell>
        </row>
        <row r="1606">
          <cell r="J1606" t="str">
            <v>02.07.01.01.015 Audio Patch Panel</v>
          </cell>
        </row>
        <row r="1607">
          <cell r="J1607" t="str">
            <v>02.07.01.01.016 Audio Distribution</v>
          </cell>
        </row>
        <row r="1608">
          <cell r="J1608" t="str">
            <v>02.07.01.01.017 Audio Tone Generator</v>
          </cell>
        </row>
        <row r="1609">
          <cell r="J1609" t="str">
            <v>02.07.01.01.018 Audio Catridge Recorder</v>
          </cell>
        </row>
        <row r="1610">
          <cell r="J1610" t="str">
            <v>02.07.01.01.019 Audio Logging Recorder</v>
          </cell>
        </row>
        <row r="1611">
          <cell r="J1611" t="str">
            <v>02.07.01.01.020 Compact Disc. Player</v>
          </cell>
        </row>
        <row r="1612">
          <cell r="J1612" t="str">
            <v>02.07.01.01.021 Cassette Duplicator</v>
          </cell>
        </row>
        <row r="1613">
          <cell r="J1613" t="str">
            <v>02.07.01.01.022 Disc. Record Player</v>
          </cell>
        </row>
        <row r="1614">
          <cell r="J1614" t="str">
            <v>02.07.01.01.023 Multitrack Recorder</v>
          </cell>
        </row>
        <row r="1615">
          <cell r="J1615" t="str">
            <v>02.07.01.01.024 Reel Tape Duplicator</v>
          </cell>
        </row>
        <row r="1616">
          <cell r="J1616" t="str">
            <v>02.07.01.01.025 Compact Disc. Juke Box System</v>
          </cell>
        </row>
        <row r="1617">
          <cell r="J1617" t="str">
            <v>02.07.01.01.026 Telephone Hybird</v>
          </cell>
        </row>
        <row r="1618">
          <cell r="J1618" t="str">
            <v>02.07.01.01.027 Audio Phone In</v>
          </cell>
        </row>
        <row r="1619">
          <cell r="J1619" t="str">
            <v>02.07.01.01.028 Porfanity Delay System</v>
          </cell>
        </row>
        <row r="1620">
          <cell r="J1620" t="str">
            <v>02.07.01.01.029 Equalizer</v>
          </cell>
        </row>
        <row r="1621">
          <cell r="J1621" t="str">
            <v>02.07.01.01.030 Audio Filter</v>
          </cell>
        </row>
        <row r="1622">
          <cell r="J1622" t="str">
            <v>02.07.01.01.031 Audio Limiter</v>
          </cell>
        </row>
        <row r="1623">
          <cell r="J1623" t="str">
            <v>02.07.01.01.032 Audio Compresor</v>
          </cell>
        </row>
        <row r="1624">
          <cell r="J1624" t="str">
            <v>02.07.01.01.033 Tum Table</v>
          </cell>
        </row>
        <row r="1625">
          <cell r="J1625" t="str">
            <v>02.07.01.01.034 Talk Back Unit</v>
          </cell>
        </row>
        <row r="1626">
          <cell r="J1626" t="str">
            <v>02.07.01.01.035 Intercom Unit</v>
          </cell>
        </row>
        <row r="1627">
          <cell r="J1627" t="str">
            <v>02.07.01.01.036 Buzzer</v>
          </cell>
        </row>
        <row r="1628">
          <cell r="J1628" t="str">
            <v>02.07.01.01.037 Set Studio Light Signal</v>
          </cell>
        </row>
        <row r="1629">
          <cell r="J1629" t="str">
            <v>02.07.01.01.038 Dolby Nois Reduction</v>
          </cell>
        </row>
        <row r="1630">
          <cell r="J1630" t="str">
            <v>02.07.01.01.039 Headphone</v>
          </cell>
        </row>
        <row r="1631">
          <cell r="J1631" t="str">
            <v>02.07.01.01.040 Microphone/Wireless Mic</v>
          </cell>
        </row>
        <row r="1632">
          <cell r="J1632" t="str">
            <v>02.07.01.01.041 Microphone/Boom Stand</v>
          </cell>
        </row>
        <row r="1633">
          <cell r="J1633" t="str">
            <v>02.07.01.01.042 Microphone Connector Box</v>
          </cell>
        </row>
        <row r="1634">
          <cell r="J1634" t="str">
            <v>02.07.01.01.043 Microphone Floor Stand</v>
          </cell>
        </row>
        <row r="1635">
          <cell r="J1635" t="str">
            <v>02.07.01.01.044 Power Supply Microphone</v>
          </cell>
        </row>
        <row r="1636">
          <cell r="J1636" t="str">
            <v>02.07.01.01.045 Professional Sound System</v>
          </cell>
        </row>
        <row r="1637">
          <cell r="J1637" t="str">
            <v>02.07.01.01.046 Audio Master Control Unit</v>
          </cell>
        </row>
        <row r="1638">
          <cell r="J1638" t="str">
            <v>02.07.01.01.047 Time Identification Unit</v>
          </cell>
        </row>
        <row r="1639">
          <cell r="J1639" t="str">
            <v>02.07.01.01.048 Audio Anouncer Desk</v>
          </cell>
        </row>
        <row r="1640">
          <cell r="J1640" t="str">
            <v>02.07.01.01.049 Master Clock</v>
          </cell>
        </row>
        <row r="1641">
          <cell r="J1641" t="str">
            <v>02.07.01.01.050 Slave Clock</v>
          </cell>
        </row>
        <row r="1642">
          <cell r="J1642" t="str">
            <v>02.07.01.01.051 Audio Command Desk</v>
          </cell>
        </row>
        <row r="1643">
          <cell r="J1643" t="str">
            <v>02.07.01.01.052 Unintemuptible Power Supply (UPS)</v>
          </cell>
        </row>
        <row r="1644">
          <cell r="J1644" t="str">
            <v>02.07.01.01.053 Master Control Desk</v>
          </cell>
        </row>
        <row r="1645">
          <cell r="J1645" t="str">
            <v>02.07.01.01.054 Head Compensator</v>
          </cell>
        </row>
        <row r="1646">
          <cell r="J1646" t="str">
            <v>02.07.01.01.055 automatic Volatge Regulator (AVR)</v>
          </cell>
        </row>
        <row r="1647">
          <cell r="J1647" t="str">
            <v>02.07.01.01.056 Audio Vidio Selector</v>
          </cell>
        </row>
        <row r="1648">
          <cell r="J1648" t="str">
            <v>02.07.01.01.057 Hum/Cable Conpensator</v>
          </cell>
        </row>
        <row r="1649">
          <cell r="J1649" t="str">
            <v>02.07.01.01.058 Editing &amp; Dubbing System</v>
          </cell>
        </row>
        <row r="1650">
          <cell r="J1650" t="str">
            <v>02.07.01.01.059 Analog Delay</v>
          </cell>
        </row>
        <row r="1651">
          <cell r="J1651" t="str">
            <v>02.07.01.01.060 Battery Charger</v>
          </cell>
        </row>
        <row r="1652">
          <cell r="J1652" t="str">
            <v>02.07.01.01.061 Blank Panel</v>
          </cell>
        </row>
        <row r="1653">
          <cell r="J1653" t="str">
            <v>02.07.01.01.062 Control Unit HF</v>
          </cell>
        </row>
        <row r="1654">
          <cell r="J1654" t="str">
            <v>02.07.01.01.063 Delay Unit</v>
          </cell>
        </row>
        <row r="1655">
          <cell r="J1655" t="str">
            <v>02.07.01.01.064 Power Amplifier</v>
          </cell>
        </row>
        <row r="1656">
          <cell r="J1656" t="str">
            <v>02.07.01.01.065 Paging Mic</v>
          </cell>
        </row>
        <row r="1657">
          <cell r="J1657" t="str">
            <v>02.07.01.01.066 Compact Monitor Panel For Stereo</v>
          </cell>
        </row>
        <row r="1658">
          <cell r="J1658" t="str">
            <v>02.07.01.01.067 Pistol grip</v>
          </cell>
        </row>
        <row r="1659">
          <cell r="J1659" t="str">
            <v>02.07.01.01.068 Mounting Breaken</v>
          </cell>
        </row>
        <row r="1660">
          <cell r="J1660" t="str">
            <v>02.07.01.01.069 Chairman/Audio Conference</v>
          </cell>
        </row>
        <row r="1661">
          <cell r="J1661" t="str">
            <v>02.07.01.01.070 Time Switching</v>
          </cell>
        </row>
        <row r="1662">
          <cell r="J1662" t="str">
            <v>02.07.01.01.071 Terminal Board</v>
          </cell>
        </row>
        <row r="1663">
          <cell r="J1663" t="str">
            <v>02.07.01.01.072 Enconder/Decoder</v>
          </cell>
        </row>
        <row r="1664">
          <cell r="J1664" t="str">
            <v>02.07.01.01.073 Wind Shlid</v>
          </cell>
        </row>
        <row r="1665">
          <cell r="J1665" t="str">
            <v>02.07.01.01.074 Recalver HF/LF</v>
          </cell>
        </row>
        <row r="1666">
          <cell r="J1666" t="str">
            <v>02.07.01.01.075 Recalver VHF/FM</v>
          </cell>
        </row>
        <row r="1667">
          <cell r="J1667" t="str">
            <v>02.07.01.01.076 Audio Tape Reel Recorder</v>
          </cell>
        </row>
        <row r="1668">
          <cell r="J1668" t="str">
            <v>02.07.01.01.077 Audio Cassete Recorder</v>
          </cell>
        </row>
        <row r="1669">
          <cell r="J1669" t="str">
            <v>02.07.01.01.078 Compact Disc Recorder</v>
          </cell>
        </row>
        <row r="1670">
          <cell r="J1670" t="str">
            <v>02.07.01.01.079 Digital Audio Storage System</v>
          </cell>
        </row>
        <row r="1671">
          <cell r="J1671" t="str">
            <v>02.07.01.01.080 Digital Audio Tape Recorder</v>
          </cell>
        </row>
        <row r="1672">
          <cell r="J1672" t="str">
            <v>02.07.01.01.081 Microphone Table stand</v>
          </cell>
        </row>
        <row r="1673">
          <cell r="J1673" t="str">
            <v>02.07.01.01.082 Peralatan studio Visual Lain-lain</v>
          </cell>
        </row>
        <row r="1674">
          <cell r="J1674" t="str">
            <v>02.07.01.02.001 Assigment Switcher</v>
          </cell>
        </row>
        <row r="1675">
          <cell r="J1675" t="str">
            <v>02.07.01.02.002 Off Air TV Monitor</v>
          </cell>
        </row>
        <row r="1676">
          <cell r="J1676" t="str">
            <v>02.07.01.02.003 Camera Electronic</v>
          </cell>
        </row>
        <row r="1677">
          <cell r="J1677" t="str">
            <v>02.07.01.02.004 Pulse Generator</v>
          </cell>
        </row>
        <row r="1678">
          <cell r="J1678" t="str">
            <v>02.07.01.02.005 Pulse Distributor Amplifier</v>
          </cell>
        </row>
        <row r="1679">
          <cell r="J1679" t="str">
            <v>02.07.01.02.006 Pulse Awitdher</v>
          </cell>
        </row>
        <row r="1680">
          <cell r="J1680" t="str">
            <v>02.07.01.02.007 Pulse Delay Line</v>
          </cell>
        </row>
        <row r="1681">
          <cell r="J1681" t="str">
            <v>02.07.01.02.008 Character Generator</v>
          </cell>
        </row>
        <row r="1682">
          <cell r="J1682" t="str">
            <v>02.07.01.02.009 Caption Generator</v>
          </cell>
        </row>
        <row r="1683">
          <cell r="J1683" t="str">
            <v>02.07.01.02.010 Caption Generator</v>
          </cell>
        </row>
        <row r="1684">
          <cell r="J1684" t="str">
            <v>02.07.01.02.011 Telecine</v>
          </cell>
        </row>
        <row r="1685">
          <cell r="J1685" t="str">
            <v>02.07.01.02.012 Video Distribution</v>
          </cell>
        </row>
        <row r="1686">
          <cell r="J1686" t="str">
            <v>02.07.01.02.013 Video Monitor</v>
          </cell>
        </row>
        <row r="1687">
          <cell r="J1687" t="str">
            <v>02.07.01.02.014 Video Tape Recorder Portable</v>
          </cell>
        </row>
        <row r="1688">
          <cell r="J1688" t="str">
            <v>02.07.01.02.015 Video Tape Recorder Stationer</v>
          </cell>
        </row>
        <row r="1689">
          <cell r="J1689" t="str">
            <v>02.07.01.02.016 Video Mixer</v>
          </cell>
        </row>
        <row r="1690">
          <cell r="J1690" t="str">
            <v>02.07.01.02.017 Video Switcher</v>
          </cell>
        </row>
        <row r="1691">
          <cell r="J1691" t="str">
            <v>02.07.01.02.018 Video Equalizer Amplifier</v>
          </cell>
        </row>
        <row r="1692">
          <cell r="J1692" t="str">
            <v>02.07.01.02.019 Video Color Bar Generator</v>
          </cell>
        </row>
        <row r="1693">
          <cell r="J1693" t="str">
            <v>02.07.01.02.020 Video Cross Bar Switch</v>
          </cell>
        </row>
        <row r="1694">
          <cell r="J1694" t="str">
            <v>02.07.01.02.021 Video Test Signal Generator</v>
          </cell>
        </row>
        <row r="1695">
          <cell r="J1695" t="str">
            <v>02.07.01.02.022 Video Corrector</v>
          </cell>
        </row>
        <row r="1696">
          <cell r="J1696" t="str">
            <v>02.07.01.02.023 Video Caption Adder</v>
          </cell>
        </row>
        <row r="1697">
          <cell r="J1697" t="str">
            <v>02.07.01.02.024 Video Hum Compensator</v>
          </cell>
        </row>
        <row r="1698">
          <cell r="J1698" t="str">
            <v>02.07.01.02.025 Video Processor</v>
          </cell>
        </row>
        <row r="1699">
          <cell r="J1699" t="str">
            <v>02.07.01.02.026 Video Station ID Generator</v>
          </cell>
        </row>
        <row r="1700">
          <cell r="J1700" t="str">
            <v>02.07.01.02.027 Video Patch Panel</v>
          </cell>
        </row>
        <row r="1701">
          <cell r="J1701" t="str">
            <v>02.07.01.02.028 Video Delay Unit</v>
          </cell>
        </row>
        <row r="1702">
          <cell r="J1702" t="str">
            <v>02.07.01.02.029 Video Processing Amplifier</v>
          </cell>
        </row>
        <row r="1703">
          <cell r="J1703" t="str">
            <v>02.07.01.02.030 Video Equalizer</v>
          </cell>
        </row>
        <row r="1704">
          <cell r="J1704" t="str">
            <v>02.07.01.02.031 Video Tape Evaluator</v>
          </cell>
        </row>
        <row r="1705">
          <cell r="J1705" t="str">
            <v>02.07.01.02.032 Video Effect Generator</v>
          </cell>
        </row>
        <row r="1706">
          <cell r="J1706" t="str">
            <v>02.07.01.02.033 VITS Inserter Generator</v>
          </cell>
        </row>
        <row r="1707">
          <cell r="J1707" t="str">
            <v>02.07.01.02.034 Camera Wall Box</v>
          </cell>
        </row>
        <row r="1708">
          <cell r="J1708" t="str">
            <v>02.07.01.02.035 Teleprompter</v>
          </cell>
        </row>
        <row r="1709">
          <cell r="J1709" t="str">
            <v>02.07.01.02.036 Time Base Corrector</v>
          </cell>
        </row>
        <row r="1710">
          <cell r="J1710" t="str">
            <v>02.07.01.02.037 Gun Smoke</v>
          </cell>
        </row>
        <row r="1711">
          <cell r="J1711" t="str">
            <v>02.07.01.02.038 Automatic Editing Control</v>
          </cell>
        </row>
        <row r="1712">
          <cell r="J1712" t="str">
            <v>02.07.01.02.039 Power Supply</v>
          </cell>
        </row>
        <row r="1713">
          <cell r="J1713" t="str">
            <v>02.07.01.02.040 Editing Electronic</v>
          </cell>
        </row>
        <row r="1714">
          <cell r="J1714" t="str">
            <v>02.07.01.02.041 Rectifier Unit</v>
          </cell>
        </row>
        <row r="1715">
          <cell r="J1715" t="str">
            <v>02.07.01.02.042 Remote Control Unit</v>
          </cell>
        </row>
        <row r="1716">
          <cell r="J1716" t="str">
            <v>02.07.01.02.043 Rak Peralatan</v>
          </cell>
        </row>
        <row r="1717">
          <cell r="J1717" t="str">
            <v>02.07.01.02.044 Stabilizing Amplifier</v>
          </cell>
        </row>
        <row r="1718">
          <cell r="J1718" t="str">
            <v>02.07.01.02.045 Digital</v>
          </cell>
        </row>
        <row r="1719">
          <cell r="J1719" t="str">
            <v>02.07.01.02.046 Video Effect</v>
          </cell>
        </row>
        <row r="1720">
          <cell r="J1720" t="str">
            <v>02.07.01.02.047 Tripod Camera</v>
          </cell>
        </row>
        <row r="1721">
          <cell r="J1721" t="str">
            <v>02.07.01.02.048 Dimmer</v>
          </cell>
        </row>
        <row r="1722">
          <cell r="J1722" t="str">
            <v>02.07.01.02.049 Chiller</v>
          </cell>
        </row>
        <row r="1723">
          <cell r="J1723" t="str">
            <v>02.07.01.02.050 Slave Clock</v>
          </cell>
        </row>
        <row r="1724">
          <cell r="J1724" t="str">
            <v>02.07.01.02.051 Master Clock</v>
          </cell>
        </row>
        <row r="1725">
          <cell r="J1725" t="str">
            <v>02.07.01.02.052 Teledyne</v>
          </cell>
        </row>
        <row r="1726">
          <cell r="J1726" t="str">
            <v>02.07.01.02.053 Slying Spot Scanner</v>
          </cell>
        </row>
        <row r="1727">
          <cell r="J1727" t="str">
            <v>02.07.01.02.054 Synchronizing Pulse Generator</v>
          </cell>
        </row>
        <row r="1728">
          <cell r="J1728" t="str">
            <v>02.07.01.02.055 DC Corverter</v>
          </cell>
        </row>
        <row r="1729">
          <cell r="J1729" t="str">
            <v>02.07.01.02.056 Black Burst Generator</v>
          </cell>
        </row>
        <row r="1730">
          <cell r="J1730" t="str">
            <v>02.07.01.02.057 Lighting Stand Tripod</v>
          </cell>
        </row>
        <row r="1731">
          <cell r="J1731" t="str">
            <v>02.07.01.02.058 Film Projector</v>
          </cell>
        </row>
        <row r="1732">
          <cell r="J1732" t="str">
            <v>02.07.01.02.059 Slide Projector</v>
          </cell>
        </row>
        <row r="1733">
          <cell r="J1733" t="str">
            <v>02.07.01.02.060 Command Desk</v>
          </cell>
        </row>
        <row r="1734">
          <cell r="J1734" t="str">
            <v>02.07.01.02.061 Announcer Desk</v>
          </cell>
        </row>
        <row r="1735">
          <cell r="J1735" t="str">
            <v>02.07.01.02.062 Camera Film</v>
          </cell>
        </row>
        <row r="1736">
          <cell r="J1736" t="str">
            <v>02.07.01.02.063 Lensa Kamera</v>
          </cell>
        </row>
        <row r="1737">
          <cell r="J1737" t="str">
            <v>02.07.01.02.064 Film Magazine</v>
          </cell>
        </row>
        <row r="1738">
          <cell r="J1738" t="str">
            <v>02.07.01.02.065 Claver</v>
          </cell>
        </row>
        <row r="1739">
          <cell r="J1739" t="str">
            <v>02.07.01.02.066 Changing Bag</v>
          </cell>
        </row>
        <row r="1740">
          <cell r="J1740" t="str">
            <v>02.07.01.02.067 Conditioner</v>
          </cell>
        </row>
        <row r="1741">
          <cell r="J1741" t="str">
            <v>02.07.01.02.068 Color Film Anaiyzer</v>
          </cell>
        </row>
        <row r="1742">
          <cell r="J1742" t="str">
            <v>02.07.01.02.069 Printer</v>
          </cell>
        </row>
        <row r="1743">
          <cell r="J1743" t="str">
            <v>02.07.01.02.070 Film Sound Recorder</v>
          </cell>
        </row>
        <row r="1744">
          <cell r="J1744" t="str">
            <v>02.07.01.02.071 Tele Recorder</v>
          </cell>
        </row>
        <row r="1745">
          <cell r="J1745" t="str">
            <v>02.07.01.02.072 Camera View Finder</v>
          </cell>
        </row>
        <row r="1746">
          <cell r="J1746" t="str">
            <v>02.07.01.02.073 Servo Zoom Lens</v>
          </cell>
        </row>
        <row r="1747">
          <cell r="J1747" t="str">
            <v>02.07.01.02.074 Camera Adaptor</v>
          </cell>
        </row>
        <row r="1748">
          <cell r="J1748" t="str">
            <v>02.07.01.02.075 Photo Processing Set</v>
          </cell>
        </row>
        <row r="1749">
          <cell r="J1749" t="str">
            <v>02.07.01.02.076 Micro Film</v>
          </cell>
        </row>
        <row r="1750">
          <cell r="J1750" t="str">
            <v>02.07.01.02.077 Mixer PVC</v>
          </cell>
        </row>
        <row r="1751">
          <cell r="J1751" t="str">
            <v>02.07.01.02.078 Unit Replesier Tank</v>
          </cell>
        </row>
        <row r="1752">
          <cell r="J1752" t="str">
            <v>02.07.01.02.079 Horizontal Motorized Film Rewinder</v>
          </cell>
        </row>
        <row r="1753">
          <cell r="J1753" t="str">
            <v>02.07.01.02.080 Vertical Motorized Flim Rewinder</v>
          </cell>
        </row>
        <row r="1754">
          <cell r="J1754" t="str">
            <v>02.07.01.02.081 Manual Film Rewinder</v>
          </cell>
        </row>
        <row r="1755">
          <cell r="J1755" t="str">
            <v>02.07.01.02.082 Mesin Prosesing Film Negatif</v>
          </cell>
        </row>
        <row r="1756">
          <cell r="J1756" t="str">
            <v>02.07.01.02.083 Mesin Prosesing Film Positif</v>
          </cell>
        </row>
        <row r="1757">
          <cell r="J1757" t="str">
            <v>02.07.01.02.084 Mesin Prosesing Film Warna Negatif (ECN)</v>
          </cell>
        </row>
        <row r="1758">
          <cell r="J1758" t="str">
            <v>02.07.01.02.085 Mesin Prosesing Film Warna Positif (ECP)</v>
          </cell>
        </row>
        <row r="1759">
          <cell r="J1759" t="str">
            <v>02.07.01.02.086 Mesin Film Color Analyzer</v>
          </cell>
        </row>
        <row r="1760">
          <cell r="J1760" t="str">
            <v>02.07.01.02.087 Anatical Balance</v>
          </cell>
        </row>
        <row r="1761">
          <cell r="J1761" t="str">
            <v>02.07.01.02.088 Alat Pemanas Prosesing / Water Heater</v>
          </cell>
        </row>
        <row r="1762">
          <cell r="J1762" t="str">
            <v>02.07.01.02.089 Steaper Film</v>
          </cell>
        </row>
        <row r="1763">
          <cell r="J1763" t="str">
            <v>02.07.01.02.090 Magnetic Stip</v>
          </cell>
        </row>
        <row r="1764">
          <cell r="J1764" t="str">
            <v>02.07.01.02.091 Splitzer Tape Meja Editing Film</v>
          </cell>
        </row>
        <row r="1765">
          <cell r="J1765" t="str">
            <v>02.07.01.02.092 Digital TBC</v>
          </cell>
        </row>
        <row r="1766">
          <cell r="J1766" t="str">
            <v>02.07.01.02.093 Titanum Tank Singgel Shaft</v>
          </cell>
        </row>
        <row r="1767">
          <cell r="J1767" t="str">
            <v>02.07.01.02.094 Temperatur Control C/W</v>
          </cell>
        </row>
        <row r="1768">
          <cell r="J1768" t="str">
            <v>02.07.01.02.095 Gaer Box sun Assy</v>
          </cell>
        </row>
        <row r="1769">
          <cell r="J1769" t="str">
            <v>02.07.01.02.096 Tacho Generator For Drive Motor Reching</v>
          </cell>
        </row>
        <row r="1770">
          <cell r="J1770" t="str">
            <v>02.07.01.02.097 Circulation System Complet</v>
          </cell>
        </row>
        <row r="1771">
          <cell r="J1771" t="str">
            <v>02.07.01.02.098 Chilier Water Complet</v>
          </cell>
        </row>
        <row r="1772">
          <cell r="J1772" t="str">
            <v>02.07.01.02.099 Video Audio Jack Panel</v>
          </cell>
        </row>
        <row r="1773">
          <cell r="J1773" t="str">
            <v>02.07.01.02.100 Peralatan Studio Video dan Film Lain-lain</v>
          </cell>
        </row>
        <row r="1774">
          <cell r="J1774" t="str">
            <v>02.07.01.03.001 Automatic Emergency Light</v>
          </cell>
        </row>
        <row r="1775">
          <cell r="J1775" t="str">
            <v>02.07.01.03.002 Film Chain Multiplier</v>
          </cell>
        </row>
        <row r="1776">
          <cell r="J1776" t="str">
            <v>02.07.01.03.003 Photo Tustel</v>
          </cell>
        </row>
        <row r="1777">
          <cell r="J1777" t="str">
            <v>02.07.01.03.004 Photo Tustel Polaroid</v>
          </cell>
        </row>
        <row r="1778">
          <cell r="J1778" t="str">
            <v>02.07.01.03.005 Betacam Recorder/Player</v>
          </cell>
        </row>
        <row r="1779">
          <cell r="J1779" t="str">
            <v>02.07.01.03.006 Slidd Rall</v>
          </cell>
        </row>
        <row r="1780">
          <cell r="J1780" t="str">
            <v>02.07.01.03.007 Weapon &amp; Metal Detector (Check Gate)</v>
          </cell>
        </row>
        <row r="1781">
          <cell r="J1781" t="str">
            <v>02.07.01.03.008 Automatic Editing Control</v>
          </cell>
        </row>
        <row r="1782">
          <cell r="J1782" t="str">
            <v>02.07.01.03.009 Layar Film</v>
          </cell>
        </row>
        <row r="1783">
          <cell r="J1783" t="str">
            <v>02.07.01.03.010 Camera Tune Simulator</v>
          </cell>
        </row>
        <row r="1784">
          <cell r="J1784" t="str">
            <v>02.07.01.03.011 Dry Splitzer Film</v>
          </cell>
        </row>
        <row r="1785">
          <cell r="J1785" t="str">
            <v>02.07.01.03.012 Video Tone Cleaner</v>
          </cell>
        </row>
        <row r="1786">
          <cell r="J1786" t="str">
            <v>02.07.01.03.013 Mini Viewer</v>
          </cell>
        </row>
        <row r="1787">
          <cell r="J1787" t="str">
            <v>02.07.01.03.014 Push Button Control Panel</v>
          </cell>
        </row>
        <row r="1788">
          <cell r="J1788" t="str">
            <v>02.07.01.03.015 Rak Terminal Vencing</v>
          </cell>
        </row>
        <row r="1789">
          <cell r="J1789" t="str">
            <v>02.07.01.03.016 Standard True Signal/Master Rack</v>
          </cell>
        </row>
        <row r="1790">
          <cell r="J1790" t="str">
            <v>02.07.01.03.017 Motor Driver</v>
          </cell>
        </row>
        <row r="1791">
          <cell r="J1791" t="str">
            <v>02.07.01.03.018 Analog Delay</v>
          </cell>
        </row>
        <row r="1792">
          <cell r="J1792" t="str">
            <v>02.07.01.03.019 Standard Point Animation</v>
          </cell>
        </row>
        <row r="1793">
          <cell r="J1793" t="str">
            <v>02.07.01.03.020 Head Set</v>
          </cell>
        </row>
        <row r="1794">
          <cell r="J1794" t="str">
            <v>02.07.01.03.021 Character Effect Interface</v>
          </cell>
        </row>
        <row r="1795">
          <cell r="J1795" t="str">
            <v>02.07.01.03.022 Lighting Head Body</v>
          </cell>
        </row>
        <row r="1796">
          <cell r="J1796" t="str">
            <v>02.07.01.03.023 Lighting Mechanic</v>
          </cell>
        </row>
        <row r="1797">
          <cell r="J1797" t="str">
            <v>02.07.01.03.024 Peralatan studio Video dan film A Lain-lain</v>
          </cell>
        </row>
        <row r="1798">
          <cell r="J1798" t="str">
            <v>02.07.01.04.001 Mesin Pembuat Clise</v>
          </cell>
        </row>
        <row r="1799">
          <cell r="J1799" t="str">
            <v>02.07.01.04.002 Mesin Cetak Tangan</v>
          </cell>
        </row>
        <row r="1800">
          <cell r="J1800" t="str">
            <v>02.07.01.04.003 Mesin Cetak Listrik Sheet</v>
          </cell>
        </row>
        <row r="1801">
          <cell r="J1801" t="str">
            <v>02.07.01.04.004 Mesin Cetak Listrik Roll</v>
          </cell>
        </row>
        <row r="1802">
          <cell r="J1802" t="str">
            <v>02.07.01.04.005 Mesin Cetak Listrik Elektronik</v>
          </cell>
        </row>
        <row r="1803">
          <cell r="J1803" t="str">
            <v>02.07.01.04.006 Mesin Cetak Offset Sheet</v>
          </cell>
        </row>
        <row r="1804">
          <cell r="J1804" t="str">
            <v>02.07.01.04.007 Mesin Cetak Offset Roll</v>
          </cell>
        </row>
        <row r="1805">
          <cell r="J1805" t="str">
            <v>02.07.01.04.008 Mesin Cetak Offset Mini</v>
          </cell>
        </row>
        <row r="1806">
          <cell r="J1806" t="str">
            <v>02.07.01.04.009 Mesin Pemotong Biasa</v>
          </cell>
        </row>
        <row r="1807">
          <cell r="J1807" t="str">
            <v>02.07.01.04.010 Mesin Pemotong Biasa Tiga Pisau</v>
          </cell>
        </row>
        <row r="1808">
          <cell r="J1808" t="str">
            <v>02.07.01.04.011 Mesin Jilid Bundar</v>
          </cell>
        </row>
        <row r="1809">
          <cell r="J1809" t="str">
            <v>02.07.01.04.012 Mesin Jilid Besar</v>
          </cell>
        </row>
        <row r="1810">
          <cell r="J1810" t="str">
            <v>02.07.01.04.013 Mesin Jilid</v>
          </cell>
        </row>
        <row r="1811">
          <cell r="J1811" t="str">
            <v>02.07.01.04.014 Mesin Lipat</v>
          </cell>
        </row>
        <row r="1812">
          <cell r="J1812" t="str">
            <v>02.07.01.04.015 Mesin Pembuat Huruf</v>
          </cell>
        </row>
        <row r="1813">
          <cell r="J1813" t="str">
            <v>02.07.01.04.016 Mesin Penyusun Huruf Biasa</v>
          </cell>
        </row>
        <row r="1814">
          <cell r="J1814" t="str">
            <v>02.07.01.04.017 Mesin Penyusun Huruf Photo (Foto Type Setting)</v>
          </cell>
        </row>
        <row r="1815">
          <cell r="J1815" t="str">
            <v>02.07.01.04.018 Mesin Pelubang</v>
          </cell>
        </row>
        <row r="1816">
          <cell r="J1816" t="str">
            <v>02.07.01.04.019 Mesin Proof</v>
          </cell>
        </row>
        <row r="1817">
          <cell r="J1817" t="str">
            <v>02.07.01.04.020 Camera Vertikal</v>
          </cell>
        </row>
        <row r="1818">
          <cell r="J1818" t="str">
            <v>02.07.01.04.021 Mesin Press</v>
          </cell>
        </row>
        <row r="1819">
          <cell r="J1819" t="str">
            <v>02.07.01.04.022 Mesin Jahit Kawat</v>
          </cell>
        </row>
        <row r="1820">
          <cell r="J1820" t="str">
            <v>02.07.01.04.023 Mesin Jahit Benang</v>
          </cell>
        </row>
        <row r="1821">
          <cell r="J1821" t="str">
            <v>02.07.01.04.024 Mesin Pilung</v>
          </cell>
        </row>
        <row r="1822">
          <cell r="J1822" t="str">
            <v>02.07.01.04.025 Mesin Garis</v>
          </cell>
        </row>
        <row r="1823">
          <cell r="J1823" t="str">
            <v>02.07.01.04.026 Mesin Perekam Stensil Folio</v>
          </cell>
        </row>
        <row r="1824">
          <cell r="J1824" t="str">
            <v>02.07.01.04.027 Mesin Perekam Stensil Double Folio</v>
          </cell>
        </row>
        <row r="1825">
          <cell r="J1825" t="str">
            <v>02.07.01.04.028 Mesin Plate Maker Folio</v>
          </cell>
        </row>
        <row r="1826">
          <cell r="J1826" t="str">
            <v>02.07.01.04.029 Mesin Plate Maker Double Folio</v>
          </cell>
        </row>
        <row r="1827">
          <cell r="J1827" t="str">
            <v>02.07.01.04.030 Mesin Penjilid</v>
          </cell>
        </row>
        <row r="1828">
          <cell r="J1828" t="str">
            <v>02.07.01.04.031 Mesin Handpress</v>
          </cell>
        </row>
        <row r="1829">
          <cell r="J1829" t="str">
            <v>02.07.01.04.032 Mesin Stahd</v>
          </cell>
        </row>
        <row r="1830">
          <cell r="J1830" t="str">
            <v>02.07.01.04.033 Mesin Kertas</v>
          </cell>
        </row>
        <row r="1831">
          <cell r="J1831" t="str">
            <v>02.07.01.04.034 Kacip Potong Sudut</v>
          </cell>
        </row>
        <row r="1832">
          <cell r="J1832" t="str">
            <v>02.07.01.04.035 Alat Pembuat Vormstand</v>
          </cell>
        </row>
        <row r="1833">
          <cell r="J1833" t="str">
            <v>02.07.01.04.036 Mesin Passet</v>
          </cell>
        </row>
        <row r="1834">
          <cell r="J1834" t="str">
            <v>02.07.01.04.037 Mesin Prasise Klise</v>
          </cell>
        </row>
        <row r="1835">
          <cell r="J1835" t="str">
            <v>02.07.01.04.038 Mesin Pemborong Film Setengah Plano</v>
          </cell>
        </row>
        <row r="1836">
          <cell r="J1836" t="str">
            <v>02.07.01.04.039 Mesin Cetak Mas</v>
          </cell>
        </row>
        <row r="1837">
          <cell r="J1837" t="str">
            <v>02.07.01.04.040 Mesin Cetak Stereo Typerr</v>
          </cell>
        </row>
        <row r="1838">
          <cell r="J1838" t="str">
            <v>02.07.01.04.041 Mesin Cetak Braile</v>
          </cell>
        </row>
        <row r="1839">
          <cell r="J1839" t="str">
            <v>02.07.01.04.042 Mesin Fonds</v>
          </cell>
        </row>
        <row r="1840">
          <cell r="J1840" t="str">
            <v>02.07.01.04.043 Mesin Folding</v>
          </cell>
        </row>
        <row r="1841">
          <cell r="J1841" t="str">
            <v>02.07.01.04.044 Mesin Barcade</v>
          </cell>
        </row>
        <row r="1842">
          <cell r="J1842" t="str">
            <v>02.07.01.04.045 Mesin Prosesional Velobinder</v>
          </cell>
        </row>
        <row r="1843">
          <cell r="J1843" t="str">
            <v>02.07.01.04.046 Mesin Cacah</v>
          </cell>
        </row>
        <row r="1844">
          <cell r="J1844" t="str">
            <v>02.07.01.04.047 Peralatan Cetak Lain-lain</v>
          </cell>
        </row>
        <row r="1845">
          <cell r="J1845" t="str">
            <v>02.07.01.05.001 Alat Penyimpan Data</v>
          </cell>
        </row>
        <row r="1846">
          <cell r="J1846" t="str">
            <v>02.07.01.05.002 Alat Pengolah Data</v>
          </cell>
        </row>
        <row r="1847">
          <cell r="J1847" t="str">
            <v>02.07.01.05.003 Peralatan Computing Lain-lain</v>
          </cell>
        </row>
        <row r="1848">
          <cell r="J1848" t="str">
            <v>02.07.01.06.001 Autograf Unit</v>
          </cell>
        </row>
        <row r="1849">
          <cell r="J1849" t="str">
            <v>02.07.01.06.002 Aviograf + Plotting Table</v>
          </cell>
        </row>
        <row r="1850">
          <cell r="J1850" t="str">
            <v>02.07.01.06.003 Planitop</v>
          </cell>
        </row>
        <row r="1851">
          <cell r="J1851" t="str">
            <v>02.07.01.06.004 Point Transfer Device</v>
          </cell>
        </row>
        <row r="1852">
          <cell r="J1852" t="str">
            <v>02.07.01.06.005 Terestrial Camera</v>
          </cell>
        </row>
        <row r="1853">
          <cell r="J1853" t="str">
            <v>02.07.01.06.006 Slohed Tomled</v>
          </cell>
        </row>
        <row r="1854">
          <cell r="J1854" t="str">
            <v>02.07.01.06.007 Rectifier</v>
          </cell>
        </row>
        <row r="1855">
          <cell r="J1855" t="str">
            <v>02.07.01.06.008 Sketch Master</v>
          </cell>
        </row>
        <row r="1856">
          <cell r="J1856" t="str">
            <v>02.07.01.06.009 Optical Pantograph</v>
          </cell>
        </row>
        <row r="1857">
          <cell r="J1857" t="str">
            <v>02.07.01.06.010 Contact Pronter</v>
          </cell>
        </row>
        <row r="1858">
          <cell r="J1858" t="str">
            <v>02.07.01.06.011 Pengering Foto</v>
          </cell>
        </row>
        <row r="1859">
          <cell r="J1859" t="str">
            <v>02.07.01.06.012 Vacum Frams</v>
          </cell>
        </row>
        <row r="1860">
          <cell r="J1860" t="str">
            <v>02.07.01.06.013 Coordinatongraph</v>
          </cell>
        </row>
        <row r="1861">
          <cell r="J1861" t="str">
            <v>02.07.01.06.014 Steracacop</v>
          </cell>
        </row>
        <row r="1862">
          <cell r="J1862" t="str">
            <v>02.07.01.06.015 Waterpas</v>
          </cell>
        </row>
        <row r="1863">
          <cell r="J1863" t="str">
            <v>02.07.01.06.016 Theodolit</v>
          </cell>
        </row>
        <row r="1864">
          <cell r="J1864" t="str">
            <v>02.07.01.06.017 Diatonat</v>
          </cell>
        </row>
        <row r="1865">
          <cell r="J1865" t="str">
            <v>02.07.01.06.018 B.T.M</v>
          </cell>
        </row>
        <row r="1866">
          <cell r="J1866" t="str">
            <v>02.07.01.06.019 Level</v>
          </cell>
        </row>
        <row r="1867">
          <cell r="J1867" t="str">
            <v>02.07.01.06.020 Jalon</v>
          </cell>
        </row>
        <row r="1868">
          <cell r="J1868" t="str">
            <v>02.07.01.06.021 Rambu/Bak Ukur</v>
          </cell>
        </row>
        <row r="1869">
          <cell r="J1869" t="str">
            <v>02.07.01.06.022 Compas Geologi</v>
          </cell>
        </row>
        <row r="1870">
          <cell r="J1870" t="str">
            <v>02.07.01.06.023 Cline Master</v>
          </cell>
        </row>
        <row r="1871">
          <cell r="J1871" t="str">
            <v>02.07.01.06.024 Alti Meter</v>
          </cell>
        </row>
        <row r="1872">
          <cell r="J1872" t="str">
            <v>02.07.01.06.025 Holio Meter</v>
          </cell>
        </row>
        <row r="1873">
          <cell r="J1873" t="str">
            <v>02.07.01.06.026 Telescope</v>
          </cell>
        </row>
        <row r="1874">
          <cell r="J1874" t="str">
            <v>02.07.01.06.027 Passer Doos</v>
          </cell>
        </row>
        <row r="1875">
          <cell r="J1875" t="str">
            <v>02.07.01.06.028 Curve Meter</v>
          </cell>
        </row>
        <row r="1876">
          <cell r="J1876" t="str">
            <v>02.07.01.06.029 Rol Meter</v>
          </cell>
        </row>
        <row r="1877">
          <cell r="J1877" t="str">
            <v>02.07.01.06.030 Meet Band</v>
          </cell>
        </row>
        <row r="1878">
          <cell r="J1878" t="str">
            <v>02.07.01.06.031 Jembatan Timbang</v>
          </cell>
        </row>
        <row r="1879">
          <cell r="J1879" t="str">
            <v>02.07.01.06.032 Timbangan Gantung</v>
          </cell>
        </row>
        <row r="1880">
          <cell r="J1880" t="str">
            <v>02.07.01.06.033 Kompas</v>
          </cell>
        </row>
        <row r="1881">
          <cell r="J1881" t="str">
            <v>02.07.01.06.034 Timbangan Obat</v>
          </cell>
        </row>
        <row r="1882">
          <cell r="J1882" t="str">
            <v>02.07.01.06.035 Timbangan Hewan</v>
          </cell>
        </row>
        <row r="1883">
          <cell r="J1883" t="str">
            <v>02.07.01.06.036 Peralatan Pemetaan Ukur Lain-lain</v>
          </cell>
        </row>
        <row r="1884">
          <cell r="J1884" t="str">
            <v>02.07.02.01.001 Unit Transcarver/Transmiter UHF</v>
          </cell>
        </row>
        <row r="1885">
          <cell r="J1885" t="str">
            <v>02.07.02.01.002 Unit Transcarver/Transmiter VHF</v>
          </cell>
        </row>
        <row r="1886">
          <cell r="J1886" t="str">
            <v>02.07.02.01.003 Unit Transcarver/Transmiter HF</v>
          </cell>
        </row>
        <row r="1887">
          <cell r="J1887" t="str">
            <v>02.07.02.01.004 Amplifier</v>
          </cell>
        </row>
        <row r="1888">
          <cell r="J1888" t="str">
            <v>02.07.02.01.005 Microphone</v>
          </cell>
        </row>
        <row r="1889">
          <cell r="J1889" t="str">
            <v>02.07.02.01.006 Loudspeaker</v>
          </cell>
        </row>
        <row r="1890">
          <cell r="J1890" t="str">
            <v>02.07.02.01.007 Megaphone</v>
          </cell>
        </row>
        <row r="1891">
          <cell r="J1891" t="str">
            <v>02.07.02.01.008 Sound System</v>
          </cell>
        </row>
        <row r="1892">
          <cell r="J1892" t="str">
            <v>02.07.02.01.009 Telephone (PABX)</v>
          </cell>
        </row>
        <row r="1893">
          <cell r="J1893" t="str">
            <v>02.07.02.01.010 Intermediate Telephone/Key Telephone</v>
          </cell>
        </row>
        <row r="1894">
          <cell r="J1894" t="str">
            <v>02.07.02.01.011 Pesawat Telephone</v>
          </cell>
        </row>
        <row r="1895">
          <cell r="J1895" t="str">
            <v>02.07.02.01.012 Telephone Mobile</v>
          </cell>
        </row>
        <row r="1896">
          <cell r="J1896" t="str">
            <v>02.07.02.01.013 Pager</v>
          </cell>
        </row>
        <row r="1897">
          <cell r="J1897" t="str">
            <v>02.07.02.01.014 Handy Talky</v>
          </cell>
        </row>
        <row r="1898">
          <cell r="J1898" t="str">
            <v>02.07.02.01.015 Telex</v>
          </cell>
        </row>
        <row r="1899">
          <cell r="J1899" t="str">
            <v>02.07.02.01.016 Intercom</v>
          </cell>
        </row>
        <row r="1900">
          <cell r="J1900" t="str">
            <v>02.07.02.01.017 Talk Back</v>
          </cell>
        </row>
        <row r="1901">
          <cell r="J1901" t="str">
            <v>02.07.02.01.018 Selective Colling</v>
          </cell>
        </row>
        <row r="1902">
          <cell r="J1902" t="str">
            <v>02.07.02.01.019 Peralatan Spech Plas</v>
          </cell>
        </row>
        <row r="1903">
          <cell r="J1903" t="str">
            <v>02.07.02.01.020 Facsimile</v>
          </cell>
        </row>
        <row r="1904">
          <cell r="J1904" t="str">
            <v>02.07.02.01.021 Handphone</v>
          </cell>
        </row>
        <row r="1905">
          <cell r="J1905" t="str">
            <v>02.07.02.01.022 Local Battery Telephone</v>
          </cell>
        </row>
        <row r="1906">
          <cell r="J1906" t="str">
            <v>02.07.02.01.023 Handphone</v>
          </cell>
        </row>
        <row r="1907">
          <cell r="J1907" t="str">
            <v>02.07.02.01.024 Alat Komunikasi Lain-lain</v>
          </cell>
        </row>
        <row r="1908">
          <cell r="J1908" t="str">
            <v>02.07.02.02.001 Unit Transceiver SSB Portable</v>
          </cell>
        </row>
        <row r="1909">
          <cell r="J1909" t="str">
            <v>02.07.02.02.002 Unit Transceiver SSB Transportable</v>
          </cell>
        </row>
        <row r="1910">
          <cell r="J1910" t="str">
            <v>02.07.02.02.003 Unit Transceiver SSB Statioa + E2210ry]</v>
          </cell>
        </row>
        <row r="1911">
          <cell r="J1911" t="str">
            <v>02.07.02.02.004 Alat Komunikasi Radio SSB Lain-lain</v>
          </cell>
        </row>
        <row r="1912">
          <cell r="J1912" t="str">
            <v>02.07.02.03.001 Unit Transceiver HF Portable</v>
          </cell>
        </row>
        <row r="1913">
          <cell r="J1913" t="str">
            <v>02.07.02.03.002 Unit Transceiver HF Transportable</v>
          </cell>
        </row>
        <row r="1914">
          <cell r="J1914" t="str">
            <v>02.07.02.03.003 Unit Transceiver Stationary</v>
          </cell>
        </row>
        <row r="1915">
          <cell r="J1915" t="str">
            <v>02.07.02.03.004 Unit Transceiver FM</v>
          </cell>
        </row>
        <row r="1916">
          <cell r="J1916" t="str">
            <v>02.07.02.03.005 Alat komunikasi Radio HF/FM Lain-lain</v>
          </cell>
        </row>
        <row r="1917">
          <cell r="J1917" t="str">
            <v>02.07.02.04.001 Unit Transceiver VHF Portable</v>
          </cell>
        </row>
        <row r="1918">
          <cell r="J1918" t="str">
            <v>02.07.02.04.002 Unit Transceiver VHF Transportable</v>
          </cell>
        </row>
        <row r="1919">
          <cell r="J1919" t="str">
            <v>02.07.02.04.003 Unit Transceiver UHF Stationary</v>
          </cell>
        </row>
        <row r="1920">
          <cell r="J1920" t="str">
            <v>02.07.02.04.004 Alat Komunikasi Radio VHF Lain-lain</v>
          </cell>
        </row>
        <row r="1921">
          <cell r="J1921" t="str">
            <v>02.07.02.05.001 Unit Transceiver UHF Portable</v>
          </cell>
        </row>
        <row r="1922">
          <cell r="J1922" t="str">
            <v>02.07.02.05.002 Unit Transceiver UHF Transportable</v>
          </cell>
        </row>
        <row r="1923">
          <cell r="J1923" t="str">
            <v>02.07.02.05.003 Unit Transceiver UHF Stationary</v>
          </cell>
        </row>
        <row r="1924">
          <cell r="J1924" t="str">
            <v>02.07.02.05.004 Alat komunikasi Radio UHF Lain-lain</v>
          </cell>
        </row>
        <row r="1925">
          <cell r="J1925" t="str">
            <v>02.07.02.06.001 Publik Address (Lapangan)</v>
          </cell>
        </row>
        <row r="1926">
          <cell r="J1926" t="str">
            <v>02.07.02.06.002 Wireless Amplifier</v>
          </cell>
        </row>
        <row r="1927">
          <cell r="J1927" t="str">
            <v>02.07.02.06.003 Slide Projector (Lapangan)</v>
          </cell>
        </row>
        <row r="1928">
          <cell r="J1928" t="str">
            <v>02.07.02.06.004 Alat Komunikasi Sosial Lain-lain</v>
          </cell>
        </row>
        <row r="1929">
          <cell r="J1929" t="str">
            <v>02.07.02.07.001 Morse Keyer</v>
          </cell>
        </row>
        <row r="1930">
          <cell r="J1930" t="str">
            <v>02.07.02.07.002 Automatic Morse Keyer</v>
          </cell>
        </row>
        <row r="1931">
          <cell r="J1931" t="str">
            <v>02.07.02.07.003 Alat Semboyan</v>
          </cell>
        </row>
        <row r="1932">
          <cell r="J1932" t="str">
            <v>02.07.02.07.004 Alat-alat Sandi Lain-lain</v>
          </cell>
        </row>
        <row r="1933">
          <cell r="J1933" t="str">
            <v>02.07.03.01.001 Unit Pemancar MF/MW Portable</v>
          </cell>
        </row>
        <row r="1934">
          <cell r="J1934" t="str">
            <v>02.07.03.01.002 Unit Pemancar MF/MW Transportable</v>
          </cell>
        </row>
        <row r="1935">
          <cell r="J1935" t="str">
            <v>02.07.03.01.003 Unit Pemancar MF/MW Stationary</v>
          </cell>
        </row>
        <row r="1936">
          <cell r="J1936" t="str">
            <v>02.07.03.01.004 Peralatan Pemancar MF/MW Lain-lain</v>
          </cell>
        </row>
        <row r="1937">
          <cell r="J1937" t="str">
            <v>02.07.03.02.001 Unit Pemancar HF/SW Portable</v>
          </cell>
        </row>
        <row r="1938">
          <cell r="J1938" t="str">
            <v>02.07.03.02.002 Unit Pemancar HF/SW Transportable</v>
          </cell>
        </row>
        <row r="1939">
          <cell r="J1939" t="str">
            <v>02.07.03.02.003 Unit Pemancar HF/SW Stationary</v>
          </cell>
        </row>
        <row r="1940">
          <cell r="J1940" t="str">
            <v>02.07.03.02.004 Alat Pemancar HF/SW Lain-lain</v>
          </cell>
        </row>
        <row r="1941">
          <cell r="J1941" t="str">
            <v>02.07.03.03.001 Unit Pemancar VHF/FM Portable</v>
          </cell>
        </row>
        <row r="1942">
          <cell r="J1942" t="str">
            <v>02.07.03.03.002 Unit Pemancar VHF/FM Transportable</v>
          </cell>
        </row>
        <row r="1943">
          <cell r="J1943" t="str">
            <v>02.07.03.03.003 Unit Pemancar VHF/FM Stationary</v>
          </cell>
        </row>
        <row r="1944">
          <cell r="J1944" t="str">
            <v>02.07.03.03.004 Alat Pemancar VHF/FM  Lain-lain</v>
          </cell>
        </row>
        <row r="1945">
          <cell r="J1945" t="str">
            <v>02.07.03.04.001 Unit Pemancar UHF Portable</v>
          </cell>
        </row>
        <row r="1946">
          <cell r="J1946" t="str">
            <v>02.07.03.04.002 Unit Pemancar UHF Transportable</v>
          </cell>
        </row>
        <row r="1947">
          <cell r="J1947" t="str">
            <v>02.07.03.04.003 Unit Pemancar UHF Statioanry</v>
          </cell>
        </row>
        <row r="1948">
          <cell r="J1948" t="str">
            <v>02.07.03.04.004 Portable Reporter Link</v>
          </cell>
        </row>
        <row r="1949">
          <cell r="J1949" t="str">
            <v>02.07.03.04.005 Alat Pemancar UHF Lain-lain</v>
          </cell>
        </row>
        <row r="1950">
          <cell r="J1950" t="str">
            <v>02.07.03.05.001 Unit Pemancar SHF Portable</v>
          </cell>
        </row>
        <row r="1951">
          <cell r="J1951" t="str">
            <v>02.07.03.05.002 Unit Pemancar SHF Transportable</v>
          </cell>
        </row>
        <row r="1952">
          <cell r="J1952" t="str">
            <v>02.07.03.05.003 Unit Pemancar SHF Stationary</v>
          </cell>
        </row>
        <row r="1953">
          <cell r="J1953" t="str">
            <v>02.07.03.05.004 Satelite Link (Up/Down Link)</v>
          </cell>
        </row>
        <row r="1954">
          <cell r="J1954" t="str">
            <v>02.07.03.05.005 Alat Pemancar SHF Lain-lain</v>
          </cell>
        </row>
        <row r="1955">
          <cell r="J1955" t="str">
            <v>02.07.03.06.001 Antena MF/MW Portable</v>
          </cell>
        </row>
        <row r="1956">
          <cell r="J1956" t="str">
            <v>02.07.03.06.002 Antena MF/MW Transportable</v>
          </cell>
        </row>
        <row r="1957">
          <cell r="J1957" t="str">
            <v>02.07.03.06.003 Antena MF/MW Stationary</v>
          </cell>
        </row>
        <row r="1958">
          <cell r="J1958" t="str">
            <v>02.07.03.06.004 Peralatan Antena MF/MW Lain-lain</v>
          </cell>
        </row>
        <row r="1959">
          <cell r="J1959" t="str">
            <v>02.07.03.07.001 Antena HF/SW Portable</v>
          </cell>
        </row>
        <row r="1960">
          <cell r="J1960" t="str">
            <v>02.07.03.07.002 Antena HF/SW Transportable</v>
          </cell>
        </row>
        <row r="1961">
          <cell r="J1961" t="str">
            <v>02.07.03.07.003 Antena HF/SW Stationary</v>
          </cell>
        </row>
        <row r="1962">
          <cell r="J1962" t="str">
            <v>02.07.03.07.004 Peralatan Antena HF/SW Lain-lain</v>
          </cell>
        </row>
        <row r="1963">
          <cell r="J1963" t="str">
            <v>02.07.03.08.001 Antena VHF/FM Portable</v>
          </cell>
        </row>
        <row r="1964">
          <cell r="J1964" t="str">
            <v>02.07.03.08.002 Antena VHF/FM Transportable</v>
          </cell>
        </row>
        <row r="1965">
          <cell r="J1965" t="str">
            <v>02.07.03.08.003 Antena VHF/FM Stationary</v>
          </cell>
        </row>
        <row r="1966">
          <cell r="J1966" t="str">
            <v>02.07.03.08.004 Peralatan Antena VHF/FM Lain-lain</v>
          </cell>
        </row>
        <row r="1967">
          <cell r="J1967" t="str">
            <v>02.07.03.09.001 Antena UHF Portable</v>
          </cell>
        </row>
        <row r="1968">
          <cell r="J1968" t="str">
            <v>02.07.03.09.002 Antena UHF Transportable</v>
          </cell>
        </row>
        <row r="1969">
          <cell r="J1969" t="str">
            <v>02.07.03.09.003 Antena UHF Statioanry</v>
          </cell>
        </row>
        <row r="1970">
          <cell r="J1970" t="str">
            <v>02.07.03.09.004 Peralatan Antena UHF  Lain-lain</v>
          </cell>
        </row>
        <row r="1971">
          <cell r="J1971" t="str">
            <v>02.07.03.10.001  Antena SHF/Parabola Portable</v>
          </cell>
        </row>
        <row r="1972">
          <cell r="J1972" t="str">
            <v>02.07.03.10.002  Antena SHF/Parabola Transportable</v>
          </cell>
        </row>
        <row r="1973">
          <cell r="J1973" t="str">
            <v>02.07.03.10.003  Antena SHF/Parabola Stationary</v>
          </cell>
        </row>
        <row r="1974">
          <cell r="J1974" t="str">
            <v>02.07.03.10.004 Peralatan Antena SHF/Parabola  Lain-lain</v>
          </cell>
        </row>
        <row r="1975">
          <cell r="J1975" t="str">
            <v>02.07.03.11.001 Translator VHF/VHF Portable</v>
          </cell>
        </row>
        <row r="1976">
          <cell r="J1976" t="str">
            <v>02.07.03.11.002 Translator VHF/VHF Transportable</v>
          </cell>
        </row>
        <row r="1977">
          <cell r="J1977" t="str">
            <v>02.07.03.11.003 Translator VHF/VHF Stationary</v>
          </cell>
        </row>
        <row r="1978">
          <cell r="J1978" t="str">
            <v>02.07.03.11.004 Peralatan Translator VHF Lain-lain</v>
          </cell>
        </row>
        <row r="1979">
          <cell r="J1979" t="str">
            <v>02.07.03.12.001 Translator UHF Portable</v>
          </cell>
        </row>
        <row r="1980">
          <cell r="J1980" t="str">
            <v>02.07.03.12.002 Translator UHF Transportable</v>
          </cell>
        </row>
        <row r="1981">
          <cell r="J1981" t="str">
            <v>02.07.03.12.003 Translator UHF Stationary</v>
          </cell>
        </row>
        <row r="1982">
          <cell r="J1982" t="str">
            <v>02.07.03.12.004 Peralatan Translator UHF Lain-lain</v>
          </cell>
        </row>
        <row r="1983">
          <cell r="J1983" t="str">
            <v>02.07.03.13.001 Translator VHF/UHF Portable</v>
          </cell>
        </row>
        <row r="1984">
          <cell r="J1984" t="str">
            <v>02.07.03.13.002 Translator VHF/UHF Transportable</v>
          </cell>
        </row>
        <row r="1985">
          <cell r="J1985" t="str">
            <v>02.07.03.13.003 Translator VHF/UHF Stationary</v>
          </cell>
        </row>
        <row r="1986">
          <cell r="J1986" t="str">
            <v>02.07.03.13.004 Peralatan Translator VHF /UHF Lain-lain</v>
          </cell>
        </row>
        <row r="1987">
          <cell r="J1987" t="str">
            <v>02.07.03.14.001 Translator UHF/VHF Portable</v>
          </cell>
        </row>
        <row r="1988">
          <cell r="J1988" t="str">
            <v>02.07.03.14.002 Translator UHF/VHF Transportable</v>
          </cell>
        </row>
        <row r="1989">
          <cell r="J1989" t="str">
            <v>02.07.03.14.003 Translator UHF/VHF Stationary</v>
          </cell>
        </row>
        <row r="1990">
          <cell r="J1990" t="str">
            <v>02.07.03.14.004 Peralatan Translator UHF/VHF  Lain-lain</v>
          </cell>
        </row>
        <row r="1991">
          <cell r="J1991" t="str">
            <v>02.07.03.15.001 Microvawe FPU Portable</v>
          </cell>
        </row>
        <row r="1992">
          <cell r="J1992" t="str">
            <v>02.07.03.15.002 Microvawe FPU Transportable</v>
          </cell>
        </row>
        <row r="1993">
          <cell r="J1993" t="str">
            <v>02.07.03.15.003 Microvawe FPU Stationary</v>
          </cell>
        </row>
        <row r="1994">
          <cell r="J1994" t="str">
            <v>02.07.03.15.004 Peralatan Microwave FPU</v>
          </cell>
        </row>
        <row r="1995">
          <cell r="J1995" t="str">
            <v>02.07.03.16.001 Microvawe Terestrial Portable</v>
          </cell>
        </row>
        <row r="1996">
          <cell r="J1996" t="str">
            <v>02.07.03.16.002 Microvawe Terestrial Transportable</v>
          </cell>
        </row>
        <row r="1997">
          <cell r="J1997" t="str">
            <v>02.07.03.16.003 Microvawe Terestrial Stationary</v>
          </cell>
        </row>
        <row r="1998">
          <cell r="J1998" t="str">
            <v>02.07.03.16.004 Peralatan Microwave Terestrial Lain-lain</v>
          </cell>
        </row>
        <row r="1999">
          <cell r="J1999" t="str">
            <v>02.07.03.17.001 Microvawe TVRO Portable</v>
          </cell>
        </row>
        <row r="2000">
          <cell r="J2000" t="str">
            <v>02.07.03.17.002 Microvawe TVRO Transportable</v>
          </cell>
        </row>
        <row r="2001">
          <cell r="J2001" t="str">
            <v>02.07.03.17.003 Microvawe TVRO Stationary</v>
          </cell>
        </row>
        <row r="2002">
          <cell r="J2002" t="str">
            <v>02.07.03.17.004 Peralatan Microwave TVRO  Lain-lain</v>
          </cell>
        </row>
        <row r="2003">
          <cell r="J2003" t="str">
            <v>02.07.03.18.001 Dummy Load Portable</v>
          </cell>
        </row>
        <row r="2004">
          <cell r="J2004" t="str">
            <v>02.07.03.18.002 Dummy Load Transportable</v>
          </cell>
        </row>
        <row r="2005">
          <cell r="J2005" t="str">
            <v>02.07.03.18.003 Dummy Load Stationary</v>
          </cell>
        </row>
        <row r="2006">
          <cell r="J2006" t="str">
            <v>02.07.03.18.004 Peralatan Dummy Load Lain-lain</v>
          </cell>
        </row>
        <row r="2007">
          <cell r="J2007" t="str">
            <v>02.07.03.19.001 Switcher Combination</v>
          </cell>
        </row>
        <row r="2008">
          <cell r="J2008" t="str">
            <v>02.07.03.19.002 Switcher Manual</v>
          </cell>
        </row>
        <row r="2009">
          <cell r="J2009" t="str">
            <v>02.07.03.19.003 Switcher Automatic Motor</v>
          </cell>
        </row>
        <row r="2010">
          <cell r="J2010" t="str">
            <v>02.07.03.19.004 Switchwe Antena Lain-lain</v>
          </cell>
        </row>
        <row r="2011">
          <cell r="J2011" t="str">
            <v>02.07.03.20.001 Self Supporting Tower</v>
          </cell>
        </row>
        <row r="2012">
          <cell r="J2012" t="str">
            <v>02.07.03.20.002 Gury Tower</v>
          </cell>
        </row>
        <row r="2013">
          <cell r="J2013" t="str">
            <v>02.07.03.20.003 Mast Tower</v>
          </cell>
        </row>
        <row r="2014">
          <cell r="J2014" t="str">
            <v>02.07.03.20.004 Concrete Tower</v>
          </cell>
        </row>
        <row r="2015">
          <cell r="J2015" t="str">
            <v>02.07.03.20.005 Switcher/Menara Antena Lain-lain</v>
          </cell>
        </row>
        <row r="2016">
          <cell r="J2016" t="str">
            <v>02.07.03.21.001 Open Wire</v>
          </cell>
        </row>
        <row r="2017">
          <cell r="J2017" t="str">
            <v>02.07.03.21.002 Coaxial Feeder</v>
          </cell>
        </row>
        <row r="2018">
          <cell r="J2018" t="str">
            <v>02.07.03.21.003 Antena Tuning Unit</v>
          </cell>
        </row>
        <row r="2019">
          <cell r="J2019" t="str">
            <v>02.07.03.21.004 Dehydrator</v>
          </cell>
        </row>
        <row r="2020">
          <cell r="J2020" t="str">
            <v>02.07.03.21.005 Feeder lain-lain</v>
          </cell>
        </row>
        <row r="2021">
          <cell r="J2021" t="str">
            <v>02.07.03.22.001 Dehumidifier</v>
          </cell>
        </row>
        <row r="2022">
          <cell r="J2022" t="str">
            <v>02.07.03.22.002 Humitity Control Lain-lain</v>
          </cell>
        </row>
        <row r="2023">
          <cell r="J2023" t="str">
            <v>02.07.03.23.001 Receiver STL/VHF (FM)</v>
          </cell>
        </row>
        <row r="2024">
          <cell r="J2024" t="str">
            <v>02.07.03.23.002 Receiver STL/UHF</v>
          </cell>
        </row>
        <row r="2025">
          <cell r="J2025" t="str">
            <v>02.07.03.23.003 Receiver STL/SHF</v>
          </cell>
        </row>
        <row r="2026">
          <cell r="J2026" t="str">
            <v>02.07.03.23.004 TVRO</v>
          </cell>
        </row>
        <row r="2027">
          <cell r="J2027" t="str">
            <v>02.07.03.23.005 Line Amplifier</v>
          </cell>
        </row>
        <row r="2028">
          <cell r="J2028" t="str">
            <v>02.07.03.23.006 SRO</v>
          </cell>
        </row>
        <row r="2029">
          <cell r="J2029" t="str">
            <v>02.07.03.23.007 Line Equalizer</v>
          </cell>
        </row>
        <row r="2030">
          <cell r="J2030" t="str">
            <v>02.07.03.23.008 Automatic Gain Control</v>
          </cell>
        </row>
        <row r="2031">
          <cell r="J2031" t="str">
            <v>02.07.03.23.009 Compresor Amplifier</v>
          </cell>
        </row>
        <row r="2032">
          <cell r="J2032" t="str">
            <v>02.07.03.23.010 Expander Amplifier</v>
          </cell>
        </row>
        <row r="2033">
          <cell r="J2033" t="str">
            <v>02.07.03.23.011 Ettenuator</v>
          </cell>
        </row>
        <row r="2034">
          <cell r="J2034" t="str">
            <v>02.07.03.23.012 Audio Processor</v>
          </cell>
        </row>
        <row r="2035">
          <cell r="J2035" t="str">
            <v>02.07.03.23.013 Stereo Generator FM</v>
          </cell>
        </row>
        <row r="2036">
          <cell r="J2036" t="str">
            <v>02.07.03.23.014 Distributor Amplifier</v>
          </cell>
        </row>
        <row r="2037">
          <cell r="J2037" t="str">
            <v>02.07.03.23.015 Swicher/Patch Panel</v>
          </cell>
        </row>
        <row r="2038">
          <cell r="J2038" t="str">
            <v>02.07.03.23.016 Audio Monitor</v>
          </cell>
        </row>
        <row r="2039">
          <cell r="J2039" t="str">
            <v>02.07.03.23.017 AM Monitor</v>
          </cell>
        </row>
        <row r="2040">
          <cell r="J2040" t="str">
            <v>02.07.03.23.018 FM Monitor</v>
          </cell>
        </row>
        <row r="2041">
          <cell r="J2041" t="str">
            <v>02.07.03.23.019 Power Distribution Board</v>
          </cell>
        </row>
        <row r="2042">
          <cell r="J2042" t="str">
            <v>02.07.03.23.020 Lighting Protector</v>
          </cell>
        </row>
        <row r="2043">
          <cell r="J2043" t="str">
            <v>02.07.03.23.021 All Band Receiver</v>
          </cell>
        </row>
        <row r="2044">
          <cell r="J2044" t="str">
            <v>02.07.03.23.022 Change Over Switch</v>
          </cell>
        </row>
        <row r="2045">
          <cell r="J2045" t="str">
            <v>02.07.03.23.023 Program Input Equipment Lain-lain</v>
          </cell>
        </row>
        <row r="2046">
          <cell r="J2046" t="str">
            <v>02.07.03.24.001 Antena Penerima VHF</v>
          </cell>
        </row>
        <row r="2047">
          <cell r="J2047" t="str">
            <v>02.07.03.24.002 Peralatan Antena Penerima VHF Lain-lain</v>
          </cell>
        </row>
        <row r="2048">
          <cell r="J2048" t="str">
            <v>02.08.01.01.001 Sterilisator</v>
          </cell>
        </row>
        <row r="2049">
          <cell r="J2049" t="str">
            <v>02.08.01.01.002 Ninor Surgocal</v>
          </cell>
        </row>
        <row r="2050">
          <cell r="J2050" t="str">
            <v>02.08.01.01.003 Diagnostik Set</v>
          </cell>
        </row>
        <row r="2051">
          <cell r="J2051" t="str">
            <v>02.08.01.01.004 Stetoscope</v>
          </cell>
        </row>
        <row r="2052">
          <cell r="J2052" t="str">
            <v>02.08.01.01.005 Tensi Meter</v>
          </cell>
        </row>
        <row r="2053">
          <cell r="J2053" t="str">
            <v>02.08.01.01.006 Wickham</v>
          </cell>
        </row>
        <row r="2054">
          <cell r="J2054" t="str">
            <v>02.08.01.01.007 Sead Lasp</v>
          </cell>
        </row>
        <row r="2055">
          <cell r="J2055" t="str">
            <v>02.08.01.01.008 Waskom</v>
          </cell>
        </row>
        <row r="2056">
          <cell r="J2056" t="str">
            <v>02.08.01.01.009 Timbangan Badan</v>
          </cell>
        </row>
        <row r="2057">
          <cell r="J2057" t="str">
            <v>02.08.01.01.010 Timbangan Bayi</v>
          </cell>
        </row>
        <row r="2058">
          <cell r="J2058" t="str">
            <v>02.08.01.01.011 Kocher</v>
          </cell>
        </row>
        <row r="2059">
          <cell r="J2059" t="str">
            <v>02.08.01.01.012 Metal Catheter</v>
          </cell>
        </row>
        <row r="2060">
          <cell r="J2060" t="str">
            <v>02.08.01.01.013 Sleuf Zondo</v>
          </cell>
        </row>
        <row r="2061">
          <cell r="J2061" t="str">
            <v>02.08.01.01.014 Anatomische Pinset</v>
          </cell>
        </row>
        <row r="2062">
          <cell r="J2062" t="str">
            <v>02.08.01.01.015 Chirugical Pinset</v>
          </cell>
        </row>
        <row r="2063">
          <cell r="J2063" t="str">
            <v>02.08.01.01.016 Maal Vesder</v>
          </cell>
        </row>
        <row r="2064">
          <cell r="J2064" t="str">
            <v>02.08.01.01.017 Arteri Klem</v>
          </cell>
        </row>
        <row r="2065">
          <cell r="J2065" t="str">
            <v>02.08.01.01.018 Licht Kast</v>
          </cell>
        </row>
        <row r="2066">
          <cell r="J2066" t="str">
            <v>02.08.01.01.019 Instrument Kabinet</v>
          </cell>
        </row>
        <row r="2067">
          <cell r="J2067" t="str">
            <v>02.08.01.01.020 Agraaf</v>
          </cell>
        </row>
        <row r="2068">
          <cell r="J2068" t="str">
            <v>02.08.01.01.021 Gunting Bengkok</v>
          </cell>
        </row>
        <row r="2069">
          <cell r="J2069" t="str">
            <v>02.08.01.01.022 Gunting Lurus</v>
          </cell>
        </row>
        <row r="2070">
          <cell r="J2070" t="str">
            <v>02.08.01.01.023 Luope</v>
          </cell>
        </row>
        <row r="2071">
          <cell r="J2071" t="str">
            <v>02.08.01.01.024 Needle Holder</v>
          </cell>
        </row>
        <row r="2072">
          <cell r="J2072" t="str">
            <v>02.08.01.01.025 Weighing Scale</v>
          </cell>
        </row>
        <row r="2073">
          <cell r="J2073" t="str">
            <v>02.08.01.01.026 Cobned Phys Office Scale</v>
          </cell>
        </row>
        <row r="2074">
          <cell r="J2074" t="str">
            <v>02.08.01.01.027 Measuring Red</v>
          </cell>
        </row>
        <row r="2075">
          <cell r="J2075" t="str">
            <v>02.08.01.01.028 Measuring Scale</v>
          </cell>
        </row>
        <row r="2076">
          <cell r="J2076" t="str">
            <v>02.08.01.01.029 Single Basin Stand</v>
          </cell>
        </row>
        <row r="2077">
          <cell r="J2077" t="str">
            <v>02.08.01.01.030 Two Basin Stand</v>
          </cell>
        </row>
        <row r="2078">
          <cell r="J2078" t="str">
            <v>02.08.01.01.031 Instrument Dressing Table</v>
          </cell>
        </row>
        <row r="2079">
          <cell r="J2079" t="str">
            <v>02.08.01.01.032 Phisyian Bag</v>
          </cell>
        </row>
        <row r="2080">
          <cell r="J2080" t="str">
            <v>02.08.01.01.033 Lumbar Puntare Ins. Set</v>
          </cell>
        </row>
        <row r="2081">
          <cell r="J2081" t="str">
            <v>02.08.01.01.034 Trocart</v>
          </cell>
        </row>
        <row r="2082">
          <cell r="J2082" t="str">
            <v>02.08.01.01.035 Infusing Out Fit</v>
          </cell>
        </row>
        <row r="2083">
          <cell r="J2083" t="str">
            <v>02.08.01.01.036 Infusing Stand</v>
          </cell>
        </row>
        <row r="2084">
          <cell r="J2084" t="str">
            <v>02.08.01.01.037 Aplicator</v>
          </cell>
        </row>
        <row r="2085">
          <cell r="J2085" t="str">
            <v>02.08.01.01.038 Cotton Tip Aplikator</v>
          </cell>
        </row>
        <row r="2086">
          <cell r="J2086" t="str">
            <v>02.08.01.01.039 Elektro Surgical Knife</v>
          </cell>
        </row>
        <row r="2087">
          <cell r="J2087" t="str">
            <v>02.08.01.01.040 Scalpel</v>
          </cell>
        </row>
        <row r="2088">
          <cell r="J2088" t="str">
            <v>02.08.01.01.041 Auto Clape</v>
          </cell>
        </row>
        <row r="2089">
          <cell r="J2089" t="str">
            <v>02.08.01.01.042 Sponge Bowl</v>
          </cell>
        </row>
        <row r="2090">
          <cell r="J2090" t="str">
            <v>02.08.01.01.043 Strether</v>
          </cell>
        </row>
        <row r="2091">
          <cell r="J2091" t="str">
            <v>02.08.01.01.044 Instrument Table</v>
          </cell>
        </row>
        <row r="2092">
          <cell r="J2092" t="str">
            <v>02.08.01.01.045 Tratment Cabinet</v>
          </cell>
        </row>
        <row r="2093">
          <cell r="J2093" t="str">
            <v>02.08.01.01.046 Phisychians Examining Lamp</v>
          </cell>
        </row>
        <row r="2094">
          <cell r="J2094" t="str">
            <v>02.08.01.01.047 Blood Circumcis Clamps</v>
          </cell>
        </row>
        <row r="2095">
          <cell r="J2095" t="str">
            <v>02.08.01.01.048 Probe With Trianggular</v>
          </cell>
        </row>
        <row r="2096">
          <cell r="J2096" t="str">
            <v>02.08.01.01.049 Probe With Eye</v>
          </cell>
        </row>
        <row r="2097">
          <cell r="J2097" t="str">
            <v>02.08.01.01.050 Grooved Dir Withtonguetie</v>
          </cell>
        </row>
        <row r="2098">
          <cell r="J2098" t="str">
            <v>02.08.01.01.051 Grooved Dir Probe/Tie</v>
          </cell>
        </row>
        <row r="2099">
          <cell r="J2099" t="str">
            <v>02.08.01.01.052 Grooved Dir Probe/Tie</v>
          </cell>
        </row>
        <row r="2100">
          <cell r="J2100" t="str">
            <v>02.08.01.01.053 Bakun Sponge Forceps</v>
          </cell>
        </row>
        <row r="2101">
          <cell r="J2101" t="str">
            <v>02.08.01.01.054 Pheimo Thrax Apparatus</v>
          </cell>
        </row>
        <row r="2102">
          <cell r="J2102" t="str">
            <v>02.08.01.01.055 Pheumo Pritineum Apparatus</v>
          </cell>
        </row>
        <row r="2103">
          <cell r="J2103" t="str">
            <v>02.08.01.01.056 Nirbekhem</v>
          </cell>
        </row>
        <row r="2104">
          <cell r="J2104" t="str">
            <v>02.08.01.01.057 Slip Teng Tang</v>
          </cell>
        </row>
        <row r="2105">
          <cell r="J2105" t="str">
            <v>02.08.01.01.058 Probe</v>
          </cell>
        </row>
        <row r="2106">
          <cell r="J2106" t="str">
            <v>02.08.01.01.059 Korem Tang</v>
          </cell>
        </row>
        <row r="2107">
          <cell r="J2107" t="str">
            <v>02.08.01.01.060 Senter</v>
          </cell>
        </row>
        <row r="2108">
          <cell r="J2108" t="str">
            <v>02.08.01.01.061 Montir/Stemper</v>
          </cell>
        </row>
        <row r="2109">
          <cell r="J2109" t="str">
            <v>02.08.01.01.062 Tabung Oksigen</v>
          </cell>
        </row>
        <row r="2110">
          <cell r="J2110" t="str">
            <v>02.08.01.01.063 Gelas Supit</v>
          </cell>
        </row>
        <row r="2111">
          <cell r="J2111" t="str">
            <v>02.08.01.01.064 Pispot Sendok</v>
          </cell>
        </row>
        <row r="2112">
          <cell r="J2112" t="str">
            <v>02.08.01.01.065 Kereta Makan</v>
          </cell>
        </row>
        <row r="2113">
          <cell r="J2113" t="str">
            <v>02.08.01.01.066 Baskom Makan</v>
          </cell>
        </row>
        <row r="2114">
          <cell r="J2114" t="str">
            <v>02.08.01.01.067 Rak Pispot</v>
          </cell>
        </row>
        <row r="2115">
          <cell r="J2115" t="str">
            <v>02.08.01.01.068 ALat Kedokteran Umum Lain Lain</v>
          </cell>
        </row>
        <row r="2116">
          <cell r="J2116" t="str">
            <v>02.08.01.02.001 Dental Chair</v>
          </cell>
        </row>
        <row r="2117">
          <cell r="J2117" t="str">
            <v>02.08.01.02.002 Dental Unit</v>
          </cell>
        </row>
        <row r="2118">
          <cell r="J2118" t="str">
            <v>02.08.01.02.003 X Ray Unit</v>
          </cell>
        </row>
        <row r="2119">
          <cell r="J2119" t="str">
            <v>02.08.01.02.004 Air Set Airamatik</v>
          </cell>
        </row>
        <row r="2120">
          <cell r="J2120" t="str">
            <v>02.08.01.02.005 Hand Instrument</v>
          </cell>
        </row>
        <row r="2121">
          <cell r="J2121" t="str">
            <v>02.08.01.02.006 Forcep</v>
          </cell>
        </row>
        <row r="2122">
          <cell r="J2122" t="str">
            <v>02.08.01.02.007 Oral Surgical Set</v>
          </cell>
        </row>
        <row r="2123">
          <cell r="J2123" t="str">
            <v>02.08.01.02.008 Apdent Juster</v>
          </cell>
        </row>
        <row r="2124">
          <cell r="J2124" t="str">
            <v>02.08.01.02.009 Aero Sterilisator</v>
          </cell>
        </row>
        <row r="2125">
          <cell r="J2125" t="str">
            <v>02.08.01.02.010 Operating Chair</v>
          </cell>
        </row>
        <row r="2126">
          <cell r="J2126" t="str">
            <v>02.08.01.02.011 Infra Red</v>
          </cell>
        </row>
        <row r="2127">
          <cell r="J2127" t="str">
            <v>02.08.01.02.012 Sendok Cetak</v>
          </cell>
        </row>
        <row r="2128">
          <cell r="J2128" t="str">
            <v>02.08.01.02.013 Clinical Chair</v>
          </cell>
        </row>
        <row r="2129">
          <cell r="J2129" t="str">
            <v>02.08.01.02.014 Dosator</v>
          </cell>
        </row>
        <row r="2130">
          <cell r="J2130" t="str">
            <v>02.08.01.02.015 Minor Surgical Set</v>
          </cell>
        </row>
        <row r="2131">
          <cell r="J2131" t="str">
            <v>02.08.01.02.016 Dental Sunceon Set</v>
          </cell>
        </row>
        <row r="2132">
          <cell r="J2132" t="str">
            <v>02.08.01.02.017 Dental X Ray Trafo</v>
          </cell>
        </row>
        <row r="2133">
          <cell r="J2133" t="str">
            <v>02.08.01.02.018 Polish Motor</v>
          </cell>
        </row>
        <row r="2134">
          <cell r="J2134" t="str">
            <v>02.08.01.02.019 Gavitron Generator</v>
          </cell>
        </row>
        <row r="2135">
          <cell r="J2135" t="str">
            <v>02.08.01.02.020 Niva Lita</v>
          </cell>
        </row>
        <row r="2136">
          <cell r="J2136" t="str">
            <v>02.08.01.02.021 Dental Field Elektronik</v>
          </cell>
        </row>
        <row r="2137">
          <cell r="J2137" t="str">
            <v>02.08.01.02.022 Dental Cabinet</v>
          </cell>
        </row>
        <row r="2138">
          <cell r="J2138" t="str">
            <v>02.08.01.02.023 Dental Portable Cabinet</v>
          </cell>
        </row>
        <row r="2139">
          <cell r="J2139" t="str">
            <v>02.08.01.02.024 Contra Angle</v>
          </cell>
        </row>
        <row r="2140">
          <cell r="J2140" t="str">
            <v>02.08.01.02.025 Engine Belt</v>
          </cell>
        </row>
        <row r="2141">
          <cell r="J2141" t="str">
            <v>02.08.01.02.026 Bein</v>
          </cell>
        </row>
        <row r="2142">
          <cell r="J2142" t="str">
            <v>02.08.01.02.027 Mesial Cryer</v>
          </cell>
        </row>
        <row r="2143">
          <cell r="J2143" t="str">
            <v>02.08.01.02.028 Distal Cryer</v>
          </cell>
        </row>
        <row r="2144">
          <cell r="J2144" t="str">
            <v>02.08.01.02.029 Water Siringe</v>
          </cell>
        </row>
        <row r="2145">
          <cell r="J2145" t="str">
            <v>02.08.01.02.030 Air Blower</v>
          </cell>
        </row>
        <row r="2146">
          <cell r="J2146" t="str">
            <v>02.08.01.02.031 Cotton Herder</v>
          </cell>
        </row>
        <row r="2147">
          <cell r="J2147" t="str">
            <v>02.08.01.02.032 Record Syringe</v>
          </cell>
        </row>
        <row r="2148">
          <cell r="J2148" t="str">
            <v>02.08.01.02.033 Cartrige Syringe</v>
          </cell>
        </row>
        <row r="2149">
          <cell r="J2149" t="str">
            <v>02.08.01.02.034 Cartrige Needle</v>
          </cell>
        </row>
        <row r="2150">
          <cell r="J2150" t="str">
            <v>02.08.01.02.035 Gun Scissors</v>
          </cell>
        </row>
        <row r="2151">
          <cell r="J2151" t="str">
            <v>02.08.01.02.036 Dappen Glass</v>
          </cell>
        </row>
        <row r="2152">
          <cell r="J2152" t="str">
            <v>02.08.01.02.037 Think Glass Plate</v>
          </cell>
        </row>
        <row r="2153">
          <cell r="J2153" t="str">
            <v>02.08.01.02.038 Thin Glass Plate</v>
          </cell>
        </row>
        <row r="2154">
          <cell r="J2154" t="str">
            <v>02.08.01.02.039 Matrix Retamer+Band</v>
          </cell>
        </row>
        <row r="2155">
          <cell r="J2155" t="str">
            <v>02.08.01.02.040 Mounth Murror+Handle</v>
          </cell>
        </row>
        <row r="2156">
          <cell r="J2156" t="str">
            <v>02.08.01.02.041 Cemant Spatula</v>
          </cell>
        </row>
        <row r="2157">
          <cell r="J2157" t="str">
            <v>02.08.01.02.042 Agaat</v>
          </cell>
        </row>
        <row r="2158">
          <cell r="J2158" t="str">
            <v>02.08.01.02.043 Plastisch Instrument</v>
          </cell>
        </row>
        <row r="2159">
          <cell r="J2159" t="str">
            <v>02.08.01.02.044 Cemant Stopper</v>
          </cell>
        </row>
        <row r="2160">
          <cell r="J2160" t="str">
            <v>02.08.01.02.045 Amigan Stopper</v>
          </cell>
        </row>
        <row r="2161">
          <cell r="J2161" t="str">
            <v>02.08.01.02.046 Burnisher</v>
          </cell>
        </row>
        <row r="2162">
          <cell r="J2162" t="str">
            <v>02.08.01.02.047 Scaler</v>
          </cell>
        </row>
        <row r="2163">
          <cell r="J2163" t="str">
            <v>02.08.01.02.048 Excavator</v>
          </cell>
        </row>
        <row r="2164">
          <cell r="J2164" t="str">
            <v>02.08.01.02.049 Celluloid Stips</v>
          </cell>
        </row>
        <row r="2165">
          <cell r="J2165" t="str">
            <v>02.08.01.02.050 Metal Polishing Strips</v>
          </cell>
        </row>
        <row r="2166">
          <cell r="J2166" t="str">
            <v>02.08.01.02.051 Mercury Droping Bottle</v>
          </cell>
        </row>
        <row r="2167">
          <cell r="J2167" t="str">
            <v>02.08.01.02.052 Countra Angle Burs &amp; Fiss</v>
          </cell>
        </row>
        <row r="2168">
          <cell r="J2168" t="str">
            <v>02.08.01.02.053 Hand Piece Burs</v>
          </cell>
        </row>
        <row r="2169">
          <cell r="J2169" t="str">
            <v>02.08.01.02.054 Dental Equipment</v>
          </cell>
        </row>
        <row r="2170">
          <cell r="J2170" t="str">
            <v>02.08.01.02.055 Alat Kedokteran Gigi Lain Lain</v>
          </cell>
        </row>
        <row r="2171">
          <cell r="J2171" t="str">
            <v>02.08.01.03.001 Geneacologie Tafel</v>
          </cell>
        </row>
        <row r="2172">
          <cell r="J2172" t="str">
            <v>02.08.01.03.002 Truno Gas</v>
          </cell>
        </row>
        <row r="2173">
          <cell r="J2173" t="str">
            <v>02.08.01.03.003 Service Model</v>
          </cell>
        </row>
        <row r="2174">
          <cell r="J2174" t="str">
            <v>02.08.01.03.004 Speculum</v>
          </cell>
        </row>
        <row r="2175">
          <cell r="J2175" t="str">
            <v>02.08.01.03.005 Uterin Desing</v>
          </cell>
        </row>
        <row r="2176">
          <cell r="J2176" t="str">
            <v>02.08.01.03.006 Tenaxulum</v>
          </cell>
        </row>
        <row r="2177">
          <cell r="J2177" t="str">
            <v>02.08.01.03.007 Instrument Tray</v>
          </cell>
        </row>
        <row r="2178">
          <cell r="J2178" t="str">
            <v>02.08.01.03.008 Uterin Zonde</v>
          </cell>
        </row>
        <row r="2179">
          <cell r="J2179" t="str">
            <v>02.08.01.03.009 Uterine Packing Forceps</v>
          </cell>
        </row>
        <row r="2180">
          <cell r="J2180" t="str">
            <v>02.08.01.03.010 Uterine Aplikator</v>
          </cell>
        </row>
        <row r="2181">
          <cell r="J2181" t="str">
            <v>02.08.01.03.011 Uterine Dillator (1 Set)</v>
          </cell>
        </row>
        <row r="2182">
          <cell r="J2182" t="str">
            <v>02.08.01.03.012 Uterine Tenaculum Forcept</v>
          </cell>
        </row>
        <row r="2183">
          <cell r="J2183" t="str">
            <v>02.08.01.03.013 Uterine Scisors</v>
          </cell>
        </row>
        <row r="2184">
          <cell r="J2184" t="str">
            <v>02.08.01.03.014 Uterine Elevating Forceps</v>
          </cell>
        </row>
        <row r="2185">
          <cell r="J2185" t="str">
            <v>02.08.01.03.015 Uterine Curette</v>
          </cell>
        </row>
        <row r="2186">
          <cell r="J2186" t="str">
            <v>02.08.01.03.016 Abortive Curette</v>
          </cell>
        </row>
        <row r="2187">
          <cell r="J2187" t="str">
            <v>02.08.01.03.017 Uterine Seizing Forceps</v>
          </cell>
        </row>
        <row r="2188">
          <cell r="J2188" t="str">
            <v>02.08.01.03.018 Uterine Gauze Packer</v>
          </cell>
        </row>
        <row r="2189">
          <cell r="J2189" t="str">
            <v>02.08.01.03.019 Uterine Dauche</v>
          </cell>
        </row>
        <row r="2190">
          <cell r="J2190" t="str">
            <v>02.08.01.03.020 Uterine Biospy Curette</v>
          </cell>
        </row>
        <row r="2191">
          <cell r="J2191" t="str">
            <v>02.08.01.03.021 Uterine Suction Curette</v>
          </cell>
        </row>
        <row r="2192">
          <cell r="J2192" t="str">
            <v>02.08.01.03.022 Uterine Tissue Forceps</v>
          </cell>
        </row>
        <row r="2193">
          <cell r="J2193" t="str">
            <v>02.08.01.03.023 Obstretical Vac Exter Set</v>
          </cell>
        </row>
        <row r="2194">
          <cell r="J2194" t="str">
            <v>02.08.01.03.024 Obstretical Forceps</v>
          </cell>
        </row>
        <row r="2195">
          <cell r="J2195" t="str">
            <v>02.08.01.03.025 Sponge Dressing Forceps</v>
          </cell>
        </row>
        <row r="2196">
          <cell r="J2196" t="str">
            <v>02.08.01.03.026 Placenta An Ovum Forceps</v>
          </cell>
        </row>
        <row r="2197">
          <cell r="J2197" t="str">
            <v>02.08.01.03.027 Comb Cencep Tribe</v>
          </cell>
        </row>
        <row r="2198">
          <cell r="J2198" t="str">
            <v>02.08.01.03.028 Decapitation Hook</v>
          </cell>
        </row>
        <row r="2199">
          <cell r="J2199" t="str">
            <v>02.08.01.03.029 Prefator</v>
          </cell>
        </row>
        <row r="2200">
          <cell r="J2200" t="str">
            <v>02.08.01.03.030 Decapitation Scissors</v>
          </cell>
        </row>
        <row r="2201">
          <cell r="J2201" t="str">
            <v>02.08.01.03.031 Membran Perfomator</v>
          </cell>
        </row>
        <row r="2202">
          <cell r="J2202" t="str">
            <v>02.08.01.03.032 Nelaton Urethral Catheter</v>
          </cell>
        </row>
        <row r="2203">
          <cell r="J2203" t="str">
            <v>02.08.01.03.033 Methal Urethral Catheter</v>
          </cell>
        </row>
        <row r="2204">
          <cell r="J2204" t="str">
            <v>02.08.01.03.034 Pelvi Meter</v>
          </cell>
        </row>
        <row r="2205">
          <cell r="J2205" t="str">
            <v>02.08.01.03.035 Internal Pelvi Meter</v>
          </cell>
        </row>
        <row r="2206">
          <cell r="J2206" t="str">
            <v>02.08.01.03.036 Adult Badpan</v>
          </cell>
        </row>
        <row r="2207">
          <cell r="J2207" t="str">
            <v>02.08.01.03.037 Obtecal/Dilivery/Table</v>
          </cell>
        </row>
        <row r="2208">
          <cell r="J2208" t="str">
            <v>02.08.01.03.038 Instrument &amp; Dress Table</v>
          </cell>
        </row>
        <row r="2209">
          <cell r="J2209" t="str">
            <v>02.08.01.03.039 Floor Utensil Rack</v>
          </cell>
        </row>
        <row r="2210">
          <cell r="J2210" t="str">
            <v>02.08.01.03.040 Tray Carriege</v>
          </cell>
        </row>
        <row r="2211">
          <cell r="J2211" t="str">
            <v>02.08.01.03.041 Human Body Mdl Male</v>
          </cell>
        </row>
        <row r="2212">
          <cell r="J2212" t="str">
            <v>02.08.01.03.042 Human Body Mdl Female</v>
          </cell>
        </row>
        <row r="2213">
          <cell r="J2213" t="str">
            <v>02.08.01.03.043 Foolding Screem</v>
          </cell>
        </row>
        <row r="2214">
          <cell r="J2214" t="str">
            <v>02.08.01.03.044 Oxigen Inhaler Apparat</v>
          </cell>
        </row>
        <row r="2215">
          <cell r="J2215" t="str">
            <v>02.08.01.03.045 Oxigen Cilinder Track</v>
          </cell>
        </row>
        <row r="2216">
          <cell r="J2216" t="str">
            <v>02.08.01.03.046 Oxigen Regulator</v>
          </cell>
        </row>
        <row r="2217">
          <cell r="J2217" t="str">
            <v>02.08.01.03.047 Feeding Cup</v>
          </cell>
        </row>
        <row r="2218">
          <cell r="J2218" t="str">
            <v>02.08.01.03.048 Vaginal Tip</v>
          </cell>
        </row>
        <row r="2219">
          <cell r="J2219" t="str">
            <v>02.08.01.03.049 Infant Rectal Tip</v>
          </cell>
        </row>
        <row r="2220">
          <cell r="J2220" t="str">
            <v>02.08.01.03.050 Adult Rectal Tip</v>
          </cell>
        </row>
        <row r="2221">
          <cell r="J2221" t="str">
            <v>02.08.01.03.051 Infant Rectal Siringe</v>
          </cell>
        </row>
        <row r="2222">
          <cell r="J2222" t="str">
            <v>02.08.01.03.052 Trach Catheter/Trap</v>
          </cell>
        </row>
        <row r="2223">
          <cell r="J2223" t="str">
            <v>02.08.01.03.053 Clef Palate/NIP/Trap</v>
          </cell>
        </row>
        <row r="2224">
          <cell r="J2224" t="str">
            <v>02.08.01.03.054 Intra Uterine Syringe</v>
          </cell>
        </row>
        <row r="2225">
          <cell r="J2225" t="str">
            <v>02.08.01.03.055 Cerpical/Pedical Needle</v>
          </cell>
        </row>
        <row r="2226">
          <cell r="J2226" t="str">
            <v>02.08.01.03.056 Placenta Model</v>
          </cell>
        </row>
        <row r="2227">
          <cell r="J2227" t="str">
            <v>02.08.01.03.057 Gevecolod Bed</v>
          </cell>
        </row>
        <row r="2228">
          <cell r="J2228" t="str">
            <v>02.08.01.03.058 Scemmer Lamp</v>
          </cell>
        </row>
        <row r="2229">
          <cell r="J2229" t="str">
            <v>02.08.01.03.059 Kom. Metal</v>
          </cell>
        </row>
        <row r="2230">
          <cell r="J2230" t="str">
            <v>02.08.01.03.060 Lonceet</v>
          </cell>
        </row>
        <row r="2231">
          <cell r="J2231" t="str">
            <v>02.08.01.03.061 Rectal Camula</v>
          </cell>
        </row>
        <row r="2232">
          <cell r="J2232" t="str">
            <v>02.08.01.03.062 Acteri Clemkly</v>
          </cell>
        </row>
        <row r="2233">
          <cell r="J2233" t="str">
            <v>02.08.01.03.063 Standard Cruber</v>
          </cell>
        </row>
        <row r="2234">
          <cell r="J2234" t="str">
            <v>02.08.01.03.064 Vaginal Powder Blower</v>
          </cell>
        </row>
        <row r="2235">
          <cell r="J2235" t="str">
            <v>02.08.01.03.065 Alat Kedokteran KB Lain Lain</v>
          </cell>
        </row>
        <row r="2236">
          <cell r="J2236" t="str">
            <v>02.08.01.04.001 Hand Ophthalmoscope</v>
          </cell>
        </row>
        <row r="2237">
          <cell r="J2237" t="str">
            <v>02.08.01.04.002 Ophthalmoscope</v>
          </cell>
        </row>
        <row r="2238">
          <cell r="J2238" t="str">
            <v>02.08.01.04.003 Komoto Skiascope</v>
          </cell>
        </row>
        <row r="2239">
          <cell r="J2239" t="str">
            <v>02.08.01.04.004 Test Frame</v>
          </cell>
        </row>
        <row r="2240">
          <cell r="J2240" t="str">
            <v>02.08.01.04.005 Lens Meter</v>
          </cell>
        </row>
        <row r="2241">
          <cell r="J2241" t="str">
            <v>02.08.01.04.006 Test Lens Meter</v>
          </cell>
        </row>
        <row r="2242">
          <cell r="J2242" t="str">
            <v>02.08.01.04.007 Dist. Testchart (Adult)</v>
          </cell>
        </row>
        <row r="2243">
          <cell r="J2243" t="str">
            <v>02.08.01.04.008 Dist. Testchart (Child)</v>
          </cell>
        </row>
        <row r="2244">
          <cell r="J2244" t="str">
            <v>02.08.01.04.009 Ishara eye Retracktor</v>
          </cell>
        </row>
        <row r="2245">
          <cell r="J2245" t="str">
            <v>02.08.01.04.010 Placido Keratoskope</v>
          </cell>
        </row>
        <row r="2246">
          <cell r="J2246" t="str">
            <v>02.08.01.04.011 Desmare Eye Retractor</v>
          </cell>
        </row>
        <row r="2247">
          <cell r="J2247" t="str">
            <v>02.08.01.04.012 Schioetz Tonometer</v>
          </cell>
        </row>
        <row r="2248">
          <cell r="J2248" t="str">
            <v>02.08.01.04.013 Grac Cataract Knipe</v>
          </cell>
        </row>
        <row r="2249">
          <cell r="J2249" t="str">
            <v>02.08.01.04.014 Center Poin Scal</v>
          </cell>
        </row>
        <row r="2250">
          <cell r="J2250" t="str">
            <v>02.08.01.04.015 Lid Scalpel</v>
          </cell>
        </row>
        <row r="2251">
          <cell r="J2251" t="str">
            <v>02.08.01.04.016 Cistotome</v>
          </cell>
        </row>
        <row r="2252">
          <cell r="J2252" t="str">
            <v>02.08.01.04.017 Jaeger Keratome</v>
          </cell>
        </row>
        <row r="2253">
          <cell r="J2253" t="str">
            <v>02.08.01.04.018 Paracentesis Needle</v>
          </cell>
        </row>
        <row r="2254">
          <cell r="J2254" t="str">
            <v>02.08.01.04.019 Cormeal Cerette</v>
          </cell>
        </row>
        <row r="2255">
          <cell r="J2255" t="str">
            <v>02.08.01.04.020 Enucleations Scoop</v>
          </cell>
        </row>
        <row r="2256">
          <cell r="J2256" t="str">
            <v>02.08.01.04.021 Strabismas Hook</v>
          </cell>
        </row>
        <row r="2257">
          <cell r="J2257" t="str">
            <v>02.08.01.04.022 Fixation Hook</v>
          </cell>
        </row>
        <row r="2258">
          <cell r="J2258" t="str">
            <v>02.08.01.04.023 Double And Hook</v>
          </cell>
        </row>
        <row r="2259">
          <cell r="J2259" t="str">
            <v>02.08.01.04.024 Boiton Needle Horder</v>
          </cell>
        </row>
        <row r="2260">
          <cell r="J2260" t="str">
            <v>02.08.01.04.025 Laerimal Probes</v>
          </cell>
        </row>
        <row r="2261">
          <cell r="J2261" t="str">
            <v>02.08.01.04.026 Daviel Lens Scope</v>
          </cell>
        </row>
        <row r="2262">
          <cell r="J2262" t="str">
            <v>02.08.01.04.027 Dressing Forceps</v>
          </cell>
        </row>
        <row r="2263">
          <cell r="J2263" t="str">
            <v>02.08.01.04.028 Conjunctivital Forceps</v>
          </cell>
        </row>
        <row r="2264">
          <cell r="J2264" t="str">
            <v>02.08.01.04.029 Fication Forceps</v>
          </cell>
        </row>
        <row r="2265">
          <cell r="J2265" t="str">
            <v>02.08.01.04.030 Iris Forceps</v>
          </cell>
        </row>
        <row r="2266">
          <cell r="J2266" t="str">
            <v>02.08.01.04.031 Schwieger Caps Forceps</v>
          </cell>
        </row>
        <row r="2267">
          <cell r="J2267" t="str">
            <v>02.08.01.04.032 Elshning Caps Forceps</v>
          </cell>
        </row>
        <row r="2268">
          <cell r="J2268" t="str">
            <v>02.08.01.04.033 Hata Entropium Forceps</v>
          </cell>
        </row>
        <row r="2269">
          <cell r="J2269" t="str">
            <v>02.08.01.04.034 Kunt Entropium Forceps</v>
          </cell>
        </row>
        <row r="2270">
          <cell r="J2270" t="str">
            <v>02.08.01.04.035 Yokomatsui Trachoma Forceps</v>
          </cell>
        </row>
        <row r="2271">
          <cell r="J2271" t="str">
            <v>02.08.01.04.036 Knapp Trachoma Forceps</v>
          </cell>
        </row>
        <row r="2272">
          <cell r="J2272" t="str">
            <v>02.08.01.04.037 Wecker Iris Forceps</v>
          </cell>
        </row>
        <row r="2273">
          <cell r="J2273" t="str">
            <v>02.08.01.04.038 Marsusawa Trachoma Forceps</v>
          </cell>
        </row>
        <row r="2274">
          <cell r="J2274" t="str">
            <v>02.08.01.04.039 Portable Trans Formar</v>
          </cell>
        </row>
        <row r="2275">
          <cell r="J2275" t="str">
            <v>02.08.01.04.040 OPH Operation Table</v>
          </cell>
        </row>
        <row r="2276">
          <cell r="J2276" t="str">
            <v>02.08.01.04.041 Wiss eye Speculum</v>
          </cell>
        </row>
        <row r="2277">
          <cell r="J2277" t="str">
            <v>02.08.01.04.042 Mellingen Eye Speculum</v>
          </cell>
        </row>
        <row r="2278">
          <cell r="J2278" t="str">
            <v>02.08.01.04.043 Alat Kedokteran Mata Lain-Lain</v>
          </cell>
        </row>
        <row r="2279">
          <cell r="J2279" t="str">
            <v>02.08.01.05.001 Transformator 4-6 Volt</v>
          </cell>
        </row>
        <row r="2280">
          <cell r="J2280" t="str">
            <v>02.08.01.05.002 Vena Disection</v>
          </cell>
        </row>
        <row r="2281">
          <cell r="J2281" t="str">
            <v>02.08.01.05.003 Anenthetis Apparatus</v>
          </cell>
        </row>
        <row r="2282">
          <cell r="J2282" t="str">
            <v>02.08.01.05.004 Ultra Violet Lamp</v>
          </cell>
        </row>
        <row r="2283">
          <cell r="J2283" t="str">
            <v>02.08.01.05.005 Corp Alinum Nata Hook</v>
          </cell>
        </row>
        <row r="2284">
          <cell r="J2284" t="str">
            <v>02.08.01.05.006 Cerumen Ear Hook</v>
          </cell>
        </row>
        <row r="2285">
          <cell r="J2285" t="str">
            <v>02.08.01.05.007 Era Speculum 1.2.3</v>
          </cell>
        </row>
        <row r="2286">
          <cell r="J2286" t="str">
            <v>02.08.01.05.008 Tuning Fork</v>
          </cell>
        </row>
        <row r="2287">
          <cell r="J2287" t="str">
            <v>02.08.01.05.009 Politzer Air Bag</v>
          </cell>
        </row>
        <row r="2288">
          <cell r="J2288" t="str">
            <v>02.08.01.05.010 Eustachian Catheter</v>
          </cell>
        </row>
        <row r="2289">
          <cell r="J2289" t="str">
            <v>02.08.01.05.011 Suction Pump</v>
          </cell>
        </row>
        <row r="2290">
          <cell r="J2290" t="str">
            <v>02.08.01.05.012 Ear Cotton Aplicator</v>
          </cell>
        </row>
        <row r="2291">
          <cell r="J2291" t="str">
            <v>02.08.01.05.013 Ear Perforation Knife</v>
          </cell>
        </row>
        <row r="2292">
          <cell r="J2292" t="str">
            <v>02.08.01.05.014 Ear Furuncle Knife</v>
          </cell>
        </row>
        <row r="2293">
          <cell r="J2293" t="str">
            <v>02.08.01.05.015 Ear Banyonet Forceps</v>
          </cell>
        </row>
        <row r="2294">
          <cell r="J2294" t="str">
            <v>02.08.01.05.016 Era Knee Forceps</v>
          </cell>
        </row>
        <row r="2295">
          <cell r="J2295" t="str">
            <v>02.08.01.05.017 Earman Ear Forps</v>
          </cell>
        </row>
        <row r="2296">
          <cell r="J2296" t="str">
            <v>02.08.01.05.018 Krause Ear Snare</v>
          </cell>
        </row>
        <row r="2297">
          <cell r="J2297" t="str">
            <v>02.08.01.05.019 Powder Blower</v>
          </cell>
        </row>
        <row r="2298">
          <cell r="J2298" t="str">
            <v>02.08.01.05.020 Era Syringe (200 CC)</v>
          </cell>
        </row>
        <row r="2299">
          <cell r="J2299" t="str">
            <v>02.08.01.05.021 Man Passow Retractor</v>
          </cell>
        </row>
        <row r="2300">
          <cell r="J2300" t="str">
            <v>02.08.01.05.022 Jensen Retrector</v>
          </cell>
        </row>
        <row r="2301">
          <cell r="J2301" t="str">
            <v>02.08.01.05.023 Hartmanna Attic Canutte</v>
          </cell>
        </row>
        <row r="2302">
          <cell r="J2302" t="str">
            <v>02.08.01.05.024 Antrum Hook</v>
          </cell>
        </row>
        <row r="2303">
          <cell r="J2303" t="str">
            <v>02.08.01.05.025 Volman Hone Curette</v>
          </cell>
        </row>
        <row r="2304">
          <cell r="J2304" t="str">
            <v>02.08.01.05.026 Vulman Retr 2.3.4 Prog</v>
          </cell>
        </row>
        <row r="2305">
          <cell r="J2305" t="str">
            <v>02.08.01.05.027 Langenback Retractor</v>
          </cell>
        </row>
        <row r="2306">
          <cell r="J2306" t="str">
            <v>02.08.01.05.028 Peroistal Retractor</v>
          </cell>
        </row>
        <row r="2307">
          <cell r="J2307" t="str">
            <v>02.08.01.05.029 Langenback Raspatory</v>
          </cell>
        </row>
        <row r="2308">
          <cell r="J2308" t="str">
            <v>02.08.01.05.030 Barth Bone Curette</v>
          </cell>
        </row>
        <row r="2309">
          <cell r="J2309" t="str">
            <v>02.08.01.05.031 Cittisin Bone Nib Rong</v>
          </cell>
        </row>
        <row r="2310">
          <cell r="J2310" t="str">
            <v>02.08.01.05.032 Lucae Ronguer</v>
          </cell>
        </row>
        <row r="2311">
          <cell r="J2311" t="str">
            <v>02.08.01.05.033 Groved Director</v>
          </cell>
        </row>
        <row r="2312">
          <cell r="J2312" t="str">
            <v>02.08.01.05.034 Krause Nasal Snare</v>
          </cell>
        </row>
        <row r="2313">
          <cell r="J2313" t="str">
            <v>02.08.01.05.035 Hman Turbin Scissors</v>
          </cell>
        </row>
        <row r="2314">
          <cell r="J2314" t="str">
            <v>02.08.01.05.036 Ballger Sept Knife</v>
          </cell>
        </row>
        <row r="2315">
          <cell r="J2315" t="str">
            <v>02.08.01.05.037 Kill Nasal Wing Retf</v>
          </cell>
        </row>
        <row r="2316">
          <cell r="J2316" t="str">
            <v>02.08.01.05.038 Kill Max Antrum Canula</v>
          </cell>
        </row>
        <row r="2317">
          <cell r="J2317" t="str">
            <v>02.08.01.05.039 Maxilary Antrum Trocar</v>
          </cell>
        </row>
        <row r="2318">
          <cell r="J2318" t="str">
            <v>02.08.01.05.040 Max Sinus Mikosa/C&gt;K</v>
          </cell>
        </row>
        <row r="2319">
          <cell r="J2319" t="str">
            <v>02.08.01.05.041 Kill Nasal Sinus Muc. Curt</v>
          </cell>
        </row>
        <row r="2320">
          <cell r="J2320" t="str">
            <v>02.08.01.05.042 Smell Instrument Sterelized</v>
          </cell>
        </row>
        <row r="2321">
          <cell r="J2321" t="str">
            <v>02.08.01.05.043 Killian Bone Hemostat</v>
          </cell>
        </row>
        <row r="2322">
          <cell r="J2322" t="str">
            <v>02.08.01.05.044 Hartman Nasal Speculum</v>
          </cell>
        </row>
        <row r="2323">
          <cell r="J2323" t="str">
            <v>02.08.01.05.045 Kitl Nasal Speculum</v>
          </cell>
        </row>
        <row r="2324">
          <cell r="J2324" t="str">
            <v>02.08.01.05.046 Ethmold Curette</v>
          </cell>
        </row>
        <row r="2325">
          <cell r="J2325" t="str">
            <v>02.08.01.05.047 Kitl Nasal G &amp; G</v>
          </cell>
        </row>
        <row r="2326">
          <cell r="J2326" t="str">
            <v>02.08.01.05.048 Kitl Eyebell Protect</v>
          </cell>
        </row>
        <row r="2327">
          <cell r="J2327" t="str">
            <v>02.08.01.05.049 Mack/Bale Tonsitome</v>
          </cell>
        </row>
        <row r="2328">
          <cell r="J2328" t="str">
            <v>02.08.01.05.050 Tonsil Knife/Disector</v>
          </cell>
        </row>
        <row r="2329">
          <cell r="J2329" t="str">
            <v>02.08.01.05.051 Tonsil Snace</v>
          </cell>
        </row>
        <row r="2330">
          <cell r="J2330" t="str">
            <v>02.08.01.05.052 Tonsil Scccrors</v>
          </cell>
        </row>
        <row r="2331">
          <cell r="J2331" t="str">
            <v>02.08.01.05.053 Tonsil Diss &amp; Pir Retr</v>
          </cell>
        </row>
        <row r="2332">
          <cell r="J2332" t="str">
            <v>02.08.01.05.054 Tonsil Suction Canula</v>
          </cell>
        </row>
        <row r="2333">
          <cell r="J2333" t="str">
            <v>02.08.01.05.055 Prophy Bistoury</v>
          </cell>
        </row>
        <row r="2334">
          <cell r="J2334" t="str">
            <v>02.08.01.05.056 Fincer Guard</v>
          </cell>
        </row>
        <row r="2335">
          <cell r="J2335" t="str">
            <v>02.08.01.05.057 Backman Adnoid Cur</v>
          </cell>
        </row>
        <row r="2336">
          <cell r="J2336" t="str">
            <v>02.08.01.05.058 White Hwad - Jen Moth G</v>
          </cell>
        </row>
        <row r="2337">
          <cell r="J2337" t="str">
            <v>02.08.01.05.059 Laryngoscope</v>
          </cell>
        </row>
        <row r="2338">
          <cell r="J2338" t="str">
            <v>02.08.01.05.060 Laryngeal Syringe</v>
          </cell>
        </row>
        <row r="2339">
          <cell r="J2339" t="str">
            <v>02.08.01.05.061 Laryngeal Minor</v>
          </cell>
        </row>
        <row r="2340">
          <cell r="J2340" t="str">
            <v>02.08.01.05.062 Laryngeal Abpicator</v>
          </cell>
        </row>
        <row r="2341">
          <cell r="J2341" t="str">
            <v>02.08.01.05.063 Grasping Forceps</v>
          </cell>
        </row>
        <row r="2342">
          <cell r="J2342" t="str">
            <v>02.08.01.05.064 Kitl Frontal Sinusprobe</v>
          </cell>
        </row>
        <row r="2343">
          <cell r="J2343" t="str">
            <v>02.08.01.05.065 Kitl Frontal Sinus Cam</v>
          </cell>
        </row>
        <row r="2344">
          <cell r="J2344" t="str">
            <v>02.08.01.05.066 Trous Tracear Dilator</v>
          </cell>
        </row>
        <row r="2345">
          <cell r="J2345" t="str">
            <v>02.08.01.05.067 Frankel Lary Knite</v>
          </cell>
        </row>
        <row r="2346">
          <cell r="J2346" t="str">
            <v>02.08.01.05.068 Kcoher Coitre Proble</v>
          </cell>
        </row>
        <row r="2347">
          <cell r="J2347" t="str">
            <v>02.08.01.05.069 Tracntomy Instrumen</v>
          </cell>
        </row>
        <row r="2348">
          <cell r="J2348" t="str">
            <v>02.08.01.05.070 Emerg Trachtomy Inst</v>
          </cell>
        </row>
        <row r="2349">
          <cell r="J2349" t="str">
            <v>02.08.01.05.071 Trachjeal Tube (1 Set)</v>
          </cell>
        </row>
        <row r="2350">
          <cell r="J2350" t="str">
            <v>02.08.01.05.072 Bronchscope Set</v>
          </cell>
        </row>
        <row r="2351">
          <cell r="J2351" t="str">
            <v>02.08.01.05.073 Lope For Endoscopic</v>
          </cell>
        </row>
        <row r="2352">
          <cell r="J2352" t="str">
            <v>02.08.01.05.074 Teles For Endoscopic</v>
          </cell>
        </row>
        <row r="2353">
          <cell r="J2353" t="str">
            <v>02.08.01.05.075 Proef Appar - Atus</v>
          </cell>
        </row>
        <row r="2354">
          <cell r="J2354" t="str">
            <v>02.08.01.05.076 Caloric Test Set</v>
          </cell>
        </row>
        <row r="2355">
          <cell r="J2355" t="str">
            <v>02.08.01.05.077 Microwavetheraphy Aparat</v>
          </cell>
        </row>
        <row r="2356">
          <cell r="J2356" t="str">
            <v>02.08.01.05.078 Aodimeter</v>
          </cell>
        </row>
        <row r="2357">
          <cell r="J2357" t="str">
            <v>02.08.01.05.079 Infant Audiometer</v>
          </cell>
        </row>
        <row r="2358">
          <cell r="J2358" t="str">
            <v>02.08.01.05.080 Infant Audiometer</v>
          </cell>
        </row>
        <row r="2359">
          <cell r="J2359" t="str">
            <v>02.08.01.05.081 Tricloretanesth Apparatus</v>
          </cell>
        </row>
        <row r="2360">
          <cell r="J2360" t="str">
            <v>02.08.01.05.082 News Pincet Lain Lain</v>
          </cell>
        </row>
        <row r="2361">
          <cell r="J2361" t="str">
            <v>02.08.01.05.083 Alat Kedokteran THT Lain-Lain</v>
          </cell>
        </row>
        <row r="2362">
          <cell r="J2362" t="str">
            <v>02.08.01.06.001 Diagnostic X Ray</v>
          </cell>
        </row>
        <row r="2363">
          <cell r="J2363" t="str">
            <v>02.08.01.06.002 X Ray Developing Trays</v>
          </cell>
        </row>
        <row r="2364">
          <cell r="J2364" t="str">
            <v>02.08.01.06.003 Filem Dryer</v>
          </cell>
        </row>
        <row r="2365">
          <cell r="J2365" t="str">
            <v>02.08.01.06.004 Developing Trays</v>
          </cell>
        </row>
        <row r="2366">
          <cell r="J2366" t="str">
            <v>02.08.01.06.005 Comer Cutter</v>
          </cell>
        </row>
        <row r="2367">
          <cell r="J2367" t="str">
            <v>02.08.01.06.006 Film Cutter</v>
          </cell>
        </row>
        <row r="2368">
          <cell r="J2368" t="str">
            <v>02.08.01.06.007 Fluor Film Illuminator</v>
          </cell>
        </row>
        <row r="2369">
          <cell r="J2369" t="str">
            <v>02.08.01.06.008 Film Hangers</v>
          </cell>
        </row>
        <row r="2370">
          <cell r="J2370" t="str">
            <v>02.08.01.06.009 Dark Adaptor Coggles</v>
          </cell>
        </row>
        <row r="2371">
          <cell r="J2371" t="str">
            <v>02.08.01.06.010 Safe Light Lamp</v>
          </cell>
        </row>
        <row r="2372">
          <cell r="J2372" t="str">
            <v>02.08.01.06.011 Protective Lamp</v>
          </cell>
        </row>
        <row r="2373">
          <cell r="J2373" t="str">
            <v>02.08.01.06.012 Protective Gloves</v>
          </cell>
        </row>
        <row r="2374">
          <cell r="J2374" t="str">
            <v>02.08.01.06.013 Film Clip</v>
          </cell>
        </row>
        <row r="2375">
          <cell r="J2375" t="str">
            <v>02.08.01.06.014 Film Magnifier</v>
          </cell>
        </row>
        <row r="2376">
          <cell r="J2376" t="str">
            <v>02.08.01.06.015 Film Cabinet</v>
          </cell>
        </row>
        <row r="2377">
          <cell r="J2377" t="str">
            <v>02.08.01.06.016 Foldableprotec FS</v>
          </cell>
        </row>
        <row r="2378">
          <cell r="J2378" t="str">
            <v>02.08.01.06.017 Cassette</v>
          </cell>
        </row>
        <row r="2379">
          <cell r="J2379" t="str">
            <v>02.08.01.06.018 Interval Timer</v>
          </cell>
        </row>
        <row r="2380">
          <cell r="J2380" t="str">
            <v>02.08.01.06.019 Ventilation Fan</v>
          </cell>
        </row>
        <row r="2381">
          <cell r="J2381" t="str">
            <v>02.08.01.06.020 X Ray Caliper</v>
          </cell>
        </row>
        <row r="2382">
          <cell r="J2382" t="str">
            <v>02.08.01.06.021 Alat Rotgen Lain-Lain</v>
          </cell>
        </row>
        <row r="2383">
          <cell r="J2383" t="str">
            <v>02.08.01.07.001 Morter dan Posite</v>
          </cell>
        </row>
        <row r="2384">
          <cell r="J2384" t="str">
            <v>02.08.01.07.002 Counter Balance</v>
          </cell>
        </row>
        <row r="2385">
          <cell r="J2385" t="str">
            <v>02.08.01.07.003 Dial Balance</v>
          </cell>
        </row>
        <row r="2386">
          <cell r="J2386" t="str">
            <v>02.08.01.07.004 Anastistic Balance</v>
          </cell>
        </row>
        <row r="2387">
          <cell r="J2387" t="str">
            <v>02.08.01.07.005 Seives All Sizes</v>
          </cell>
        </row>
        <row r="2388">
          <cell r="J2388" t="str">
            <v>02.08.01.07.006 Medicine Can</v>
          </cell>
        </row>
        <row r="2389">
          <cell r="J2389" t="str">
            <v>02.08.01.07.007 Medicine Spoon Stainless</v>
          </cell>
        </row>
        <row r="2390">
          <cell r="J2390" t="str">
            <v>02.08.01.07.008 Medicine Spoon Horfr</v>
          </cell>
        </row>
        <row r="2391">
          <cell r="J2391" t="str">
            <v>02.08.01.07.009 Spoon Set</v>
          </cell>
        </row>
        <row r="2392">
          <cell r="J2392" t="str">
            <v>02.08.01.07.010 Wrapping Machine</v>
          </cell>
        </row>
        <row r="2393">
          <cell r="J2393" t="str">
            <v>02.08.01.07.011 Medicine Bottle</v>
          </cell>
        </row>
        <row r="2394">
          <cell r="J2394" t="str">
            <v>02.08.01.07.012 Liquid Medicine Bottle</v>
          </cell>
        </row>
        <row r="2395">
          <cell r="J2395" t="str">
            <v>02.08.01.07.013 Steril Bottle Witt, Cup</v>
          </cell>
        </row>
        <row r="2396">
          <cell r="J2396" t="str">
            <v>02.08.01.07.014 Droping Bottle</v>
          </cell>
        </row>
        <row r="2397">
          <cell r="J2397" t="str">
            <v>02.08.01.07.015 Graduated Cylinder</v>
          </cell>
        </row>
        <row r="2398">
          <cell r="J2398" t="str">
            <v>02.08.01.07.016 Cylinder Rack</v>
          </cell>
        </row>
        <row r="2399">
          <cell r="J2399" t="str">
            <v>02.08.01.07.017 Presceription Bottle</v>
          </cell>
        </row>
        <row r="2400">
          <cell r="J2400" t="str">
            <v>02.08.01.07.018 Medicine Cup</v>
          </cell>
        </row>
        <row r="2401">
          <cell r="J2401" t="str">
            <v>02.08.01.07.019 Spatula</v>
          </cell>
        </row>
        <row r="2402">
          <cell r="J2402" t="str">
            <v>02.08.01.07.020 Oitnment Plate</v>
          </cell>
        </row>
        <row r="2403">
          <cell r="J2403" t="str">
            <v>02.08.01.07.021 Paster Pot</v>
          </cell>
        </row>
        <row r="2404">
          <cell r="J2404" t="str">
            <v>02.08.01.07.022 Ointment Can</v>
          </cell>
        </row>
        <row r="2405">
          <cell r="J2405" t="str">
            <v>02.08.01.07.023 Ointment Pan</v>
          </cell>
        </row>
        <row r="2406">
          <cell r="J2406" t="str">
            <v>02.08.01.07.024 Ointment Jar</v>
          </cell>
        </row>
        <row r="2407">
          <cell r="J2407" t="str">
            <v>02.08.01.07.025 Bottle Washer</v>
          </cell>
        </row>
        <row r="2408">
          <cell r="J2408" t="str">
            <v>02.08.01.07.026 Rotary Bottle Rack</v>
          </cell>
        </row>
        <row r="2409">
          <cell r="J2409" t="str">
            <v>02.08.01.07.027 Lig Medis Bottle Rack</v>
          </cell>
        </row>
        <row r="2410">
          <cell r="J2410" t="str">
            <v>02.08.01.07.028 Capsule Filling Macina</v>
          </cell>
        </row>
        <row r="2411">
          <cell r="J2411" t="str">
            <v>02.08.01.07.029 Presciption Counter</v>
          </cell>
        </row>
        <row r="2412">
          <cell r="J2412" t="str">
            <v>02.08.01.07.030 Capsule Contrainer</v>
          </cell>
        </row>
        <row r="2413">
          <cell r="J2413" t="str">
            <v>02.08.01.07.031 Powder Mixer</v>
          </cell>
        </row>
        <row r="2414">
          <cell r="J2414" t="str">
            <v>02.08.01.07.032 Stirer</v>
          </cell>
        </row>
        <row r="2415">
          <cell r="J2415" t="str">
            <v>02.08.01.07.033 Tablet Machine</v>
          </cell>
        </row>
        <row r="2416">
          <cell r="J2416" t="str">
            <v>02.08.01.07.034 Pump Fiter</v>
          </cell>
        </row>
        <row r="2417">
          <cell r="J2417" t="str">
            <v>02.08.01.07.035 Alat Farmasi Lain-Lain</v>
          </cell>
        </row>
        <row r="2418">
          <cell r="J2418" t="str">
            <v>02.08.01.08.001 Minor Surgeri Set</v>
          </cell>
        </row>
        <row r="2419">
          <cell r="J2419" t="str">
            <v>02.08.01.08.002 Mayor Surgeri Set</v>
          </cell>
        </row>
        <row r="2420">
          <cell r="J2420" t="str">
            <v>02.08.01.08.003 Nephertomy Set</v>
          </cell>
        </row>
        <row r="2421">
          <cell r="J2421" t="str">
            <v>02.08.01.08.004 Circumsision Set</v>
          </cell>
        </row>
        <row r="2422">
          <cell r="J2422" t="str">
            <v>02.08.01.08.005 Orthopedy Set</v>
          </cell>
        </row>
        <row r="2423">
          <cell r="J2423" t="str">
            <v>02.08.01.08.006 Ractum Set</v>
          </cell>
        </row>
        <row r="2424">
          <cell r="J2424" t="str">
            <v>02.08.01.08.007 Tractheotomy Set</v>
          </cell>
        </row>
        <row r="2425">
          <cell r="J2425" t="str">
            <v>02.08.01.08.008 Gastro Instestinal Set</v>
          </cell>
        </row>
        <row r="2426">
          <cell r="J2426" t="str">
            <v>02.08.01.08.009 Blood Exchange</v>
          </cell>
        </row>
        <row r="2427">
          <cell r="J2427" t="str">
            <v>02.08.01.08.010 Plas and Urology Set</v>
          </cell>
        </row>
        <row r="2428">
          <cell r="J2428" t="str">
            <v>02.08.01.08.011 Thyroidectomy Set</v>
          </cell>
        </row>
        <row r="2429">
          <cell r="J2429" t="str">
            <v>02.08.01.08.012 Anaesthesi APP</v>
          </cell>
        </row>
        <row r="2430">
          <cell r="J2430" t="str">
            <v>02.08.01.08.013 Operating Lamp</v>
          </cell>
        </row>
        <row r="2431">
          <cell r="J2431" t="str">
            <v>02.08.01.08.014 Operating Table</v>
          </cell>
        </row>
        <row r="2432">
          <cell r="J2432" t="str">
            <v>02.08.01.08.015 Electro Surgery</v>
          </cell>
        </row>
        <row r="2433">
          <cell r="J2433" t="str">
            <v>02.08.01.08.016 Endoscopy</v>
          </cell>
        </row>
        <row r="2434">
          <cell r="J2434" t="str">
            <v>02.08.01.08.017 Suction Pump</v>
          </cell>
        </row>
        <row r="2435">
          <cell r="J2435" t="str">
            <v>02.08.01.08.018 Respirator</v>
          </cell>
        </row>
        <row r="2436">
          <cell r="J2436" t="str">
            <v>02.08.01.08.019 ECG Analizer</v>
          </cell>
        </row>
        <row r="2437">
          <cell r="J2437" t="str">
            <v>02.08.01.08.020 CO2 Analizer</v>
          </cell>
        </row>
        <row r="2438">
          <cell r="J2438" t="str">
            <v>02.08.01.08.021 Blood Presure Monitor</v>
          </cell>
        </row>
        <row r="2439">
          <cell r="J2439" t="str">
            <v>02.08.01.08.022 Temperatur Monitor</v>
          </cell>
        </row>
        <row r="2440">
          <cell r="J2440" t="str">
            <v>02.08.01.08.023 Operating Microscope</v>
          </cell>
        </row>
        <row r="2441">
          <cell r="J2441" t="str">
            <v>02.08.01.08.024 Infusion Pump</v>
          </cell>
        </row>
        <row r="2442">
          <cell r="J2442" t="str">
            <v>02.08.01.08.025 Cryo Surgery</v>
          </cell>
        </row>
        <row r="2443">
          <cell r="J2443" t="str">
            <v>02.08.01.08.026 UV Sterizer</v>
          </cell>
        </row>
        <row r="2444">
          <cell r="J2444" t="str">
            <v>02.08.01.08.027 Defibrilator</v>
          </cell>
        </row>
        <row r="2445">
          <cell r="J2445" t="str">
            <v>02.08.01.08.028 Patlent Monitor</v>
          </cell>
        </row>
        <row r="2446">
          <cell r="J2446" t="str">
            <v>02.08.01.08.029 Ultra Sound Cleaner</v>
          </cell>
        </row>
        <row r="2447">
          <cell r="J2447" t="str">
            <v>02.08.01.08.030 USG</v>
          </cell>
        </row>
        <row r="2448">
          <cell r="J2448" t="str">
            <v>02.08.01.08.031 Autoclave Table</v>
          </cell>
        </row>
        <row r="2449">
          <cell r="J2449" t="str">
            <v>02.08.01.08.032 Baby Incubator</v>
          </cell>
        </row>
        <row r="2450">
          <cell r="J2450" t="str">
            <v>02.08.01.08.033 Phono Cardiograph</v>
          </cell>
        </row>
        <row r="2451">
          <cell r="J2451" t="str">
            <v>02.08.01.08.034 Colposcope</v>
          </cell>
        </row>
        <row r="2452">
          <cell r="J2452" t="str">
            <v>02.08.01.08.035 Ecchotonometer</v>
          </cell>
        </row>
        <row r="2453">
          <cell r="J2453" t="str">
            <v>02.08.01.08.036 Centrifuge</v>
          </cell>
        </row>
        <row r="2454">
          <cell r="J2454" t="str">
            <v>02.08.01.08.037 Plame Photometer</v>
          </cell>
        </row>
        <row r="2455">
          <cell r="J2455" t="str">
            <v>02.08.01.08.038 Spectrophotometer</v>
          </cell>
        </row>
        <row r="2456">
          <cell r="J2456" t="str">
            <v>02.08.01.08.039 Bood Gas Anayser</v>
          </cell>
        </row>
        <row r="2457">
          <cell r="J2457" t="str">
            <v>02.08.01.08.040 Water Bath</v>
          </cell>
        </row>
        <row r="2458">
          <cell r="J2458" t="str">
            <v>02.08.01.08.041 Magnetic Stirre</v>
          </cell>
        </row>
        <row r="2459">
          <cell r="J2459" t="str">
            <v>02.08.01.08.042 Colony Counter</v>
          </cell>
        </row>
        <row r="2460">
          <cell r="J2460" t="str">
            <v>02.08.01.08.043 Dry Oven</v>
          </cell>
        </row>
        <row r="2461">
          <cell r="J2461" t="str">
            <v>02.08.01.08.044 Instalasi Gas Medis</v>
          </cell>
        </row>
        <row r="2462">
          <cell r="J2462" t="str">
            <v>02.08.01.08.045 Video Camera dan Recorder</v>
          </cell>
        </row>
        <row r="2463">
          <cell r="J2463" t="str">
            <v>02.08.01.08.046 Laser Coagulator</v>
          </cell>
        </row>
        <row r="2464">
          <cell r="J2464" t="str">
            <v>02.08.01.08.047 Refrigerator</v>
          </cell>
        </row>
        <row r="2465">
          <cell r="J2465" t="str">
            <v>02.08.01.08.048 Moble Operating Lamp</v>
          </cell>
        </row>
        <row r="2466">
          <cell r="J2466" t="str">
            <v>02.08.01.08.049 Electrrolyte Analyser</v>
          </cell>
        </row>
        <row r="2467">
          <cell r="J2467" t="str">
            <v>02.08.01.08.050 Microtome</v>
          </cell>
        </row>
        <row r="2468">
          <cell r="J2468" t="str">
            <v>02.08.01.08.051 Polygraph</v>
          </cell>
        </row>
        <row r="2469">
          <cell r="J2469" t="str">
            <v>02.08.01.08.052 Mobile X Raycam</v>
          </cell>
        </row>
        <row r="2470">
          <cell r="J2470" t="str">
            <v>02.08.01.08.053 Alat Kedokteran Bedah Lain-Lain</v>
          </cell>
        </row>
        <row r="2471">
          <cell r="J2471" t="str">
            <v>02.08.01.09.001 Normal Delevey Set</v>
          </cell>
        </row>
        <row r="2472">
          <cell r="J2472" t="str">
            <v>02.08.01.09.002 Eysterrectomy Set</v>
          </cell>
        </row>
        <row r="2473">
          <cell r="J2473" t="str">
            <v>02.08.01.09.003 Caesarean Section Set</v>
          </cell>
        </row>
        <row r="2474">
          <cell r="J2474" t="str">
            <v>02.08.01.09.004 Pattologikal Delivery Set</v>
          </cell>
        </row>
        <row r="2475">
          <cell r="J2475" t="str">
            <v>02.08.01.09.005 Embryotomy Set</v>
          </cell>
        </row>
        <row r="2476">
          <cell r="J2476" t="str">
            <v>02.08.01.09.006 Vaginal Stresation</v>
          </cell>
        </row>
        <row r="2477">
          <cell r="J2477" t="str">
            <v>02.08.01.09.007 Perinatiologi Set</v>
          </cell>
        </row>
        <row r="2478">
          <cell r="J2478" t="str">
            <v>02.08.01.09.008 Curetate and Dilation Set</v>
          </cell>
        </row>
        <row r="2479">
          <cell r="J2479" t="str">
            <v>02.08.01.09.009 Vaginal Revair Set</v>
          </cell>
        </row>
        <row r="2480">
          <cell r="J2480" t="str">
            <v>02.08.01.09.010 Basic Obsteric Set</v>
          </cell>
        </row>
        <row r="2481">
          <cell r="J2481" t="str">
            <v>02.08.01.09.011 Ginological Examining Table</v>
          </cell>
        </row>
        <row r="2482">
          <cell r="J2482" t="str">
            <v>02.08.01.09.012 Delevery and Operating Table</v>
          </cell>
        </row>
        <row r="2483">
          <cell r="J2483" t="str">
            <v>02.08.01.09.013 Trubes Stethoscop</v>
          </cell>
        </row>
        <row r="2484">
          <cell r="J2484" t="str">
            <v>02.08.01.09.014 Irigator Stand Single</v>
          </cell>
        </row>
        <row r="2485">
          <cell r="J2485" t="str">
            <v>02.08.01.09.015 Irigator Bottle Complete With Irrigating Tube</v>
          </cell>
        </row>
        <row r="2486">
          <cell r="J2486" t="str">
            <v>02.08.01.09.016 Blader Syringe Single</v>
          </cell>
        </row>
        <row r="2487">
          <cell r="J2487" t="str">
            <v>02.08.01.09.017 Nelaton Chateter for Urether Ruber Catheter 12-14-</v>
          </cell>
        </row>
        <row r="2488">
          <cell r="J2488" t="str">
            <v>02.08.01.09.018 Metal Chateter for Female No. 8,9,10,11 dengan Ben</v>
          </cell>
        </row>
        <row r="2489">
          <cell r="J2489" t="str">
            <v>02.08.01.09.019 Unblical Clan</v>
          </cell>
        </row>
        <row r="2490">
          <cell r="J2490" t="str">
            <v>02.08.01.09.020 Unblical Soissor 16 Cm Stainless Steel</v>
          </cell>
        </row>
        <row r="2491">
          <cell r="J2491" t="str">
            <v>02.08.01.09.021 Unblical Cord Replating Set Instrumental</v>
          </cell>
        </row>
        <row r="2492">
          <cell r="J2492" t="str">
            <v>02.08.01.09.022 Plasenta Basic Stainless Steel</v>
          </cell>
        </row>
        <row r="2493">
          <cell r="J2493" t="str">
            <v>02.08.01.09.023 Baby Bath Tub</v>
          </cell>
        </row>
        <row r="2494">
          <cell r="J2494" t="str">
            <v>02.08.01.09.024 Scale for New Born Baby Casity 15 Kgs</v>
          </cell>
        </row>
        <row r="2495">
          <cell r="J2495" t="str">
            <v>02.08.01.09.025 Indewaling Cathere Infan Feading</v>
          </cell>
        </row>
        <row r="2496">
          <cell r="J2496" t="str">
            <v>02.08.01.09.026 Premature Infans Incubator</v>
          </cell>
        </row>
        <row r="2497">
          <cell r="J2497" t="str">
            <v>02.08.01.09.027 Oxygen Regulator</v>
          </cell>
        </row>
        <row r="2498">
          <cell r="J2498" t="str">
            <v>02.08.01.09.028 Oxygen Recistator for Infans</v>
          </cell>
        </row>
        <row r="2499">
          <cell r="J2499" t="str">
            <v>02.08.01.09.029 Hiswivery Cufit Bag</v>
          </cell>
        </row>
        <row r="2500">
          <cell r="J2500" t="str">
            <v>02.08.01.09.030 Intravesous Giving Set</v>
          </cell>
        </row>
        <row r="2501">
          <cell r="J2501" t="str">
            <v>02.08.01.09.031 Cusco Vaginal Speculum Size LSM</v>
          </cell>
        </row>
        <row r="2502">
          <cell r="J2502" t="str">
            <v>02.08.01.09.032 Crages Vaginal Speculum Size LSM</v>
          </cell>
        </row>
        <row r="2503">
          <cell r="J2503" t="str">
            <v>02.08.01.09.033 Kreteler Vaginal Speculum</v>
          </cell>
        </row>
        <row r="2504">
          <cell r="J2504" t="str">
            <v>02.08.01.09.034 Sinson Vaginal Retractor Siz LSM</v>
          </cell>
        </row>
        <row r="2505">
          <cell r="J2505" t="str">
            <v>02.08.01.09.035 Braun Uterine Syringe</v>
          </cell>
        </row>
        <row r="2506">
          <cell r="J2506" t="str">
            <v>02.08.01.09.036 Dilator for Eclamsia Set of 8 pcs</v>
          </cell>
        </row>
        <row r="2507">
          <cell r="J2507" t="str">
            <v>02.08.01.09.037 Uterine Catheter Dilating &amp; Irrigating Steel</v>
          </cell>
        </row>
        <row r="2508">
          <cell r="J2508" t="str">
            <v>02.08.01.09.038 Sinon Uterine Scoope 24 Cm Stainless Steel</v>
          </cell>
        </row>
        <row r="2509">
          <cell r="J2509" t="str">
            <v>02.08.01.09.039 Bosemen Tampon Forceps 25 cm</v>
          </cell>
        </row>
        <row r="2510">
          <cell r="J2510" t="str">
            <v>02.08.01.09.040 Uterine Tissue Forceps 23 cm</v>
          </cell>
        </row>
        <row r="2511">
          <cell r="J2511" t="str">
            <v>02.08.01.09.041 Uterine Tissue Forceps 23 cm Stainless Steel</v>
          </cell>
        </row>
        <row r="2512">
          <cell r="J2512" t="str">
            <v>02.08.01.09.042 Schoder Tissue Forceps 23 cm Stainless Steel</v>
          </cell>
        </row>
        <row r="2513">
          <cell r="J2513" t="str">
            <v>02.08.01.09.043 Schoder Vulseum Forceps</v>
          </cell>
        </row>
        <row r="2514">
          <cell r="J2514" t="str">
            <v>02.08.01.09.044 Plasenta Forceps 28 cm Stainless Steel</v>
          </cell>
        </row>
        <row r="2515">
          <cell r="J2515" t="str">
            <v>02.08.01.09.045 Sim Utarine Currete Blunt Sharp No. 1, No. 425 ss</v>
          </cell>
        </row>
        <row r="2516">
          <cell r="J2516" t="str">
            <v>02.08.01.09.046 Utarine Scoope With Burts 24 cm ss</v>
          </cell>
        </row>
        <row r="2517">
          <cell r="J2517" t="str">
            <v>02.08.01.09.047 Utrine Biopsy Punc 24 cm Stainless Steel</v>
          </cell>
        </row>
        <row r="2518">
          <cell r="J2518" t="str">
            <v>02.08.01.09.048 Thom Geylor Specement 22 cm Stainless Steel</v>
          </cell>
        </row>
        <row r="2519">
          <cell r="J2519" t="str">
            <v>02.08.01.09.049 Slebold Uterine Scissor 24,5 Stainless Steel</v>
          </cell>
        </row>
        <row r="2520">
          <cell r="J2520" t="str">
            <v>02.08.01.09.050 Naegle Obsterical Forceps 35,5 Stainless Steel</v>
          </cell>
        </row>
        <row r="2521">
          <cell r="J2521" t="str">
            <v>02.08.01.09.051 Kielland Obsterical Forceps 44 cm Stainless Steel</v>
          </cell>
        </row>
        <row r="2522">
          <cell r="J2522" t="str">
            <v>02.08.01.09.052 Piper Obsterical Forceps 44 cm Stainless Steel</v>
          </cell>
        </row>
        <row r="2523">
          <cell r="J2523" t="str">
            <v>02.08.01.09.053 Naegle Perferator 27 cm Stainless Steel</v>
          </cell>
        </row>
        <row r="2524">
          <cell r="J2524" t="str">
            <v>02.08.01.09.054 Vacum Exatractor</v>
          </cell>
        </row>
        <row r="2525">
          <cell r="J2525" t="str">
            <v>02.08.01.09.055 Foetal Monitoring</v>
          </cell>
        </row>
        <row r="2526">
          <cell r="J2526" t="str">
            <v>02.08.01.09.056 Kymography Hidro/CO2</v>
          </cell>
        </row>
        <row r="2527">
          <cell r="J2527" t="str">
            <v>02.08.01.09.057 Suction Pimp</v>
          </cell>
        </row>
        <row r="2528">
          <cell r="J2528" t="str">
            <v>02.08.01.09.058 Operating Table</v>
          </cell>
        </row>
        <row r="2529">
          <cell r="J2529" t="str">
            <v>02.08.01.09.059 Cardiotocography</v>
          </cell>
        </row>
        <row r="2530">
          <cell r="J2530" t="str">
            <v>02.08.01.09.060 Anesthesi Apparatur</v>
          </cell>
        </row>
        <row r="2531">
          <cell r="J2531" t="str">
            <v>02.08.01.09.061 Operating Lamp</v>
          </cell>
        </row>
        <row r="2532">
          <cell r="J2532" t="str">
            <v>02.08.01.09.062 Electro Cardography</v>
          </cell>
        </row>
        <row r="2533">
          <cell r="J2533" t="str">
            <v>02.08.01.09.063 Infusion Pump</v>
          </cell>
        </row>
        <row r="2534">
          <cell r="J2534" t="str">
            <v>02.08.01.09.064 Baby Weighing Scale</v>
          </cell>
        </row>
        <row r="2535">
          <cell r="J2535" t="str">
            <v>02.08.01.09.065 Neonatal Resuscitation</v>
          </cell>
        </row>
        <row r="2536">
          <cell r="J2536" t="str">
            <v>02.08.01.09.066 Gygmomanometer Exam Table</v>
          </cell>
        </row>
        <row r="2537">
          <cell r="J2537" t="str">
            <v>02.08.01.09.067 Spygmomanometer</v>
          </cell>
        </row>
        <row r="2538">
          <cell r="J2538" t="str">
            <v>02.08.01.09.068 Baby Incubator</v>
          </cell>
        </row>
        <row r="2539">
          <cell r="J2539" t="str">
            <v>02.08.01.09.069 Examination Table</v>
          </cell>
        </row>
        <row r="2540">
          <cell r="J2540" t="str">
            <v>02.08.01.09.070 Examination Lamp</v>
          </cell>
        </row>
        <row r="2541">
          <cell r="J2541" t="str">
            <v>02.08.01.09.071 Scale Weight</v>
          </cell>
        </row>
        <row r="2542">
          <cell r="J2542" t="str">
            <v>02.08.01.09.072 Autoclave Table</v>
          </cell>
        </row>
        <row r="2543">
          <cell r="J2543" t="str">
            <v>02.08.01.09.073 Film Viewer</v>
          </cell>
        </row>
        <row r="2544">
          <cell r="J2544" t="str">
            <v>02.08.01.09.074 Alat Kesehatan Kebidanan Lain-Lain</v>
          </cell>
        </row>
        <row r="2545">
          <cell r="J2545" t="str">
            <v>02.08.01.10.001 Cardiologi Bed uk 200x90</v>
          </cell>
        </row>
        <row r="2546">
          <cell r="J2546" t="str">
            <v>02.08.01.10.002 Cholera Set With Cup</v>
          </cell>
        </row>
        <row r="2547">
          <cell r="J2547" t="str">
            <v>02.08.01.10.003 Meja Sunti Beroda</v>
          </cell>
        </row>
        <row r="2548">
          <cell r="J2548" t="str">
            <v>02.08.01.10.004 Timbangan Orang Dewasa</v>
          </cell>
        </row>
        <row r="2549">
          <cell r="J2549" t="str">
            <v>02.08.01.10.005 Infus Standar Higt 2 Meter</v>
          </cell>
        </row>
        <row r="2550">
          <cell r="J2550" t="str">
            <v>02.08.01.10.006 Giving Set</v>
          </cell>
        </row>
        <row r="2551">
          <cell r="J2551" t="str">
            <v>02.08.01.10.007 Soulusion Administrasi Set</v>
          </cell>
        </row>
        <row r="2552">
          <cell r="J2552" t="str">
            <v>02.08.01.10.008 Vanasitie Set In Metal Case</v>
          </cell>
        </row>
        <row r="2553">
          <cell r="J2553" t="str">
            <v>02.08.01.10.009 Termometer Mercuri untuk Suhu Badan</v>
          </cell>
        </row>
        <row r="2554">
          <cell r="J2554" t="str">
            <v>02.08.01.10.010 Slijim Zuiger dengan Motor Disamoing Slijim Zuiger</v>
          </cell>
        </row>
        <row r="2555">
          <cell r="J2555" t="str">
            <v>02.08.01.10.011 Oxigen Tank Complete With Monometer</v>
          </cell>
        </row>
        <row r="2556">
          <cell r="J2556" t="str">
            <v>02.08.01.10.012 Diasnotic Set</v>
          </cell>
        </row>
        <row r="2557">
          <cell r="J2557" t="str">
            <v>02.08.01.10.013 Tensimeter Mercuri Complete</v>
          </cell>
        </row>
        <row r="2558">
          <cell r="J2558" t="str">
            <v>02.08.01.10.014 Mehngine Biopya Medie</v>
          </cell>
        </row>
        <row r="2559">
          <cell r="J2559" t="str">
            <v>02.08.01.10.015 Neeidie Fucionstemat/Spinal</v>
          </cell>
        </row>
        <row r="2560">
          <cell r="J2560" t="str">
            <v>02.08.01.10.016 Urometer</v>
          </cell>
        </row>
        <row r="2561">
          <cell r="J2561" t="str">
            <v>02.08.01.10.017 Spetel Lidah</v>
          </cell>
        </row>
        <row r="2562">
          <cell r="J2562" t="str">
            <v>02.08.01.10.018 Mag Sonde Rubber</v>
          </cell>
        </row>
        <row r="2563">
          <cell r="J2563" t="str">
            <v>02.08.01.10.019 Ember Plastik dengan Pengukur Tinja Kolera</v>
          </cell>
        </row>
        <row r="2564">
          <cell r="J2564" t="str">
            <v>02.08.01.10.020 Pengukur Blood Plasma with Droper Sulwat Methode</v>
          </cell>
        </row>
        <row r="2565">
          <cell r="J2565" t="str">
            <v>02.08.01.10.021 Metal Caheter</v>
          </cell>
        </row>
        <row r="2566">
          <cell r="J2566" t="str">
            <v>02.08.01.10.022 Catheter Urine Rubber</v>
          </cell>
        </row>
        <row r="2567">
          <cell r="J2567" t="str">
            <v>02.08.01.10.023 Ice Cup Import</v>
          </cell>
        </row>
        <row r="2568">
          <cell r="J2568" t="str">
            <v>02.08.01.10.024 Pehneumathorax Set Complete</v>
          </cell>
        </row>
        <row r="2569">
          <cell r="J2569" t="str">
            <v>02.08.01.10.025 Portable elektrocardiograph (ECG) 1 chanel</v>
          </cell>
        </row>
        <row r="2570">
          <cell r="J2570" t="str">
            <v>02.08.01.10.026 Portable X Ray 30 MA Complete</v>
          </cell>
        </row>
        <row r="2571">
          <cell r="J2571" t="str">
            <v>02.08.01.10.027 Reflek Hammer Stainless Steel</v>
          </cell>
        </row>
        <row r="2572">
          <cell r="J2572" t="str">
            <v>02.08.01.10.028 Spuit 2 cc, 5cc, 10cc</v>
          </cell>
        </row>
        <row r="2573">
          <cell r="J2573" t="str">
            <v>02.08.01.10.029 Jarum Suntik No. 12, 14, 16, 19, 20</v>
          </cell>
        </row>
        <row r="2574">
          <cell r="J2574" t="str">
            <v>02.08.01.10.030 Sterilisator for Instrument Portable</v>
          </cell>
        </row>
        <row r="2575">
          <cell r="J2575" t="str">
            <v>02.08.01.10.031 Couch Examination</v>
          </cell>
        </row>
        <row r="2576">
          <cell r="J2576" t="str">
            <v>02.08.01.10.032 Spymamanometer</v>
          </cell>
        </row>
        <row r="2577">
          <cell r="J2577" t="str">
            <v>02.08.01.10.033 Film Viewer</v>
          </cell>
        </row>
        <row r="2578">
          <cell r="J2578" t="str">
            <v>02.08.01.10.034 Spirometer</v>
          </cell>
        </row>
        <row r="2579">
          <cell r="J2579" t="str">
            <v>02.08.01.10.035 Body Scale</v>
          </cell>
        </row>
        <row r="2580">
          <cell r="J2580" t="str">
            <v>02.08.01.10.036 Subtion Thorax</v>
          </cell>
        </row>
        <row r="2581">
          <cell r="J2581" t="str">
            <v>02.08.01.10.037 Suction Thorax</v>
          </cell>
        </row>
        <row r="2582">
          <cell r="J2582" t="str">
            <v>02.08.01.10.038 Autoclave Table</v>
          </cell>
        </row>
        <row r="2583">
          <cell r="J2583" t="str">
            <v>02.08.01.10.039 Examination Table</v>
          </cell>
        </row>
        <row r="2584">
          <cell r="J2584" t="str">
            <v>02.08.01.10.040 Examination Lamp</v>
          </cell>
        </row>
        <row r="2585">
          <cell r="J2585" t="str">
            <v>02.08.01.10.041 Stool Fixed Height</v>
          </cell>
        </row>
        <row r="2586">
          <cell r="J2586" t="str">
            <v>02.08.01.10.042 Scale Height</v>
          </cell>
        </row>
        <row r="2587">
          <cell r="J2587" t="str">
            <v>02.08.01.10.043 Resuscitation for Aduit</v>
          </cell>
        </row>
        <row r="2588">
          <cell r="J2588" t="str">
            <v>02.08.01.10.044 resuscitation for Pediatric</v>
          </cell>
        </row>
        <row r="2589">
          <cell r="J2589" t="str">
            <v>02.08.01.10.045 Infusion Pump</v>
          </cell>
        </row>
        <row r="2590">
          <cell r="J2590" t="str">
            <v>02.08.01.10.046 Bronchscope</v>
          </cell>
        </row>
        <row r="2591">
          <cell r="J2591" t="str">
            <v>02.08.01.10.047 Nebulizer</v>
          </cell>
        </row>
        <row r="2592">
          <cell r="J2592" t="str">
            <v>02.08.01.10.048 Itrasonic Nebulizer</v>
          </cell>
        </row>
        <row r="2593">
          <cell r="J2593" t="str">
            <v>02.08.01.10.049 Asma Bronchial</v>
          </cell>
        </row>
        <row r="2594">
          <cell r="J2594" t="str">
            <v>02.08.01.10.050 Bronchitasys</v>
          </cell>
        </row>
        <row r="2595">
          <cell r="J2595" t="str">
            <v>02.08.01.10.051 Pieurial  Blopsy</v>
          </cell>
        </row>
        <row r="2596">
          <cell r="J2596" t="str">
            <v>02.08.01.10.052 Trantorakal Jarum</v>
          </cell>
        </row>
        <row r="2597">
          <cell r="J2597" t="str">
            <v>02.08.01.10.053 Biopspy Pieure</v>
          </cell>
        </row>
        <row r="2598">
          <cell r="J2598" t="str">
            <v>02.08.01.10.054 Endrotracheal</v>
          </cell>
        </row>
        <row r="2599">
          <cell r="J2599" t="str">
            <v>02.08.01.10.055 Suction for Thorax</v>
          </cell>
        </row>
        <row r="2600">
          <cell r="J2600" t="str">
            <v>02.08.01.10.056 Ultra Sono Grapy (USG)</v>
          </cell>
        </row>
        <row r="2601">
          <cell r="J2601" t="str">
            <v>02.08.01.10.057 Endoscopy, with Cold Light Suorce</v>
          </cell>
        </row>
        <row r="2602">
          <cell r="J2602" t="str">
            <v>02.08.01.10.058 Cardio Pulmonary</v>
          </cell>
        </row>
        <row r="2603">
          <cell r="J2603" t="str">
            <v>02.08.01.10.059 Electro Nystocmograph</v>
          </cell>
        </row>
        <row r="2604">
          <cell r="J2604" t="str">
            <v>02.08.01.10.060 Resuscitator for Adult</v>
          </cell>
        </row>
        <row r="2605">
          <cell r="J2605" t="str">
            <v>02.08.01.10.061 Resuscitator for Paediatric</v>
          </cell>
        </row>
        <row r="2606">
          <cell r="J2606" t="str">
            <v>02.08.01.10.062 Ventilator</v>
          </cell>
        </row>
        <row r="2607">
          <cell r="J2607" t="str">
            <v>02.08.01.10.063 Spyometer</v>
          </cell>
        </row>
        <row r="2608">
          <cell r="J2608" t="str">
            <v>02.08.01.10.064 Aminiascope</v>
          </cell>
        </row>
        <row r="2609">
          <cell r="J2609" t="str">
            <v>02.08.01.10.065 Ultrasonic Pachymeter</v>
          </cell>
        </row>
        <row r="2610">
          <cell r="J2610" t="str">
            <v>02.08.01.10.066 Static/Kinetic Projection Perimeter</v>
          </cell>
        </row>
        <row r="2611">
          <cell r="J2611" t="str">
            <v>02.08.01.10.067 Duadeno Fibercope Therpy</v>
          </cell>
        </row>
        <row r="2612">
          <cell r="J2612" t="str">
            <v>02.08.01.10.068 CO2 &amp; O2 Monitor</v>
          </cell>
        </row>
        <row r="2613">
          <cell r="J2613" t="str">
            <v>02.08.01.10.069 Impusion Pump</v>
          </cell>
        </row>
        <row r="2614">
          <cell r="J2614" t="str">
            <v>02.08.01.10.070 Couch Examination Urology</v>
          </cell>
        </row>
        <row r="2615">
          <cell r="J2615" t="str">
            <v>02.08.01.10.071 Film Fiewer</v>
          </cell>
        </row>
        <row r="2616">
          <cell r="J2616" t="str">
            <v>02.08.01.10.072 Stool Fixed Hight</v>
          </cell>
        </row>
        <row r="2617">
          <cell r="J2617" t="str">
            <v>02.08.01.10.073 Head Lamp</v>
          </cell>
        </row>
        <row r="2618">
          <cell r="J2618" t="str">
            <v>02.08.01.10.074 Optalmuscope</v>
          </cell>
        </row>
        <row r="2619">
          <cell r="J2619" t="str">
            <v>02.08.01.10.075 Rectal Almometer</v>
          </cell>
        </row>
        <row r="2620">
          <cell r="J2620" t="str">
            <v>02.08.01.10.076 Hammer Reflex</v>
          </cell>
        </row>
        <row r="2621">
          <cell r="J2621" t="str">
            <v>02.08.01.10.077 Diagnostic Set</v>
          </cell>
        </row>
        <row r="2622">
          <cell r="J2622" t="str">
            <v>02.08.01.10.078 Suction For Therex</v>
          </cell>
        </row>
        <row r="2623">
          <cell r="J2623" t="str">
            <v>02.08.01.10.079 Suction Unit For Endoscopy</v>
          </cell>
        </row>
        <row r="2624">
          <cell r="J2624" t="str">
            <v>02.08.01.10.080 ESWL</v>
          </cell>
        </row>
        <row r="2625">
          <cell r="J2625" t="str">
            <v>02.08.01.10.081 Alat Kedokteran bag. Penyakit Dalam Lain-Lain</v>
          </cell>
        </row>
        <row r="2626">
          <cell r="J2626" t="str">
            <v>02.08.01.11.001 Autopsy Table</v>
          </cell>
        </row>
        <row r="2627">
          <cell r="J2627" t="str">
            <v>02.08.01.11.002 Motoary Refrigerator</v>
          </cell>
        </row>
        <row r="2628">
          <cell r="J2628" t="str">
            <v>02.08.01.11.003 Operating Lamp</v>
          </cell>
        </row>
        <row r="2629">
          <cell r="J2629" t="str">
            <v>02.08.01.11.004 Autopsi Apparatus</v>
          </cell>
        </row>
        <row r="2630">
          <cell r="J2630" t="str">
            <v>02.08.01.11.005 Mortuary Racks</v>
          </cell>
        </row>
        <row r="2631">
          <cell r="J2631" t="str">
            <v>02.08.01.11.006 Mortuary Lain-Lain</v>
          </cell>
        </row>
        <row r="2632">
          <cell r="J2632" t="str">
            <v>02.08.01.12.001 Giving Set</v>
          </cell>
        </row>
        <row r="2633">
          <cell r="J2633" t="str">
            <v>02.08.01.12.002 Intravinus &amp; Transfusion Needie</v>
          </cell>
        </row>
        <row r="2634">
          <cell r="J2634" t="str">
            <v>02.08.01.12.003 Wing Needle Scalviem Needle</v>
          </cell>
        </row>
        <row r="2635">
          <cell r="J2635" t="str">
            <v>02.08.01.12.004 Hypodemic Needle</v>
          </cell>
        </row>
        <row r="2636">
          <cell r="J2636" t="str">
            <v>02.08.01.12.005 Symge Case Syringe Container 2 cc/ 5 cc</v>
          </cell>
        </row>
        <row r="2637">
          <cell r="J2637" t="str">
            <v>02.08.01.12.006 Sliim Zulger Elektric Suction 110-220 Vit/50 Hz</v>
          </cell>
        </row>
        <row r="2638">
          <cell r="J2638" t="str">
            <v>02.08.01.12.007 Suction Hand Pump</v>
          </cell>
        </row>
        <row r="2639">
          <cell r="J2639" t="str">
            <v>02.08.01.12.008 Tangue Depressor Stannninle Steel</v>
          </cell>
        </row>
        <row r="2640">
          <cell r="J2640" t="str">
            <v>02.08.01.12.009 Diagnostic Set</v>
          </cell>
        </row>
        <row r="2641">
          <cell r="J2641" t="str">
            <v>02.08.01.12.010 Pecusion Hammer</v>
          </cell>
        </row>
        <row r="2642">
          <cell r="J2642" t="str">
            <v>02.08.01.12.011 Oxygen Monometer With Ergulator</v>
          </cell>
        </row>
        <row r="2643">
          <cell r="J2643" t="str">
            <v>02.08.01.12.012 Oxygen Monometer With Regulator</v>
          </cell>
        </row>
        <row r="2644">
          <cell r="J2644" t="str">
            <v>02.08.01.12.013 Oxygen Monometer With Regulator</v>
          </cell>
        </row>
        <row r="2645">
          <cell r="J2645" t="str">
            <v>02.08.01.12.014 Cinical Thermometer</v>
          </cell>
        </row>
        <row r="2646">
          <cell r="J2646" t="str">
            <v>02.08.01.12.015 Premature Infans Incubator</v>
          </cell>
        </row>
        <row r="2647">
          <cell r="J2647" t="str">
            <v>02.08.01.12.016 Infust Standar Max Hight  2 Meter</v>
          </cell>
        </row>
        <row r="2648">
          <cell r="J2648" t="str">
            <v>02.08.01.12.017 Waskom  400 Meter Stainless</v>
          </cell>
        </row>
        <row r="2649">
          <cell r="J2649" t="str">
            <v>02.08.01.12.018 Nierbekken Stainless Steel</v>
          </cell>
        </row>
        <row r="2650">
          <cell r="J2650" t="str">
            <v>02.08.01.12.019 Thorax Phocture</v>
          </cell>
        </row>
        <row r="2651">
          <cell r="J2651" t="str">
            <v>02.08.01.12.020 Water Seal drnige Seet</v>
          </cell>
        </row>
        <row r="2652">
          <cell r="J2652" t="str">
            <v>02.08.01.12.021 Pleural Byossy Punclure Seat</v>
          </cell>
        </row>
        <row r="2653">
          <cell r="J2653" t="str">
            <v>02.08.01.12.022 Lumbal Puncure Needle</v>
          </cell>
        </row>
        <row r="2654">
          <cell r="J2654" t="str">
            <v>02.08.01.12.023 Vanasektie Set</v>
          </cell>
        </row>
        <row r="2655">
          <cell r="J2655" t="str">
            <v>02.08.01.12.024 Syrenge 2 cc, 5cc, 10cc, 100cc</v>
          </cell>
        </row>
        <row r="2656">
          <cell r="J2656" t="str">
            <v>02.08.01.12.025 Instrument Tray Stainless Steel 35x30x5cm</v>
          </cell>
        </row>
        <row r="2657">
          <cell r="J2657" t="str">
            <v>02.08.01.12.026 Translumminition Lamp</v>
          </cell>
        </row>
        <row r="2658">
          <cell r="J2658" t="str">
            <v>02.08.01.12.027 Uberculine Syringe 1cc</v>
          </cell>
        </row>
        <row r="2659">
          <cell r="J2659" t="str">
            <v>02.08.01.12.028 Tuberculine Needle</v>
          </cell>
        </row>
        <row r="2660">
          <cell r="J2660" t="str">
            <v>02.08.01.12.029 Ice Cup Import</v>
          </cell>
        </row>
        <row r="2661">
          <cell r="J2661" t="str">
            <v>02.08.01.12.030 Tranceotomi Set in Case</v>
          </cell>
        </row>
        <row r="2662">
          <cell r="J2662" t="str">
            <v>02.08.01.12.031 Portable UCG AC/DC 1 Channel</v>
          </cell>
        </row>
        <row r="2663">
          <cell r="J2663" t="str">
            <v>02.08.01.12.032 Pulsameter</v>
          </cell>
        </row>
        <row r="2664">
          <cell r="J2664" t="str">
            <v>02.08.01.12.033 Blood Sedimentation Rate Count Set</v>
          </cell>
        </row>
        <row r="2665">
          <cell r="J2665" t="str">
            <v>02.08.01.12.034 Test Tube Box</v>
          </cell>
        </row>
        <row r="2666">
          <cell r="J2666" t="str">
            <v>02.08.01.12.035 Gastric Juice Examining Set</v>
          </cell>
        </row>
        <row r="2667">
          <cell r="J2667" t="str">
            <v>02.08.01.12.036 Trachea Canula</v>
          </cell>
        </row>
        <row r="2668">
          <cell r="J2668" t="str">
            <v>02.08.01.12.037 Sphygmomanometer Mercurial</v>
          </cell>
        </row>
        <row r="2669">
          <cell r="J2669" t="str">
            <v>02.08.01.12.038 Urioir Salbuminometer</v>
          </cell>
        </row>
        <row r="2670">
          <cell r="J2670" t="str">
            <v>02.08.01.12.039 Urinoir Salbuminometer</v>
          </cell>
        </row>
        <row r="2671">
          <cell r="J2671" t="str">
            <v>02.08.01.12.040 Es Bach Salbuminometer</v>
          </cell>
        </row>
        <row r="2672">
          <cell r="J2672" t="str">
            <v>02.08.01.12.041 HB Meter</v>
          </cell>
        </row>
        <row r="2673">
          <cell r="J2673" t="str">
            <v>02.08.01.12.042 Bone Narrow Puncture Needle</v>
          </cell>
        </row>
        <row r="2674">
          <cell r="J2674" t="str">
            <v>02.08.01.12.043 Measuring Rond Infat With Rall</v>
          </cell>
        </row>
        <row r="2675">
          <cell r="J2675" t="str">
            <v>02.08.01.12.044 Measuring Rond Infat With Rall</v>
          </cell>
        </row>
        <row r="2676">
          <cell r="J2676" t="str">
            <v>02.08.01.12.045 Wight Scale Capacity 120 Kg</v>
          </cell>
        </row>
        <row r="2677">
          <cell r="J2677" t="str">
            <v>02.08.01.12.046 Asciter Trocar</v>
          </cell>
        </row>
        <row r="2678">
          <cell r="J2678" t="str">
            <v>02.08.01.12.047 Blood Type Viewer Illiminated</v>
          </cell>
        </row>
        <row r="2679">
          <cell r="J2679" t="str">
            <v>02.08.01.12.048 Blood Donor Set</v>
          </cell>
        </row>
        <row r="2680">
          <cell r="J2680" t="str">
            <v>02.08.01.12.049 Blood Donor Set</v>
          </cell>
        </row>
        <row r="2681">
          <cell r="J2681" t="str">
            <v>02.08.01.12.050 3 Way Coeks</v>
          </cell>
        </row>
        <row r="2682">
          <cell r="J2682" t="str">
            <v>02.08.01.12.051 Liver Biospsy Needle</v>
          </cell>
        </row>
        <row r="2683">
          <cell r="J2683" t="str">
            <v>02.08.01.12.052 Doek Klem Towel Forceps</v>
          </cell>
        </row>
        <row r="2684">
          <cell r="J2684" t="str">
            <v>02.08.01.12.053 Small Instrument Sterelized</v>
          </cell>
        </row>
        <row r="2685">
          <cell r="J2685" t="str">
            <v>02.08.01.12.054 Alcohol Cotton Case</v>
          </cell>
        </row>
        <row r="2686">
          <cell r="J2686" t="str">
            <v>02.08.01.12.055 Rubber Glowes 7-7,5</v>
          </cell>
        </row>
        <row r="2687">
          <cell r="J2687" t="str">
            <v>02.08.01.12.056 Sterelisator for Instrument Portable</v>
          </cell>
        </row>
        <row r="2688">
          <cell r="J2688" t="str">
            <v>02.08.01.12.057 Meja Periksa 200x90x100 cm</v>
          </cell>
        </row>
        <row r="2689">
          <cell r="J2689" t="str">
            <v>02.08.01.12.058 Boscket Lamp Complete With Rail</v>
          </cell>
        </row>
        <row r="2690">
          <cell r="J2690" t="str">
            <v>02.08.01.12.059 Combination Weight and Height Scale</v>
          </cell>
        </row>
        <row r="2691">
          <cell r="J2691" t="str">
            <v>02.08.01.12.060 Measuring Infant Baby With Rail</v>
          </cell>
        </row>
        <row r="2692">
          <cell r="J2692" t="str">
            <v>02.08.01.12.061 Pheumatic Tomiquite</v>
          </cell>
        </row>
        <row r="2693">
          <cell r="J2693" t="str">
            <v>02.08.01.12.062 Tubercolusis Diagnitic  Kit</v>
          </cell>
        </row>
        <row r="2694">
          <cell r="J2694" t="str">
            <v>02.08.01.12.063 Vaccination Needle Kit</v>
          </cell>
        </row>
        <row r="2695">
          <cell r="J2695" t="str">
            <v>02.08.01.12.064 Vaccination Instrument Kit</v>
          </cell>
        </row>
        <row r="2696">
          <cell r="J2696" t="str">
            <v>02.08.01.12.065 Aunoscope</v>
          </cell>
        </row>
        <row r="2697">
          <cell r="J2697" t="str">
            <v>02.08.01.12.066 Kar Speculum Set</v>
          </cell>
        </row>
        <row r="2698">
          <cell r="J2698" t="str">
            <v>02.08.01.12.067 Masal Speculum Set</v>
          </cell>
        </row>
        <row r="2699">
          <cell r="J2699" t="str">
            <v>02.08.01.12.068 Rectal Magnifier with Lamp</v>
          </cell>
        </row>
        <row r="2700">
          <cell r="J2700" t="str">
            <v>02.08.01.12.069 rental Touglas Hegar Dilator Set</v>
          </cell>
        </row>
        <row r="2701">
          <cell r="J2701" t="str">
            <v>02.08.01.12.070 Stomach Evacuator</v>
          </cell>
        </row>
        <row r="2702">
          <cell r="J2702" t="str">
            <v>02.08.01.12.071 Stomach Imigrator</v>
          </cell>
        </row>
        <row r="2703">
          <cell r="J2703" t="str">
            <v>02.08.01.12.072 Tuberculuse Diagnostic Qutfit</v>
          </cell>
        </row>
        <row r="2704">
          <cell r="J2704" t="str">
            <v>02.08.01.12.073 Baby Incubator</v>
          </cell>
        </row>
        <row r="2705">
          <cell r="J2705" t="str">
            <v>02.08.01.12.074 Blus Light</v>
          </cell>
        </row>
        <row r="2706">
          <cell r="J2706" t="str">
            <v>02.08.01.12.075 Photo Cardigraph</v>
          </cell>
        </row>
        <row r="2707">
          <cell r="J2707" t="str">
            <v>02.08.01.12.076 Respirator</v>
          </cell>
        </row>
        <row r="2708">
          <cell r="J2708" t="str">
            <v>02.08.01.12.077 Pediatric/Infant Vintilator</v>
          </cell>
        </row>
        <row r="2709">
          <cell r="J2709" t="str">
            <v>02.08.01.12.078 Pediatric Surveilace Monitor</v>
          </cell>
        </row>
        <row r="2710">
          <cell r="J2710" t="str">
            <v>02.08.01.12.079 Suction Pump</v>
          </cell>
        </row>
        <row r="2711">
          <cell r="J2711" t="str">
            <v>02.08.01.12.080 Spyagmomanometer</v>
          </cell>
        </row>
        <row r="2712">
          <cell r="J2712" t="str">
            <v>02.08.01.12.081 Alat Keehatan Anak Lain-Lain</v>
          </cell>
        </row>
        <row r="2713">
          <cell r="J2713" t="str">
            <v>02.08.01.13.001 Basin Kidly, Stainless Length 25 cm</v>
          </cell>
        </row>
        <row r="2714">
          <cell r="J2714" t="str">
            <v>02.08.01.13.002 Bed Pan for Child</v>
          </cell>
        </row>
        <row r="2715">
          <cell r="J2715" t="str">
            <v>02.08.01.13.003 Bed Pan for Adult 310 mm Complete</v>
          </cell>
        </row>
        <row r="2716">
          <cell r="J2716" t="str">
            <v>02.08.01.13.004 Basis Solution</v>
          </cell>
        </row>
        <row r="2717">
          <cell r="J2717" t="str">
            <v>02.08.01.13.005 Hammer Reflex</v>
          </cell>
        </row>
        <row r="2718">
          <cell r="J2718" t="str">
            <v>02.08.01.13.006 Thermometer Oral, Air Raksa</v>
          </cell>
        </row>
        <row r="2719">
          <cell r="J2719" t="str">
            <v>02.08.01.13.007 ThermometerReoral, Air Raksa</v>
          </cell>
        </row>
        <row r="2720">
          <cell r="J2720" t="str">
            <v>02.08.01.13.008 Diagnostic Set in Case Metal Stainless Steel</v>
          </cell>
        </row>
        <row r="2721">
          <cell r="J2721" t="str">
            <v>02.08.01.13.009 Blood Presure Meter with Pump Raksa</v>
          </cell>
        </row>
        <row r="2722">
          <cell r="J2722" t="str">
            <v>02.08.01.13.010 Suture Needle</v>
          </cell>
        </row>
        <row r="2723">
          <cell r="J2723" t="str">
            <v>02.08.01.13.011 Hypodermic Needle</v>
          </cell>
        </row>
        <row r="2724">
          <cell r="J2724" t="str">
            <v>02.08.01.13.012 Michel Woud Clips Steel to Container Record</v>
          </cell>
        </row>
        <row r="2725">
          <cell r="J2725" t="str">
            <v>02.08.01.13.013 Syringe (MI) Container Stainless</v>
          </cell>
        </row>
        <row r="2726">
          <cell r="J2726" t="str">
            <v>02.08.01.13.014 Syringe Tuberculine 1 ml</v>
          </cell>
        </row>
        <row r="2727">
          <cell r="J2727" t="str">
            <v>02.08.01.13.015 Case with Closing Handies 500x200x60 mm</v>
          </cell>
        </row>
        <row r="2728">
          <cell r="J2728" t="str">
            <v>02.08.01.13.016 Leather Case for Metal Container</v>
          </cell>
        </row>
        <row r="2729">
          <cell r="J2729" t="str">
            <v>02.08.01.13.017 Container for Tuberculine Syringe</v>
          </cell>
        </row>
        <row r="2730">
          <cell r="J2730" t="str">
            <v>02.08.01.13.018 Containerfor (,,,,,,,,,,ml) Syringe</v>
          </cell>
        </row>
        <row r="2731">
          <cell r="J2731" t="str">
            <v>02.08.01.13.019 Bottle Alkohol (,,,it)</v>
          </cell>
        </row>
        <row r="2732">
          <cell r="J2732" t="str">
            <v>02.08.01.13.020 Spirit Bumer</v>
          </cell>
        </row>
        <row r="2733">
          <cell r="J2733" t="str">
            <v>02.08.01.13.021 Sterilizer for Spirit Heating</v>
          </cell>
        </row>
        <row r="2734">
          <cell r="J2734" t="str">
            <v>02.08.01.13.022 Dressing Forcepas (,,,,,cm)</v>
          </cell>
        </row>
        <row r="2735">
          <cell r="J2735" t="str">
            <v>02.08.01.13.023 Tissue Forceps</v>
          </cell>
        </row>
        <row r="2736">
          <cell r="J2736" t="str">
            <v>02.08.01.13.024 Sterilizer for Syringe</v>
          </cell>
        </row>
        <row r="2737">
          <cell r="J2737" t="str">
            <v>02.08.01.13.025 Kelly Heam Forceps 14 cm</v>
          </cell>
        </row>
        <row r="2738">
          <cell r="J2738" t="str">
            <v>02.08.01.13.026 Khoher Heam Forceps 10,5 cm</v>
          </cell>
        </row>
        <row r="2739">
          <cell r="J2739" t="str">
            <v>02.08.01.13.027 Halsread Mosqaito Forceps 12,5 cm</v>
          </cell>
        </row>
        <row r="2740">
          <cell r="J2740" t="str">
            <v>02.08.01.13.028 Recherter Pean Forcepas 10, 5 cm</v>
          </cell>
        </row>
        <row r="2741">
          <cell r="J2741" t="str">
            <v>02.08.01.13.029 Probes 14,5 cm</v>
          </cell>
        </row>
        <row r="2742">
          <cell r="J2742" t="str">
            <v>02.08.01.13.030 Hegar Mayo's Needle Holder 15 cm</v>
          </cell>
        </row>
        <row r="2743">
          <cell r="J2743" t="str">
            <v>02.08.01.13.031 Burning Tongue Pressure</v>
          </cell>
        </row>
        <row r="2744">
          <cell r="J2744" t="str">
            <v>02.08.01.13.032 Operating Scirssr Blunt Sharp</v>
          </cell>
        </row>
        <row r="2745">
          <cell r="J2745" t="str">
            <v>02.08.01.13.033 Knife Handle</v>
          </cell>
        </row>
        <row r="2746">
          <cell r="J2746" t="str">
            <v>02.08.01.13.034 Scalpes Blades</v>
          </cell>
        </row>
        <row r="2747">
          <cell r="J2747" t="str">
            <v>02.08.01.13.035 Foster Sponge Holding</v>
          </cell>
        </row>
        <row r="2748">
          <cell r="J2748" t="str">
            <v>02.08.01.13.036 Scissors Gips</v>
          </cell>
        </row>
        <row r="2749">
          <cell r="J2749" t="str">
            <v>02.08.01.13.037 Universal Scissors</v>
          </cell>
        </row>
        <row r="2750">
          <cell r="J2750" t="str">
            <v>02.08.01.13.038 Tray Plain 250x130/30 ml</v>
          </cell>
        </row>
        <row r="2751">
          <cell r="J2751" t="str">
            <v>02.08.01.13.039 Paratus 55 cc Lengkap dengan Syringe dan Jarum</v>
          </cell>
        </row>
        <row r="2752">
          <cell r="J2752" t="str">
            <v>02.08.01.13.040 Mayo Hegar's Holder</v>
          </cell>
        </row>
        <row r="2753">
          <cell r="J2753" t="str">
            <v>02.08.01.13.041 Retractor Langeback</v>
          </cell>
        </row>
        <row r="2754">
          <cell r="J2754" t="str">
            <v>02.08.01.13.042 Retractor Volkman</v>
          </cell>
        </row>
        <row r="2755">
          <cell r="J2755" t="str">
            <v>02.08.01.13.043 Retractor Farabeauf</v>
          </cell>
        </row>
        <row r="2756">
          <cell r="J2756" t="str">
            <v>02.08.01.13.044 Retractor Roux</v>
          </cell>
        </row>
        <row r="2757">
          <cell r="J2757" t="str">
            <v>02.08.01.13.045 Cheron Sponge Forceps</v>
          </cell>
        </row>
        <row r="2758">
          <cell r="J2758" t="str">
            <v>02.08.01.13.046 Dissecting Forceps</v>
          </cell>
        </row>
        <row r="2759">
          <cell r="J2759" t="str">
            <v>02.08.01.13.047 Suture Mochel Set</v>
          </cell>
        </row>
        <row r="2760">
          <cell r="J2760" t="str">
            <v>02.08.01.13.048 Anasthetic</v>
          </cell>
        </row>
        <row r="2761">
          <cell r="J2761" t="str">
            <v>02.08.01.13.049 Tape Measure</v>
          </cell>
        </row>
        <row r="2762">
          <cell r="J2762" t="str">
            <v>02.08.01.13.050 Bowi Solution Tas Kulit</v>
          </cell>
        </row>
        <row r="2763">
          <cell r="J2763" t="str">
            <v>02.08.01.13.051 Tas Kulit</v>
          </cell>
        </row>
        <row r="2764">
          <cell r="J2764" t="str">
            <v>02.08.01.13.052 Gloves</v>
          </cell>
        </row>
        <row r="2765">
          <cell r="J2765" t="str">
            <v>02.08.01.13.053 Sheathing Plastic</v>
          </cell>
        </row>
        <row r="2766">
          <cell r="J2766" t="str">
            <v>02.08.01.13.054 Brush</v>
          </cell>
        </row>
        <row r="2767">
          <cell r="J2767" t="str">
            <v>02.08.01.13.055 Suture Cotton Sice</v>
          </cell>
        </row>
        <row r="2768">
          <cell r="J2768" t="str">
            <v>02.08.01.13.056 Forceps Sterilliser Cheattles</v>
          </cell>
        </row>
        <row r="2769">
          <cell r="J2769" t="str">
            <v>02.08.01.13.057 Scissors Bandage</v>
          </cell>
        </row>
        <row r="2770">
          <cell r="J2770" t="str">
            <v>02.08.01.13.058 Charst Vision Testing</v>
          </cell>
        </row>
        <row r="2771">
          <cell r="J2771" t="str">
            <v>02.08.01.13.059 Head Mirror</v>
          </cell>
        </row>
        <row r="2772">
          <cell r="J2772" t="str">
            <v>02.08.01.13.060 Clips and Appliying and Removing</v>
          </cell>
        </row>
        <row r="2773">
          <cell r="J2773" t="str">
            <v>02.08.01.13.061 Paratus (cc)</v>
          </cell>
        </row>
        <row r="2774">
          <cell r="J2774" t="str">
            <v>02.08.01.13.062 Poloklinik set Lain-Lain</v>
          </cell>
        </row>
        <row r="2775">
          <cell r="J2775" t="str">
            <v>02.08.01.14.001 Crude</v>
          </cell>
        </row>
        <row r="2776">
          <cell r="J2776" t="str">
            <v>02.08.01.14.002 Wheel Chair</v>
          </cell>
        </row>
        <row r="2777">
          <cell r="J2777" t="str">
            <v>02.08.01.14.003 Artetis</v>
          </cell>
        </row>
        <row r="2778">
          <cell r="J2778" t="str">
            <v>02.08.01.14.004 Ringen</v>
          </cell>
        </row>
        <row r="2779">
          <cell r="J2779" t="str">
            <v>02.08.01.14.005 Trade Sandow</v>
          </cell>
        </row>
        <row r="2780">
          <cell r="J2780" t="str">
            <v>02.08.01.14.006 Hardstock</v>
          </cell>
        </row>
        <row r="2781">
          <cell r="J2781" t="str">
            <v>02.08.01.14.007 Tiang Keseimbangan</v>
          </cell>
        </row>
        <row r="2782">
          <cell r="J2782" t="str">
            <v>02.08.01.14.008 Penderita Cacat Tubuh Lain-Lain</v>
          </cell>
        </row>
        <row r="2783">
          <cell r="J2783" t="str">
            <v>02.08.01.15.001 Electro Encephalograph</v>
          </cell>
        </row>
        <row r="2784">
          <cell r="J2784" t="str">
            <v>02.08.01.15.002 Echo Encephalograph</v>
          </cell>
        </row>
        <row r="2785">
          <cell r="J2785" t="str">
            <v>02.08.01.15.003 Electro Myograph</v>
          </cell>
        </row>
        <row r="2786">
          <cell r="J2786" t="str">
            <v>02.08.01.15.004 Electro Stimulator</v>
          </cell>
        </row>
        <row r="2787">
          <cell r="J2787" t="str">
            <v>02.08.01.15.005 Patient Monitor</v>
          </cell>
        </row>
        <row r="2788">
          <cell r="J2788" t="str">
            <v>02.08.01.15.006 Anaesthesi Apparatus</v>
          </cell>
        </row>
        <row r="2789">
          <cell r="J2789" t="str">
            <v>02.08.01.15.007 Electro Surgery</v>
          </cell>
        </row>
        <row r="2790">
          <cell r="J2790" t="str">
            <v>02.08.01.15.008 Respirator</v>
          </cell>
        </row>
        <row r="2791">
          <cell r="J2791" t="str">
            <v>02.08.01.15.009 Ventilator</v>
          </cell>
        </row>
        <row r="2792">
          <cell r="J2792" t="str">
            <v>02.08.01.15.010 Spygmomameter</v>
          </cell>
        </row>
        <row r="2793">
          <cell r="J2793" t="str">
            <v>02.08.01.15.011 ALat Kedokteran Neurologi Lain-Lain</v>
          </cell>
        </row>
        <row r="2794">
          <cell r="J2794" t="str">
            <v>02.08.01.16.001 Electrocardiograph</v>
          </cell>
        </row>
        <row r="2795">
          <cell r="J2795" t="str">
            <v>02.08.01.16.002 Bed Side Monitor</v>
          </cell>
        </row>
        <row r="2796">
          <cell r="J2796" t="str">
            <v>02.08.01.16.003 Defibriator</v>
          </cell>
        </row>
        <row r="2797">
          <cell r="J2797" t="str">
            <v>02.08.01.16.004 Operating Table</v>
          </cell>
        </row>
        <row r="2798">
          <cell r="J2798" t="str">
            <v>02.08.01.16.005 Operating Lamp</v>
          </cell>
        </row>
        <row r="2799">
          <cell r="J2799" t="str">
            <v>02.08.01.16.006 Suction Pump</v>
          </cell>
        </row>
        <row r="2800">
          <cell r="J2800" t="str">
            <v>02.08.01.16.007 Infusion Pump</v>
          </cell>
        </row>
        <row r="2801">
          <cell r="J2801" t="str">
            <v>02.08.01.16.008 Resuscitator</v>
          </cell>
        </row>
        <row r="2802">
          <cell r="J2802" t="str">
            <v>02.08.01.16.009 Ventilator</v>
          </cell>
        </row>
        <row r="2803">
          <cell r="J2803" t="str">
            <v>02.08.01.16.010 Anaesthesi Apparatus</v>
          </cell>
        </row>
        <row r="2804">
          <cell r="J2804" t="str">
            <v>02.08.01.16.011 Oxygen Tens</v>
          </cell>
        </row>
        <row r="2805">
          <cell r="J2805" t="str">
            <v>02.08.01.16.012 Spyagmomanometer</v>
          </cell>
        </row>
        <row r="2806">
          <cell r="J2806" t="str">
            <v>02.08.01.16.013 Central Gas</v>
          </cell>
        </row>
        <row r="2807">
          <cell r="J2807" t="str">
            <v>02.08.01.16.014 Central Suction</v>
          </cell>
        </row>
        <row r="2808">
          <cell r="J2808" t="str">
            <v>02.08.01.16.015 Suction Thorax</v>
          </cell>
        </row>
        <row r="2809">
          <cell r="J2809" t="str">
            <v>02.08.01.16.016 Mobile X Ray Unit</v>
          </cell>
        </row>
        <row r="2810">
          <cell r="J2810" t="str">
            <v>02.08.01.16.017 Heart  Rate Monitor</v>
          </cell>
        </row>
        <row r="2811">
          <cell r="J2811" t="str">
            <v>02.08.01.16.018 Respirator Monitor</v>
          </cell>
        </row>
        <row r="2812">
          <cell r="J2812" t="str">
            <v>02.08.01.16.019 Bood Presure Monitor</v>
          </cell>
        </row>
        <row r="2813">
          <cell r="J2813" t="str">
            <v>02.08.01.16.020 Temperature Monitor</v>
          </cell>
        </row>
        <row r="2814">
          <cell r="J2814" t="str">
            <v>02.08.01.16.021 Heamodyalisis Unit</v>
          </cell>
        </row>
        <row r="2815">
          <cell r="J2815" t="str">
            <v>02.08.01.16.022 Blood Gas Analiser</v>
          </cell>
        </row>
        <row r="2816">
          <cell r="J2816" t="str">
            <v>02.08.01.16.023 Electrolyt  Analiser</v>
          </cell>
        </row>
        <row r="2817">
          <cell r="J2817" t="str">
            <v>02.08.01.16.024 ECG 1 Channel</v>
          </cell>
        </row>
        <row r="2818">
          <cell r="J2818" t="str">
            <v>02.08.01.16.025 ECG 3 Channel</v>
          </cell>
        </row>
        <row r="2819">
          <cell r="J2819" t="str">
            <v>02.08.01.16.026 Central Monitor</v>
          </cell>
        </row>
        <row r="2820">
          <cell r="J2820" t="str">
            <v>02.08.01.16.027 Echo Cardiograph</v>
          </cell>
        </row>
        <row r="2821">
          <cell r="J2821" t="str">
            <v>02.08.01.16.028 Holter Monitor</v>
          </cell>
        </row>
        <row r="2822">
          <cell r="J2822" t="str">
            <v>02.08.01.16.029 Phonocardiograph</v>
          </cell>
        </row>
        <row r="2823">
          <cell r="J2823" t="str">
            <v>02.08.01.16.030 Cardiac Resuscitator</v>
          </cell>
        </row>
        <row r="2824">
          <cell r="J2824" t="str">
            <v>02.08.01.16.031 Treadmill Exercise test</v>
          </cell>
        </row>
        <row r="2825">
          <cell r="J2825" t="str">
            <v>02.08.01.16.032 Cardiac Masage Unit</v>
          </cell>
        </row>
        <row r="2826">
          <cell r="J2826" t="str">
            <v>02.08.01.16.033 Mobile X Ray &amp; Image Int</v>
          </cell>
        </row>
        <row r="2827">
          <cell r="J2827" t="str">
            <v>02.08.01.16.034 Cardiac Output</v>
          </cell>
        </row>
        <row r="2828">
          <cell r="J2828" t="str">
            <v>02.08.01.16.035 Pace Maker</v>
          </cell>
        </row>
        <row r="2829">
          <cell r="J2829" t="str">
            <v>02.08.01.16.036 Asrrytmia Monitor</v>
          </cell>
        </row>
        <row r="2830">
          <cell r="J2830" t="str">
            <v>02.08.01.16.037 Oxator Head Complete</v>
          </cell>
        </row>
        <row r="2831">
          <cell r="J2831" t="str">
            <v>02.08.01.16.038 Echo Cateter Isation</v>
          </cell>
        </row>
        <row r="2832">
          <cell r="J2832" t="str">
            <v>02.08.01.16.039 Respiration</v>
          </cell>
        </row>
        <row r="2833">
          <cell r="J2833" t="str">
            <v>02.08.01.16.040 Cardiac Recorder</v>
          </cell>
        </row>
        <row r="2834">
          <cell r="J2834" t="str">
            <v>02.08.01.16.041 ALat Kedokteran Jantuing Lain-Lain</v>
          </cell>
        </row>
        <row r="2835">
          <cell r="J2835" t="str">
            <v>02.08.01.17.001 Gamma Camera</v>
          </cell>
        </row>
        <row r="2836">
          <cell r="J2836" t="str">
            <v>02.08.01.17.002 RIA Equitment</v>
          </cell>
        </row>
        <row r="2837">
          <cell r="J2837" t="str">
            <v>02.08.01.17.003 Computerized Tomograph (SPECT)</v>
          </cell>
        </row>
        <row r="2838">
          <cell r="J2838" t="str">
            <v>02.08.01.17.004 Renograph</v>
          </cell>
        </row>
        <row r="2839">
          <cell r="J2839" t="str">
            <v>02.08.01.17.005 Thryrold</v>
          </cell>
        </row>
        <row r="2840">
          <cell r="J2840" t="str">
            <v>02.08.01.17.006 Alat Kedokteran Nuklir Lain-Lain</v>
          </cell>
        </row>
        <row r="2841">
          <cell r="J2841" t="str">
            <v>02.08.01.18.001 Mobile A-Ray Unit</v>
          </cell>
        </row>
        <row r="2842">
          <cell r="J2842" t="str">
            <v>02.08.01.18.002 Basic Radiography System</v>
          </cell>
        </row>
        <row r="2843">
          <cell r="J2843" t="str">
            <v>02.08.01.18.003 General Examination</v>
          </cell>
        </row>
        <row r="2844">
          <cell r="J2844" t="str">
            <v>02.08.01.18.004 Mass Chest Unit</v>
          </cell>
        </row>
        <row r="2845">
          <cell r="J2845" t="str">
            <v>02.08.01.18.005 Skul Unit</v>
          </cell>
        </row>
        <row r="2846">
          <cell r="J2846" t="str">
            <v>02.08.01.18.006 Mammography Unit</v>
          </cell>
        </row>
        <row r="2847">
          <cell r="J2847" t="str">
            <v>02.08.01.18.007 Tomograph Unit</v>
          </cell>
        </row>
        <row r="2848">
          <cell r="J2848" t="str">
            <v>02.08.01.18.008 Angiography</v>
          </cell>
        </row>
        <row r="2849">
          <cell r="J2849" t="str">
            <v>02.08.01.18.009 Zonography Unit</v>
          </cell>
        </row>
        <row r="2850">
          <cell r="J2850" t="str">
            <v>02.08.01.18.010 CT Scanner</v>
          </cell>
        </row>
        <row r="2851">
          <cell r="J2851" t="str">
            <v>02.08.01.18.011 Magnetic Resonante  Imaging</v>
          </cell>
        </row>
        <row r="2852">
          <cell r="J2852" t="str">
            <v>02.08.01.18.012 Digitan Subtract Angiong</v>
          </cell>
        </row>
        <row r="2853">
          <cell r="J2853" t="str">
            <v>02.08.01.18.013 Dental Panaromic</v>
          </cell>
        </row>
        <row r="2854">
          <cell r="J2854" t="str">
            <v>02.08.01.18.014 Automatic Film Processing</v>
          </cell>
        </row>
        <row r="2855">
          <cell r="J2855" t="str">
            <v>02.08.01.18.015 Manual Film Processing</v>
          </cell>
        </row>
        <row r="2856">
          <cell r="J2856" t="str">
            <v>02.08.01.18.016 Film Drayer</v>
          </cell>
        </row>
        <row r="2857">
          <cell r="J2857" t="str">
            <v>02.08.01.18.017 Film Pass Box</v>
          </cell>
        </row>
        <row r="2858">
          <cell r="J2858" t="str">
            <v>02.08.01.18.018 Film Masker</v>
          </cell>
        </row>
        <row r="2859">
          <cell r="J2859" t="str">
            <v>02.08.01.18.019 Cassete Semua Ukuran</v>
          </cell>
        </row>
        <row r="2860">
          <cell r="J2860" t="str">
            <v>02.08.01.18.020 Film Hanger Semua Ukuran</v>
          </cell>
        </row>
        <row r="2861">
          <cell r="J2861" t="str">
            <v>02.08.01.18.021 X-Ray Contect Therapy</v>
          </cell>
        </row>
        <row r="2862">
          <cell r="J2862" t="str">
            <v>02.08.01.18.022 X-Ray Superficial Therapy</v>
          </cell>
        </row>
        <row r="2863">
          <cell r="J2863" t="str">
            <v>02.08.01.18.023 Deep Therapy</v>
          </cell>
        </row>
        <row r="2864">
          <cell r="J2864" t="str">
            <v>02.08.01.18.024 Medium Voltage Therapy</v>
          </cell>
        </row>
        <row r="2865">
          <cell r="J2865" t="str">
            <v>02.08.01.18.025 Cobalt 60</v>
          </cell>
        </row>
        <row r="2866">
          <cell r="J2866" t="str">
            <v>02.08.01.18.026 Linier Accelerator</v>
          </cell>
        </row>
        <row r="2867">
          <cell r="J2867" t="str">
            <v>02.08.01.18.027 After Loading</v>
          </cell>
        </row>
        <row r="2868">
          <cell r="J2868" t="str">
            <v>02.08.01.18.028 Treatment Plan Computer</v>
          </cell>
        </row>
        <row r="2869">
          <cell r="J2869" t="str">
            <v>02.08.01.18.029 Localizer/Simulator</v>
          </cell>
        </row>
        <row r="2870">
          <cell r="J2870" t="str">
            <v>02.08.01.18.030 Alat Kedokteran Radiologi Lain-Lain</v>
          </cell>
        </row>
        <row r="2871">
          <cell r="J2871" t="str">
            <v>02.08.01.19.001 Electro Countary Treatment</v>
          </cell>
        </row>
        <row r="2872">
          <cell r="J2872" t="str">
            <v>02.08.01.19.002 Ultra Violet Unit</v>
          </cell>
        </row>
        <row r="2873">
          <cell r="J2873" t="str">
            <v>02.08.01.19.003 Examination Lamp</v>
          </cell>
        </row>
        <row r="2874">
          <cell r="J2874" t="str">
            <v>02.08.01.19.004 Tissue Incubator</v>
          </cell>
        </row>
        <row r="2875">
          <cell r="J2875" t="str">
            <v>02.08.01.19.005 Sterillizer</v>
          </cell>
        </row>
        <row r="2876">
          <cell r="J2876" t="str">
            <v>02.08.01.19.006 Dematology Laser</v>
          </cell>
        </row>
        <row r="2877">
          <cell r="J2877" t="str">
            <v>02.08.01.19.007 Skin Draffting</v>
          </cell>
        </row>
        <row r="2878">
          <cell r="J2878" t="str">
            <v>02.08.01.19.008 Alat Kedokteran Kulit dan Kelamin Lain-Lain</v>
          </cell>
        </row>
        <row r="2879">
          <cell r="J2879" t="str">
            <v>02.08.01.20.001 Vebtilator</v>
          </cell>
        </row>
        <row r="2880">
          <cell r="J2880" t="str">
            <v>02.08.01.20.002 Defibrillator</v>
          </cell>
        </row>
        <row r="2881">
          <cell r="J2881" t="str">
            <v>02.08.01.20.003 Bed Side Monitor</v>
          </cell>
        </row>
        <row r="2882">
          <cell r="J2882" t="str">
            <v>02.08.01.20.004 Operating Lamp</v>
          </cell>
        </row>
        <row r="2883">
          <cell r="J2883" t="str">
            <v>02.08.01.20.005 Sterillizer</v>
          </cell>
        </row>
        <row r="2884">
          <cell r="J2884" t="str">
            <v>02.08.01.20.006 Suction Pump</v>
          </cell>
        </row>
        <row r="2885">
          <cell r="J2885" t="str">
            <v>02.08.01.20.007 Electro Surgery</v>
          </cell>
        </row>
        <row r="2886">
          <cell r="J2886" t="str">
            <v>02.08.01.20.008 Anaesthesi Apparatus</v>
          </cell>
        </row>
        <row r="2887">
          <cell r="J2887" t="str">
            <v>02.08.01.20.009 X-Ray Unit</v>
          </cell>
        </row>
        <row r="2888">
          <cell r="J2888" t="str">
            <v>02.08.01.20.010 Infusion Pump</v>
          </cell>
        </row>
        <row r="2889">
          <cell r="J2889" t="str">
            <v>02.08.01.20.011 Inhalation Unit</v>
          </cell>
        </row>
        <row r="2890">
          <cell r="J2890" t="str">
            <v>02.08.01.20.012 Operating Table</v>
          </cell>
        </row>
        <row r="2891">
          <cell r="J2891" t="str">
            <v>02.08.01.20.013 Oxigen Test</v>
          </cell>
        </row>
        <row r="2892">
          <cell r="J2892" t="str">
            <v>02.08.01.20.014 Suction Thorax</v>
          </cell>
        </row>
        <row r="2893">
          <cell r="J2893" t="str">
            <v>02.08.01.20.015 Emergency Kit</v>
          </cell>
        </row>
        <row r="2894">
          <cell r="J2894" t="str">
            <v>02.08.01.20.016 Alat Kedokteran Gawat Darurat Lain-Lain</v>
          </cell>
        </row>
        <row r="2895">
          <cell r="J2895" t="str">
            <v>02.08.01.21.001 EEG</v>
          </cell>
        </row>
        <row r="2896">
          <cell r="J2896" t="str">
            <v>02.08.01.21.002 EMG</v>
          </cell>
        </row>
        <row r="2897">
          <cell r="J2897" t="str">
            <v>02.08.01.21.003 Electro Shock Therapy</v>
          </cell>
        </row>
        <row r="2898">
          <cell r="J2898" t="str">
            <v>02.08.01.21.004 Electro Stimulator</v>
          </cell>
        </row>
        <row r="2899">
          <cell r="J2899" t="str">
            <v>02.08.01.21.005 Defibrillator</v>
          </cell>
        </row>
        <row r="2900">
          <cell r="J2900" t="str">
            <v>02.08.01.21.006 Suction Pump</v>
          </cell>
        </row>
        <row r="2901">
          <cell r="J2901" t="str">
            <v>02.08.01.21.007 Spygmomameter</v>
          </cell>
        </row>
        <row r="2902">
          <cell r="J2902" t="str">
            <v>02.08.01.21.008 Scale</v>
          </cell>
        </row>
        <row r="2903">
          <cell r="J2903" t="str">
            <v>02.08.01.21.009 Stoboscapes</v>
          </cell>
        </row>
        <row r="2904">
          <cell r="J2904" t="str">
            <v>02.08.01.21.010 Examination Table</v>
          </cell>
        </row>
        <row r="2905">
          <cell r="J2905" t="str">
            <v>02.08.01.21.011 Examination Lamp</v>
          </cell>
        </row>
        <row r="2906">
          <cell r="J2906" t="str">
            <v>02.08.01.21.012 Resuscitator</v>
          </cell>
        </row>
        <row r="2907">
          <cell r="J2907" t="str">
            <v>02.08.01.21.013 Alat Kedokteran Jiwa Lain-Lain</v>
          </cell>
        </row>
        <row r="2908">
          <cell r="J2908" t="str">
            <v>02.08.02.01.001 Nurset Set</v>
          </cell>
        </row>
        <row r="2909">
          <cell r="J2909" t="str">
            <v>02.08.02.01.002 Alat Kesehatan Perawatan Lain-Lain</v>
          </cell>
        </row>
        <row r="2910">
          <cell r="J2910" t="str">
            <v>02.08.02.02.001 Short Wave Diathermy</v>
          </cell>
        </row>
        <row r="2911">
          <cell r="J2911" t="str">
            <v>02.08.02.02.002 Micro Wave Diathermy</v>
          </cell>
        </row>
        <row r="2912">
          <cell r="J2912" t="str">
            <v>02.08.02.02.003 Ultra Sound Therapy</v>
          </cell>
        </row>
        <row r="2913">
          <cell r="J2913" t="str">
            <v>02.08.02.02.004 LF Electro Therapy</v>
          </cell>
        </row>
        <row r="2914">
          <cell r="J2914" t="str">
            <v>02.08.02.02.005 Faradic Galavanic Therapy</v>
          </cell>
        </row>
        <row r="2915">
          <cell r="J2915" t="str">
            <v>02.08.02.02.006 Laser Therapy</v>
          </cell>
        </row>
        <row r="2916">
          <cell r="J2916" t="str">
            <v>02.08.02.02.007 Infra Red &amp; Ultraviolet</v>
          </cell>
        </row>
        <row r="2917">
          <cell r="J2917" t="str">
            <v>02.08.02.02.008 Compresssion Therapy</v>
          </cell>
        </row>
        <row r="2918">
          <cell r="J2918" t="str">
            <v>02.08.02.02.009 Acupunture Therapy</v>
          </cell>
        </row>
        <row r="2919">
          <cell r="J2919" t="str">
            <v>02.08.02.02.010 Traction Unit</v>
          </cell>
        </row>
        <row r="2920">
          <cell r="J2920" t="str">
            <v>02.08.02.02.011 Suspension  &amp; Pulley Equipment</v>
          </cell>
        </row>
        <row r="2921">
          <cell r="J2921" t="str">
            <v>02.08.02.02.012 Exercise Equipment</v>
          </cell>
        </row>
        <row r="2922">
          <cell r="J2922" t="str">
            <v>02.08.02.02.013 Tread Mill</v>
          </cell>
        </row>
        <row r="2923">
          <cell r="J2923" t="str">
            <v>02.08.02.02.014 Paralin Bath</v>
          </cell>
        </row>
        <row r="2924">
          <cell r="J2924" t="str">
            <v>02.08.02.02.015 Hydric Therapy</v>
          </cell>
        </row>
        <row r="2925">
          <cell r="J2925" t="str">
            <v>02.08.02.02.016 Bath Will Pool</v>
          </cell>
        </row>
        <row r="2926">
          <cell r="J2926" t="str">
            <v>02.08.02.02.017 Pulsa Erator Unit</v>
          </cell>
        </row>
        <row r="2927">
          <cell r="J2927" t="str">
            <v>02.08.02.02.018 Isostations for Accurate</v>
          </cell>
        </row>
        <row r="2928">
          <cell r="J2928" t="str">
            <v>02.08.02.02.019 Lymphatic Pirysiotherapy</v>
          </cell>
        </row>
        <row r="2929">
          <cell r="J2929" t="str">
            <v>02.08.02.02.020 Finger Muscie Therapy</v>
          </cell>
        </row>
        <row r="2930">
          <cell r="J2930" t="str">
            <v>02.08.02.02.021 There Peutical Nerve &amp; Muscie Stimulation</v>
          </cell>
        </row>
        <row r="2931">
          <cell r="J2931" t="str">
            <v>02.08.02.02.022 Rowing Machine</v>
          </cell>
        </row>
        <row r="2932">
          <cell r="J2932" t="str">
            <v>02.08.02.02.023 Exercise Blicyles</v>
          </cell>
        </row>
        <row r="2933">
          <cell r="J2933" t="str">
            <v>02.08.02.02.024 Electro Stimulation &amp; Analgesia</v>
          </cell>
        </row>
        <row r="2934">
          <cell r="J2934" t="str">
            <v>02.08.02.02.025 Whell Chair</v>
          </cell>
        </row>
        <row r="2935">
          <cell r="J2935" t="str">
            <v>02.08.02.02.026 Alat Kesehatan Rehabilitasi Medis Lain-Lain</v>
          </cell>
        </row>
        <row r="2936">
          <cell r="J2936" t="str">
            <v>02.08.02.03.001 Ergo Cycle</v>
          </cell>
        </row>
        <row r="2937">
          <cell r="J2937" t="str">
            <v>02.08.02.03.002 Monoplane Chamber</v>
          </cell>
        </row>
        <row r="2938">
          <cell r="J2938" t="str">
            <v>02.08.02.03.003 Walk In</v>
          </cell>
        </row>
        <row r="2939">
          <cell r="J2939" t="str">
            <v>02.08.02.03.004 Walk In Chamb Monocomp</v>
          </cell>
        </row>
        <row r="2940">
          <cell r="J2940" t="str">
            <v>02.08.02.03.005 Walk In Chamb Multicomp</v>
          </cell>
        </row>
        <row r="2941">
          <cell r="J2941" t="str">
            <v>02.08.02.03.006 Tread Mill</v>
          </cell>
        </row>
        <row r="2942">
          <cell r="J2942" t="str">
            <v>02.08.02.03.007 Spirometer</v>
          </cell>
        </row>
        <row r="2943">
          <cell r="J2943" t="str">
            <v>02.08.02.03.008 Spirometer BMR</v>
          </cell>
        </row>
        <row r="2944">
          <cell r="J2944" t="str">
            <v>02.08.02.03.009 Spirometer VO Max</v>
          </cell>
        </row>
        <row r="2945">
          <cell r="J2945" t="str">
            <v>02.08.02.03.010 Telemeter</v>
          </cell>
        </row>
        <row r="2946">
          <cell r="J2946" t="str">
            <v>02.08.02.03.011 Vision Screnner</v>
          </cell>
        </row>
        <row r="2947">
          <cell r="J2947" t="str">
            <v>02.08.02.03.012 Sound Level Meter</v>
          </cell>
        </row>
        <row r="2948">
          <cell r="J2948" t="str">
            <v>02.08.02.03.013 Alat Alat Mikrolimat</v>
          </cell>
        </row>
        <row r="2949">
          <cell r="J2949" t="str">
            <v>02.08.02.03.014 Diving Tank</v>
          </cell>
        </row>
        <row r="2950">
          <cell r="J2950" t="str">
            <v>02.08.02.03.015 Bubble Nitrogen Detector</v>
          </cell>
        </row>
        <row r="2951">
          <cell r="J2951" t="str">
            <v>02.08.02.03.016 O2 Gas Analyzer</v>
          </cell>
        </row>
        <row r="2952">
          <cell r="J2952" t="str">
            <v>02.08.02.03.017 O2, N2 Blood Analyzer</v>
          </cell>
        </row>
        <row r="2953">
          <cell r="J2953" t="str">
            <v>02.08.02.03.018 CO2 Gas Analyzer</v>
          </cell>
        </row>
        <row r="2954">
          <cell r="J2954" t="str">
            <v>02.08.02.03.019 O2 Master</v>
          </cell>
        </row>
        <row r="2955">
          <cell r="J2955" t="str">
            <v>02.08.02.03.020 Fire Extinghuizer</v>
          </cell>
        </row>
        <row r="2956">
          <cell r="J2956" t="str">
            <v>02.08.02.03.021 Scrubber Equipment</v>
          </cell>
        </row>
        <row r="2957">
          <cell r="J2957" t="str">
            <v>02.08.02.03.022 Compressor</v>
          </cell>
        </row>
        <row r="2958">
          <cell r="J2958" t="str">
            <v>02.08.02.03.023 Compressor Hight Presure</v>
          </cell>
        </row>
        <row r="2959">
          <cell r="J2959" t="str">
            <v>02.08.02.03.024 Compressor Low Presure</v>
          </cell>
        </row>
        <row r="2960">
          <cell r="J2960" t="str">
            <v>02.08.02.03.025 Chiler System Equipment</v>
          </cell>
        </row>
        <row r="2961">
          <cell r="J2961" t="str">
            <v>02.08.02.03.026 Audio/Video Comunication</v>
          </cell>
        </row>
        <row r="2962">
          <cell r="J2962" t="str">
            <v>02.08.02.03.027 Mixed Gas Central Equipment</v>
          </cell>
        </row>
        <row r="2963">
          <cell r="J2963" t="str">
            <v>02.08.02.03.028 Scuba Closed Circuit</v>
          </cell>
        </row>
        <row r="2964">
          <cell r="J2964" t="str">
            <v>02.08.02.03.029 Superlife 17 B</v>
          </cell>
        </row>
        <row r="2965">
          <cell r="J2965" t="str">
            <v>02.08.02.03.030 Audimeter Computerized</v>
          </cell>
        </row>
        <row r="2966">
          <cell r="J2966" t="str">
            <v>02.08.02.03.031 Vestibulator Test Equip</v>
          </cell>
        </row>
        <row r="2967">
          <cell r="J2967" t="str">
            <v>02.08.02.03.032 Alat Kesehatan Matra Laut Lain-Lain</v>
          </cell>
        </row>
        <row r="2968">
          <cell r="J2968" t="str">
            <v>02.08.02.04.001 Basic Orentation Trainer</v>
          </cell>
        </row>
        <row r="2969">
          <cell r="J2969" t="str">
            <v>02.08.02.04.002 Human Centrifuge</v>
          </cell>
        </row>
        <row r="2970">
          <cell r="J2970" t="str">
            <v>02.08.02.04.003 Decompression Chamber</v>
          </cell>
        </row>
        <row r="2971">
          <cell r="J2971" t="str">
            <v>02.08.02.04.004 Ejection Seat Trainer</v>
          </cell>
        </row>
        <row r="2972">
          <cell r="J2972" t="str">
            <v>02.08.02.04.005 Auto Sprirometer</v>
          </cell>
        </row>
        <row r="2973">
          <cell r="J2973" t="str">
            <v>02.08.02.04.006 ECG / EEG Recorder</v>
          </cell>
        </row>
        <row r="2974">
          <cell r="J2974" t="str">
            <v>02.08.02.04.007 ECG Unit</v>
          </cell>
        </row>
        <row r="2975">
          <cell r="J2975" t="str">
            <v>02.08.02.04.008 ENG Unit</v>
          </cell>
        </row>
        <row r="2976">
          <cell r="J2976" t="str">
            <v>02.08.02.04.009 Alat Kesehatan Matra Udara Lain-Lain</v>
          </cell>
        </row>
        <row r="2977">
          <cell r="J2977" t="str">
            <v>02.08.02.05.001 Anthropometer</v>
          </cell>
        </row>
        <row r="2978">
          <cell r="J2978" t="str">
            <v>02.08.02.05.002 Airpolution Tst Equipt</v>
          </cell>
        </row>
        <row r="2979">
          <cell r="J2979" t="str">
            <v>02.08.02.05.003 Boneka</v>
          </cell>
        </row>
        <row r="2980">
          <cell r="J2980" t="str">
            <v>02.08.02.05.004 Boneka Anatomi</v>
          </cell>
        </row>
        <row r="2981">
          <cell r="J2981" t="str">
            <v>02.08.02.05.005 Boneka Recusitasi Anne</v>
          </cell>
        </row>
        <row r="2982">
          <cell r="J2982" t="str">
            <v>02.08.02.05.006 Boneka Recusitasi Anne Rec</v>
          </cell>
        </row>
        <row r="2983">
          <cell r="J2983" t="str">
            <v>02.08.02.05.007 Emergency Adult</v>
          </cell>
        </row>
        <row r="2984">
          <cell r="J2984" t="str">
            <v>02.08.02.05.008 Forensic Odontology Set</v>
          </cell>
        </row>
        <row r="2985">
          <cell r="J2985" t="str">
            <v>02.08.02.05.009 Infition Trainer</v>
          </cell>
        </row>
        <row r="2986">
          <cell r="J2986" t="str">
            <v>02.08.02.05.010 Intubation Trainer</v>
          </cell>
        </row>
        <row r="2987">
          <cell r="J2987" t="str">
            <v>02.08.02.05.011 Alat Kedokteran Kepolisian Lain-Lain</v>
          </cell>
        </row>
        <row r="2988">
          <cell r="J2988" t="str">
            <v>02.08.02.06.001 Treat Mill</v>
          </cell>
        </row>
        <row r="2989">
          <cell r="J2989" t="str">
            <v>02.08.02.06.002 Track Sendo</v>
          </cell>
        </row>
        <row r="2990">
          <cell r="J2990" t="str">
            <v>02.08.02.06.003 Sepeda Statis</v>
          </cell>
        </row>
        <row r="2991">
          <cell r="J2991" t="str">
            <v>02.08.02.06.004 Alat Kesehatan Olah Raga Lain-Lain</v>
          </cell>
        </row>
        <row r="2992">
          <cell r="J2992" t="str">
            <v>02.09.01.01.001 Conductivity Meter</v>
          </cell>
        </row>
        <row r="2993">
          <cell r="J2993" t="str">
            <v>02.09.01.01.002 Hallige Comperator</v>
          </cell>
        </row>
        <row r="2994">
          <cell r="J2994" t="str">
            <v>02.09.01.01.003 Hallige Tubidity Meter</v>
          </cell>
        </row>
        <row r="2995">
          <cell r="J2995" t="str">
            <v>02.09.01.01.004 Spectro Photo Meter</v>
          </cell>
        </row>
        <row r="2996">
          <cell r="J2996" t="str">
            <v>02.09.01.01.005 Discicator / Eksicator</v>
          </cell>
        </row>
        <row r="2997">
          <cell r="J2997" t="str">
            <v>02.09.01.01.006 Timbangan Elektronik</v>
          </cell>
        </row>
        <row r="2998">
          <cell r="J2998" t="str">
            <v>02.09.01.01.007 P.H Meter</v>
          </cell>
        </row>
        <row r="2999">
          <cell r="J2999" t="str">
            <v>02.09.01.01.008 Raffluk Bottle &amp; Standar</v>
          </cell>
        </row>
        <row r="3000">
          <cell r="J3000" t="str">
            <v>02.09.01.01.009 Yark Test</v>
          </cell>
        </row>
        <row r="3001">
          <cell r="J3001" t="str">
            <v>02.09.01.01.010 D.O Bottle</v>
          </cell>
        </row>
        <row r="3002">
          <cell r="J3002" t="str">
            <v>02.09.01.01.011 Aqudee Bottle</v>
          </cell>
        </row>
        <row r="3003">
          <cell r="J3003" t="str">
            <v>02.09.01.01.012 Daskor Glask</v>
          </cell>
        </row>
        <row r="3004">
          <cell r="J3004" t="str">
            <v>02.09.01.01.013 Beaker Glass</v>
          </cell>
        </row>
        <row r="3005">
          <cell r="J3005" t="str">
            <v>02.09.01.01.014 Krous Glass</v>
          </cell>
        </row>
        <row r="3006">
          <cell r="J3006" t="str">
            <v>02.09.01.01.015 Kykhol Glass</v>
          </cell>
        </row>
        <row r="3007">
          <cell r="J3007" t="str">
            <v>02.09.01.01.016 Alat Penguji Daya Tembus Air</v>
          </cell>
        </row>
        <row r="3008">
          <cell r="J3008" t="str">
            <v>02.09.01.01.017 Alat Pengukur Kadar Air</v>
          </cell>
        </row>
        <row r="3009">
          <cell r="J3009" t="str">
            <v>02.09.01.01.018 Alat Pengukur Kelembaban</v>
          </cell>
        </row>
        <row r="3010">
          <cell r="J3010" t="str">
            <v>02.09.01.01.019 Alat Penguji Penerapan Udara Air</v>
          </cell>
        </row>
        <row r="3011">
          <cell r="J3011" t="str">
            <v>02.09.01.01.020 Alat Penguji Tembus Udara</v>
          </cell>
        </row>
        <row r="3012">
          <cell r="J3012" t="str">
            <v>02.09.01.02.001 Autoklave Unit</v>
          </cell>
        </row>
        <row r="3013">
          <cell r="J3013" t="str">
            <v>02.09.01.02.002 Incubator</v>
          </cell>
        </row>
        <row r="3014">
          <cell r="J3014" t="str">
            <v>02.09.01.02.003 Blender</v>
          </cell>
        </row>
        <row r="3015">
          <cell r="J3015" t="str">
            <v>02.09.01.02.004 Plate Count Chambre</v>
          </cell>
        </row>
        <row r="3016">
          <cell r="J3016" t="str">
            <v>02.09.01.02.005 Cawan Petri</v>
          </cell>
        </row>
        <row r="3017">
          <cell r="J3017" t="str">
            <v>02.09.01.02.006 Alat Pengambil Sampel Air</v>
          </cell>
        </row>
        <row r="3018">
          <cell r="J3018" t="str">
            <v>02.09.01.02.007 Alat Laboratorium Microbiologi Lain-Lain</v>
          </cell>
        </row>
        <row r="3019">
          <cell r="J3019" t="str">
            <v>02.09.01.03.001 Portable Electro Sounding Test</v>
          </cell>
        </row>
        <row r="3020">
          <cell r="J3020" t="str">
            <v>02.09.01.03.002 Electronic Thermometer</v>
          </cell>
        </row>
        <row r="3021">
          <cell r="J3021" t="str">
            <v>02.09.01.03.003 Flour Photo Meter</v>
          </cell>
        </row>
        <row r="3022">
          <cell r="J3022" t="str">
            <v>02.09.01.03.004 Mikroskop Dengan Kamera</v>
          </cell>
        </row>
        <row r="3023">
          <cell r="J3023" t="str">
            <v>02.09.01.03.005 Magnetic Stirder</v>
          </cell>
        </row>
        <row r="3024">
          <cell r="J3024" t="str">
            <v>02.09.01.03.006 Bacteri Colorimeter</v>
          </cell>
        </row>
        <row r="3025">
          <cell r="J3025" t="str">
            <v>02.09.01.03.007 Fitting Plate</v>
          </cell>
        </row>
        <row r="3026">
          <cell r="J3026" t="str">
            <v>02.09.01.03.008 Water Test</v>
          </cell>
        </row>
        <row r="3027">
          <cell r="J3027" t="str">
            <v>02.09.01.03.009 Rit Meter Unit</v>
          </cell>
        </row>
        <row r="3028">
          <cell r="J3028" t="str">
            <v>02.09.01.03.010 Automatic Burette</v>
          </cell>
        </row>
        <row r="3029">
          <cell r="J3029" t="str">
            <v>02.09.01.03.011 Visual Acumulation Jump</v>
          </cell>
        </row>
        <row r="3030">
          <cell r="J3030" t="str">
            <v>02.09.01.03.012 Circilation Tank</v>
          </cell>
        </row>
        <row r="3031">
          <cell r="J3031" t="str">
            <v>02.09.01.03.013 File Lab. Turbidity</v>
          </cell>
        </row>
        <row r="3032">
          <cell r="J3032" t="str">
            <v>02.09.01.03.014 Ecosonder</v>
          </cell>
        </row>
        <row r="3033">
          <cell r="J3033" t="str">
            <v>02.09.01.03.015 Pott Maker</v>
          </cell>
        </row>
        <row r="3034">
          <cell r="J3034" t="str">
            <v>02.09.01.03.016 D.O Meter</v>
          </cell>
        </row>
        <row r="3035">
          <cell r="J3035" t="str">
            <v>02.09.01.03.017 Sediment Sampler</v>
          </cell>
        </row>
        <row r="3036">
          <cell r="J3036" t="str">
            <v>02.09.01.03.018 Deft Botter</v>
          </cell>
        </row>
        <row r="3037">
          <cell r="J3037" t="str">
            <v>02.09.01.03.019 Crosible Cours</v>
          </cell>
        </row>
        <row r="3038">
          <cell r="J3038" t="str">
            <v>02.09.01.03.020 Destiling Apparat</v>
          </cell>
        </row>
        <row r="3039">
          <cell r="J3039" t="str">
            <v>02.09.01.03.021 Water Current Meter</v>
          </cell>
        </row>
        <row r="3040">
          <cell r="J3040" t="str">
            <v>02.09.01.03.022 Carbon Red Autometer</v>
          </cell>
        </row>
        <row r="3041">
          <cell r="J3041" t="str">
            <v>02.09.01.03.023 Electrode</v>
          </cell>
        </row>
        <row r="3042">
          <cell r="J3042" t="str">
            <v>02.09.01.03.024 Natcool</v>
          </cell>
        </row>
        <row r="3043">
          <cell r="J3043" t="str">
            <v>02.09.01.03.025 Alat Laboratorium Hidro Kimia Lain-Lain</v>
          </cell>
        </row>
        <row r="3044">
          <cell r="J3044" t="str">
            <v>02.09.01.04.001 Rechbock</v>
          </cell>
        </row>
        <row r="3045">
          <cell r="J3045" t="str">
            <v>02.09.01.04.002 Cipolleti</v>
          </cell>
        </row>
        <row r="3046">
          <cell r="J3046" t="str">
            <v>02.09.01.04.003 Thompson</v>
          </cell>
        </row>
        <row r="3047">
          <cell r="J3047" t="str">
            <v>02.09.01.04.004 Water Level Meter</v>
          </cell>
        </row>
        <row r="3048">
          <cell r="J3048" t="str">
            <v>02.09.01.04.005 Afsluiter</v>
          </cell>
        </row>
        <row r="3049">
          <cell r="J3049" t="str">
            <v>02.09.01.04.006 Water Meter</v>
          </cell>
        </row>
        <row r="3050">
          <cell r="J3050" t="str">
            <v>02.09.01.04.007 Cround Water Analogous</v>
          </cell>
        </row>
        <row r="3051">
          <cell r="J3051" t="str">
            <v>02.09.01.04.008 Water Level Recorder</v>
          </cell>
        </row>
        <row r="3052">
          <cell r="J3052" t="str">
            <v>02.09.01.04.009 Water Supplier</v>
          </cell>
        </row>
        <row r="3053">
          <cell r="J3053" t="str">
            <v>02.09.01.04.010 Disk Acronometer</v>
          </cell>
        </row>
        <row r="3054">
          <cell r="J3054" t="str">
            <v>02.09.01.04.011 Tools</v>
          </cell>
        </row>
        <row r="3055">
          <cell r="J3055" t="str">
            <v>02.09.01.04.012 Alat Lab  Model/Hidrolika  Lain-Lain</v>
          </cell>
        </row>
        <row r="3056">
          <cell r="J3056" t="str">
            <v>02.09.01.05.001 Daimond Rock Saw</v>
          </cell>
        </row>
        <row r="3057">
          <cell r="J3057" t="str">
            <v>02.09.01.05.002 Geological Hammaer</v>
          </cell>
        </row>
        <row r="3058">
          <cell r="J3058" t="str">
            <v>02.09.01.05.003 Tripod  Compass</v>
          </cell>
        </row>
        <row r="3059">
          <cell r="J3059" t="str">
            <v>02.09.01.05.004 Car Compass</v>
          </cell>
        </row>
        <row r="3060">
          <cell r="J3060" t="str">
            <v>02.09.01.05.005 Stereoscope</v>
          </cell>
        </row>
        <row r="3061">
          <cell r="J3061" t="str">
            <v>02.09.01.05.006 Pocket Stereoscope</v>
          </cell>
        </row>
        <row r="3062">
          <cell r="J3062" t="str">
            <v>02.09.01.05.007 Camera Photo Micrograph</v>
          </cell>
        </row>
        <row r="3063">
          <cell r="J3063" t="str">
            <v>02.09.01.05.008 Curvermeter/Map Measure</v>
          </cell>
        </row>
        <row r="3064">
          <cell r="J3064" t="str">
            <v>02.09.01.05.009 Photo Micrograph Camera</v>
          </cell>
        </row>
        <row r="3065">
          <cell r="J3065" t="str">
            <v>02.09.01.05.010 Polarizing Microscope</v>
          </cell>
        </row>
        <row r="3066">
          <cell r="J3066" t="str">
            <v>02.09.01.05.011 Slede Rule Duplex</v>
          </cell>
        </row>
        <row r="3067">
          <cell r="J3067" t="str">
            <v>02.09.01.05.012 Rock Squarness Gauge</v>
          </cell>
        </row>
        <row r="3068">
          <cell r="J3068" t="str">
            <v>02.09.01.05.013 Rock Cassification</v>
          </cell>
        </row>
        <row r="3069">
          <cell r="J3069" t="str">
            <v>02.09.01.05.014 Rock Specmen Holder</v>
          </cell>
        </row>
        <row r="3070">
          <cell r="J3070" t="str">
            <v>02.09.01.05.015 Nx Rock Grade</v>
          </cell>
        </row>
        <row r="3071">
          <cell r="J3071" t="str">
            <v>02.09.01.05.016 Rock Toughness Tester</v>
          </cell>
        </row>
        <row r="3072">
          <cell r="J3072" t="str">
            <v>02.09.01.05.017 Hand Compresion Machine</v>
          </cell>
        </row>
        <row r="3073">
          <cell r="J3073" t="str">
            <v>02.09.01.05.018 Rock Masonri Saw</v>
          </cell>
        </row>
        <row r="3074">
          <cell r="J3074" t="str">
            <v>02.09.01.05.019 Rock Masonri Felker</v>
          </cell>
        </row>
        <row r="3075">
          <cell r="J3075" t="str">
            <v>02.09.01.05.020 Polishing Grinder</v>
          </cell>
        </row>
        <row r="3076">
          <cell r="J3076" t="str">
            <v>02.09.01.05.021 Electrik Compresion Machine</v>
          </cell>
        </row>
        <row r="3077">
          <cell r="J3077" t="str">
            <v>02.09.01.05.022 Seft  Rock Compresion Machine</v>
          </cell>
        </row>
        <row r="3078">
          <cell r="J3078" t="str">
            <v>02.09.01.05.023 Rock Stress Ass Gauge</v>
          </cell>
        </row>
        <row r="3079">
          <cell r="J3079" t="str">
            <v>02.09.01.05.024 Selve Shaker Ass</v>
          </cell>
        </row>
        <row r="3080">
          <cell r="J3080" t="str">
            <v>02.09.01.05.025 Safety Gauge</v>
          </cell>
        </row>
        <row r="3081">
          <cell r="J3081" t="str">
            <v>02.09.01.05.026 Micrometer Everfece</v>
          </cell>
        </row>
        <row r="3082">
          <cell r="J3082" t="str">
            <v>02.09.01.05.027 Rock Coulor Chart</v>
          </cell>
        </row>
        <row r="3083">
          <cell r="J3083" t="str">
            <v>02.09.01.05.028 Rock Masonny Saw</v>
          </cell>
        </row>
        <row r="3084">
          <cell r="J3084" t="str">
            <v>02.09.01.05.029 Alat Lab. Buatan/Geologi Lain-Lain</v>
          </cell>
        </row>
        <row r="3085">
          <cell r="J3085" t="str">
            <v>02.09.01.06.001 Load Coll</v>
          </cell>
        </row>
        <row r="3086">
          <cell r="J3086" t="str">
            <v>02.09.01.06.002 Plane Machine for Wood</v>
          </cell>
        </row>
        <row r="3087">
          <cell r="J3087" t="str">
            <v>02.09.01.06.003 Pulling Power Test</v>
          </cell>
        </row>
        <row r="3088">
          <cell r="J3088" t="str">
            <v>02.09.01.06.004 Drill Machine</v>
          </cell>
        </row>
        <row r="3089">
          <cell r="J3089" t="str">
            <v>02.09.01.06.005 Hot Press</v>
          </cell>
        </row>
        <row r="3090">
          <cell r="J3090" t="str">
            <v>02.09.01.06.006 Cold Press</v>
          </cell>
        </row>
        <row r="3091">
          <cell r="J3091" t="str">
            <v>02.09.01.06.007 Remoal Rol</v>
          </cell>
        </row>
        <row r="3092">
          <cell r="J3092" t="str">
            <v>02.09.01.06.008 Dusting Wood Machine</v>
          </cell>
        </row>
        <row r="3093">
          <cell r="J3093" t="str">
            <v>02.09.01.06.009 Cruser Saw Dust</v>
          </cell>
        </row>
        <row r="3094">
          <cell r="J3094" t="str">
            <v>02.09.01.06.010 Smooth Machine</v>
          </cell>
        </row>
        <row r="3095">
          <cell r="J3095" t="str">
            <v>02.09.01.06.011 Speeding Machine</v>
          </cell>
        </row>
        <row r="3096">
          <cell r="J3096" t="str">
            <v>02.09.01.06.012 Flesh Steam Butler</v>
          </cell>
        </row>
        <row r="3097">
          <cell r="J3097" t="str">
            <v>02.09.01.06.013 Test Press/Sterght Test</v>
          </cell>
        </row>
        <row r="3098">
          <cell r="J3098" t="str">
            <v>02.09.01.06.014 Thermo P.A.C</v>
          </cell>
        </row>
        <row r="3099">
          <cell r="J3099" t="str">
            <v>02.09.01.06.015 Hearter Spraykiln</v>
          </cell>
        </row>
        <row r="3100">
          <cell r="J3100" t="str">
            <v>02.09.01.06.016 Saw Machine for Concrete</v>
          </cell>
        </row>
        <row r="3101">
          <cell r="J3101" t="str">
            <v>02.09.01.06.017 Cinva Ram</v>
          </cell>
        </row>
        <row r="3102">
          <cell r="J3102" t="str">
            <v>02.09.01.06.018 Hardness Test Machine</v>
          </cell>
        </row>
        <row r="3103">
          <cell r="J3103" t="str">
            <v>02.09.01.06.019 Bambu Machine  Lime Machine</v>
          </cell>
        </row>
        <row r="3104">
          <cell r="J3104" t="str">
            <v>02.09.01.06.020 Lime Machine</v>
          </cell>
        </row>
        <row r="3105">
          <cell r="J3105" t="str">
            <v>02.09.01.06.021 Frais Machine</v>
          </cell>
        </row>
        <row r="3106">
          <cell r="J3106" t="str">
            <v>02.09.01.06.022 Woolding Range</v>
          </cell>
        </row>
        <row r="3107">
          <cell r="J3107" t="str">
            <v>02.09.01.06.023 Block Macing Machine</v>
          </cell>
        </row>
        <row r="3108">
          <cell r="J3108" t="str">
            <v>02.09.01.06.024 Bataco Press Test</v>
          </cell>
        </row>
        <row r="3109">
          <cell r="J3109" t="str">
            <v>02.09.01.06.025 Cell Unit</v>
          </cell>
        </row>
        <row r="3110">
          <cell r="J3110" t="str">
            <v>02.09.01.06.026 Dirrecsher Unit</v>
          </cell>
        </row>
        <row r="3111">
          <cell r="J3111" t="str">
            <v>02.09.01.06.027 Atterberg</v>
          </cell>
        </row>
        <row r="3112">
          <cell r="J3112" t="str">
            <v>02.09.01.06.028 Compaction</v>
          </cell>
        </row>
        <row r="3113">
          <cell r="J3113" t="str">
            <v>02.09.01.06.029 Acicator Glass</v>
          </cell>
        </row>
        <row r="3114">
          <cell r="J3114" t="str">
            <v>02.09.01.06.030 Reager Bush Glass</v>
          </cell>
        </row>
        <row r="3115">
          <cell r="J3115" t="str">
            <v>02.09.01.06.031 Matlas Glass</v>
          </cell>
        </row>
        <row r="3116">
          <cell r="J3116" t="str">
            <v>02.09.01.06.032 Zondering Machine Unit</v>
          </cell>
        </row>
        <row r="3117">
          <cell r="J3117" t="str">
            <v>02.09.01.06.033 Strele Apparat</v>
          </cell>
        </row>
        <row r="3118">
          <cell r="J3118" t="str">
            <v>02.09.01.06.034 Beanding Press</v>
          </cell>
        </row>
        <row r="3119">
          <cell r="J3119" t="str">
            <v>02.09.01.06.035 Universal Test Machine</v>
          </cell>
        </row>
        <row r="3120">
          <cell r="J3120" t="str">
            <v>02.09.01.06.036 Water Impermeability</v>
          </cell>
        </row>
        <row r="3121">
          <cell r="J3121" t="str">
            <v>02.09.01.06.037 Concrete Borring</v>
          </cell>
        </row>
        <row r="3122">
          <cell r="J3122" t="str">
            <v>02.09.01.06.038 Stressing &amp; Manometer</v>
          </cell>
        </row>
        <row r="3123">
          <cell r="J3123" t="str">
            <v>02.09.01.06.039 Grooting</v>
          </cell>
        </row>
        <row r="3124">
          <cell r="J3124" t="str">
            <v>02.09.01.06.040 Mesin Penumbuk</v>
          </cell>
        </row>
        <row r="3125">
          <cell r="J3125" t="str">
            <v>02.09.01.06.041 Concrete Mixer/Pengaduk Beton</v>
          </cell>
        </row>
        <row r="3126">
          <cell r="J3126" t="str">
            <v>02.09.01.06.042 Vibrating Unit</v>
          </cell>
        </row>
        <row r="3127">
          <cell r="J3127" t="str">
            <v>02.09.01.06.043 Abrating Machine</v>
          </cell>
        </row>
        <row r="3128">
          <cell r="J3128" t="str">
            <v>02.09.01.06.044 Greep Apparat</v>
          </cell>
        </row>
        <row r="3129">
          <cell r="J3129" t="str">
            <v>02.09.01.06.045 Stone Crusher</v>
          </cell>
        </row>
        <row r="3130">
          <cell r="J3130" t="str">
            <v>02.09.01.06.046 Instrument Strain Gauge</v>
          </cell>
        </row>
        <row r="3131">
          <cell r="J3131" t="str">
            <v>02.09.01.06.047 Alat Pemeriksaan Semen</v>
          </cell>
        </row>
        <row r="3132">
          <cell r="J3132" t="str">
            <v>02.09.01.06.048 Vicat apparatur</v>
          </cell>
        </row>
        <row r="3133">
          <cell r="J3133" t="str">
            <v>02.09.01.06.049 Mortar</v>
          </cell>
        </row>
        <row r="3134">
          <cell r="J3134" t="str">
            <v>02.09.01.06.050 Thermometer for Compund</v>
          </cell>
        </row>
        <row r="3135">
          <cell r="J3135" t="str">
            <v>02.09.01.06.051 PH Meter</v>
          </cell>
        </row>
        <row r="3136">
          <cell r="J3136" t="str">
            <v>02.09.01.06.052 Alat pemeriksaan Agregate</v>
          </cell>
        </row>
        <row r="3137">
          <cell r="J3137" t="str">
            <v>02.09.01.06.053 Screen</v>
          </cell>
        </row>
        <row r="3138">
          <cell r="J3138" t="str">
            <v>02.09.01.06.054 Sample Sliter Set</v>
          </cell>
        </row>
        <row r="3139">
          <cell r="J3139" t="str">
            <v>02.09.01.06.055 Weight per Copit Yeild &amp; Air Condition</v>
          </cell>
        </row>
        <row r="3140">
          <cell r="J3140" t="str">
            <v>02.09.01.06.056 Alat Pemeriksaan SP Grafity Air</v>
          </cell>
        </row>
        <row r="3141">
          <cell r="J3141" t="str">
            <v>02.09.01.06.057 Organis Impuries Test Set</v>
          </cell>
        </row>
        <row r="3142">
          <cell r="J3142" t="str">
            <v>02.09.01.06.058 Soundness Apparatus</v>
          </cell>
        </row>
        <row r="3143">
          <cell r="J3143" t="str">
            <v>02.09.01.06.059 Straigh Edge</v>
          </cell>
        </row>
        <row r="3144">
          <cell r="J3144" t="str">
            <v>02.09.01.06.060 Alat Pemeriksaan Beton</v>
          </cell>
        </row>
        <row r="3145">
          <cell r="J3145" t="str">
            <v>02.09.01.06.061 Slump Test Set</v>
          </cell>
        </row>
        <row r="3146">
          <cell r="J3146" t="str">
            <v>02.09.01.06.062 Air Content  of Frehly Mixed Concrete</v>
          </cell>
        </row>
        <row r="3147">
          <cell r="J3147" t="str">
            <v>02.09.01.06.063 Standar Special Spatula</v>
          </cell>
        </row>
        <row r="3148">
          <cell r="J3148" t="str">
            <v>02.09.01.06.064 Tempat Benda Uji</v>
          </cell>
        </row>
        <row r="3149">
          <cell r="J3149" t="str">
            <v>02.09.01.06.065 Basic Cylinder Capping Set</v>
          </cell>
        </row>
        <row r="3150">
          <cell r="J3150" t="str">
            <v>02.09.01.06.066 Calibration Anvill for Concrete</v>
          </cell>
        </row>
        <row r="3151">
          <cell r="J3151" t="str">
            <v>02.09.01.06.067 Concrete Hammer Test</v>
          </cell>
        </row>
        <row r="3152">
          <cell r="J3152" t="str">
            <v>02.09.01.06.068 Asbest Cost</v>
          </cell>
        </row>
        <row r="3153">
          <cell r="J3153" t="str">
            <v>02.09.01.06.069 Beaker Toll from Graduates</v>
          </cell>
        </row>
        <row r="3154">
          <cell r="J3154" t="str">
            <v>02.09.01.06.070 Beaker Low</v>
          </cell>
        </row>
        <row r="3155">
          <cell r="J3155" t="str">
            <v>02.09.01.06.071 Bottle Weighing High</v>
          </cell>
        </row>
        <row r="3156">
          <cell r="J3156" t="str">
            <v>02.09.01.06.072 Boiling Flash</v>
          </cell>
        </row>
        <row r="3157">
          <cell r="J3157" t="str">
            <v>02.09.01.06.073 Wash Bottle</v>
          </cell>
        </row>
        <row r="3158">
          <cell r="J3158" t="str">
            <v>02.09.01.06.074 Burrete &amp; Standres</v>
          </cell>
        </row>
        <row r="3159">
          <cell r="J3159" t="str">
            <v>02.09.01.06.075 Cylendrer Ver Vorcelein</v>
          </cell>
        </row>
        <row r="3160">
          <cell r="J3160" t="str">
            <v>02.09.01.06.076 Picnometer</v>
          </cell>
        </row>
        <row r="3161">
          <cell r="J3161" t="str">
            <v>02.09.01.06.077 Volumetric Flask</v>
          </cell>
        </row>
        <row r="3162">
          <cell r="J3162" t="str">
            <v>02.09.01.06.078 Statis with Rectangular Base</v>
          </cell>
        </row>
        <row r="3163">
          <cell r="J3163" t="str">
            <v>02.09.01.06.079 Triangle with Vorcelesin Stems</v>
          </cell>
        </row>
        <row r="3164">
          <cell r="J3164" t="str">
            <v>02.09.01.06.080 Amalitican Balance</v>
          </cell>
        </row>
        <row r="3165">
          <cell r="J3165" t="str">
            <v>02.09.01.06.081 Agregate Scale</v>
          </cell>
        </row>
        <row r="3166">
          <cell r="J3166" t="str">
            <v>02.09.01.06.082 Dial Low</v>
          </cell>
        </row>
        <row r="3167">
          <cell r="J3167" t="str">
            <v>02.09.01.06.083 Extensik Meter</v>
          </cell>
        </row>
        <row r="3168">
          <cell r="J3168" t="str">
            <v>02.09.01.06.084 Le Chetelier Flask</v>
          </cell>
        </row>
        <row r="3169">
          <cell r="J3169" t="str">
            <v>02.09.01.06.085 Flash Filterring</v>
          </cell>
        </row>
        <row r="3170">
          <cell r="J3170" t="str">
            <v>02.09.01.06.086 Lantai Uji</v>
          </cell>
        </row>
        <row r="3171">
          <cell r="J3171" t="str">
            <v>02.09.01.06.087 Rig Uji Universal</v>
          </cell>
        </row>
        <row r="3172">
          <cell r="J3172" t="str">
            <v>02.09.01.06.088 Sumber Daya Hidrolik</v>
          </cell>
        </row>
        <row r="3173">
          <cell r="J3173" t="str">
            <v>02.09.01.06.089 Mesin Uji Getak</v>
          </cell>
        </row>
        <row r="3174">
          <cell r="J3174" t="str">
            <v>02.09.01.06.090 Mesin Uji Hidrolik</v>
          </cell>
        </row>
        <row r="3175">
          <cell r="J3175" t="str">
            <v>02.09.01.06.091 Mesin Uji Listrik</v>
          </cell>
        </row>
        <row r="3176">
          <cell r="J3176" t="str">
            <v>02.09.01.06.092 Mesin Uji Mekanik (Manual)</v>
          </cell>
        </row>
        <row r="3177">
          <cell r="J3177" t="str">
            <v>02.09.01.06.093 Aktuator</v>
          </cell>
        </row>
        <row r="3178">
          <cell r="J3178" t="str">
            <v>02.09.01.06.094 Pompa Hidrolik</v>
          </cell>
        </row>
        <row r="3179">
          <cell r="J3179" t="str">
            <v>02.09.01.06.095 Alat Lab. Bahan Bangunan Lain-Lain</v>
          </cell>
        </row>
        <row r="3180">
          <cell r="J3180" t="str">
            <v>02.09.01.07.001 Oven Loss Onheating</v>
          </cell>
        </row>
        <row r="3181">
          <cell r="J3181" t="str">
            <v>02.09.01.07.002 Visibility Year Bath</v>
          </cell>
        </row>
        <row r="3182">
          <cell r="J3182" t="str">
            <v>02.09.01.07.003 Viscosimeter</v>
          </cell>
        </row>
        <row r="3183">
          <cell r="J3183" t="str">
            <v>02.09.01.07.004 Ductility Engler</v>
          </cell>
        </row>
        <row r="3184">
          <cell r="J3184" t="str">
            <v>02.09.01.07.005 Menetrometer</v>
          </cell>
        </row>
        <row r="3185">
          <cell r="J3185" t="str">
            <v>02.09.01.07.006 Surfence Tension</v>
          </cell>
        </row>
        <row r="3186">
          <cell r="J3186" t="str">
            <v>02.09.01.07.007 Neraca</v>
          </cell>
        </row>
        <row r="3187">
          <cell r="J3187" t="str">
            <v>02.09.01.07.008 Polarimeter</v>
          </cell>
        </row>
        <row r="3188">
          <cell r="J3188" t="str">
            <v>02.09.01.07.009 Refractometer</v>
          </cell>
        </row>
        <row r="3189">
          <cell r="J3189" t="str">
            <v>02.09.01.07.010 Microscope Binokular</v>
          </cell>
        </row>
        <row r="3190">
          <cell r="J3190" t="str">
            <v>02.09.01.07.011 Rectifice</v>
          </cell>
        </row>
        <row r="3191">
          <cell r="J3191" t="str">
            <v>02.09.01.07.012 Ring Ball Spare Part</v>
          </cell>
        </row>
        <row r="3192">
          <cell r="J3192" t="str">
            <v>02.09.01.07.013 Mantel</v>
          </cell>
        </row>
        <row r="3193">
          <cell r="J3193" t="str">
            <v>02.09.01.07.014 Distilasi</v>
          </cell>
        </row>
        <row r="3194">
          <cell r="J3194" t="str">
            <v>02.09.01.07.015 Hand Operator Extrator</v>
          </cell>
        </row>
        <row r="3195">
          <cell r="J3195" t="str">
            <v>02.09.01.07.016 Pilter</v>
          </cell>
        </row>
        <row r="3196">
          <cell r="J3196" t="str">
            <v>02.09.01.07.017 Pesawat Kip</v>
          </cell>
        </row>
        <row r="3197">
          <cell r="J3197" t="str">
            <v>02.09.01.07.018 Penggan Uap</v>
          </cell>
        </row>
        <row r="3198">
          <cell r="J3198" t="str">
            <v>02.09.01.07.019 Destilasi Aspal</v>
          </cell>
        </row>
        <row r="3199">
          <cell r="J3199" t="str">
            <v>02.09.01.07.020 Corong Pemisah</v>
          </cell>
        </row>
        <row r="3200">
          <cell r="J3200" t="str">
            <v>02.09.01.07.021 Destilasi Fluk</v>
          </cell>
        </row>
        <row r="3201">
          <cell r="J3201" t="str">
            <v>02.09.01.07.022 Labu Saybolt Furol</v>
          </cell>
        </row>
        <row r="3202">
          <cell r="J3202" t="str">
            <v>02.09.01.07.023 Rubber Malet Argeniter</v>
          </cell>
        </row>
        <row r="3203">
          <cell r="J3203" t="str">
            <v>02.09.01.07.024 Linongngelesh</v>
          </cell>
        </row>
        <row r="3204">
          <cell r="J3204" t="str">
            <v>02.09.01.07.025 Desinty Basket</v>
          </cell>
        </row>
        <row r="3205">
          <cell r="J3205" t="str">
            <v>02.09.01.07.026 Sand Equiplent</v>
          </cell>
        </row>
        <row r="3206">
          <cell r="J3206" t="str">
            <v>02.09.01.07.027 Hand Extractor</v>
          </cell>
        </row>
        <row r="3207">
          <cell r="J3207" t="str">
            <v>02.09.01.07.028 Labu Pendingin Talang CBR</v>
          </cell>
        </row>
        <row r="3208">
          <cell r="J3208" t="str">
            <v>02.09.01.07.029 Cylinder</v>
          </cell>
        </row>
        <row r="3209">
          <cell r="J3209" t="str">
            <v>02.09.01.07.030 Dial Gauge LC:13</v>
          </cell>
        </row>
        <row r="3210">
          <cell r="J3210" t="str">
            <v>02.09.01.07.031 CBR Lab. Set On 702</v>
          </cell>
        </row>
        <row r="3211">
          <cell r="J3211" t="str">
            <v>02.09.01.07.032 Sample Splinter  Set CL 284</v>
          </cell>
        </row>
        <row r="3212">
          <cell r="J3212" t="str">
            <v>02.09.01.07.033 Centrifuge Hemsine Eq. App</v>
          </cell>
        </row>
        <row r="3213">
          <cell r="J3213" t="str">
            <v>02.09.01.07.034 Extraction Filter</v>
          </cell>
        </row>
        <row r="3214">
          <cell r="J3214" t="str">
            <v>02.09.01.07.035 Stability Mold Ap. 169</v>
          </cell>
        </row>
        <row r="3215">
          <cell r="J3215" t="str">
            <v>02.09.01.07.036 Filed Leveset CL. 820</v>
          </cell>
        </row>
        <row r="3216">
          <cell r="J3216" t="str">
            <v>02.09.01.07.037 PH Meter Base</v>
          </cell>
        </row>
        <row r="3217">
          <cell r="J3217" t="str">
            <v>02.09.01.07.038 Westergreen App</v>
          </cell>
        </row>
        <row r="3218">
          <cell r="J3218" t="str">
            <v>02.09.01.07.039 Albumind Meter Set Comp</v>
          </cell>
        </row>
        <row r="3219">
          <cell r="J3219" t="str">
            <v>02.09.01.07.040 Hom Acyto Meter Set Comp</v>
          </cell>
        </row>
        <row r="3220">
          <cell r="J3220" t="str">
            <v>02.09.01.07.041 Hend Operated Centeringe</v>
          </cell>
        </row>
        <row r="3221">
          <cell r="J3221" t="str">
            <v>02.09.01.07.042 Mind Metersg Nibb</v>
          </cell>
        </row>
        <row r="3222">
          <cell r="J3222" t="str">
            <v>02.09.01.07.043 Ambi Hilton Chamber</v>
          </cell>
        </row>
        <row r="3223">
          <cell r="J3223" t="str">
            <v>02.09.01.07.044 Blod Gas Analyser, Forming Model 65/2</v>
          </cell>
        </row>
        <row r="3224">
          <cell r="J3224" t="str">
            <v>02.09.01.07.045 Plame Fhother Meter</v>
          </cell>
        </row>
        <row r="3225">
          <cell r="J3225" t="str">
            <v>02.09.01.07.046 Homoglobine Meter Amercane Optical</v>
          </cell>
        </row>
        <row r="3226">
          <cell r="J3226" t="str">
            <v>02.09.01.07.047 Semi Micro Fleotro Froresisgelmen</v>
          </cell>
        </row>
        <row r="3227">
          <cell r="J3227" t="str">
            <v>02.09.01.07.048 Alat lab. Aspal &amp; cat Kimia Lain-Lain</v>
          </cell>
        </row>
        <row r="3228">
          <cell r="J3228" t="str">
            <v>02.09.01.08.001 Uncenfined Soil Test</v>
          </cell>
        </row>
        <row r="3229">
          <cell r="J3229" t="str">
            <v>02.09.01.08.002 Sieve</v>
          </cell>
        </row>
        <row r="3230">
          <cell r="J3230" t="str">
            <v>02.09.01.08.003 Linier Shrikade</v>
          </cell>
        </row>
        <row r="3231">
          <cell r="J3231" t="str">
            <v>02.09.01.08.004 Bramstand &amp; Monometer</v>
          </cell>
        </row>
        <row r="3232">
          <cell r="J3232" t="str">
            <v>02.09.01.08.005 Filter</v>
          </cell>
        </row>
        <row r="3233">
          <cell r="J3233" t="str">
            <v>02.09.01.08.006 Pressol</v>
          </cell>
        </row>
        <row r="3234">
          <cell r="J3234" t="str">
            <v>02.09.01.08.007 Uncenvinwel Air &amp; Manometer</v>
          </cell>
        </row>
        <row r="3235">
          <cell r="J3235" t="str">
            <v>02.09.01.08.008 Trixial for Sample</v>
          </cell>
        </row>
        <row r="3236">
          <cell r="J3236" t="str">
            <v>02.09.01.08.009 Direct Shear</v>
          </cell>
        </row>
        <row r="3237">
          <cell r="J3237" t="str">
            <v>02.09.01.08.010 Jack CBR</v>
          </cell>
        </row>
        <row r="3238">
          <cell r="J3238" t="str">
            <v>02.09.01.08.011 Traxiar Sherar</v>
          </cell>
        </row>
        <row r="3239">
          <cell r="J3239" t="str">
            <v>02.09.01.08.012 Extoder/Extruder</v>
          </cell>
        </row>
        <row r="3240">
          <cell r="J3240" t="str">
            <v>02.09.01.08.013 Swell Prossure App</v>
          </cell>
        </row>
        <row r="3241">
          <cell r="J3241" t="str">
            <v>02.09.01.08.014 Dial Proping Ring</v>
          </cell>
        </row>
        <row r="3242">
          <cell r="J3242" t="str">
            <v>02.09.01.08.015 Konsolidasi</v>
          </cell>
        </row>
        <row r="3243">
          <cell r="J3243" t="str">
            <v>02.09.01.08.016 Dispercien Cups</v>
          </cell>
        </row>
        <row r="3244">
          <cell r="J3244" t="str">
            <v>02.09.01.08.017 Proctor Modified</v>
          </cell>
        </row>
        <row r="3245">
          <cell r="J3245" t="str">
            <v>02.09.01.08.018 Proctor Modified</v>
          </cell>
        </row>
        <row r="3246">
          <cell r="J3246" t="str">
            <v>02.09.01.08.019 Wash Bottle Pyrect</v>
          </cell>
        </row>
        <row r="3247">
          <cell r="J3247" t="str">
            <v>02.09.01.08.020 Safe Card</v>
          </cell>
        </row>
        <row r="3248">
          <cell r="J3248" t="str">
            <v>02.09.01.08.021 Walton Humidi Fier</v>
          </cell>
        </row>
        <row r="3249">
          <cell r="J3249" t="str">
            <v>02.09.01.08.022 Soiltes</v>
          </cell>
        </row>
        <row r="3250">
          <cell r="J3250" t="str">
            <v>02.09.01.08.023 Camera Atterbang</v>
          </cell>
        </row>
        <row r="3251">
          <cell r="J3251" t="str">
            <v>02.09.01.08.024 Comodifier</v>
          </cell>
        </row>
        <row r="3252">
          <cell r="J3252" t="str">
            <v>02.09.01.08.025 Mobile Laboratorium Set</v>
          </cell>
        </row>
        <row r="3253">
          <cell r="J3253" t="str">
            <v>02.09.01.08.026 Ligulu Limit</v>
          </cell>
        </row>
        <row r="3254">
          <cell r="J3254" t="str">
            <v>02.09.01.08.027 Grafito Oven</v>
          </cell>
        </row>
        <row r="3255">
          <cell r="J3255" t="str">
            <v>02.09.01.08.028 Modifed Mold</v>
          </cell>
        </row>
        <row r="3256">
          <cell r="J3256" t="str">
            <v>02.09.01.08.029 Allon Box</v>
          </cell>
        </row>
        <row r="3257">
          <cell r="J3257" t="str">
            <v>02.09.01.08.030 Propping Ring</v>
          </cell>
        </row>
        <row r="3258">
          <cell r="J3258" t="str">
            <v>02.09.01.08.031 Triple Beam Balance Cent Gram</v>
          </cell>
        </row>
        <row r="3259">
          <cell r="J3259" t="str">
            <v>02.09.01.08.032 Heavy Duty Solution Balance</v>
          </cell>
        </row>
        <row r="3260">
          <cell r="J3260" t="str">
            <v>02.09.01.08.033 Balance</v>
          </cell>
        </row>
        <row r="3261">
          <cell r="J3261" t="str">
            <v>02.09.01.08.034 Thermolyne</v>
          </cell>
        </row>
        <row r="3262">
          <cell r="J3262" t="str">
            <v>02.09.01.08.035 Rotab Sive Shaker</v>
          </cell>
        </row>
        <row r="3263">
          <cell r="J3263" t="str">
            <v>02.09.01.08.036 Modified Field Compaction Mold</v>
          </cell>
        </row>
        <row r="3264">
          <cell r="J3264" t="str">
            <v>02.09.01.08.037 Cenc</v>
          </cell>
        </row>
        <row r="3265">
          <cell r="J3265" t="str">
            <v>02.09.01.08.038 Cence Meinizer Sleve Shaker</v>
          </cell>
        </row>
        <row r="3266">
          <cell r="J3266" t="str">
            <v>02.09.01.08.039 Drilling</v>
          </cell>
        </row>
        <row r="3267">
          <cell r="J3267" t="str">
            <v>02.09.01.08.040 Auger Machine</v>
          </cell>
        </row>
        <row r="3268">
          <cell r="J3268" t="str">
            <v>02.09.01.08.041 Visibility Jarbath</v>
          </cell>
        </row>
        <row r="3269">
          <cell r="J3269" t="str">
            <v>02.09.01.08.042 Agregate</v>
          </cell>
        </row>
        <row r="3270">
          <cell r="J3270" t="str">
            <v>02.09.01.08.043 Matrial ( Warna Kuning)</v>
          </cell>
        </row>
        <row r="3271">
          <cell r="J3271" t="str">
            <v>02.09.01.08.044 Duluxe Asphath</v>
          </cell>
        </row>
        <row r="3272">
          <cell r="J3272" t="str">
            <v>02.09.01.08.045 electric Stop Watch</v>
          </cell>
        </row>
        <row r="3273">
          <cell r="J3273" t="str">
            <v>02.09.01.08.046 Lightweight Concrete Test Hammer</v>
          </cell>
        </row>
        <row r="3274">
          <cell r="J3274" t="str">
            <v>02.09.01.08.047 Harvard Tripple Balance</v>
          </cell>
        </row>
        <row r="3275">
          <cell r="J3275" t="str">
            <v>02.09.01.08.048 Water Bath</v>
          </cell>
        </row>
        <row r="3276">
          <cell r="J3276" t="str">
            <v>02.09.01.08.049 Asphalt Atability Testing Machine</v>
          </cell>
        </row>
        <row r="3277">
          <cell r="J3277" t="str">
            <v>02.09.01.08.050 Stability Mold</v>
          </cell>
        </row>
        <row r="3278">
          <cell r="J3278" t="str">
            <v>02.09.01.08.051 Versa Tester</v>
          </cell>
        </row>
        <row r="3279">
          <cell r="J3279" t="str">
            <v>02.09.01.08.052 Penetrasi Asphalt (Universal Penetrometer)</v>
          </cell>
        </row>
        <row r="3280">
          <cell r="J3280" t="str">
            <v>02.09.01.08.053 Air Circulation</v>
          </cell>
        </row>
        <row r="3281">
          <cell r="J3281" t="str">
            <v>02.09.01.08.054 Mechanical Leading Press</v>
          </cell>
        </row>
        <row r="3282">
          <cell r="J3282" t="str">
            <v>02.09.01.08.055 Unco Fined Apparatus</v>
          </cell>
        </row>
        <row r="3283">
          <cell r="J3283" t="str">
            <v>02.09.01.08.056 Vicat apparatur</v>
          </cell>
        </row>
        <row r="3284">
          <cell r="J3284" t="str">
            <v>02.09.01.08.057 Flow Table</v>
          </cell>
        </row>
        <row r="3285">
          <cell r="J3285" t="str">
            <v>02.09.01.08.058 Mixer</v>
          </cell>
        </row>
        <row r="3286">
          <cell r="J3286" t="str">
            <v>02.09.01.08.059 Field Scale</v>
          </cell>
        </row>
        <row r="3287">
          <cell r="J3287" t="str">
            <v>02.09.01.08.060 Analytical Balance</v>
          </cell>
        </row>
        <row r="3288">
          <cell r="J3288" t="str">
            <v>02.09.01.08.061 Stump Test T</v>
          </cell>
        </row>
        <row r="3289">
          <cell r="J3289" t="str">
            <v>02.09.01.08.062 Asphalt Density Recorder</v>
          </cell>
        </row>
        <row r="3290">
          <cell r="J3290" t="str">
            <v>02.09.01.08.063 Swicth Backer</v>
          </cell>
        </row>
        <row r="3291">
          <cell r="J3291" t="str">
            <v>02.09.01.08.064 Air Compressor</v>
          </cell>
        </row>
        <row r="3292">
          <cell r="J3292" t="str">
            <v>02.09.01.08.065 Vacum Pump</v>
          </cell>
        </row>
        <row r="3293">
          <cell r="J3293" t="str">
            <v>02.09.01.08.066 Hydrometer Jarbath</v>
          </cell>
        </row>
        <row r="3294">
          <cell r="J3294" t="str">
            <v>02.09.01.08.067 Alat Lab Mekanik tanah Lain-Lain</v>
          </cell>
        </row>
        <row r="3295">
          <cell r="J3295" t="str">
            <v>02.09.01.09.001 Test  for Humydity</v>
          </cell>
        </row>
        <row r="3296">
          <cell r="J3296" t="str">
            <v>02.09.01.09.002 Test for Temperature</v>
          </cell>
        </row>
        <row r="3297">
          <cell r="J3297" t="str">
            <v>02.09.01.09.003 Test for Wind/Flow</v>
          </cell>
        </row>
        <row r="3298">
          <cell r="J3298" t="str">
            <v>02.09.01.09.004 Test for Presure</v>
          </cell>
        </row>
        <row r="3299">
          <cell r="J3299" t="str">
            <v>02.09.01.09.005 Test Drecipitation</v>
          </cell>
        </row>
        <row r="3300">
          <cell r="J3300" t="str">
            <v>02.09.01.09.006 Test Evaberation</v>
          </cell>
        </row>
        <row r="3301">
          <cell r="J3301" t="str">
            <v>02.09.01.09.007 Test Sunahine</v>
          </cell>
        </row>
        <row r="3302">
          <cell r="J3302" t="str">
            <v>02.09.01.09.008 Alat Lab. Cocok Tanam Lain-Lain</v>
          </cell>
        </row>
        <row r="3303">
          <cell r="J3303" t="str">
            <v>02.09.01.10.001 Wheel Balancer</v>
          </cell>
        </row>
        <row r="3304">
          <cell r="J3304" t="str">
            <v>02.09.01.10.002 Brake Band Tester</v>
          </cell>
        </row>
        <row r="3305">
          <cell r="J3305" t="str">
            <v>02.09.01.10.003 Sped Meter Tester</v>
          </cell>
        </row>
        <row r="3306">
          <cell r="J3306" t="str">
            <v>02.09.01.10.004 Engine Dinamo Meter</v>
          </cell>
        </row>
        <row r="3307">
          <cell r="J3307" t="str">
            <v>02.09.01.10.005 Head Light Tester</v>
          </cell>
        </row>
        <row r="3308">
          <cell r="J3308" t="str">
            <v>02.09.01.10.006 Wheel Aligment Tester</v>
          </cell>
        </row>
        <row r="3309">
          <cell r="J3309" t="str">
            <v>02.09.01.10.007 Camber Caster King Pin Gauge</v>
          </cell>
        </row>
        <row r="3310">
          <cell r="J3310" t="str">
            <v>02.09.01.10.008 Toe In Gauge</v>
          </cell>
        </row>
        <row r="3311">
          <cell r="J3311" t="str">
            <v>02.09.01.10.009 Rough Load Tester</v>
          </cell>
        </row>
        <row r="3312">
          <cell r="J3312" t="str">
            <v>02.09.01.10.010 Tilting Tester</v>
          </cell>
        </row>
        <row r="3313">
          <cell r="J3313" t="str">
            <v>02.09.01.10.011 Axle Load Tester</v>
          </cell>
        </row>
        <row r="3314">
          <cell r="J3314" t="str">
            <v>02.09.01.10.012 Steering AngleTester</v>
          </cell>
        </row>
        <row r="3315">
          <cell r="J3315" t="str">
            <v>02.09.01.10.013 Diesel Injection Pump Tester</v>
          </cell>
        </row>
        <row r="3316">
          <cell r="J3316" t="str">
            <v>02.09.01.10.014 Nozlo Tester</v>
          </cell>
        </row>
        <row r="3317">
          <cell r="J3317" t="str">
            <v>02.09.01.10.015 Engine Running in Tester</v>
          </cell>
        </row>
        <row r="3318">
          <cell r="J3318" t="str">
            <v>02.09.01.10.016 Diesel Smoke Meter</v>
          </cell>
        </row>
        <row r="3319">
          <cell r="J3319" t="str">
            <v>02.09.01.10.017 Hydraulik System Tester</v>
          </cell>
        </row>
        <row r="3320">
          <cell r="J3320" t="str">
            <v>02.09.01.10.018 Valve Spring Tester</v>
          </cell>
        </row>
        <row r="3321">
          <cell r="J3321" t="str">
            <v>02.09.01.10.019 Tune Up Tester</v>
          </cell>
        </row>
        <row r="3322">
          <cell r="J3322" t="str">
            <v>02.09.01.10.020 Universal Test</v>
          </cell>
        </row>
        <row r="3323">
          <cell r="J3323" t="str">
            <v>02.09.01.10.021 Generator Test</v>
          </cell>
        </row>
        <row r="3324">
          <cell r="J3324" t="str">
            <v>02.09.01.10.022 Auto Analizer Unit</v>
          </cell>
        </row>
        <row r="3325">
          <cell r="J3325" t="str">
            <v>02.09.01.10.023 Timing Advine Tester</v>
          </cell>
        </row>
        <row r="3326">
          <cell r="J3326" t="str">
            <v>02.09.01.10.024 Cam Anggle Tester</v>
          </cell>
        </row>
        <row r="3327">
          <cell r="J3327" t="str">
            <v>02.09.01.10.025 Combustion Tester</v>
          </cell>
        </row>
        <row r="3328">
          <cell r="J3328" t="str">
            <v>02.09.01.10.026 Coil Condeser Tester</v>
          </cell>
        </row>
        <row r="3329">
          <cell r="J3329" t="str">
            <v>02.09.01.10.027 Olug Scope</v>
          </cell>
        </row>
        <row r="3330">
          <cell r="J3330" t="str">
            <v>02.09.01.10.028 Volt Ampere Tester</v>
          </cell>
        </row>
        <row r="3331">
          <cell r="J3331" t="str">
            <v>02.09.01.10.029 Distributor Tester</v>
          </cell>
        </row>
        <row r="3332">
          <cell r="J3332" t="str">
            <v>02.09.01.10.030 Voltage Regulator Tester</v>
          </cell>
        </row>
        <row r="3333">
          <cell r="J3333" t="str">
            <v>02.09.01.10.031 Diode Tester</v>
          </cell>
        </row>
        <row r="3334">
          <cell r="J3334" t="str">
            <v>02.09.01.10.032 Alternator Scope</v>
          </cell>
        </row>
        <row r="3335">
          <cell r="J3335" t="str">
            <v>02.09.01.10.033 LP Gas Detector</v>
          </cell>
        </row>
        <row r="3336">
          <cell r="J3336" t="str">
            <v>02.09.01.10.034 Speed Tester</v>
          </cell>
        </row>
        <row r="3337">
          <cell r="J3337" t="str">
            <v>02.09.01.10.035 Alat Penguji Pegangan (Tarik Tekanan)</v>
          </cell>
        </row>
        <row r="3338">
          <cell r="J3338" t="str">
            <v>02.09.01.10.036 Alat Penguji Kekerasan (Hardness)</v>
          </cell>
        </row>
        <row r="3339">
          <cell r="J3339" t="str">
            <v>02.09.01.10.037 Alat Penguji Keretakan</v>
          </cell>
        </row>
        <row r="3340">
          <cell r="J3340" t="str">
            <v>02.09.01.10.038 Alat Penguji Jenis Logam</v>
          </cell>
        </row>
        <row r="3341">
          <cell r="J3341" t="str">
            <v>02.09.01.10.039 Bursting Srength Tester (Alat Penguji Letup)</v>
          </cell>
        </row>
        <row r="3342">
          <cell r="J3342" t="str">
            <v>02.09.01.10.040 Upper Leather Water Proff Ness Tester</v>
          </cell>
        </row>
        <row r="3343">
          <cell r="J3343" t="str">
            <v>02.09.01.10.041 Finish Head Resistance Tester</v>
          </cell>
        </row>
        <row r="3344">
          <cell r="J3344" t="str">
            <v>02.09.01.10.042 Sastra Adhesion Tester</v>
          </cell>
        </row>
        <row r="3345">
          <cell r="J3345" t="str">
            <v>02.09.01.10.043 Adhesion of Finish Tester</v>
          </cell>
        </row>
        <row r="3346">
          <cell r="J3346" t="str">
            <v>02.09.01.10.044 Stiff Ness Tester</v>
          </cell>
        </row>
        <row r="3347">
          <cell r="J3347" t="str">
            <v>02.09.01.10.045 Folding  Endurance Tester</v>
          </cell>
        </row>
        <row r="3348">
          <cell r="J3348" t="str">
            <v>02.09.01.10.046 Tearing Tester</v>
          </cell>
        </row>
        <row r="3349">
          <cell r="J3349" t="str">
            <v>02.09.01.10.047 Falling Dart Impact Tester</v>
          </cell>
        </row>
        <row r="3350">
          <cell r="J3350" t="str">
            <v>02.09.01.10.048 Rubber Compresion Tester</v>
          </cell>
        </row>
        <row r="3351">
          <cell r="J3351" t="str">
            <v>02.09.01.10.049 Starain Tester</v>
          </cell>
        </row>
        <row r="3352">
          <cell r="J3352" t="str">
            <v>02.09.01.10.050 Bot Tester</v>
          </cell>
        </row>
        <row r="3353">
          <cell r="J3353" t="str">
            <v>02.09.01.10.051 Drop Tester</v>
          </cell>
        </row>
        <row r="3354">
          <cell r="J3354" t="str">
            <v>02.09.01.10.052 Alat Penguji Kekuatan Pengeras Depan</v>
          </cell>
        </row>
        <row r="3355">
          <cell r="J3355" t="str">
            <v>02.09.01.10.053 Sepatu (International Safety  Tester)</v>
          </cell>
        </row>
        <row r="3356">
          <cell r="J3356" t="str">
            <v>02.09.01.10.054 Upper Material Flexing</v>
          </cell>
        </row>
        <row r="3357">
          <cell r="J3357" t="str">
            <v>02.09.01.10.055 Finish Fastness</v>
          </cell>
        </row>
        <row r="3358">
          <cell r="J3358" t="str">
            <v>02.09.01.10.056 Alat Tera Sastra</v>
          </cell>
        </row>
        <row r="3359">
          <cell r="J3359" t="str">
            <v>02.09.01.10.057 Alfa Laboratory Sample Cutter</v>
          </cell>
        </row>
        <row r="3360">
          <cell r="J3360" t="str">
            <v>02.09.01.10.058 Shobury Corumeter</v>
          </cell>
        </row>
        <row r="3361">
          <cell r="J3361" t="str">
            <v>02.09.01.10.059 Hendie Stenght</v>
          </cell>
        </row>
        <row r="3362">
          <cell r="J3362" t="str">
            <v>02.09.01.10.060 Alat Pelobang (Crk Borer)</v>
          </cell>
        </row>
        <row r="3363">
          <cell r="J3363" t="str">
            <v>02.09.01.10.061 Tensile Head Ditortion</v>
          </cell>
        </row>
        <row r="3364">
          <cell r="J3364" t="str">
            <v>02.09.01.10.062 Ultrasonic Flow Detector</v>
          </cell>
        </row>
        <row r="3365">
          <cell r="J3365" t="str">
            <v>02.09.01.10.063 Dinamic Signal Analyser</v>
          </cell>
        </row>
        <row r="3366">
          <cell r="J3366" t="str">
            <v>02.09.01.10.064 Pressure Gauge</v>
          </cell>
        </row>
        <row r="3367">
          <cell r="J3367" t="str">
            <v>02.09.01.10.065 Extenso Meter</v>
          </cell>
        </row>
        <row r="3368">
          <cell r="J3368" t="str">
            <v>02.09.01.10.066 Torsi Meter</v>
          </cell>
        </row>
        <row r="3369">
          <cell r="J3369" t="str">
            <v>02.09.01.10.067 Thermocouple</v>
          </cell>
        </row>
        <row r="3370">
          <cell r="J3370" t="str">
            <v>02.09.01.10.068 Thermohygrometer</v>
          </cell>
        </row>
        <row r="3371">
          <cell r="J3371" t="str">
            <v>02.09.01.10.069 Fatigue tester</v>
          </cell>
        </row>
        <row r="3372">
          <cell r="J3372" t="str">
            <v>02.09.01.10.070 Thickness Tester for Metal</v>
          </cell>
        </row>
        <row r="3373">
          <cell r="J3373" t="str">
            <v>02.09.01.10.071 Thickness Tester for Coating</v>
          </cell>
        </row>
        <row r="3374">
          <cell r="J3374" t="str">
            <v>02.09.01.10.072 Flemer &amp; Micrometer</v>
          </cell>
        </row>
        <row r="3375">
          <cell r="J3375" t="str">
            <v>02.09.01.10.073 Dial &amp; Test Indikator</v>
          </cell>
        </row>
        <row r="3376">
          <cell r="J3376" t="str">
            <v>02.09.01.10.074 Alat Ukur  Lurusan</v>
          </cell>
        </row>
        <row r="3377">
          <cell r="J3377" t="str">
            <v>02.09.01.10.075 Alat Ukur Ketegak Lurusan</v>
          </cell>
        </row>
        <row r="3378">
          <cell r="J3378" t="str">
            <v>02.09.01.10.076 Alat Ukur Sudut</v>
          </cell>
        </row>
        <row r="3379">
          <cell r="J3379" t="str">
            <v>02.09.01.10.077 Data Processor</v>
          </cell>
        </row>
        <row r="3380">
          <cell r="J3380" t="str">
            <v>02.09.01.10.078 Mesin Bubut Presisi</v>
          </cell>
        </row>
        <row r="3381">
          <cell r="J3381" t="str">
            <v>02.09.01.10.079 60 Mesin Milling Prescisi</v>
          </cell>
        </row>
        <row r="3382">
          <cell r="J3382" t="str">
            <v>02.09.01.10.080 Schoper Folding Indoranche</v>
          </cell>
        </row>
        <row r="3383">
          <cell r="J3383" t="str">
            <v>02.09.01.10.081 Low Level Scanner</v>
          </cell>
        </row>
        <row r="3384">
          <cell r="J3384" t="str">
            <v>02.09.01.10.082 High Voltage Meter</v>
          </cell>
        </row>
        <row r="3385">
          <cell r="J3385" t="str">
            <v>02.09.01.10.083 Cutting &amp; Welding Kit</v>
          </cell>
        </row>
        <row r="3386">
          <cell r="J3386" t="str">
            <v>02.09.01.10.084 Heavy Duty Hidroulic Cilinder</v>
          </cell>
        </row>
        <row r="3387">
          <cell r="J3387" t="str">
            <v>02.09.01.10.085 Alat Uji Bakteri</v>
          </cell>
        </row>
        <row r="3388">
          <cell r="J3388" t="str">
            <v>02.09.01.10.086 Portable Polisshing Equipment</v>
          </cell>
        </row>
        <row r="3389">
          <cell r="J3389" t="str">
            <v>02.09.01.10.087 Spacemen Mount Press</v>
          </cell>
        </row>
        <row r="3390">
          <cell r="J3390" t="str">
            <v>02.09.01.10.088 Ultrassonic Flow Detector</v>
          </cell>
        </row>
        <row r="3391">
          <cell r="J3391" t="str">
            <v>02.09.01.10.089 Esab Tig weading Machine</v>
          </cell>
        </row>
        <row r="3392">
          <cell r="J3392" t="str">
            <v>02.09.01.10.090 Macnetic Perticle</v>
          </cell>
        </row>
        <row r="3393">
          <cell r="J3393" t="str">
            <v>02.09.01.10.091 Radio Graphis Equipment</v>
          </cell>
        </row>
        <row r="3394">
          <cell r="J3394" t="str">
            <v>02.09.01.10.092 Alat Uji Tekan Hydrostatic</v>
          </cell>
        </row>
        <row r="3395">
          <cell r="J3395" t="str">
            <v>02.09.01.10.093 Acoustic Emmission</v>
          </cell>
        </row>
        <row r="3396">
          <cell r="J3396" t="str">
            <v>02.09.01.10.094 Level Rrecorder</v>
          </cell>
        </row>
        <row r="3397">
          <cell r="J3397" t="str">
            <v>02.09.01.10.095 Alat Electrolisa</v>
          </cell>
        </row>
        <row r="3398">
          <cell r="J3398" t="str">
            <v>02.09.01.10.096 Hand Roll</v>
          </cell>
        </row>
        <row r="3399">
          <cell r="J3399" t="str">
            <v>02.09.01.10.097 Iron Tester</v>
          </cell>
        </row>
        <row r="3400">
          <cell r="J3400" t="str">
            <v>02.09.01.10.098 Perspiration</v>
          </cell>
        </row>
        <row r="3401">
          <cell r="J3401" t="str">
            <v>02.09.01.10.099 Yam Friction &amp; Rubbing Tester</v>
          </cell>
        </row>
        <row r="3402">
          <cell r="J3402" t="str">
            <v>02.09.01.10.100 Alat Lab. Logam, Mesin, Listrik Lain-Lain</v>
          </cell>
        </row>
        <row r="3403">
          <cell r="J3403" t="str">
            <v>02.09.01.11.001 Coloumetric Planting</v>
          </cell>
        </row>
        <row r="3404">
          <cell r="J3404" t="str">
            <v>02.09.01.11.002 Alat Uji Pukul Bola Bulutangkis</v>
          </cell>
        </row>
        <row r="3405">
          <cell r="J3405" t="str">
            <v>02.09.01.11.003 Temperatus &amp; Humadity Tester</v>
          </cell>
        </row>
        <row r="3406">
          <cell r="J3406" t="str">
            <v>02.09.01.11.004 Alat Uji Diameter</v>
          </cell>
        </row>
        <row r="3407">
          <cell r="J3407" t="str">
            <v>02.09.01.11.005 Digital Mealting Point</v>
          </cell>
        </row>
        <row r="3408">
          <cell r="J3408" t="str">
            <v>02.09.01.11.006 Alat Uji Gas Buang</v>
          </cell>
        </row>
        <row r="3409">
          <cell r="J3409" t="str">
            <v>02.09.01.11.007 Xyclo Crack Detector Kit</v>
          </cell>
        </row>
        <row r="3410">
          <cell r="J3410" t="str">
            <v>02.09.01.11.008 Digital</v>
          </cell>
        </row>
        <row r="3411">
          <cell r="J3411" t="str">
            <v>02.09.01.11.009 Indicator</v>
          </cell>
        </row>
        <row r="3412">
          <cell r="J3412" t="str">
            <v>02.09.01.11.010 Thecnometer Digital Multimeter</v>
          </cell>
        </row>
        <row r="3413">
          <cell r="J3413" t="str">
            <v>02.09.01.11.011 Uniteurep Tible Supya</v>
          </cell>
        </row>
        <row r="3414">
          <cell r="J3414" t="str">
            <v>02.09.01.11.012 Ultrasonic Thickness Meter</v>
          </cell>
        </row>
        <row r="3415">
          <cell r="J3415" t="str">
            <v>02.09.01.11.013 Teorgue Wrench with Sockat Head</v>
          </cell>
        </row>
        <row r="3416">
          <cell r="J3416" t="str">
            <v>02.09.01.11.014 Mega Ohm Meter</v>
          </cell>
        </row>
        <row r="3417">
          <cell r="J3417" t="str">
            <v>02.09.01.11.015 Vemeir Caliper Hight Gauge</v>
          </cell>
        </row>
        <row r="3418">
          <cell r="J3418" t="str">
            <v>02.09.01.11.016 Precission Bevel Protector</v>
          </cell>
        </row>
        <row r="3419">
          <cell r="J3419" t="str">
            <v>02.09.01.11.017 Engineers Combination Sgure Set</v>
          </cell>
        </row>
        <row r="3420">
          <cell r="J3420" t="str">
            <v>02.09.01.11.018 Drying Oven</v>
          </cell>
        </row>
        <row r="3421">
          <cell r="J3421" t="str">
            <v>02.09.01.11.019 Vibration Test Equipment</v>
          </cell>
        </row>
        <row r="3422">
          <cell r="J3422" t="str">
            <v>02.09.01.11.020 Measurering  Instrument</v>
          </cell>
        </row>
        <row r="3423">
          <cell r="J3423" t="str">
            <v>02.09.01.11.021 Permenet Magnit Kit</v>
          </cell>
        </row>
        <row r="3424">
          <cell r="J3424" t="str">
            <v>02.09.01.11.022 Reflectence</v>
          </cell>
        </row>
        <row r="3425">
          <cell r="J3425" t="str">
            <v>02.09.01.11.023 Bondet Searing Jig For DISK Pad</v>
          </cell>
        </row>
        <row r="3426">
          <cell r="J3426" t="str">
            <v>02.09.01.11.024 Sperometer for Miror</v>
          </cell>
        </row>
        <row r="3427">
          <cell r="J3427" t="str">
            <v>02.09.01.11.025 Resure Relaxian for Miror</v>
          </cell>
        </row>
        <row r="3428">
          <cell r="J3428" t="str">
            <v>02.09.01.11.026 Shook Relaxion Jig for Brake Linning</v>
          </cell>
        </row>
        <row r="3429">
          <cell r="J3429" t="str">
            <v>02.09.01.11.027 Presurizing for Brake Linning</v>
          </cell>
        </row>
        <row r="3430">
          <cell r="J3430" t="str">
            <v>02.09.01.11.028 Peeling Force for Disk Pads</v>
          </cell>
        </row>
        <row r="3431">
          <cell r="J3431" t="str">
            <v>02.09.01.11.029 Distribution Factor Tester for Miror</v>
          </cell>
        </row>
        <row r="3432">
          <cell r="J3432" t="str">
            <v>02.09.01.11.030 Probe MWB 704  NBB</v>
          </cell>
        </row>
        <row r="3433">
          <cell r="J3433" t="str">
            <v>02.09.01.11.031 Cole Palmer Immeersion Calculator</v>
          </cell>
        </row>
        <row r="3434">
          <cell r="J3434" t="str">
            <v>02.09.01.11.032 Step Up/Down</v>
          </cell>
        </row>
        <row r="3435">
          <cell r="J3435" t="str">
            <v>02.09.01.11.033 X Ray Unit</v>
          </cell>
        </row>
        <row r="3436">
          <cell r="J3436" t="str">
            <v>02.09.01.11.034 Hot Water Hosty Type 50</v>
          </cell>
        </row>
        <row r="3437">
          <cell r="J3437" t="str">
            <v>02.09.01.11.035 Mofile Furnance</v>
          </cell>
        </row>
        <row r="3438">
          <cell r="J3438" t="str">
            <v>02.09.01.11.036 Cylotex\Sample Min</v>
          </cell>
        </row>
        <row r="3439">
          <cell r="J3439" t="str">
            <v>02.09.01.11.037 Anemometer Portable Digital</v>
          </cell>
        </row>
        <row r="3440">
          <cell r="J3440" t="str">
            <v>02.09.01.11.038 Tensile Tester</v>
          </cell>
        </row>
        <row r="3441">
          <cell r="J3441" t="str">
            <v>02.09.01.11.039 Transpole</v>
          </cell>
        </row>
        <row r="3442">
          <cell r="J3442" t="str">
            <v>02.09.01.11.040 Alat Uji untuk Kerja Radiator</v>
          </cell>
        </row>
        <row r="3443">
          <cell r="J3443" t="str">
            <v>02.09.01.11.041 Alat Uji Tekan Hydrostatic Impact Test</v>
          </cell>
        </row>
        <row r="3444">
          <cell r="J3444" t="str">
            <v>02.09.01.11.042 Alat Uji Tank Sederhana</v>
          </cell>
        </row>
        <row r="3445">
          <cell r="J3445" t="str">
            <v>02.09.01.11.043 Load Cell</v>
          </cell>
        </row>
        <row r="3446">
          <cell r="J3446" t="str">
            <v>02.09.01.11.044 Micrometer</v>
          </cell>
        </row>
        <row r="3447">
          <cell r="J3447" t="str">
            <v>02.09.01.11.045 Borescoupe</v>
          </cell>
        </row>
        <row r="3448">
          <cell r="J3448" t="str">
            <v>02.09.01.11.046 Electrometer</v>
          </cell>
        </row>
        <row r="3449">
          <cell r="J3449" t="str">
            <v>02.09.01.11.047 Preccision termocouple Calibration Standard</v>
          </cell>
        </row>
        <row r="3450">
          <cell r="J3450" t="str">
            <v>02.09.01.11.048 Contact Temperature Calibration Ice Bath</v>
          </cell>
        </row>
        <row r="3451">
          <cell r="J3451" t="str">
            <v>02.09.01.11.049 Probe Cabrating Gas</v>
          </cell>
        </row>
        <row r="3452">
          <cell r="J3452" t="str">
            <v>02.09.01.11.050 Vioce Groppe</v>
          </cell>
        </row>
        <row r="3453">
          <cell r="J3453" t="str">
            <v>02.09.01.11.051 Rochhet Driver Vessel</v>
          </cell>
        </row>
        <row r="3454">
          <cell r="J3454" t="str">
            <v>02.09.01.11.052 Mosses Omill</v>
          </cell>
        </row>
        <row r="3455">
          <cell r="J3455" t="str">
            <v>02.09.01.11.053 Alat Uji Peredam Gas Buang</v>
          </cell>
        </row>
        <row r="3456">
          <cell r="J3456" t="str">
            <v>02.09.01.11.054 Alat Uji Crack</v>
          </cell>
        </row>
        <row r="3457">
          <cell r="J3457" t="str">
            <v>02.09.01.11.055 Alat Uji Ultrasonic</v>
          </cell>
        </row>
        <row r="3458">
          <cell r="J3458" t="str">
            <v>02.09.01.11.056 Alat Uji Kekerasan</v>
          </cell>
        </row>
        <row r="3459">
          <cell r="J3459" t="str">
            <v>02.09.01.11.057 Alat Uji Korosi</v>
          </cell>
        </row>
        <row r="3460">
          <cell r="J3460" t="str">
            <v>02.09.01.11.058 Alat Uji Struktur Kimia Logam</v>
          </cell>
        </row>
        <row r="3461">
          <cell r="J3461" t="str">
            <v>02.09.01.11.059 Vacum Coating</v>
          </cell>
        </row>
        <row r="3462">
          <cell r="J3462" t="str">
            <v>02.09.01.11.060 Reflection Polariscope</v>
          </cell>
        </row>
        <row r="3463">
          <cell r="J3463" t="str">
            <v>02.09.01.11.061 Scatlered Light Polariscope</v>
          </cell>
        </row>
        <row r="3464">
          <cell r="J3464" t="str">
            <v>02.09.01.11.062 Lateral Extensometer</v>
          </cell>
        </row>
        <row r="3465">
          <cell r="J3465" t="str">
            <v>02.09.01.11.063 Proyektion Polariscope</v>
          </cell>
        </row>
        <row r="3466">
          <cell r="J3466" t="str">
            <v>02.09.01.11.064 Ultrasonic Tester</v>
          </cell>
        </row>
        <row r="3467">
          <cell r="J3467" t="str">
            <v>02.09.01.11.065 Magnetic Powder Crack Detector</v>
          </cell>
        </row>
        <row r="3468">
          <cell r="J3468" t="str">
            <v>02.09.01.11.066 Parker Magnetic Yoke</v>
          </cell>
        </row>
        <row r="3469">
          <cell r="J3469" t="str">
            <v>02.09.01.11.067 Crack Depth Detector</v>
          </cell>
        </row>
        <row r="3470">
          <cell r="J3470" t="str">
            <v>02.09.01.11.068 Alat Lab. Logam, Mesin Listrik Lain-Lain</v>
          </cell>
        </row>
        <row r="3471">
          <cell r="J3471" t="str">
            <v>02.09.01.12.001 Centrifuge</v>
          </cell>
        </row>
        <row r="3472">
          <cell r="J3472" t="str">
            <v>02.09.01.12.002 Water Dath</v>
          </cell>
        </row>
        <row r="3473">
          <cell r="J3473" t="str">
            <v>02.09.01.12.003 Incubator</v>
          </cell>
        </row>
        <row r="3474">
          <cell r="J3474" t="str">
            <v>02.09.01.12.004 Moroar</v>
          </cell>
        </row>
        <row r="3475">
          <cell r="J3475" t="str">
            <v>02.09.01.12.005 Oven</v>
          </cell>
        </row>
        <row r="3476">
          <cell r="J3476" t="str">
            <v>02.09.01.12.006 Compresor Unit</v>
          </cell>
        </row>
        <row r="3477">
          <cell r="J3477" t="str">
            <v>02.09.01.12.007 Botol Oxigen</v>
          </cell>
        </row>
        <row r="3478">
          <cell r="J3478" t="str">
            <v>02.09.01.12.008 Botol D.O</v>
          </cell>
        </row>
        <row r="3479">
          <cell r="J3479" t="str">
            <v>02.09.01.12.009 Botol Aqua</v>
          </cell>
        </row>
        <row r="3480">
          <cell r="J3480" t="str">
            <v>02.09.01.12.010 Krous Glass</v>
          </cell>
        </row>
        <row r="3481">
          <cell r="J3481" t="str">
            <v>02.09.01.12.011 Elemeyer Glass</v>
          </cell>
        </row>
        <row r="3482">
          <cell r="J3482" t="str">
            <v>02.09.01.12.012 Nestle</v>
          </cell>
        </row>
        <row r="3483">
          <cell r="J3483" t="str">
            <v>02.09.01.12.013 Piper Glass</v>
          </cell>
        </row>
        <row r="3484">
          <cell r="J3484" t="str">
            <v>02.09.01.12.014 Gelas Takar</v>
          </cell>
        </row>
        <row r="3485">
          <cell r="J3485" t="str">
            <v>02.09.01.12.015 Labu Takar</v>
          </cell>
        </row>
        <row r="3486">
          <cell r="J3486" t="str">
            <v>02.09.01.12.016 Tabung Reaksi</v>
          </cell>
        </row>
        <row r="3487">
          <cell r="J3487" t="str">
            <v>02.09.01.12.017 Bejana</v>
          </cell>
        </row>
        <row r="3488">
          <cell r="J3488" t="str">
            <v>02.09.01.12.018 Penanggas</v>
          </cell>
        </row>
        <row r="3489">
          <cell r="J3489" t="str">
            <v>02.09.01.12.019 Burtte</v>
          </cell>
        </row>
        <row r="3490">
          <cell r="J3490" t="str">
            <v>02.09.01.12.020 Microscope</v>
          </cell>
        </row>
        <row r="3491">
          <cell r="J3491" t="str">
            <v>02.09.01.12.021 Autoclave</v>
          </cell>
        </row>
        <row r="3492">
          <cell r="J3492" t="str">
            <v>02.09.01.12.022 Blender</v>
          </cell>
        </row>
        <row r="3493">
          <cell r="J3493" t="str">
            <v>02.09.01.12.023 Tibangan</v>
          </cell>
        </row>
        <row r="3494">
          <cell r="J3494" t="str">
            <v>02.09.01.12.024 Axial Plungar Pump</v>
          </cell>
        </row>
        <row r="3495">
          <cell r="J3495" t="str">
            <v>02.09.01.12.025 Dry Klin</v>
          </cell>
        </row>
        <row r="3496">
          <cell r="J3496" t="str">
            <v>02.09.01.12.026 Universal Test Machine</v>
          </cell>
        </row>
        <row r="3497">
          <cell r="J3497" t="str">
            <v>02.09.01.12.027 Engineering Test Equipment</v>
          </cell>
        </row>
        <row r="3498">
          <cell r="J3498" t="str">
            <v>02.09.01.12.028 Vacum Pump</v>
          </cell>
        </row>
        <row r="3499">
          <cell r="J3499" t="str">
            <v>02.09.01.12.029 Dearing Stand</v>
          </cell>
        </row>
        <row r="3500">
          <cell r="J3500" t="str">
            <v>02.09.01.12.030 Stop Watch</v>
          </cell>
        </row>
        <row r="3501">
          <cell r="J3501" t="str">
            <v>02.09.01.12.031 Screen</v>
          </cell>
        </row>
        <row r="3502">
          <cell r="J3502" t="str">
            <v>02.09.01.12.032 Alat Destilasi Air</v>
          </cell>
        </row>
        <row r="3503">
          <cell r="J3503" t="str">
            <v>02.09.01.12.033 Buscon Bunner</v>
          </cell>
        </row>
        <row r="3504">
          <cell r="J3504" t="str">
            <v>02.09.01.12.034 Support  Shett Round</v>
          </cell>
        </row>
        <row r="3505">
          <cell r="J3505" t="str">
            <v>02.09.01.12.035 Manometer</v>
          </cell>
        </row>
        <row r="3506">
          <cell r="J3506" t="str">
            <v>02.09.01.12.036 Hydrometer</v>
          </cell>
        </row>
        <row r="3507">
          <cell r="J3507" t="str">
            <v>02.09.01.12.037 Counter Meter</v>
          </cell>
        </row>
        <row r="3508">
          <cell r="J3508" t="str">
            <v>02.09.01.12.038 Lampu Natrium</v>
          </cell>
        </row>
        <row r="3509">
          <cell r="J3509" t="str">
            <v>02.09.01.12.039 Moxer</v>
          </cell>
        </row>
        <row r="3510">
          <cell r="J3510" t="str">
            <v>02.09.01.12.040 Thermometer</v>
          </cell>
        </row>
        <row r="3511">
          <cell r="J3511" t="str">
            <v>02.09.01.12.041 Corong</v>
          </cell>
        </row>
        <row r="3512">
          <cell r="J3512" t="str">
            <v>02.09.01.12.042 Lampu Natrium</v>
          </cell>
        </row>
        <row r="3513">
          <cell r="J3513" t="str">
            <v>02.09.01.12.043 Containers Gas Chlorine</v>
          </cell>
        </row>
        <row r="3514">
          <cell r="J3514" t="str">
            <v>02.09.01.12.044 Raw Water Kit</v>
          </cell>
        </row>
        <row r="3515">
          <cell r="J3515" t="str">
            <v>02.09.01.12.045 Brigthness Tester</v>
          </cell>
        </row>
        <row r="3516">
          <cell r="J3516" t="str">
            <v>02.09.01.12.046 Water Absorb Tester</v>
          </cell>
        </row>
        <row r="3517">
          <cell r="J3517" t="str">
            <v>02.09.01.12.047 BOD Meter</v>
          </cell>
        </row>
        <row r="3518">
          <cell r="J3518" t="str">
            <v>02.09.01.12.048 Biological Oxigen Demand</v>
          </cell>
        </row>
        <row r="3519">
          <cell r="J3519" t="str">
            <v>02.09.01.12.049 Tabung Gas HO</v>
          </cell>
        </row>
        <row r="3520">
          <cell r="J3520" t="str">
            <v>02.09.01.12.050 Tabung Gas N2</v>
          </cell>
        </row>
        <row r="3521">
          <cell r="J3521" t="str">
            <v>02.09.01.12.051 Boume Meter</v>
          </cell>
        </row>
        <row r="3522">
          <cell r="J3522" t="str">
            <v>02.09.01.12.052 Cawan Proceline</v>
          </cell>
        </row>
        <row r="3523">
          <cell r="J3523" t="str">
            <v>02.09.01.12.053 Bak Fiberglass</v>
          </cell>
        </row>
        <row r="3524">
          <cell r="J3524" t="str">
            <v>02.09.01.12.054 Crusible Penyaring</v>
          </cell>
        </row>
        <row r="3525">
          <cell r="J3525" t="str">
            <v>02.09.01.12.055 Lodine Plass</v>
          </cell>
        </row>
        <row r="3526">
          <cell r="J3526" t="str">
            <v>02.09.01.12.056 Bejana Kaca</v>
          </cell>
        </row>
        <row r="3527">
          <cell r="J3527" t="str">
            <v>02.09.01.12.057 Thermostate</v>
          </cell>
        </row>
        <row r="3528">
          <cell r="J3528" t="str">
            <v>02.09.01.12.058 Spraygun</v>
          </cell>
        </row>
        <row r="3529">
          <cell r="J3529" t="str">
            <v>02.09.01.12.059 Furnace</v>
          </cell>
        </row>
        <row r="3530">
          <cell r="J3530" t="str">
            <v>02.09.01.12.060 Condensor</v>
          </cell>
        </row>
        <row r="3531">
          <cell r="J3531" t="str">
            <v>02.09.01.12.061 Lumpang Pengeram</v>
          </cell>
        </row>
        <row r="3532">
          <cell r="J3532" t="str">
            <v>02.09.01.12.062 Lampu Spirtus</v>
          </cell>
        </row>
        <row r="3533">
          <cell r="J3533" t="str">
            <v>02.09.01.12.063 Mestar</v>
          </cell>
        </row>
        <row r="3534">
          <cell r="J3534" t="str">
            <v>02.09.01.12.064 Pipa U</v>
          </cell>
        </row>
        <row r="3535">
          <cell r="J3535" t="str">
            <v>02.09.01.12.065 Lempeng Tetes</v>
          </cell>
        </row>
        <row r="3536">
          <cell r="J3536" t="str">
            <v>02.09.01.12.066 Sirer/Pengocok</v>
          </cell>
        </row>
        <row r="3537">
          <cell r="J3537" t="str">
            <v>02.09.01.12.067 Alat Penyari Koch</v>
          </cell>
        </row>
        <row r="3538">
          <cell r="J3538" t="str">
            <v>02.09.01.12.068 Alat Penyari Procter</v>
          </cell>
        </row>
        <row r="3539">
          <cell r="J3539" t="str">
            <v>02.09.01.12.069 Dean Starek</v>
          </cell>
        </row>
        <row r="3540">
          <cell r="J3540" t="str">
            <v>02.09.01.12.070 Pigno Meter</v>
          </cell>
        </row>
        <row r="3541">
          <cell r="J3541" t="str">
            <v>02.09.01.12.071 Sun Shine Recorder</v>
          </cell>
        </row>
        <row r="3542">
          <cell r="J3542" t="str">
            <v>02.09.01.12.072 Crock Meter</v>
          </cell>
        </row>
        <row r="3543">
          <cell r="J3543" t="str">
            <v>02.09.01.12.073 Kipps</v>
          </cell>
        </row>
        <row r="3544">
          <cell r="J3544" t="str">
            <v>02.09.01.12.074 Pengaduk</v>
          </cell>
        </row>
        <row r="3545">
          <cell r="J3545" t="str">
            <v>02.09.01.12.075 Crusess Tang</v>
          </cell>
        </row>
        <row r="3546">
          <cell r="J3546" t="str">
            <v>02.09.01.12.076 Pendingin Lurus</v>
          </cell>
        </row>
        <row r="3547">
          <cell r="J3547" t="str">
            <v>02.09.01.12.077 Togle</v>
          </cell>
        </row>
        <row r="3548">
          <cell r="J3548" t="str">
            <v>02.09.01.12.078 Jepitan Kulit untuk Togle</v>
          </cell>
        </row>
        <row r="3549">
          <cell r="J3549" t="str">
            <v>02.09.01.12.079 Four Position Flask Haester</v>
          </cell>
        </row>
        <row r="3550">
          <cell r="J3550" t="str">
            <v>02.09.01.12.080 Montle Heater</v>
          </cell>
        </row>
        <row r="3551">
          <cell r="J3551" t="str">
            <v>02.09.01.12.081 Motor Complit Bioxidation System</v>
          </cell>
        </row>
        <row r="3552">
          <cell r="J3552" t="str">
            <v>02.09.01.12.082 Standar Klem Burete</v>
          </cell>
        </row>
        <row r="3553">
          <cell r="J3553" t="str">
            <v>02.09.01.12.083 Stres Cracking Tester with Thermometer Water Bath</v>
          </cell>
        </row>
        <row r="3554">
          <cell r="J3554" t="str">
            <v>02.09.01.12.084 Alat Pengukur Luas Kulit</v>
          </cell>
        </row>
        <row r="3555">
          <cell r="J3555" t="str">
            <v>02.09.01.12.085 Boll Mill</v>
          </cell>
        </row>
        <row r="3556">
          <cell r="J3556" t="str">
            <v>02.09.01.12.086 Bol Press</v>
          </cell>
        </row>
        <row r="3557">
          <cell r="J3557" t="str">
            <v>02.09.01.12.087 Tangip Pembuat Sheet</v>
          </cell>
        </row>
        <row r="3558">
          <cell r="J3558" t="str">
            <v>02.09.01.12.088 Tangip Bahan Baku</v>
          </cell>
        </row>
        <row r="3559">
          <cell r="J3559" t="str">
            <v>02.09.01.12.089 Kjeldahi Set</v>
          </cell>
        </row>
        <row r="3560">
          <cell r="J3560" t="str">
            <v>02.09.01.12.090 Sait Spray Test  Chamber</v>
          </cell>
        </row>
        <row r="3561">
          <cell r="J3561" t="str">
            <v>02.09.01.12.091 Corrosion Tester</v>
          </cell>
        </row>
        <row r="3562">
          <cell r="J3562" t="str">
            <v>02.09.01.12.092 Electrolytic Equipment</v>
          </cell>
        </row>
        <row r="3563">
          <cell r="J3563" t="str">
            <v>02.09.01.12.093 Autograph</v>
          </cell>
        </row>
        <row r="3564">
          <cell r="J3564" t="str">
            <v>02.09.01.12.094 Air Permeability Tester</v>
          </cell>
        </row>
        <row r="3565">
          <cell r="J3565" t="str">
            <v>02.09.01.12.095 Penguji Titik Leleh</v>
          </cell>
        </row>
        <row r="3566">
          <cell r="J3566" t="str">
            <v>02.09.01.12.096 Pengukur Derajat Putih</v>
          </cell>
        </row>
        <row r="3567">
          <cell r="J3567" t="str">
            <v>02.09.01.12.097 Sem</v>
          </cell>
        </row>
        <row r="3568">
          <cell r="J3568" t="str">
            <v>02.09.01.12.098 Alat Sampling Gas Buang</v>
          </cell>
        </row>
        <row r="3569">
          <cell r="J3569" t="str">
            <v>02.09.01.12.099 Soun Level Meter Tester</v>
          </cell>
        </row>
        <row r="3570">
          <cell r="J3570" t="str">
            <v>02.09.01.12.100 Alat Kedokteran Umum Lain-Lain</v>
          </cell>
        </row>
        <row r="3571">
          <cell r="J3571" t="str">
            <v>02.09.01.13.001 Dialcalifer</v>
          </cell>
        </row>
        <row r="3572">
          <cell r="J3572" t="str">
            <v>02.09.01.13.002 Dryer</v>
          </cell>
        </row>
        <row r="3573">
          <cell r="J3573" t="str">
            <v>02.09.01.13.003 Hidrolic Hand Press</v>
          </cell>
        </row>
        <row r="3574">
          <cell r="J3574" t="str">
            <v>02.09.01.13.004 Hair Guard</v>
          </cell>
        </row>
        <row r="3575">
          <cell r="J3575" t="str">
            <v>02.09.01.13.005 Aqua Guard</v>
          </cell>
        </row>
        <row r="3576">
          <cell r="J3576" t="str">
            <v>02.09.01.13.006 Tiration Apparatus</v>
          </cell>
        </row>
        <row r="3577">
          <cell r="J3577" t="str">
            <v>02.09.01.13.007 Multi Unit Extraction</v>
          </cell>
        </row>
        <row r="3578">
          <cell r="J3578" t="str">
            <v>02.09.01.13.008 Plat Pemanas</v>
          </cell>
        </row>
        <row r="3579">
          <cell r="J3579" t="str">
            <v>02.09.01.13.009 Alat pengukur Tebal</v>
          </cell>
        </row>
        <row r="3580">
          <cell r="J3580" t="str">
            <v>02.09.01.13.010 Alat Ukur Kadar Air</v>
          </cell>
        </row>
        <row r="3581">
          <cell r="J3581" t="str">
            <v>02.09.01.13.011 Vergeot Apparat</v>
          </cell>
        </row>
        <row r="3582">
          <cell r="J3582" t="str">
            <v>02.09.01.13.012 Alat Tembus Udara</v>
          </cell>
        </row>
        <row r="3583">
          <cell r="J3583" t="str">
            <v>02.09.01.13.013 Alat Uji Kelembaban Udara</v>
          </cell>
        </row>
        <row r="3584">
          <cell r="J3584" t="str">
            <v>02.09.01.13.014 Laminar Air Flow</v>
          </cell>
        </row>
        <row r="3585">
          <cell r="J3585" t="str">
            <v>02.09.01.13.015 Spray Dryer</v>
          </cell>
        </row>
        <row r="3586">
          <cell r="J3586" t="str">
            <v>02.09.01.13.016 Spi Flame Ability</v>
          </cell>
        </row>
        <row r="3587">
          <cell r="J3587" t="str">
            <v>02.09.01.13.017 Autoclave Unit</v>
          </cell>
        </row>
        <row r="3588">
          <cell r="J3588" t="str">
            <v>02.09.01.13.018 Electric Thermometer</v>
          </cell>
        </row>
        <row r="3589">
          <cell r="J3589" t="str">
            <v>02.09.01.13.019 Flour Photometer</v>
          </cell>
        </row>
        <row r="3590">
          <cell r="J3590" t="str">
            <v>02.09.01.13.020 Microscope dengan Kamera</v>
          </cell>
        </row>
        <row r="3591">
          <cell r="J3591" t="str">
            <v>02.09.01.13.021 System Pengendali Derajat Asam</v>
          </cell>
        </row>
        <row r="3592">
          <cell r="J3592" t="str">
            <v>02.09.01.13.022 Mesin Potong Jerami</v>
          </cell>
        </row>
        <row r="3593">
          <cell r="J3593" t="str">
            <v>02.09.01.13.023 Mesin Press Jerami</v>
          </cell>
        </row>
        <row r="3594">
          <cell r="J3594" t="str">
            <v>02.09.01.13.024 Bak Flukkulator</v>
          </cell>
        </row>
        <row r="3595">
          <cell r="J3595" t="str">
            <v>02.09.01.13.025 Microskop</v>
          </cell>
        </row>
        <row r="3596">
          <cell r="J3596" t="str">
            <v>02.09.01.13.026 Alat Poleshing</v>
          </cell>
        </row>
        <row r="3597">
          <cell r="J3597" t="str">
            <v>02.09.01.13.027 Alat Gerinda</v>
          </cell>
        </row>
        <row r="3598">
          <cell r="J3598" t="str">
            <v>02.09.01.13.028 Alat Lab. Umum A Lain-Lain</v>
          </cell>
        </row>
        <row r="3599">
          <cell r="J3599" t="str">
            <v>02.09.01.14.001 Centrifuge</v>
          </cell>
        </row>
        <row r="3600">
          <cell r="J3600" t="str">
            <v>02.09.01.14.002 Test Tube</v>
          </cell>
        </row>
        <row r="3601">
          <cell r="J3601" t="str">
            <v>02.09.01.14.003 Test Tube Rack</v>
          </cell>
        </row>
        <row r="3602">
          <cell r="J3602" t="str">
            <v>02.09.01.14.004 Alcohol Lamp</v>
          </cell>
        </row>
        <row r="3603">
          <cell r="J3603" t="str">
            <v>02.09.01.14.005 Water  Bth</v>
          </cell>
        </row>
        <row r="3604">
          <cell r="J3604" t="str">
            <v>02.09.01.14.006 Hot Plata</v>
          </cell>
        </row>
        <row r="3605">
          <cell r="J3605" t="str">
            <v>02.09.01.14.007 Laboratory Thermometer</v>
          </cell>
        </row>
        <row r="3606">
          <cell r="J3606" t="str">
            <v>02.09.01.14.008 Automatic Timer</v>
          </cell>
        </row>
        <row r="3607">
          <cell r="J3607" t="str">
            <v>02.09.01.14.009 Stop Watch</v>
          </cell>
        </row>
        <row r="3608">
          <cell r="J3608" t="str">
            <v>02.09.01.14.010 Pippete Support</v>
          </cell>
        </row>
        <row r="3609">
          <cell r="J3609" t="str">
            <v>02.09.01.14.011 Photo Electrick Calrimeter</v>
          </cell>
        </row>
        <row r="3610">
          <cell r="J3610" t="str">
            <v>02.09.01.14.012 Polarimeter</v>
          </cell>
        </row>
        <row r="3611">
          <cell r="J3611" t="str">
            <v>02.09.01.14.013 Blooldcall Counter</v>
          </cell>
        </row>
        <row r="3612">
          <cell r="J3612" t="str">
            <v>02.09.01.14.014 Pippete Shacker</v>
          </cell>
        </row>
        <row r="3613">
          <cell r="J3613" t="str">
            <v>02.09.01.14.015 Micro Slide Glass</v>
          </cell>
        </row>
        <row r="3614">
          <cell r="J3614" t="str">
            <v>02.09.01.14.016 Micro Coper Glass</v>
          </cell>
        </row>
        <row r="3615">
          <cell r="J3615" t="str">
            <v>02.09.01.14.017 Comet Forcepscoper Glass</v>
          </cell>
        </row>
        <row r="3616">
          <cell r="J3616" t="str">
            <v>02.09.01.14.018 Comet Forcepslice Glass</v>
          </cell>
        </row>
        <row r="3617">
          <cell r="J3617" t="str">
            <v>02.09.01.14.019 Micrhamotocritcentrifuge</v>
          </cell>
        </row>
        <row r="3618">
          <cell r="J3618" t="str">
            <v>02.09.01.14.020 Serum proteinrefractometer</v>
          </cell>
        </row>
        <row r="3619">
          <cell r="J3619" t="str">
            <v>02.09.01.14.021 Sugar Reflactometer</v>
          </cell>
        </row>
        <row r="3620">
          <cell r="J3620" t="str">
            <v>02.09.01.14.022 Urineglass Jars</v>
          </cell>
        </row>
        <row r="3621">
          <cell r="J3621" t="str">
            <v>02.09.01.14.023 Urineglass Jars Rack</v>
          </cell>
        </row>
        <row r="3622">
          <cell r="J3622" t="str">
            <v>02.09.01.14.024 Excrement Collector</v>
          </cell>
        </row>
        <row r="3623">
          <cell r="J3623" t="str">
            <v>02.09.01.14.025 Urinemeter</v>
          </cell>
        </row>
        <row r="3624">
          <cell r="J3624" t="str">
            <v>02.09.01.14.026 Esbachaibuminometer</v>
          </cell>
        </row>
        <row r="3625">
          <cell r="J3625" t="str">
            <v>02.09.01.14.027 Respirometer</v>
          </cell>
        </row>
        <row r="3626">
          <cell r="J3626" t="str">
            <v>02.09.01.14.028 Staining Jars</v>
          </cell>
        </row>
        <row r="3627">
          <cell r="J3627" t="str">
            <v>02.09.01.14.029 Staining Rack</v>
          </cell>
        </row>
        <row r="3628">
          <cell r="J3628" t="str">
            <v>02.09.01.14.030 Slide Glass Rack</v>
          </cell>
        </row>
        <row r="3629">
          <cell r="J3629" t="str">
            <v>02.09.01.14.031 Micro Slide</v>
          </cell>
        </row>
        <row r="3630">
          <cell r="J3630" t="str">
            <v>02.09.01.14.032 Slide Cabinet</v>
          </cell>
        </row>
        <row r="3631">
          <cell r="J3631" t="str">
            <v>02.09.01.14.033 Blood Axchange</v>
          </cell>
        </row>
        <row r="3632">
          <cell r="J3632" t="str">
            <v>02.09.01.14.034 Suction Tube</v>
          </cell>
        </row>
        <row r="3633">
          <cell r="J3633" t="str">
            <v>02.09.01.14.035 Cup</v>
          </cell>
        </row>
        <row r="3634">
          <cell r="J3634" t="str">
            <v>02.09.01.14.036 Tubreation Neasur Plate</v>
          </cell>
        </row>
        <row r="3635">
          <cell r="J3635" t="str">
            <v>02.09.01.14.037 Blooddlance (Franke)</v>
          </cell>
        </row>
        <row r="3636">
          <cell r="J3636" t="str">
            <v>02.09.01.14.038 Anaesthasiometer</v>
          </cell>
        </row>
        <row r="3637">
          <cell r="J3637" t="str">
            <v>02.09.01.14.039 Westgrean B;oodsed Rack</v>
          </cell>
        </row>
        <row r="3638">
          <cell r="J3638" t="str">
            <v>02.09.01.14.040 Sahli Harmometer</v>
          </cell>
        </row>
        <row r="3639">
          <cell r="J3639" t="str">
            <v>02.09.01.14.041 Bloodilluting Pipet</v>
          </cell>
        </row>
        <row r="3640">
          <cell r="J3640" t="str">
            <v>02.09.01.14.042 Blood Pippete Lecocit</v>
          </cell>
        </row>
        <row r="3641">
          <cell r="J3641" t="str">
            <v>02.09.01.14.043 Hemacytemeter Complete</v>
          </cell>
        </row>
        <row r="3642">
          <cell r="J3642" t="str">
            <v>02.09.01.14.044 Rubber Blower</v>
          </cell>
        </row>
        <row r="3643">
          <cell r="J3643" t="str">
            <v>02.09.01.14.045 Bloodcell Calculator</v>
          </cell>
        </row>
        <row r="3644">
          <cell r="J3644" t="str">
            <v>02.09.01.14.046 Photoelechomoglobenometer</v>
          </cell>
        </row>
        <row r="3645">
          <cell r="J3645" t="str">
            <v>02.09.01.14.047 Erlenmeyer Plastik</v>
          </cell>
        </row>
        <row r="3646">
          <cell r="J3646" t="str">
            <v>02.09.01.14.048 Kjedahi Plastik</v>
          </cell>
        </row>
        <row r="3647">
          <cell r="J3647" t="str">
            <v>02.09.01.14.049 Flashk</v>
          </cell>
        </row>
        <row r="3648">
          <cell r="J3648" t="str">
            <v>02.09.01.14.050 Rekers</v>
          </cell>
        </row>
        <row r="3649">
          <cell r="J3649" t="str">
            <v>02.09.01.14.051 Bloodsugar Tube Follin Wu</v>
          </cell>
        </row>
        <row r="3650">
          <cell r="J3650" t="str">
            <v>02.09.01.14.052 Transperppite</v>
          </cell>
        </row>
        <row r="3651">
          <cell r="J3651" t="str">
            <v>02.09.01.14.053 Volumatic Plashk</v>
          </cell>
        </row>
        <row r="3652">
          <cell r="J3652" t="str">
            <v>02.09.01.14.054 Funnela</v>
          </cell>
        </row>
        <row r="3653">
          <cell r="J3653" t="str">
            <v>02.09.01.14.055 Sparoty Funel</v>
          </cell>
        </row>
        <row r="3654">
          <cell r="J3654" t="str">
            <v>02.09.01.14.056 Filter Fiennul</v>
          </cell>
        </row>
        <row r="3655">
          <cell r="J3655" t="str">
            <v>02.09.01.14.057 Filter</v>
          </cell>
        </row>
        <row r="3656">
          <cell r="J3656" t="str">
            <v>02.09.01.14.058 Petric Culture Dish</v>
          </cell>
        </row>
        <row r="3657">
          <cell r="J3657" t="str">
            <v>02.09.01.14.059 Filtoring Flashk</v>
          </cell>
        </row>
        <row r="3658">
          <cell r="J3658" t="str">
            <v>02.09.01.14.060 Filters Apparatus</v>
          </cell>
        </row>
        <row r="3659">
          <cell r="J3659" t="str">
            <v>02.09.01.14.061 Weighting Botle</v>
          </cell>
        </row>
        <row r="3660">
          <cell r="J3660" t="str">
            <v>02.09.01.14.062 Condensor</v>
          </cell>
        </row>
        <row r="3661">
          <cell r="J3661" t="str">
            <v>02.09.01.14.063 Kipp Glass Generator</v>
          </cell>
        </row>
        <row r="3662">
          <cell r="J3662" t="str">
            <v>02.09.01.14.064 Filter Pump</v>
          </cell>
        </row>
        <row r="3663">
          <cell r="J3663" t="str">
            <v>02.09.01.14.065 Stopecook</v>
          </cell>
        </row>
        <row r="3664">
          <cell r="J3664" t="str">
            <v>02.09.01.14.066 Watch Glass</v>
          </cell>
        </row>
        <row r="3665">
          <cell r="J3665" t="str">
            <v>02.09.01.14.067 Tubes Different Types</v>
          </cell>
        </row>
        <row r="3666">
          <cell r="J3666" t="str">
            <v>02.09.01.14.068 Cristalizing Dish</v>
          </cell>
        </row>
        <row r="3667">
          <cell r="J3667" t="str">
            <v>02.09.01.14.069 Evaparanthing Dish</v>
          </cell>
        </row>
        <row r="3668">
          <cell r="J3668" t="str">
            <v>02.09.01.14.070 Specific Grafity Botle</v>
          </cell>
        </row>
        <row r="3669">
          <cell r="J3669" t="str">
            <v>02.09.01.14.071 Desicator</v>
          </cell>
        </row>
        <row r="3670">
          <cell r="J3670" t="str">
            <v>02.09.01.14.072 Tranhter</v>
          </cell>
        </row>
        <row r="3671">
          <cell r="J3671" t="str">
            <v>02.09.01.14.073 Mat Kam</v>
          </cell>
        </row>
        <row r="3672">
          <cell r="J3672" t="str">
            <v>02.09.01.14.074 Gelas Takaran</v>
          </cell>
        </row>
        <row r="3673">
          <cell r="J3673" t="str">
            <v>02.09.01.14.075 Lampu Spirtus</v>
          </cell>
        </row>
        <row r="3674">
          <cell r="J3674" t="str">
            <v>02.09.01.14.076 Rangka Manusia</v>
          </cell>
        </row>
        <row r="3675">
          <cell r="J3675" t="str">
            <v>02.09.01.14.077 Anatomi</v>
          </cell>
        </row>
        <row r="3676">
          <cell r="J3676" t="str">
            <v>02.09.01.14.078 Alat Lab. Kedokteran Lain-Lain</v>
          </cell>
        </row>
        <row r="3677">
          <cell r="J3677" t="str">
            <v>02.09.01.15.001 Refrigerator</v>
          </cell>
        </row>
        <row r="3678">
          <cell r="J3678" t="str">
            <v>02.09.01.15.002 Water Bath</v>
          </cell>
        </row>
        <row r="3679">
          <cell r="J3679" t="str">
            <v>02.09.01.15.003 Autoclave</v>
          </cell>
        </row>
        <row r="3680">
          <cell r="J3680" t="str">
            <v>02.09.01.15.004 Over/Hot Air Sterillizer</v>
          </cell>
        </row>
        <row r="3681">
          <cell r="J3681" t="str">
            <v>02.09.01.15.005 Peppite Washer</v>
          </cell>
        </row>
        <row r="3682">
          <cell r="J3682" t="str">
            <v>02.09.01.15.006 Peppite Dryer</v>
          </cell>
        </row>
        <row r="3683">
          <cell r="J3683" t="str">
            <v>02.09.01.15.007 Santrifurge Biasa</v>
          </cell>
        </row>
        <row r="3684">
          <cell r="J3684" t="str">
            <v>02.09.01.15.008 Binoculer Microscope</v>
          </cell>
        </row>
        <row r="3685">
          <cell r="J3685" t="str">
            <v>02.09.01.15.009 Sentrifuge untuk Microplate</v>
          </cell>
        </row>
        <row r="3686">
          <cell r="J3686" t="str">
            <v>02.09.01.15.010 Stereo Microscope</v>
          </cell>
        </row>
        <row r="3687">
          <cell r="J3687" t="str">
            <v>02.09.01.15.011 Fluricent Microscope</v>
          </cell>
        </row>
        <row r="3688">
          <cell r="J3688" t="str">
            <v>02.09.01.15.012 PH Meter</v>
          </cell>
        </row>
        <row r="3689">
          <cell r="J3689" t="str">
            <v>02.09.01.15.013 Magnetic Stirer &amp; Rod with Hot</v>
          </cell>
        </row>
        <row r="3690">
          <cell r="J3690" t="str">
            <v>02.09.01.15.014 Balance Electric</v>
          </cell>
        </row>
        <row r="3691">
          <cell r="J3691" t="str">
            <v>02.09.01.15.015 Aquadestilator</v>
          </cell>
        </row>
        <row r="3692">
          <cell r="J3692" t="str">
            <v>02.09.01.15.016 Demineralizer</v>
          </cell>
        </row>
        <row r="3693">
          <cell r="J3693" t="str">
            <v>02.09.01.15.017 Milipore Filter</v>
          </cell>
        </row>
        <row r="3694">
          <cell r="J3694" t="str">
            <v>02.09.01.15.018 Microsliter Kit</v>
          </cell>
        </row>
        <row r="3695">
          <cell r="J3695" t="str">
            <v>02.09.01.15.019 Automatic Pippete 1, 2, 5 CS</v>
          </cell>
        </row>
        <row r="3696">
          <cell r="J3696" t="str">
            <v>02.09.01.15.020 Pinn Filter</v>
          </cell>
        </row>
        <row r="3697">
          <cell r="J3697" t="str">
            <v>02.09.01.15.021 Pipette Filter</v>
          </cell>
        </row>
        <row r="3698">
          <cell r="J3698" t="str">
            <v>02.09.01.15.022 Proppette</v>
          </cell>
        </row>
        <row r="3699">
          <cell r="J3699" t="str">
            <v>02.09.01.15.023 Pippette Container</v>
          </cell>
        </row>
        <row r="3700">
          <cell r="J3700" t="str">
            <v>02.09.01.15.024 Tube Container</v>
          </cell>
        </row>
        <row r="3701">
          <cell r="J3701" t="str">
            <v>02.09.01.15.025 Wire Basket</v>
          </cell>
        </row>
        <row r="3702">
          <cell r="J3702" t="str">
            <v>02.09.01.15.026 Discard Pan</v>
          </cell>
        </row>
        <row r="3703">
          <cell r="J3703" t="str">
            <v>02.09.01.15.027 Bolling Pan</v>
          </cell>
        </row>
        <row r="3704">
          <cell r="J3704" t="str">
            <v>02.09.01.15.028 Stabilizer</v>
          </cell>
        </row>
        <row r="3705">
          <cell r="J3705" t="str">
            <v>02.09.01.15.029 Glass Ware</v>
          </cell>
        </row>
        <row r="3706">
          <cell r="J3706" t="str">
            <v>02.09.01.15.030 Freezer 70 derajat C Centrifuge Accessories</v>
          </cell>
        </row>
        <row r="3707">
          <cell r="J3707" t="str">
            <v>02.09.01.15.031 Refrigeratif</v>
          </cell>
        </row>
        <row r="3708">
          <cell r="J3708" t="str">
            <v>02.09.01.15.032 Incubator</v>
          </cell>
        </row>
        <row r="3709">
          <cell r="J3709" t="str">
            <v>02.09.01.15.033 Abalytic Balancer</v>
          </cell>
        </row>
        <row r="3710">
          <cell r="J3710" t="str">
            <v>02.09.01.15.034 Burse Burner</v>
          </cell>
        </row>
        <row r="3711">
          <cell r="J3711" t="str">
            <v>02.09.01.15.035 Anerobic Jar</v>
          </cell>
        </row>
        <row r="3712">
          <cell r="J3712" t="str">
            <v>02.09.01.15.036 Ice Trusher</v>
          </cell>
        </row>
        <row r="3713">
          <cell r="J3713" t="str">
            <v>02.09.01.15.037 Pipette Jar Container</v>
          </cell>
        </row>
        <row r="3714">
          <cell r="J3714" t="str">
            <v>02.09.01.15.038 Inoculating Supples</v>
          </cell>
        </row>
        <row r="3715">
          <cell r="J3715" t="str">
            <v>02.09.01.15.039 Sillicagel Desicator</v>
          </cell>
        </row>
        <row r="3716">
          <cell r="J3716" t="str">
            <v>02.09.01.15.040 Peristalitic Pump</v>
          </cell>
        </row>
        <row r="3717">
          <cell r="J3717" t="str">
            <v>02.09.01.15.041 Tube for Centrifuge</v>
          </cell>
        </row>
        <row r="3718">
          <cell r="J3718" t="str">
            <v>02.09.01.15.042 Caps for Centrifuge Tube</v>
          </cell>
        </row>
        <row r="3719">
          <cell r="J3719" t="str">
            <v>02.09.01.15.043 Res</v>
          </cell>
        </row>
        <row r="3720">
          <cell r="J3720" t="str">
            <v>02.09.01.15.044 Test Tube Mixer</v>
          </cell>
        </row>
        <row r="3721">
          <cell r="J3721" t="str">
            <v>02.09.01.15.045 Krucut In Hoft</v>
          </cell>
        </row>
        <row r="3722">
          <cell r="J3722" t="str">
            <v>02.09.01.15.046 Dry Oven</v>
          </cell>
        </row>
        <row r="3723">
          <cell r="J3723" t="str">
            <v>02.09.01.15.047 Rotator Shaker</v>
          </cell>
        </row>
        <row r="3724">
          <cell r="J3724" t="str">
            <v>02.09.01.15.048 Microscope Monocular</v>
          </cell>
        </row>
        <row r="3725">
          <cell r="J3725" t="str">
            <v>02.09.01.15.049 Microscope Binokular</v>
          </cell>
        </row>
        <row r="3726">
          <cell r="J3726" t="str">
            <v>02.09.01.15.050 Photo Microscope</v>
          </cell>
        </row>
        <row r="3727">
          <cell r="J3727" t="str">
            <v>02.09.01.15.051 Spectrophotometer</v>
          </cell>
        </row>
        <row r="3728">
          <cell r="J3728" t="str">
            <v>02.09.01.15.052 Atomic Abssoption Spectro</v>
          </cell>
        </row>
        <row r="3729">
          <cell r="J3729" t="str">
            <v>02.09.01.15.053 TL Chomatograph</v>
          </cell>
        </row>
        <row r="3730">
          <cell r="J3730" t="str">
            <v>02.09.01.15.054 Elektrogravimetri</v>
          </cell>
        </row>
        <row r="3731">
          <cell r="J3731" t="str">
            <v>02.09.01.15.055 Colorimeter</v>
          </cell>
        </row>
        <row r="3732">
          <cell r="J3732" t="str">
            <v>02.09.01.15.056 Chormotograph Injection</v>
          </cell>
        </row>
        <row r="3733">
          <cell r="J3733" t="str">
            <v>02.09.01.15.057 Device</v>
          </cell>
        </row>
        <row r="3734">
          <cell r="J3734" t="str">
            <v>02.09.01.15.058 Tissu Processor Unit</v>
          </cell>
        </row>
        <row r="3735">
          <cell r="J3735" t="str">
            <v>02.09.01.15.059 Microtome Unit</v>
          </cell>
        </row>
        <row r="3736">
          <cell r="J3736" t="str">
            <v>02.09.01.15.060 Analitical Balance</v>
          </cell>
        </row>
        <row r="3737">
          <cell r="J3737" t="str">
            <v>02.09.01.15.061 Prescesion Balance</v>
          </cell>
        </row>
        <row r="3738">
          <cell r="J3738" t="str">
            <v>02.09.01.15.062 Weshing Instrument</v>
          </cell>
        </row>
        <row r="3739">
          <cell r="J3739" t="str">
            <v>02.09.01.15.063 Microscope Fluoronsence</v>
          </cell>
        </row>
        <row r="3740">
          <cell r="J3740" t="str">
            <v>02.09.01.15.064 Microscope Phase Contract Light Field</v>
          </cell>
        </row>
        <row r="3741">
          <cell r="J3741" t="str">
            <v>02.09.01.15.065 Microscope Phase Contract Dark Field</v>
          </cell>
        </row>
        <row r="3742">
          <cell r="J3742" t="str">
            <v>02.09.01.15.066 Microtitaion Plate Incubator</v>
          </cell>
        </row>
        <row r="3743">
          <cell r="J3743" t="str">
            <v>02.09.01.15.067 automatic Micro Plate Laser</v>
          </cell>
        </row>
        <row r="3744">
          <cell r="J3744" t="str">
            <v>02.09.01.15.068 Petri Dish</v>
          </cell>
        </row>
        <row r="3745">
          <cell r="J3745" t="str">
            <v>02.09.01.15.069 Loop Sterilizer</v>
          </cell>
        </row>
        <row r="3746">
          <cell r="J3746" t="str">
            <v>02.09.01.15.070 Reaer Petri Dishas</v>
          </cell>
        </row>
        <row r="3747">
          <cell r="J3747" t="str">
            <v>02.09.01.15.071 Reader Antibiotic</v>
          </cell>
        </row>
        <row r="3748">
          <cell r="J3748" t="str">
            <v>02.09.01.15.072 Frech Pressure Cell &amp; Laboratory Press Motor Drive</v>
          </cell>
        </row>
        <row r="3749">
          <cell r="J3749" t="str">
            <v>02.09.01.15.073 Standar d Frech Presure Cell 35 ml Capasity, Presu</v>
          </cell>
        </row>
        <row r="3750">
          <cell r="J3750" t="str">
            <v>02.09.01.15.074 Miniature Frech  Presure Cell 3.7 ml Capacity Pres</v>
          </cell>
        </row>
        <row r="3751">
          <cell r="J3751" t="str">
            <v>02.09.01.15.075 Tissue Homoghenizer</v>
          </cell>
        </row>
        <row r="3752">
          <cell r="J3752" t="str">
            <v>02.09.01.15.076 Hemotology Analizer (Blood Cell Counter)</v>
          </cell>
        </row>
        <row r="3753">
          <cell r="J3753" t="str">
            <v>02.09.01.15.077 Sub Marine Gel System</v>
          </cell>
        </row>
        <row r="3754">
          <cell r="J3754" t="str">
            <v>02.09.01.15.078 Microcentrifuge</v>
          </cell>
        </row>
        <row r="3755">
          <cell r="J3755" t="str">
            <v>02.09.01.15.079 Stiring Hot Plate</v>
          </cell>
        </row>
        <row r="3756">
          <cell r="J3756" t="str">
            <v>02.09.01.15.080 Micro Pippetes</v>
          </cell>
        </row>
        <row r="3757">
          <cell r="J3757" t="str">
            <v>02.09.01.15.081 Electromagnetic Current Mater</v>
          </cell>
        </row>
        <row r="3758">
          <cell r="J3758" t="str">
            <v>02.09.01.15.082 Electronic Current Meter</v>
          </cell>
        </row>
        <row r="3759">
          <cell r="J3759" t="str">
            <v>02.09.01.15.083 Vector Aritmetic</v>
          </cell>
        </row>
        <row r="3760">
          <cell r="J3760" t="str">
            <v>02.09.01.15.084 Sandy Surface Meter</v>
          </cell>
        </row>
        <row r="3761">
          <cell r="J3761" t="str">
            <v>02.09.01.15.085 Wave Height Meter</v>
          </cell>
        </row>
        <row r="3762">
          <cell r="J3762" t="str">
            <v>02.09.01.15.086 Digital Storage Oscilloscope</v>
          </cell>
        </row>
        <row r="3763">
          <cell r="J3763" t="str">
            <v>02.09.01.15.087 Detector</v>
          </cell>
        </row>
        <row r="3764">
          <cell r="J3764" t="str">
            <v>02.09.01.15.088 Presure Transacer</v>
          </cell>
        </row>
        <row r="3765">
          <cell r="J3765" t="str">
            <v>02.09.01.15.089 Alat Lab. Microbiologi Lain-Lain</v>
          </cell>
        </row>
        <row r="3766">
          <cell r="J3766" t="str">
            <v>02.09.01.16.001 Analytical Balance Electric</v>
          </cell>
        </row>
        <row r="3767">
          <cell r="J3767" t="str">
            <v>02.09.01.16.002 Analytical Balance non Electric</v>
          </cell>
        </row>
        <row r="3768">
          <cell r="J3768" t="str">
            <v>02.09.01.16.003 Balance Trip</v>
          </cell>
        </row>
        <row r="3769">
          <cell r="J3769" t="str">
            <v>02.09.01.16.004 Balance Gram</v>
          </cell>
        </row>
        <row r="3770">
          <cell r="J3770" t="str">
            <v>02.09.01.16.005 Balance Miligram</v>
          </cell>
        </row>
        <row r="3771">
          <cell r="J3771" t="str">
            <v>02.09.01.16.006 Balance Kodek/Kilogram</v>
          </cell>
        </row>
        <row r="3772">
          <cell r="J3772" t="str">
            <v>02.09.01.16.007 Spectrophotometer</v>
          </cell>
        </row>
        <row r="3773">
          <cell r="J3773" t="str">
            <v>02.09.01.16.008 Fotometer</v>
          </cell>
        </row>
        <row r="3774">
          <cell r="J3774" t="str">
            <v>02.09.01.16.009 Flame Fotometer</v>
          </cell>
        </row>
        <row r="3775">
          <cell r="J3775" t="str">
            <v>02.09.01.16.010 Mercuri Analizer</v>
          </cell>
        </row>
        <row r="3776">
          <cell r="J3776" t="str">
            <v>02.09.01.16.011 Automatic Absortion Spektrofotometer</v>
          </cell>
        </row>
        <row r="3777">
          <cell r="J3777" t="str">
            <v>02.09.01.16.012 Turbidimeter</v>
          </cell>
        </row>
        <row r="3778">
          <cell r="J3778" t="str">
            <v>02.09.01.16.013 Conductometer</v>
          </cell>
        </row>
        <row r="3779">
          <cell r="J3779" t="str">
            <v>02.09.01.16.014 Khormatograhi Kertas</v>
          </cell>
        </row>
        <row r="3780">
          <cell r="J3780" t="str">
            <v>02.09.01.16.015 Khormatograhi Tabung</v>
          </cell>
        </row>
        <row r="3781">
          <cell r="J3781" t="str">
            <v>02.09.01.16.016 Khormatograhi Lapisan Tipis (TLG)</v>
          </cell>
        </row>
        <row r="3782">
          <cell r="J3782" t="str">
            <v>02.09.01.16.017 Khormatograhi Gas Cair (GLS) - GC</v>
          </cell>
        </row>
        <row r="3783">
          <cell r="J3783" t="str">
            <v>02.09.01.16.018 Tintometer Kid</v>
          </cell>
        </row>
        <row r="3784">
          <cell r="J3784" t="str">
            <v>02.09.01.16.019 Comparator</v>
          </cell>
        </row>
        <row r="3785">
          <cell r="J3785" t="str">
            <v>02.09.01.16.020 Desicator</v>
          </cell>
        </row>
        <row r="3786">
          <cell r="J3786" t="str">
            <v>02.09.01.16.021 Sohixier</v>
          </cell>
        </row>
        <row r="3787">
          <cell r="J3787" t="str">
            <v>02.09.01.16.022 Thiel Apparatur</v>
          </cell>
        </row>
        <row r="3788">
          <cell r="J3788" t="str">
            <v>02.09.01.16.023 Vacum Pump</v>
          </cell>
        </row>
        <row r="3789">
          <cell r="J3789" t="str">
            <v>02.09.01.16.024 Buret/Peralatan Titrasi</v>
          </cell>
        </row>
        <row r="3790">
          <cell r="J3790" t="str">
            <v>02.09.01.16.025 Deep Freezer</v>
          </cell>
        </row>
        <row r="3791">
          <cell r="J3791" t="str">
            <v>02.09.01.16.026 Kyidahi Appatus</v>
          </cell>
        </row>
        <row r="3792">
          <cell r="J3792" t="str">
            <v>02.09.01.16.027 UV Lamp</v>
          </cell>
        </row>
        <row r="3793">
          <cell r="J3793" t="str">
            <v>02.09.01.16.028 Separate Funnel</v>
          </cell>
        </row>
        <row r="3794">
          <cell r="J3794" t="str">
            <v>02.09.01.16.029 Nephilameter</v>
          </cell>
        </row>
        <row r="3795">
          <cell r="J3795" t="str">
            <v>02.09.01.16.030 Destilator</v>
          </cell>
        </row>
        <row r="3796">
          <cell r="J3796" t="str">
            <v>02.09.01.16.031 High Performance Liquid Chomatography (CHPG)</v>
          </cell>
        </row>
        <row r="3797">
          <cell r="J3797" t="str">
            <v>02.09.01.16.032 Aqua Bidest Apparatus</v>
          </cell>
        </row>
        <row r="3798">
          <cell r="J3798" t="str">
            <v>02.09.01.16.033 Aquadest Apparatus</v>
          </cell>
        </row>
        <row r="3799">
          <cell r="J3799" t="str">
            <v>02.09.01.16.034 Electrophorese</v>
          </cell>
        </row>
        <row r="3800">
          <cell r="J3800" t="str">
            <v>02.09.01.16.035 Diyer</v>
          </cell>
        </row>
        <row r="3801">
          <cell r="J3801" t="str">
            <v>02.09.01.16.036 Hot Plate</v>
          </cell>
        </row>
        <row r="3802">
          <cell r="J3802" t="str">
            <v>02.09.01.16.037 Micro Burret</v>
          </cell>
        </row>
        <row r="3803">
          <cell r="J3803" t="str">
            <v>02.09.01.16.038 Tabung Nessler Pembanding Warna</v>
          </cell>
        </row>
        <row r="3804">
          <cell r="J3804" t="str">
            <v>02.09.01.16.039 Chomato Jar</v>
          </cell>
        </row>
        <row r="3805">
          <cell r="J3805" t="str">
            <v>02.09.01.16.040 Chomatogram Developing Apparatus/Chambier</v>
          </cell>
        </row>
        <row r="3806">
          <cell r="J3806" t="str">
            <v>02.09.01.16.041 TLC Reagent Spreyer</v>
          </cell>
        </row>
        <row r="3807">
          <cell r="J3807" t="str">
            <v>02.09.01.16.042 TLC Drying Rachs</v>
          </cell>
        </row>
        <row r="3808">
          <cell r="J3808" t="str">
            <v>02.09.01.16.043 Aqua Analyzer</v>
          </cell>
        </row>
        <row r="3809">
          <cell r="J3809" t="str">
            <v>02.09.01.16.044 Netrogin Analyzer</v>
          </cell>
        </row>
        <row r="3810">
          <cell r="J3810" t="str">
            <v>02.09.01.16.045 Presure Sterillizer</v>
          </cell>
        </row>
        <row r="3811">
          <cell r="J3811" t="str">
            <v>02.09.01.16.046 Melt Indexer</v>
          </cell>
        </row>
        <row r="3812">
          <cell r="J3812" t="str">
            <v>02.09.01.16.047 Westover Type Frioctono Meter</v>
          </cell>
        </row>
        <row r="3813">
          <cell r="J3813" t="str">
            <v>02.09.01.16.048 Brannock</v>
          </cell>
        </row>
        <row r="3814">
          <cell r="J3814" t="str">
            <v>02.09.01.16.049 Water Distilation Apparatus</v>
          </cell>
        </row>
        <row r="3815">
          <cell r="J3815" t="str">
            <v>02.09.01.16.050 Entaks</v>
          </cell>
        </row>
        <row r="3816">
          <cell r="J3816" t="str">
            <v>02.09.01.16.051 Homogin Mixer</v>
          </cell>
        </row>
        <row r="3817">
          <cell r="J3817" t="str">
            <v>02.09.01.16.052 Dry Bleding</v>
          </cell>
        </row>
        <row r="3818">
          <cell r="J3818" t="str">
            <v>02.09.01.16.053 Experimental Tanning Drum</v>
          </cell>
        </row>
        <row r="3819">
          <cell r="J3819" t="str">
            <v>02.09.01.16.054 Hide Processor</v>
          </cell>
        </row>
        <row r="3820">
          <cell r="J3820" t="str">
            <v>02.09.01.16.055 Tannox Drum</v>
          </cell>
        </row>
        <row r="3821">
          <cell r="J3821" t="str">
            <v>02.09.01.16.056 Plat Aluminium untuk Out Set</v>
          </cell>
        </row>
        <row r="3822">
          <cell r="J3822" t="str">
            <v>02.09.01.16.057 Alat untuk Mensol Fenasi Minyak Pelumas</v>
          </cell>
        </row>
        <row r="3823">
          <cell r="J3823" t="str">
            <v>02.09.01.16.058 Spec Tonic</v>
          </cell>
        </row>
        <row r="3824">
          <cell r="J3824" t="str">
            <v>02.09.01.16.059 Sp Fame Ability</v>
          </cell>
        </row>
        <row r="3825">
          <cell r="J3825" t="str">
            <v>02.09.01.16.060 Infared Spectro Foto Meter</v>
          </cell>
        </row>
        <row r="3826">
          <cell r="J3826" t="str">
            <v>02.09.01.16.061 Laboratory Spry Dryer</v>
          </cell>
        </row>
        <row r="3827">
          <cell r="J3827" t="str">
            <v>02.09.01.16.062 Lacto Meter</v>
          </cell>
        </row>
        <row r="3828">
          <cell r="J3828" t="str">
            <v>02.09.01.16.063 Filtartion System</v>
          </cell>
        </row>
        <row r="3829">
          <cell r="J3829" t="str">
            <v>02.09.01.16.064 Water Distilling</v>
          </cell>
        </row>
        <row r="3830">
          <cell r="J3830" t="str">
            <v>02.09.01.16.065 Aqua Meter/Titrator</v>
          </cell>
        </row>
        <row r="3831">
          <cell r="J3831" t="str">
            <v>02.09.01.16.066 Road Coater</v>
          </cell>
        </row>
        <row r="3832">
          <cell r="J3832" t="str">
            <v>02.09.01.16.067 Alat Pemisah Biuh ( Foam Seperator)</v>
          </cell>
        </row>
        <row r="3833">
          <cell r="J3833" t="str">
            <v>02.09.01.16.068 Mini Mil Computerized Laboratory Digester</v>
          </cell>
        </row>
        <row r="3834">
          <cell r="J3834" t="str">
            <v>02.09.01.16.069 Peralatan Chloreine Injector</v>
          </cell>
        </row>
        <row r="3835">
          <cell r="J3835" t="str">
            <v>02.09.01.16.070 Alat Pembuat Pelet</v>
          </cell>
        </row>
        <row r="3836">
          <cell r="J3836" t="str">
            <v>02.09.01.16.071 Peralatan Pemcampur Kompos &amp; Bio Stabilizer</v>
          </cell>
        </row>
        <row r="3837">
          <cell r="J3837" t="str">
            <v>02.09.01.16.072 Gas Orsat Apparatus</v>
          </cell>
        </row>
        <row r="3838">
          <cell r="J3838" t="str">
            <v>02.09.01.16.073 Reaktor Anaerobic</v>
          </cell>
        </row>
        <row r="3839">
          <cell r="J3839" t="str">
            <v>02.09.01.16.074 Alat ultra Filtrasi</v>
          </cell>
        </row>
        <row r="3840">
          <cell r="J3840" t="str">
            <v>02.09.01.16.075 Kjeltec Auto System II</v>
          </cell>
        </row>
        <row r="3841">
          <cell r="J3841" t="str">
            <v>02.09.01.16.076 Metting Point Apparatus Thermolyn</v>
          </cell>
        </row>
        <row r="3842">
          <cell r="J3842" t="str">
            <v>02.09.01.16.077 Portable Oil Counter Meter</v>
          </cell>
        </row>
        <row r="3843">
          <cell r="J3843" t="str">
            <v>02.09.01.16.078 Soxtec System (Tecator)</v>
          </cell>
        </row>
        <row r="3844">
          <cell r="J3844" t="str">
            <v>02.09.01.16.079 Salinity Conductivity/Temperatur</v>
          </cell>
        </row>
        <row r="3845">
          <cell r="J3845" t="str">
            <v>02.09.01.16.080 Titrator</v>
          </cell>
        </row>
        <row r="3846">
          <cell r="J3846" t="str">
            <v>02.09.01.16.081 Wild Zoom Stereo Microscope</v>
          </cell>
        </row>
        <row r="3847">
          <cell r="J3847" t="str">
            <v>02.09.01.16.082 TV Monitor</v>
          </cell>
        </row>
        <row r="3848">
          <cell r="J3848" t="str">
            <v>02.09.01.16.083 Hydrolic Lab Press</v>
          </cell>
        </row>
        <row r="3849">
          <cell r="J3849" t="str">
            <v>02.09.01.16.084 Mini Pump Air Sampel Flow Meter</v>
          </cell>
        </row>
        <row r="3850">
          <cell r="J3850" t="str">
            <v>02.09.01.16.085 Evaporator</v>
          </cell>
        </row>
        <row r="3851">
          <cell r="J3851" t="str">
            <v>02.09.01.16.086 Air Sampier</v>
          </cell>
        </row>
        <row r="3852">
          <cell r="J3852" t="str">
            <v>02.09.01.16.087 Multi Purpose</v>
          </cell>
        </row>
        <row r="3853">
          <cell r="J3853" t="str">
            <v>02.09.01.16.088 Freenes Tester</v>
          </cell>
        </row>
        <row r="3854">
          <cell r="J3854" t="str">
            <v>02.09.01.16.089 Spineret</v>
          </cell>
        </row>
        <row r="3855">
          <cell r="J3855" t="str">
            <v>02.09.01.16.090 Ink Hubber Tester</v>
          </cell>
        </row>
        <row r="3856">
          <cell r="J3856" t="str">
            <v>02.09.01.16.091 Hydropulper</v>
          </cell>
        </row>
        <row r="3857">
          <cell r="J3857" t="str">
            <v>02.09.01.16.092 Niagara Beater</v>
          </cell>
        </row>
        <row r="3858">
          <cell r="J3858" t="str">
            <v>02.09.01.16.093 Oil Penetration Tester</v>
          </cell>
        </row>
        <row r="3859">
          <cell r="J3859" t="str">
            <v>02.09.01.16.094 HCL Burner</v>
          </cell>
        </row>
        <row r="3860">
          <cell r="J3860" t="str">
            <v>02.09.01.16.095 Packing Test</v>
          </cell>
        </row>
        <row r="3861">
          <cell r="J3861" t="str">
            <v>02.09.01.16.096 Concora Unit</v>
          </cell>
        </row>
        <row r="3862">
          <cell r="J3862" t="str">
            <v>02.09.01.16.097 Hygrometer Ruang  Round</v>
          </cell>
        </row>
        <row r="3863">
          <cell r="J3863" t="str">
            <v>02.09.01.16.098 Phase Conterase</v>
          </cell>
        </row>
        <row r="3864">
          <cell r="J3864" t="str">
            <v>02.09.01.16.099 Alat Lab. Kimia  Lain-Lain</v>
          </cell>
        </row>
        <row r="3865">
          <cell r="J3865" t="str">
            <v>02.09.01.17.001 Hydrolic Pump</v>
          </cell>
        </row>
        <row r="3866">
          <cell r="J3866" t="str">
            <v>02.09.01.17.002 Electrophoresis</v>
          </cell>
        </row>
        <row r="3867">
          <cell r="J3867" t="str">
            <v>02.09.01.17.003 Densitometer for Protein</v>
          </cell>
        </row>
        <row r="3868">
          <cell r="J3868" t="str">
            <v>02.09.01.17.004 Flame Photometer</v>
          </cell>
        </row>
        <row r="3869">
          <cell r="J3869" t="str">
            <v>02.09.01.17.005 Dry Oven</v>
          </cell>
        </row>
        <row r="3870">
          <cell r="J3870" t="str">
            <v>02.09.01.17.006 Chloridemeter</v>
          </cell>
        </row>
        <row r="3871">
          <cell r="J3871" t="str">
            <v>02.09.01.17.007 Blood Cell Counter</v>
          </cell>
        </row>
        <row r="3872">
          <cell r="J3872" t="str">
            <v>02.09.01.17.008 Blood Gas Analizer</v>
          </cell>
        </row>
        <row r="3873">
          <cell r="J3873" t="str">
            <v>02.09.01.17.009 Coagulation Timer</v>
          </cell>
        </row>
        <row r="3874">
          <cell r="J3874" t="str">
            <v>02.09.01.17.010 Micro Hematocrite Centrifuge</v>
          </cell>
        </row>
        <row r="3875">
          <cell r="J3875" t="str">
            <v>02.09.01.17.011 Hemeglobine Photometer</v>
          </cell>
        </row>
        <row r="3876">
          <cell r="J3876" t="str">
            <v>02.09.01.17.012 Iso Enzym Electrophoresis</v>
          </cell>
        </row>
        <row r="3877">
          <cell r="J3877" t="str">
            <v>02.09.01.17.013 Imono Electrophoresis</v>
          </cell>
        </row>
        <row r="3878">
          <cell r="J3878" t="str">
            <v>02.09.01.17.014 Imono Chemistry</v>
          </cell>
        </row>
        <row r="3879">
          <cell r="J3879" t="str">
            <v>02.09.01.17.015 PH Blood Gas Analizer</v>
          </cell>
        </row>
        <row r="3880">
          <cell r="J3880" t="str">
            <v>02.09.01.17.016 Water Destilator</v>
          </cell>
        </row>
        <row r="3881">
          <cell r="J3881" t="str">
            <v>02.09.01.17.017 Precision Balance</v>
          </cell>
        </row>
        <row r="3882">
          <cell r="J3882" t="str">
            <v>02.09.01.17.018 Washing Instrument</v>
          </cell>
        </row>
        <row r="3883">
          <cell r="J3883" t="str">
            <v>02.09.01.17.019 Blood Chemistry Alanysis</v>
          </cell>
        </row>
        <row r="3884">
          <cell r="J3884" t="str">
            <v>02.09.01.17.020 Trombelatograph</v>
          </cell>
        </row>
        <row r="3885">
          <cell r="J3885" t="str">
            <v>02.09.01.17.021 Monitor for Diro Matograph</v>
          </cell>
        </row>
        <row r="3886">
          <cell r="J3886" t="str">
            <v>02.09.01.17.022 Tangki Liquid Nitrogen</v>
          </cell>
        </row>
        <row r="3887">
          <cell r="J3887" t="str">
            <v>02.09.01.17.023 Alat Lab. Microbiologi A Lain-Lain</v>
          </cell>
        </row>
        <row r="3888">
          <cell r="J3888" t="str">
            <v>02.09.01.18.001 Electroporesis System</v>
          </cell>
        </row>
        <row r="3889">
          <cell r="J3889" t="str">
            <v>02.09.01.18.002 Densitometer</v>
          </cell>
        </row>
        <row r="3890">
          <cell r="J3890" t="str">
            <v>02.09.01.18.003 Gas Liquid Cromatography Appartus</v>
          </cell>
        </row>
        <row r="3891">
          <cell r="J3891" t="str">
            <v>02.09.01.18.004 Thin Layer Cromatography Apparatus</v>
          </cell>
        </row>
        <row r="3892">
          <cell r="J3892" t="str">
            <v>02.09.01.18.005 Freezer</v>
          </cell>
        </row>
        <row r="3893">
          <cell r="J3893" t="str">
            <v>02.09.01.18.006 Blood Bank Refrigerator</v>
          </cell>
        </row>
        <row r="3894">
          <cell r="J3894" t="str">
            <v>02.09.01.18.007 Refrigerator Himatocrit</v>
          </cell>
        </row>
        <row r="3895">
          <cell r="J3895" t="str">
            <v>02.09.01.18.008 Refrigerator Bath</v>
          </cell>
        </row>
        <row r="3896">
          <cell r="J3896" t="str">
            <v>02.09.01.18.009 Centrifuge Himaticrit</v>
          </cell>
        </row>
        <row r="3897">
          <cell r="J3897" t="str">
            <v>02.09.01.18.010 Blood Gas Analyzer</v>
          </cell>
        </row>
        <row r="3898">
          <cell r="J3898" t="str">
            <v>02.09.01.18.011 Calcium Analyzer</v>
          </cell>
        </row>
        <row r="3899">
          <cell r="J3899" t="str">
            <v>02.09.01.18.012 Glucosa Analyzer</v>
          </cell>
        </row>
        <row r="3900">
          <cell r="J3900" t="str">
            <v>02.09.01.18.013 Hematology Analyzer</v>
          </cell>
        </row>
        <row r="3901">
          <cell r="J3901" t="str">
            <v>02.09.01.18.014 Clorida Meter</v>
          </cell>
        </row>
        <row r="3902">
          <cell r="J3902" t="str">
            <v>02.09.01.18.015 Blood Bank Incubator</v>
          </cell>
        </row>
        <row r="3903">
          <cell r="J3903" t="str">
            <v>02.09.01.18.016 Microscope Monocular</v>
          </cell>
        </row>
        <row r="3904">
          <cell r="J3904" t="str">
            <v>02.09.01.18.017 Microscope Binokular</v>
          </cell>
        </row>
        <row r="3905">
          <cell r="J3905" t="str">
            <v>02.09.01.18.018 Microtama</v>
          </cell>
        </row>
        <row r="3906">
          <cell r="J3906" t="str">
            <v>02.09.01.18.019 Automatic Tissue Processor</v>
          </cell>
        </row>
        <row r="3907">
          <cell r="J3907" t="str">
            <v>02.09.01.18.020 Automatic Knife Sharpenet</v>
          </cell>
        </row>
        <row r="3908">
          <cell r="J3908" t="str">
            <v>02.09.01.18.021 Automatic Slide Staining Machine</v>
          </cell>
        </row>
        <row r="3909">
          <cell r="J3909" t="str">
            <v>02.09.01.18.022 Automatic Tissue embedding Apparatus</v>
          </cell>
        </row>
        <row r="3910">
          <cell r="J3910" t="str">
            <v>02.09.01.18.023 Cryout Microtama</v>
          </cell>
        </row>
        <row r="3911">
          <cell r="J3911" t="str">
            <v>02.09.01.18.024 Microslide Warmer</v>
          </cell>
        </row>
        <row r="3912">
          <cell r="J3912" t="str">
            <v>02.09.01.18.025 Slide Warmer</v>
          </cell>
        </row>
        <row r="3913">
          <cell r="J3913" t="str">
            <v>02.09.01.18.026 Flotation Bath</v>
          </cell>
        </row>
        <row r="3914">
          <cell r="J3914" t="str">
            <v>02.09.01.18.027 Rotator</v>
          </cell>
        </row>
        <row r="3915">
          <cell r="J3915" t="str">
            <v>02.09.01.18.028 Shaker</v>
          </cell>
        </row>
        <row r="3916">
          <cell r="J3916" t="str">
            <v>02.09.01.18.029 Plasma Extractor</v>
          </cell>
        </row>
        <row r="3917">
          <cell r="J3917" t="str">
            <v>02.09.01.18.030 Prothrombin Timer</v>
          </cell>
        </row>
        <row r="3918">
          <cell r="J3918" t="str">
            <v>02.09.01.18.031 Coagulation Meter</v>
          </cell>
        </row>
        <row r="3919">
          <cell r="J3919" t="str">
            <v>02.09.01.18.032 Platelet Mixer</v>
          </cell>
        </row>
        <row r="3920">
          <cell r="J3920" t="str">
            <v>02.09.01.18.033 Blood Pipet Shaker</v>
          </cell>
        </row>
        <row r="3921">
          <cell r="J3921" t="str">
            <v>02.09.01.18.034 Lbilirubinometer</v>
          </cell>
        </row>
        <row r="3922">
          <cell r="J3922" t="str">
            <v>02.09.01.18.035 Automatic Dispenser</v>
          </cell>
        </row>
        <row r="3923">
          <cell r="J3923" t="str">
            <v>02.09.01.18.036 Automatic Digiter Complete</v>
          </cell>
        </row>
        <row r="3924">
          <cell r="J3924" t="str">
            <v>02.09.01.18.037 Automatic Pipel Set</v>
          </cell>
        </row>
        <row r="3925">
          <cell r="J3925" t="str">
            <v>02.09.01.18.038 Magnetic Strirer</v>
          </cell>
        </row>
        <row r="3926">
          <cell r="J3926" t="str">
            <v>02.09.01.18.039 Hemsthology</v>
          </cell>
        </row>
        <row r="3927">
          <cell r="J3927" t="str">
            <v>02.09.01.18.040 Refractometer</v>
          </cell>
        </row>
        <row r="3928">
          <cell r="J3928" t="str">
            <v>02.09.01.18.041 Hematology Staining Set</v>
          </cell>
        </row>
        <row r="3929">
          <cell r="J3929" t="str">
            <v>02.09.01.18.042 RH Typing Box</v>
          </cell>
        </row>
        <row r="3930">
          <cell r="J3930" t="str">
            <v>02.09.01.18.043 BUN Analizer</v>
          </cell>
        </row>
        <row r="3931">
          <cell r="J3931" t="str">
            <v>02.09.01.18.044 Enzim Analizer</v>
          </cell>
        </row>
        <row r="3932">
          <cell r="J3932" t="str">
            <v>02.09.01.18.045 Microgassometer</v>
          </cell>
        </row>
        <row r="3933">
          <cell r="J3933" t="str">
            <v>02.09.01.18.046 Heating Bloet/test Tube Heaters</v>
          </cell>
        </row>
        <row r="3934">
          <cell r="J3934" t="str">
            <v>02.09.01.18.047 Alat Lab Patologi Lain-Lain</v>
          </cell>
        </row>
        <row r="3935">
          <cell r="J3935" t="str">
            <v>02.09.01.19.001 Autosil (Double Distiled and Demeniralized)</v>
          </cell>
        </row>
        <row r="3936">
          <cell r="J3936" t="str">
            <v>02.09.01.19.002 Centrifuge Electric</v>
          </cell>
        </row>
        <row r="3937">
          <cell r="J3937" t="str">
            <v>02.09.01.19.003 Cryostat Microtome</v>
          </cell>
        </row>
        <row r="3938">
          <cell r="J3938" t="str">
            <v>02.09.01.19.004 Dry Heat Oven  Electrophoresis Kit, Consist of</v>
          </cell>
        </row>
        <row r="3939">
          <cell r="J3939" t="str">
            <v>02.09.01.19.005 Electroporesisi Market</v>
          </cell>
        </row>
        <row r="3940">
          <cell r="J3940" t="str">
            <v>02.09.01.19.006 Power Suply</v>
          </cell>
        </row>
        <row r="3941">
          <cell r="J3941" t="str">
            <v>02.09.01.19.007 Sample aplicator</v>
          </cell>
        </row>
        <row r="3942">
          <cell r="J3942" t="str">
            <v>02.09.01.19.008 Elektroporesis Market</v>
          </cell>
        </row>
        <row r="3943">
          <cell r="J3943" t="str">
            <v>02.09.01.19.009 Staining Trays</v>
          </cell>
        </row>
        <row r="3944">
          <cell r="J3944" t="str">
            <v>02.09.01.19.010 Absobant Pads and Strips</v>
          </cell>
        </row>
        <row r="3945">
          <cell r="J3945" t="str">
            <v>02.09.01.19.011 Non Serrated Forced</v>
          </cell>
        </row>
        <row r="3946">
          <cell r="J3946" t="str">
            <v>02.09.01.19.012 Capilary Tubes</v>
          </cell>
        </row>
        <row r="3947">
          <cell r="J3947" t="str">
            <v>02.09.01.19.013 Freezer 30 Derajat Celcius</v>
          </cell>
        </row>
        <row r="3948">
          <cell r="J3948" t="str">
            <v>02.09.01.19.014 Incybator</v>
          </cell>
        </row>
        <row r="3949">
          <cell r="J3949" t="str">
            <v>02.09.01.19.015 Immunodiffusion System</v>
          </cell>
        </row>
        <row r="3950">
          <cell r="J3950" t="str">
            <v>02.09.01.19.016 Immunodiffusion Puch Set</v>
          </cell>
        </row>
        <row r="3951">
          <cell r="J3951" t="str">
            <v>02.09.01.19.017 Cansist Of</v>
          </cell>
        </row>
        <row r="3952">
          <cell r="J3952" t="str">
            <v>02.09.01.19.018 Puch</v>
          </cell>
        </row>
        <row r="3953">
          <cell r="J3953" t="str">
            <v>02.09.01.19.019 Cutter</v>
          </cell>
        </row>
        <row r="3954">
          <cell r="J3954" t="str">
            <v>02.09.01.19.020 Holder</v>
          </cell>
        </row>
        <row r="3955">
          <cell r="J3955" t="str">
            <v>02.09.01.19.021 Dye Set and 2.5 MM Wrech</v>
          </cell>
        </row>
        <row r="3956">
          <cell r="J3956" t="str">
            <v>02.09.01.19.022 Immuno Frames</v>
          </cell>
        </row>
        <row r="3957">
          <cell r="J3957" t="str">
            <v>02.09.01.19.023 Immuno Frame Hoelder</v>
          </cell>
        </row>
        <row r="3958">
          <cell r="J3958" t="str">
            <v>02.09.01.19.024 Immuno Laveling Table Set</v>
          </cell>
        </row>
        <row r="3959">
          <cell r="J3959" t="str">
            <v>02.09.01.19.025 Stainless Stell Tongs</v>
          </cell>
        </row>
        <row r="3960">
          <cell r="J3960" t="str">
            <v>02.09.01.19.026 Glass Slide 2.5 MMx 75 MM</v>
          </cell>
        </row>
        <row r="3961">
          <cell r="J3961" t="str">
            <v>02.09.01.19.027 Suction Needle (2.6 MM dia)</v>
          </cell>
        </row>
        <row r="3962">
          <cell r="J3962" t="str">
            <v>02.09.01.19.028 Staining and Rising Tanks</v>
          </cell>
        </row>
        <row r="3963">
          <cell r="J3963" t="str">
            <v>02.09.01.19.029 Magnetic Strires &amp; Bars</v>
          </cell>
        </row>
        <row r="3964">
          <cell r="J3964" t="str">
            <v>02.09.01.19.030 Measuring Magnifer</v>
          </cell>
        </row>
        <row r="3965">
          <cell r="J3965" t="str">
            <v>02.09.01.19.031 Micromixer</v>
          </cell>
        </row>
        <row r="3966">
          <cell r="J3966" t="str">
            <v>02.09.01.19.032 Measuring Maginfer</v>
          </cell>
        </row>
        <row r="3967">
          <cell r="J3967" t="str">
            <v>02.09.01.19.033 Microtiter Kit</v>
          </cell>
        </row>
        <row r="3968">
          <cell r="J3968" t="str">
            <v>02.09.01.19.034 Titration Plates U Wells</v>
          </cell>
        </row>
        <row r="3969">
          <cell r="J3969" t="str">
            <v>02.09.01.19.035 Titration Plates W Wells</v>
          </cell>
        </row>
        <row r="3970">
          <cell r="J3970" t="str">
            <v>02.09.01.19.036 Sealing Tape 72 yl, 50 ul</v>
          </cell>
        </row>
        <row r="3971">
          <cell r="J3971" t="str">
            <v>02.09.01.19.037 Tape Dispencer</v>
          </cell>
        </row>
        <row r="3972">
          <cell r="J3972" t="str">
            <v>02.09.01.19.038 Support Plate</v>
          </cell>
        </row>
        <row r="3973">
          <cell r="J3973" t="str">
            <v>02.09.01.19.039 Permanet Pipet 25 ul, 50 ul</v>
          </cell>
        </row>
        <row r="3974">
          <cell r="J3974" t="str">
            <v>02.09.01.19.040 Filter Cartriges</v>
          </cell>
        </row>
        <row r="3975">
          <cell r="J3975" t="str">
            <v>02.09.01.19.041 Suction Bulb</v>
          </cell>
        </row>
        <row r="3976">
          <cell r="J3976" t="str">
            <v>02.09.01.19.042 Microdituter 25 ul, 50 ul</v>
          </cell>
        </row>
        <row r="3977">
          <cell r="J3977" t="str">
            <v>02.09.01.19.043 Delivery Tester 25 ul</v>
          </cell>
        </row>
        <row r="3978">
          <cell r="J3978" t="str">
            <v>02.09.01.19.044 Stand, Diluter/Pipet</v>
          </cell>
        </row>
        <row r="3979">
          <cell r="J3979" t="str">
            <v>02.09.01.19.045 Rack, Diluter/Pipet</v>
          </cell>
        </row>
        <row r="3980">
          <cell r="J3980" t="str">
            <v>02.09.01.19.046 Carrying Case</v>
          </cell>
        </row>
        <row r="3981">
          <cell r="J3981" t="str">
            <v>02.09.01.19.047 Test Reading Mirror</v>
          </cell>
        </row>
        <row r="3982">
          <cell r="J3982" t="str">
            <v>02.09.01.19.048 Centrifuge Carries</v>
          </cell>
        </row>
        <row r="3983">
          <cell r="J3983" t="str">
            <v>02.09.01.19.049 Carrying /Storages Case</v>
          </cell>
        </row>
        <row r="3984">
          <cell r="J3984" t="str">
            <v>02.09.01.19.050 Shaking Water Bath</v>
          </cell>
        </row>
        <row r="3985">
          <cell r="J3985" t="str">
            <v>02.09.01.19.051 Staining Jars</v>
          </cell>
        </row>
        <row r="3986">
          <cell r="J3986" t="str">
            <v>02.09.01.19.052 Water Bath with Thermostat</v>
          </cell>
        </row>
        <row r="3987">
          <cell r="J3987" t="str">
            <v>02.09.01.19.053 Viewer</v>
          </cell>
        </row>
        <row r="3988">
          <cell r="J3988" t="str">
            <v>02.09.01.19.054 Voltmeter</v>
          </cell>
        </row>
        <row r="3989">
          <cell r="J3989" t="str">
            <v>02.09.01.19.055 Reagent Aplication Device (Micro and Linier Stripe</v>
          </cell>
        </row>
        <row r="3990">
          <cell r="J3990" t="str">
            <v>02.09.01.19.056 Stripping Cutting Device</v>
          </cell>
        </row>
        <row r="3991">
          <cell r="J3991" t="str">
            <v>02.09.01.19.057 Laminating Module with 4 Reels</v>
          </cell>
        </row>
        <row r="3992">
          <cell r="J3992" t="str">
            <v>02.09.01.19.058 Alat lab. Immunologi Lain-Lain</v>
          </cell>
        </row>
        <row r="3993">
          <cell r="J3993" t="str">
            <v>02.09.01.20.001 Albuminometer</v>
          </cell>
        </row>
        <row r="3994">
          <cell r="J3994" t="str">
            <v>02.09.01.20.002 Bunsen Burner &amp; Kelengkapannya</v>
          </cell>
        </row>
        <row r="3995">
          <cell r="J3995" t="str">
            <v>02.09.01.20.003 Differential Cell Counter</v>
          </cell>
        </row>
        <row r="3996">
          <cell r="J3996" t="str">
            <v>02.09.01.20.004 Haemocytometer</v>
          </cell>
        </row>
        <row r="3997">
          <cell r="J3997" t="str">
            <v>02.09.01.20.005 Micoscope Monocular</v>
          </cell>
        </row>
        <row r="3998">
          <cell r="J3998" t="str">
            <v>02.09.01.20.006 Microscope Binokular</v>
          </cell>
        </row>
        <row r="3999">
          <cell r="J3999" t="str">
            <v>02.09.01.20.007 PH Meter</v>
          </cell>
        </row>
        <row r="4000">
          <cell r="J4000" t="str">
            <v>02.09.01.20.008 Photo Meter</v>
          </cell>
        </row>
        <row r="4001">
          <cell r="J4001" t="str">
            <v>02.09.01.20.009 Pipet</v>
          </cell>
        </row>
        <row r="4002">
          <cell r="J4002" t="str">
            <v>02.09.01.20.010 Dispenser (Adjustable</v>
          </cell>
        </row>
        <row r="4003">
          <cell r="J4003" t="str">
            <v>02.09.01.20.011 Refrigerator</v>
          </cell>
        </row>
        <row r="4004">
          <cell r="J4004" t="str">
            <v>02.09.01.20.012 Sentrifush Electric</v>
          </cell>
        </row>
        <row r="4005">
          <cell r="J4005" t="str">
            <v>02.09.01.20.013 Sentrifush Hematokrit</v>
          </cell>
        </row>
        <row r="4006">
          <cell r="J4006" t="str">
            <v>02.09.01.20.014 Timer</v>
          </cell>
        </row>
        <row r="4007">
          <cell r="J4007" t="str">
            <v>02.09.01.20.015 Urinometer</v>
          </cell>
        </row>
        <row r="4008">
          <cell r="J4008" t="str">
            <v>02.09.01.20.016 Water Bath</v>
          </cell>
        </row>
        <row r="4009">
          <cell r="J4009" t="str">
            <v>02.09.01.20.017 Water Distilation Apparatus</v>
          </cell>
        </row>
        <row r="4010">
          <cell r="J4010" t="str">
            <v>02.09.01.20.018 Washer and Dryer Pipet</v>
          </cell>
        </row>
        <row r="4011">
          <cell r="J4011" t="str">
            <v>02.09.01.20.019 Wastergren Apparatus</v>
          </cell>
        </row>
        <row r="4012">
          <cell r="J4012" t="str">
            <v>02.09.01.20.020 Tips Pipiet sesuai Ukuran</v>
          </cell>
        </row>
        <row r="4013">
          <cell r="J4013" t="str">
            <v>02.09.01.20.021 Alat Lab  Hematologi Lain-Lain</v>
          </cell>
        </row>
        <row r="4014">
          <cell r="J4014" t="str">
            <v>02.09.01.21.001 Mesin Cuci BW Negatif</v>
          </cell>
        </row>
        <row r="4015">
          <cell r="J4015" t="str">
            <v>02.09.01.21.002 Mesin Cuci BW Positif</v>
          </cell>
        </row>
        <row r="4016">
          <cell r="J4016" t="str">
            <v>02.09.01.21.003 Mesin Cuci BW Color ECA</v>
          </cell>
        </row>
        <row r="4017">
          <cell r="J4017" t="str">
            <v>02.09.01.21.004 Mesin Cuci BW Color ECP</v>
          </cell>
        </row>
        <row r="4018">
          <cell r="J4018" t="str">
            <v>02.09.01.21.005 Mesin Cuci BW Color CRI</v>
          </cell>
        </row>
        <row r="4019">
          <cell r="J4019" t="str">
            <v>02.09.01.21.006 Mesin Cetak Color</v>
          </cell>
        </row>
        <row r="4020">
          <cell r="J4020" t="str">
            <v>02.09.01.21.007 Mesin Video Color Abalyzer</v>
          </cell>
        </row>
        <row r="4021">
          <cell r="J4021" t="str">
            <v>02.09.01.21.008 Mesin Spesial Optical Effek Printer</v>
          </cell>
        </row>
        <row r="4022">
          <cell r="J4022" t="str">
            <v>02.09.01.21.009 Chemical Analisa</v>
          </cell>
        </row>
        <row r="4023">
          <cell r="J4023" t="str">
            <v>02.09.01.21.010 Fotografic Analisa</v>
          </cell>
        </row>
        <row r="4024">
          <cell r="J4024" t="str">
            <v>02.09.01.21.011 Chemical Miding</v>
          </cell>
        </row>
        <row r="4025">
          <cell r="J4025" t="str">
            <v>02.09.01.21.012 Ultrasonic Cleaner</v>
          </cell>
        </row>
        <row r="4026">
          <cell r="J4026" t="str">
            <v>02.09.01.21.013 PH Meter</v>
          </cell>
        </row>
        <row r="4027">
          <cell r="J4027" t="str">
            <v>02.09.01.21.014 Spechtrofotometer</v>
          </cell>
        </row>
        <row r="4028">
          <cell r="J4028" t="str">
            <v>02.09.01.21.015 Distilasi</v>
          </cell>
        </row>
        <row r="4029">
          <cell r="J4029" t="str">
            <v>02.09.01.21.016 Analitical Balance</v>
          </cell>
        </row>
        <row r="4030">
          <cell r="J4030" t="str">
            <v>02.09.01.21.017 Glass Ware</v>
          </cell>
        </row>
        <row r="4031">
          <cell r="J4031" t="str">
            <v>02.09.01.21.018 Lemari Asam</v>
          </cell>
        </row>
        <row r="4032">
          <cell r="J4032" t="str">
            <v>02.09.01.21.019 BD Meter</v>
          </cell>
        </row>
        <row r="4033">
          <cell r="J4033" t="str">
            <v>02.09.01.21.020 Transitometer</v>
          </cell>
        </row>
        <row r="4034">
          <cell r="J4034" t="str">
            <v>02.09.01.21.021 Densitometer</v>
          </cell>
        </row>
        <row r="4035">
          <cell r="J4035" t="str">
            <v>02.09.01.21.022 Alat Pemna</v>
          </cell>
        </row>
        <row r="4036">
          <cell r="J4036" t="str">
            <v>02.09.01.21.023 Motor Mixer</v>
          </cell>
        </row>
        <row r="4037">
          <cell r="J4037" t="str">
            <v>02.09.01.21.024 Tangki Meter</v>
          </cell>
        </row>
        <row r="4038">
          <cell r="J4038" t="str">
            <v>02.09.01.21.025 Silver Recovery</v>
          </cell>
        </row>
        <row r="4039">
          <cell r="J4039" t="str">
            <v>02.09.01.21.026 Mesin Scanning</v>
          </cell>
        </row>
        <row r="4040">
          <cell r="J4040" t="str">
            <v>02.09.01.21.027 Video Printer</v>
          </cell>
        </row>
        <row r="4041">
          <cell r="J4041" t="str">
            <v>02.09.01.21.028 PC Based UV Gel Documentation System</v>
          </cell>
        </row>
        <row r="4042">
          <cell r="J4042" t="str">
            <v>02.09.01.21.029 Phospor Image</v>
          </cell>
        </row>
        <row r="4043">
          <cell r="J4043" t="str">
            <v>02.09.01.21.030 Transmision Electron Microscope</v>
          </cell>
        </row>
        <row r="4044">
          <cell r="J4044" t="str">
            <v>02.09.01.21.031 Alat Laboratorium Film Lain-Lain</v>
          </cell>
        </row>
        <row r="4045">
          <cell r="J4045" t="str">
            <v>02.09.01.22.001 Gilingan Mile</v>
          </cell>
        </row>
        <row r="4046">
          <cell r="J4046" t="str">
            <v>02.09.01.22.002 Wajah Teflon</v>
          </cell>
        </row>
        <row r="4047">
          <cell r="J4047" t="str">
            <v>02.09.01.22.003 Freeze Dryer</v>
          </cell>
        </row>
        <row r="4048">
          <cell r="J4048" t="str">
            <v>02.09.01.22.004 Kompor LPG</v>
          </cell>
        </row>
        <row r="4049">
          <cell r="J4049" t="str">
            <v>02.09.01.22.005 Alat Pembuat Mie</v>
          </cell>
        </row>
        <row r="4050">
          <cell r="J4050" t="str">
            <v>02.09.01.22.006 Timbangan Kue</v>
          </cell>
        </row>
        <row r="4051">
          <cell r="J4051" t="str">
            <v>02.09.01.22.007 Slicer</v>
          </cell>
        </row>
        <row r="4052">
          <cell r="J4052" t="str">
            <v>02.09.01.22.008 Colony Counter</v>
          </cell>
        </row>
        <row r="4053">
          <cell r="J4053" t="str">
            <v>02.09.01.22.009 Rotary Evaporator</v>
          </cell>
        </row>
        <row r="4054">
          <cell r="J4054" t="str">
            <v>02.09.01.22.010 Protein Analyzer</v>
          </cell>
        </row>
        <row r="4055">
          <cell r="J4055" t="str">
            <v>02.09.01.22.011 Kompor Gas</v>
          </cell>
        </row>
        <row r="4056">
          <cell r="J4056" t="str">
            <v>02.09.01.22.012 Cooler</v>
          </cell>
        </row>
        <row r="4057">
          <cell r="J4057" t="str">
            <v>02.09.01.22.013 Penghalus Es</v>
          </cell>
        </row>
        <row r="4058">
          <cell r="J4058" t="str">
            <v>02.09.01.22.014 Thermos Es</v>
          </cell>
        </row>
        <row r="4059">
          <cell r="J4059" t="str">
            <v>02.09.01.22.015 Cooking Range</v>
          </cell>
        </row>
        <row r="4060">
          <cell r="J4060" t="str">
            <v>02.09.01.22.016 Frying Pan</v>
          </cell>
        </row>
        <row r="4061">
          <cell r="J4061" t="str">
            <v>02.09.01.22.017 Boiling Pan</v>
          </cell>
        </row>
        <row r="4062">
          <cell r="J4062" t="str">
            <v>02.09.01.22.018 Oven</v>
          </cell>
        </row>
        <row r="4063">
          <cell r="J4063" t="str">
            <v>02.09.01.22.019 Cold Storage</v>
          </cell>
        </row>
        <row r="4064">
          <cell r="J4064" t="str">
            <v>02.09.01.22.020 Refrigerator</v>
          </cell>
        </row>
        <row r="4065">
          <cell r="J4065" t="str">
            <v>02.09.01.22.021 Ice Maker</v>
          </cell>
        </row>
        <row r="4066">
          <cell r="J4066" t="str">
            <v>02.09.01.22.022 Rice Cooker</v>
          </cell>
        </row>
        <row r="4067">
          <cell r="J4067" t="str">
            <v>02.09.01.22.023 Rice Washer</v>
          </cell>
        </row>
        <row r="4068">
          <cell r="J4068" t="str">
            <v>02.09.01.22.024 Food Processor</v>
          </cell>
        </row>
        <row r="4069">
          <cell r="J4069" t="str">
            <v>02.09.01.22.025 Mixer</v>
          </cell>
        </row>
        <row r="4070">
          <cell r="J4070" t="str">
            <v>02.09.01.22.026 Food Trolley</v>
          </cell>
        </row>
        <row r="4071">
          <cell r="J4071" t="str">
            <v>02.09.01.22.027 Scale</v>
          </cell>
        </row>
        <row r="4072">
          <cell r="J4072" t="str">
            <v>02.09.01.22.028 Work Bench</v>
          </cell>
        </row>
        <row r="4073">
          <cell r="J4073" t="str">
            <v>02.09.01.22.029 Kompor Minyak Tanah</v>
          </cell>
        </row>
        <row r="4074">
          <cell r="J4074" t="str">
            <v>02.09.01.22.030 Alat Laboratorium Makanan Lain-Lain</v>
          </cell>
        </row>
        <row r="4075">
          <cell r="J4075" t="str">
            <v>02.09.01.23.001 Alat Uji Audit System</v>
          </cell>
        </row>
        <row r="4076">
          <cell r="J4076" t="str">
            <v>02.09.01.23.002 COD Meter</v>
          </cell>
        </row>
        <row r="4077">
          <cell r="J4077" t="str">
            <v>02.09.01.23.003 Prescision Thermocople Calibration Standard</v>
          </cell>
        </row>
        <row r="4078">
          <cell r="J4078" t="str">
            <v>02.09.01.23.004 Constant Temperatur Calibration Ice Bath</v>
          </cell>
        </row>
        <row r="4079">
          <cell r="J4079" t="str">
            <v>02.09.01.23.005 Portable Calibrating Immersion</v>
          </cell>
        </row>
        <row r="4080">
          <cell r="J4080" t="str">
            <v>02.09.01.23.006 Vice Grippe USA</v>
          </cell>
        </row>
        <row r="4081">
          <cell r="J4081" t="str">
            <v>02.09.01.23.007 Rochet Draver Vesse</v>
          </cell>
        </row>
        <row r="4082">
          <cell r="J4082" t="str">
            <v>02.09.01.23.008 Mosses OILML</v>
          </cell>
        </row>
        <row r="4083">
          <cell r="J4083" t="str">
            <v>02.09.01.23.009 Mechanical Balance</v>
          </cell>
        </row>
        <row r="4084">
          <cell r="J4084" t="str">
            <v>02.09.01.23.010 Tang Ampere</v>
          </cell>
        </row>
        <row r="4085">
          <cell r="J4085" t="str">
            <v>02.09.01.23.011 Thermohygraph</v>
          </cell>
        </row>
        <row r="4086">
          <cell r="J4086" t="str">
            <v>02.09.01.23.012 Electromotor</v>
          </cell>
        </row>
        <row r="4087">
          <cell r="J4087" t="str">
            <v>02.09.01.23.013 Tranducer</v>
          </cell>
        </row>
        <row r="4088">
          <cell r="J4088" t="str">
            <v>02.09.01.23.014 Amolifier Pengukuran</v>
          </cell>
        </row>
        <row r="4089">
          <cell r="J4089" t="str">
            <v>02.09.01.23.015 X-Y Recorder</v>
          </cell>
        </row>
        <row r="4090">
          <cell r="J4090" t="str">
            <v>02.09.01.23.016 Kontrol Electronic</v>
          </cell>
        </row>
        <row r="4091">
          <cell r="J4091" t="str">
            <v>02.09.01.23.017 Data Loger</v>
          </cell>
        </row>
        <row r="4092">
          <cell r="J4092" t="str">
            <v>02.09.01.23.018 Magnetic Tape Recorder</v>
          </cell>
        </row>
        <row r="4093">
          <cell r="J4093" t="str">
            <v>02.09.01.23.019 Digital Multimeter</v>
          </cell>
        </row>
        <row r="4094">
          <cell r="J4094" t="str">
            <v>02.09.01.23.020 Ossllographic Tape Recorder</v>
          </cell>
        </row>
        <row r="4095">
          <cell r="J4095" t="str">
            <v>02.09.01.23.021 Load Cell</v>
          </cell>
        </row>
        <row r="4096">
          <cell r="J4096" t="str">
            <v>02.09.01.23.022 Digital Indicator</v>
          </cell>
        </row>
        <row r="4097">
          <cell r="J4097" t="str">
            <v>02.09.01.23.023 Deadweight Tester</v>
          </cell>
        </row>
        <row r="4098">
          <cell r="J4098" t="str">
            <v>02.09.01.23.024 Risslangen Mess System Tractromat</v>
          </cell>
        </row>
        <row r="4099">
          <cell r="J4099" t="str">
            <v>02.09.01.23.025 Temperatur Probe</v>
          </cell>
        </row>
        <row r="4100">
          <cell r="J4100" t="str">
            <v>02.09.01.23.026 Thermokopel</v>
          </cell>
        </row>
        <row r="4101">
          <cell r="J4101" t="str">
            <v>02.09.01.23.027 Paralel Control Network</v>
          </cell>
        </row>
        <row r="4102">
          <cell r="J4102" t="str">
            <v>02.09.01.23.028 Kalibrator Inductif Tranducer</v>
          </cell>
        </row>
        <row r="4103">
          <cell r="J4103" t="str">
            <v>02.09.01.23.029 LogicnAnalizer</v>
          </cell>
        </row>
        <row r="4104">
          <cell r="J4104" t="str">
            <v>02.09.01.23.030 Kalibrator Strain Gauge</v>
          </cell>
        </row>
        <row r="4105">
          <cell r="J4105" t="str">
            <v>02.09.01.23.031 Alat Lab. Standarisasi, Kalibrasi Lain-Lain</v>
          </cell>
        </row>
        <row r="4106">
          <cell r="J4106" t="str">
            <v>02.09.01.24.001 Analytical Balance</v>
          </cell>
        </row>
        <row r="4107">
          <cell r="J4107" t="str">
            <v>02.09.01.24.002 Micro Analytical Balance</v>
          </cell>
        </row>
        <row r="4108">
          <cell r="J4108" t="str">
            <v>02.09.01.24.003 Top Loading Balance</v>
          </cell>
        </row>
        <row r="4109">
          <cell r="J4109" t="str">
            <v>02.09.01.24.004 Water Distilling Apparatus</v>
          </cell>
        </row>
        <row r="4110">
          <cell r="J4110" t="str">
            <v>02.09.01.24.005 Mortars &amp; Pastle</v>
          </cell>
        </row>
        <row r="4111">
          <cell r="J4111" t="str">
            <v>02.09.01.24.006 Refrigerator</v>
          </cell>
        </row>
        <row r="4112">
          <cell r="J4112" t="str">
            <v>02.09.01.24.007 Tabiet Press Machine</v>
          </cell>
        </row>
        <row r="4113">
          <cell r="J4113" t="str">
            <v>02.09.01.24.008 Stip Packing Machine</v>
          </cell>
        </row>
        <row r="4114">
          <cell r="J4114" t="str">
            <v>02.09.01.24.009 Mixer</v>
          </cell>
        </row>
        <row r="4115">
          <cell r="J4115" t="str">
            <v>02.09.01.24.010 Viscometer</v>
          </cell>
        </row>
        <row r="4116">
          <cell r="J4116" t="str">
            <v>02.09.01.24.011 UV Sterillizer</v>
          </cell>
        </row>
        <row r="4117">
          <cell r="J4117" t="str">
            <v>02.09.01.24.012 Alat Laboratorium Farmasi Lain-Lain</v>
          </cell>
        </row>
        <row r="4118">
          <cell r="J4118" t="str">
            <v>02.09.01.25.001 Adaptor</v>
          </cell>
        </row>
        <row r="4119">
          <cell r="J4119" t="str">
            <v>02.09.01.25.002 Signal Generator</v>
          </cell>
        </row>
        <row r="4120">
          <cell r="J4120" t="str">
            <v>02.09.01.25.003 VU Meter</v>
          </cell>
        </row>
        <row r="4121">
          <cell r="J4121" t="str">
            <v>02.09.01.25.004 Kaca Plan Paralel</v>
          </cell>
        </row>
        <row r="4122">
          <cell r="J4122" t="str">
            <v>02.09.01.25.005 Rangkaian Hamabtan jembatan Seri</v>
          </cell>
        </row>
        <row r="4123">
          <cell r="J4123" t="str">
            <v>02.09.01.25.006 Rangkaian Hukum</v>
          </cell>
        </row>
        <row r="4124">
          <cell r="J4124" t="str">
            <v>02.09.01.25.007 Hamabtan Jembatan Weatstome</v>
          </cell>
        </row>
        <row r="4125">
          <cell r="J4125" t="str">
            <v>02.09.01.25.008 Garpu Tala</v>
          </cell>
        </row>
        <row r="4126">
          <cell r="J4126" t="str">
            <v>02.09.01.25.009 Timer Switch</v>
          </cell>
        </row>
        <row r="4127">
          <cell r="J4127" t="str">
            <v>02.09.01.25.010 Magnet U</v>
          </cell>
        </row>
        <row r="4128">
          <cell r="J4128" t="str">
            <v>02.09.01.25.011 Kaca Prisma</v>
          </cell>
        </row>
        <row r="4129">
          <cell r="J4129" t="str">
            <v>02.09.01.25.012 Lensa Cembung</v>
          </cell>
        </row>
        <row r="4130">
          <cell r="J4130" t="str">
            <v>02.09.01.25.013 Kalorimeter</v>
          </cell>
        </row>
        <row r="4131">
          <cell r="J4131" t="str">
            <v>02.09.01.25.014 Bangku Optic</v>
          </cell>
        </row>
        <row r="4132">
          <cell r="J4132" t="str">
            <v>02.09.01.25.015 Pipa Resonansi</v>
          </cell>
        </row>
        <row r="4133">
          <cell r="J4133" t="str">
            <v>02.09.01.25.016 Audio Genarator</v>
          </cell>
        </row>
        <row r="4134">
          <cell r="J4134" t="str">
            <v>02.09.01.25.017 Galvanometer</v>
          </cell>
        </row>
        <row r="4135">
          <cell r="J4135" t="str">
            <v>02.09.01.25.018 Battery Changer</v>
          </cell>
        </row>
        <row r="4136">
          <cell r="J4136" t="str">
            <v>02.09.01.25.019 Osiloscope</v>
          </cell>
        </row>
        <row r="4137">
          <cell r="J4137" t="str">
            <v>02.09.01.25.020 Power Suply</v>
          </cell>
        </row>
        <row r="4138">
          <cell r="J4138" t="str">
            <v>02.09.01.25.021 Alat Laboratorium Fisika Lain-Lain</v>
          </cell>
        </row>
        <row r="4139">
          <cell r="J4139" t="str">
            <v>02.09.01.26.001 Carbatec Portable</v>
          </cell>
        </row>
        <row r="4140">
          <cell r="J4140" t="str">
            <v>02.09.01.26.002 Gas Analysis Apparatus</v>
          </cell>
        </row>
        <row r="4141">
          <cell r="J4141" t="str">
            <v>02.09.01.26.003 Law Volume Dust Sampler</v>
          </cell>
        </row>
        <row r="4142">
          <cell r="J4142" t="str">
            <v>02.09.01.26.004 Midle Volume Air Sampler</v>
          </cell>
        </row>
        <row r="4143">
          <cell r="J4143" t="str">
            <v>02.09.01.26.005 Filter Press</v>
          </cell>
        </row>
        <row r="4144">
          <cell r="J4144" t="str">
            <v>02.09.01.26.006 Multi Shiset Filter Press</v>
          </cell>
        </row>
        <row r="4145">
          <cell r="J4145" t="str">
            <v>02.09.01.26.007 Thin Layer Cromatography</v>
          </cell>
        </row>
        <row r="4146">
          <cell r="J4146" t="str">
            <v>02.09.01.26.008 Bench Scale/Biooxidation System</v>
          </cell>
        </row>
        <row r="4147">
          <cell r="J4147" t="str">
            <v>02.09.01.26.009 Disolved Solid Mater Por</v>
          </cell>
        </row>
        <row r="4148">
          <cell r="J4148" t="str">
            <v>02.09.01.26.010 Hydormgraph</v>
          </cell>
        </row>
        <row r="4149">
          <cell r="J4149" t="str">
            <v>02.09.01.26.011 Thermograph</v>
          </cell>
        </row>
        <row r="4150">
          <cell r="J4150" t="str">
            <v>02.09.01.26.012 Martindale Wear and Abration Tester</v>
          </cell>
        </row>
        <row r="4151">
          <cell r="J4151" t="str">
            <v>02.09.01.26.013 Alat Lab. Hidrodinamika Lain-Lain</v>
          </cell>
        </row>
        <row r="4152">
          <cell r="J4152" t="str">
            <v>02.09.01.27.001 Carbotes Portable</v>
          </cell>
        </row>
        <row r="4153">
          <cell r="J4153" t="str">
            <v>02.09.01.27.002 Gas Analysis Apparatus</v>
          </cell>
        </row>
        <row r="4154">
          <cell r="J4154" t="str">
            <v>02.09.01.27.003 Law Volume Dust Sampler</v>
          </cell>
        </row>
        <row r="4155">
          <cell r="J4155" t="str">
            <v>02.09.01.27.004 Midle Volume Air Sampler</v>
          </cell>
        </row>
        <row r="4156">
          <cell r="J4156" t="str">
            <v>02.09.01.27.005 Firter Press</v>
          </cell>
        </row>
        <row r="4157">
          <cell r="J4157" t="str">
            <v>02.09.01.27.006 Multi Sheet Filter Press</v>
          </cell>
        </row>
        <row r="4158">
          <cell r="J4158" t="str">
            <v>02.09.01.27.007 Thin Layer Chomatography</v>
          </cell>
        </row>
        <row r="4159">
          <cell r="J4159" t="str">
            <v>02.09.01.27.008 Bench Scale/Biooxidation System</v>
          </cell>
        </row>
        <row r="4160">
          <cell r="J4160" t="str">
            <v>02.09.01.27.009 Disolved Solid Mater Por</v>
          </cell>
        </row>
        <row r="4161">
          <cell r="J4161" t="str">
            <v>02.09.01.27.010 Hydrothermography</v>
          </cell>
        </row>
        <row r="4162">
          <cell r="J4162" t="str">
            <v>02.09.01.27.011 Thermohigrography</v>
          </cell>
        </row>
        <row r="4163">
          <cell r="J4163" t="str">
            <v>02.09.01.27.012 Martindale Wear and Abration Tester</v>
          </cell>
        </row>
        <row r="4164">
          <cell r="J4164" t="str">
            <v>02.09.01.27.013 Alat Lab. Klimatologi Lain-Lain</v>
          </cell>
        </row>
        <row r="4165">
          <cell r="J4165" t="str">
            <v>02.09.01.28.001 Cupola</v>
          </cell>
        </row>
        <row r="4166">
          <cell r="J4166" t="str">
            <v>02.09.01.28.002 Shot Blast</v>
          </cell>
        </row>
        <row r="4167">
          <cell r="J4167" t="str">
            <v>02.09.01.28.003 Shake Out</v>
          </cell>
        </row>
        <row r="4168">
          <cell r="J4168" t="str">
            <v>02.09.01.28.004 Fual Pump</v>
          </cell>
        </row>
        <row r="4169">
          <cell r="J4169" t="str">
            <v>02.09.01.28.005 Ladle Heating</v>
          </cell>
        </row>
        <row r="4170">
          <cell r="J4170" t="str">
            <v>02.09.01.28.006 Induction Furmance</v>
          </cell>
        </row>
        <row r="4171">
          <cell r="J4171" t="str">
            <v>02.09.01.28.007 Bale Furmance</v>
          </cell>
        </row>
        <row r="4172">
          <cell r="J4172" t="str">
            <v>02.09.01.28.008 Tilting Fumance</v>
          </cell>
        </row>
        <row r="4173">
          <cell r="J4173" t="str">
            <v>02.09.01.28.009 grinding Machine</v>
          </cell>
        </row>
        <row r="4174">
          <cell r="J4174" t="str">
            <v>02.09.01.28.010 Ghanematic Grinding Machine</v>
          </cell>
        </row>
        <row r="4175">
          <cell r="J4175" t="str">
            <v>02.09.01.28.011 Work Bench</v>
          </cell>
        </row>
        <row r="4176">
          <cell r="J4176" t="str">
            <v>02.09.01.28.012 Gantry Crane</v>
          </cell>
        </row>
        <row r="4177">
          <cell r="J4177" t="str">
            <v>02.09.01.28.013 Rotary Fumance</v>
          </cell>
        </row>
        <row r="4178">
          <cell r="J4178" t="str">
            <v>02.09.01.28.014 Small Grinding Machine</v>
          </cell>
        </row>
        <row r="4179">
          <cell r="J4179" t="str">
            <v>02.09.01.28.015 Hand Grinding Machine</v>
          </cell>
        </row>
        <row r="4180">
          <cell r="J4180" t="str">
            <v>02.09.01.28.016 Pyrometer Digital</v>
          </cell>
        </row>
        <row r="4181">
          <cell r="J4181" t="str">
            <v>02.09.01.28.017 Carbon Aguipmenty Metic</v>
          </cell>
        </row>
        <row r="4182">
          <cell r="J4182" t="str">
            <v>02.09.01.28.018 Tentp/Tectip</v>
          </cell>
        </row>
        <row r="4183">
          <cell r="J4183" t="str">
            <v>02.09.01.28.019 Digital Ce Meter</v>
          </cell>
        </row>
        <row r="4184">
          <cell r="J4184" t="str">
            <v>02.09.01.28.020 Steel Analysis Digital</v>
          </cell>
        </row>
        <row r="4185">
          <cell r="J4185" t="str">
            <v>02.09.01.28.021 Alat Lab. Proses Peleburan Lain-Lain</v>
          </cell>
        </row>
        <row r="4186">
          <cell r="J4186" t="str">
            <v>02.09.01.29.001 Lab Siffer</v>
          </cell>
        </row>
        <row r="4187">
          <cell r="J4187" t="str">
            <v>02.09.01.29.002 Jolt Aquazee App</v>
          </cell>
        </row>
        <row r="4188">
          <cell r="J4188" t="str">
            <v>02.09.01.29.003 Wet Tensille Strength</v>
          </cell>
        </row>
        <row r="4189">
          <cell r="J4189" t="str">
            <v>02.09.01.29.004 Central Controler</v>
          </cell>
        </row>
        <row r="4190">
          <cell r="J4190" t="str">
            <v>02.09.01.29.005 Compresive Stress</v>
          </cell>
        </row>
        <row r="4191">
          <cell r="J4191" t="str">
            <v>02.09.01.29.006 Testing App</v>
          </cell>
        </row>
        <row r="4192">
          <cell r="J4192" t="str">
            <v>02.09.01.29.007 Universal Strength Machine</v>
          </cell>
        </row>
        <row r="4193">
          <cell r="J4193" t="str">
            <v>02.09.01.29.008 AssesiriesnUniversal Strength</v>
          </cell>
        </row>
        <row r="4194">
          <cell r="J4194" t="str">
            <v>02.09.01.29.009 Sinterig Fumance</v>
          </cell>
        </row>
        <row r="4195">
          <cell r="J4195" t="str">
            <v>02.09.01.29.010 Cheking Device</v>
          </cell>
        </row>
        <row r="4196">
          <cell r="J4196" t="str">
            <v>02.09.01.29.011 Agitator</v>
          </cell>
        </row>
        <row r="4197">
          <cell r="J4197" t="str">
            <v>02.09.01.29.012 Rammer</v>
          </cell>
        </row>
        <row r="4198">
          <cell r="J4198" t="str">
            <v>02.09.01.29.013 Assesories Sand Rammer</v>
          </cell>
        </row>
        <row r="4199">
          <cell r="J4199" t="str">
            <v>02.09.01.29.014 Hygrometer</v>
          </cell>
        </row>
        <row r="4200">
          <cell r="J4200" t="str">
            <v>02.09.01.29.015 Permeability Tester</v>
          </cell>
        </row>
        <row r="4201">
          <cell r="J4201" t="str">
            <v>02.09.01.29.016 Infra Red Rapid Dryer</v>
          </cell>
        </row>
        <row r="4202">
          <cell r="J4202" t="str">
            <v>02.09.01.29.017 Stereoscopic Micropic</v>
          </cell>
        </row>
        <row r="4203">
          <cell r="J4203" t="str">
            <v>02.09.01.29.018 Muold Hardness Tester</v>
          </cell>
        </row>
        <row r="4204">
          <cell r="J4204" t="str">
            <v>02.09.01.29.019 Labo Fimiture</v>
          </cell>
        </row>
        <row r="4205">
          <cell r="J4205" t="str">
            <v>02.09.01.29.020 Mettler Balance</v>
          </cell>
        </row>
        <row r="4206">
          <cell r="J4206" t="str">
            <v>02.09.01.29.021 Flow Ability Test</v>
          </cell>
        </row>
        <row r="4207">
          <cell r="J4207" t="str">
            <v>02.09.01.29.022 Labo Mixer</v>
          </cell>
        </row>
        <row r="4208">
          <cell r="J4208" t="str">
            <v>02.09.01.29.023 Sand Sample &amp; Sand Container</v>
          </cell>
        </row>
        <row r="4209">
          <cell r="J4209" t="str">
            <v>02.09.01.29.024 Continous Clay Washer</v>
          </cell>
        </row>
        <row r="4210">
          <cell r="J4210" t="str">
            <v>02.09.01.29.025 Foundry Sand Pycnometer</v>
          </cell>
        </row>
        <row r="4211">
          <cell r="J4211" t="str">
            <v>02.09.01.29.026 Turbo Mixer</v>
          </cell>
        </row>
        <row r="4212">
          <cell r="J4212" t="str">
            <v>02.09.01.29.027 Ditato Meter</v>
          </cell>
        </row>
        <row r="4213">
          <cell r="J4213" t="str">
            <v>02.09.01.29.028 Green Tensile Stregth</v>
          </cell>
        </row>
        <row r="4214">
          <cell r="J4214" t="str">
            <v>02.09.01.29.029 Core Hradness Tester</v>
          </cell>
        </row>
        <row r="4215">
          <cell r="J4215" t="str">
            <v>02.09.01.29.030 Alat Lab. Pasir Lain-Lain</v>
          </cell>
        </row>
        <row r="4216">
          <cell r="J4216" t="str">
            <v>02.09.01.30.001 Sand Preparation</v>
          </cell>
        </row>
        <row r="4217">
          <cell r="J4217" t="str">
            <v>02.09.01.30.002 Moulding Machine</v>
          </cell>
        </row>
        <row r="4218">
          <cell r="J4218" t="str">
            <v>02.09.01.30.003 Ribon Flow Mixer</v>
          </cell>
        </row>
        <row r="4219">
          <cell r="J4219" t="str">
            <v>02.09.01.30.004 Mixer Zamic</v>
          </cell>
        </row>
        <row r="4220">
          <cell r="J4220" t="str">
            <v>02.09.01.30.005 Core Making Machine</v>
          </cell>
        </row>
        <row r="4221">
          <cell r="J4221" t="str">
            <v>02.09.01.30.006 Core Work Banch</v>
          </cell>
        </row>
        <row r="4222">
          <cell r="J4222" t="str">
            <v>02.09.01.30.007 Sand Drying</v>
          </cell>
        </row>
        <row r="4223">
          <cell r="J4223" t="str">
            <v>02.09.01.30.008 Mixer</v>
          </cell>
        </row>
        <row r="4224">
          <cell r="J4224" t="str">
            <v>02.09.01.30.009 Pheumatic</v>
          </cell>
        </row>
        <row r="4225">
          <cell r="J4225" t="str">
            <v>02.09.01.30.010 Alat Lab. Proses Pembuatan Lain-Lain</v>
          </cell>
        </row>
        <row r="4226">
          <cell r="J4226" t="str">
            <v>02.09.01.31.001 Circulair Saw</v>
          </cell>
        </row>
        <row r="4227">
          <cell r="J4227" t="str">
            <v>02.09.01.31.002 Universal Miling Machine</v>
          </cell>
        </row>
        <row r="4228">
          <cell r="J4228" t="str">
            <v>02.09.01.31.003 Combined Planning Machine</v>
          </cell>
        </row>
        <row r="4229">
          <cell r="J4229" t="str">
            <v>02.09.01.31.004 Wood Lathe</v>
          </cell>
        </row>
        <row r="4230">
          <cell r="J4230" t="str">
            <v>02.09.01.31.005 Portable Router</v>
          </cell>
        </row>
        <row r="4231">
          <cell r="J4231" t="str">
            <v>02.09.01.31.006 Spide Standar</v>
          </cell>
        </row>
        <row r="4232">
          <cell r="J4232" t="str">
            <v>02.09.01.31.007 Small Bore Machine</v>
          </cell>
        </row>
        <row r="4233">
          <cell r="J4233" t="str">
            <v>02.09.01.31.008 Abrasive Band Machine</v>
          </cell>
        </row>
        <row r="4234">
          <cell r="J4234" t="str">
            <v>02.09.01.31.009 Movable Dust Collector</v>
          </cell>
        </row>
        <row r="4235">
          <cell r="J4235" t="str">
            <v>02.09.01.31.010 Automatic Grinding</v>
          </cell>
        </row>
        <row r="4236">
          <cell r="J4236" t="str">
            <v>02.09.01.31.011 Tools Grinding</v>
          </cell>
        </row>
        <row r="4237">
          <cell r="J4237" t="str">
            <v>02.09.01.31.012 Work Bench</v>
          </cell>
        </row>
        <row r="4238">
          <cell r="J4238" t="str">
            <v>02.09.01.31.013 Drawing Equipment</v>
          </cell>
        </row>
        <row r="4239">
          <cell r="J4239" t="str">
            <v>02.09.01.31.014 Vertical Abrasive</v>
          </cell>
        </row>
        <row r="4240">
          <cell r="J4240" t="str">
            <v>02.09.01.31.015 Hot Melt Hand Gun</v>
          </cell>
        </row>
        <row r="4241">
          <cell r="J4241" t="str">
            <v>02.09.01.31.016 Wood Lathe Machine</v>
          </cell>
        </row>
        <row r="4242">
          <cell r="J4242" t="str">
            <v>02.09.01.31.017 Hand Drill</v>
          </cell>
        </row>
        <row r="4243">
          <cell r="J4243" t="str">
            <v>02.09.01.31.018 Electric Band Saw</v>
          </cell>
        </row>
        <row r="4244">
          <cell r="J4244" t="str">
            <v>02.09.01.31.019 Grinder Band Saw</v>
          </cell>
        </row>
        <row r="4245">
          <cell r="J4245" t="str">
            <v>02.09.01.31.020 Alat Lab. Proses PembuatanLain-Lain</v>
          </cell>
        </row>
        <row r="4246">
          <cell r="J4246" t="str">
            <v>02.09.01.32.001 Orsat Analisa Gas</v>
          </cell>
        </row>
        <row r="4247">
          <cell r="J4247" t="str">
            <v>02.09.01.32.002 Weater Still</v>
          </cell>
        </row>
        <row r="4248">
          <cell r="J4248" t="str">
            <v>02.09.01.32.003 CS Strochilein</v>
          </cell>
        </row>
        <row r="4249">
          <cell r="J4249" t="str">
            <v>02.09.01.32.004 Heating Fumace</v>
          </cell>
        </row>
        <row r="4250">
          <cell r="J4250" t="str">
            <v>02.09.01.32.005 Poloshing Machine</v>
          </cell>
        </row>
        <row r="4251">
          <cell r="J4251" t="str">
            <v>02.09.01.32.006 electro Laysuer</v>
          </cell>
        </row>
        <row r="4252">
          <cell r="J4252" t="str">
            <v>02.09.01.32.007 Electro Analysis App</v>
          </cell>
        </row>
        <row r="4253">
          <cell r="J4253" t="str">
            <v>02.09.01.32.008 Carbon Determinator</v>
          </cell>
        </row>
        <row r="4254">
          <cell r="J4254" t="str">
            <v>02.09.01.32.009 Sulphur determinator</v>
          </cell>
        </row>
        <row r="4255">
          <cell r="J4255" t="str">
            <v>02.09.01.32.010 Metalspectroskop</v>
          </cell>
        </row>
        <row r="4256">
          <cell r="J4256" t="str">
            <v>02.09.01.32.011 Probensamlung</v>
          </cell>
        </row>
        <row r="4257">
          <cell r="J4257" t="str">
            <v>02.09.01.32.012 Defactometer</v>
          </cell>
        </row>
        <row r="4258">
          <cell r="J4258" t="str">
            <v>02.09.01.32.013 Plasation Aurustung for Microscope</v>
          </cell>
        </row>
        <row r="4259">
          <cell r="J4259" t="str">
            <v>02.09.01.32.014 Isomat Wiedertourensage Mit Zubehor Buehler</v>
          </cell>
        </row>
        <row r="4260">
          <cell r="J4260" t="str">
            <v>02.09.01.32.015 Micrometer Messokuler</v>
          </cell>
        </row>
        <row r="4261">
          <cell r="J4261" t="str">
            <v>02.09.01.32.016 Portable Ultra Sonic Non Destrucktive Digital</v>
          </cell>
        </row>
        <row r="4262">
          <cell r="J4262" t="str">
            <v>02.09.01.32.017 Flashight Stroboscope</v>
          </cell>
        </row>
        <row r="4263">
          <cell r="J4263" t="str">
            <v>02.09.01.32.018 Mess telescope Spectrophometer</v>
          </cell>
        </row>
        <row r="4264">
          <cell r="J4264" t="str">
            <v>02.09.01.32.019 Carbon Sulfur</v>
          </cell>
        </row>
        <row r="4265">
          <cell r="J4265" t="str">
            <v>02.09.01.32.020 Drumeter</v>
          </cell>
        </row>
        <row r="4266">
          <cell r="J4266" t="str">
            <v>02.09.01.32.021 Botol Hydrogen</v>
          </cell>
        </row>
        <row r="4267">
          <cell r="J4267" t="str">
            <v>02.09.01.32.022 Hot Win</v>
          </cell>
        </row>
        <row r="4268">
          <cell r="J4268" t="str">
            <v>02.09.01.32.023 Spectrophotometer</v>
          </cell>
        </row>
        <row r="4269">
          <cell r="J4269" t="str">
            <v>02.09.01.32.024 Portable Coorosometer Instrument</v>
          </cell>
        </row>
        <row r="4270">
          <cell r="J4270" t="str">
            <v>02.09.01.32.025 High Temperatur Furmace Contor</v>
          </cell>
        </row>
        <row r="4271">
          <cell r="J4271" t="str">
            <v>02.09.01.32.026 Scaning Microscope</v>
          </cell>
        </row>
        <row r="4272">
          <cell r="J4272" t="str">
            <v>02.09.01.32.027 Stereo Microscope</v>
          </cell>
        </row>
        <row r="4273">
          <cell r="J4273" t="str">
            <v>02.09.01.32.028 Alat Lab. Metalography Lain-Lain</v>
          </cell>
        </row>
        <row r="4274">
          <cell r="J4274" t="str">
            <v>02.09.01.33.001 Welding Rectifer</v>
          </cell>
        </row>
        <row r="4275">
          <cell r="J4275" t="str">
            <v>02.09.01.33.002 welding Tranformat</v>
          </cell>
        </row>
        <row r="4276">
          <cell r="J4276" t="str">
            <v>02.09.01.33.003 TIG  Welding/Machine</v>
          </cell>
        </row>
        <row r="4277">
          <cell r="J4277" t="str">
            <v>02.09.01.33.004 NIC?MAG Welding Machine</v>
          </cell>
        </row>
        <row r="4278">
          <cell r="J4278" t="str">
            <v>02.09.01.33.005 Cercomatic Automatic</v>
          </cell>
        </row>
        <row r="4279">
          <cell r="J4279" t="str">
            <v>02.09.01.33.006 Vertomatic Automatic</v>
          </cell>
        </row>
        <row r="4280">
          <cell r="J4280" t="str">
            <v>02.09.01.33.007 Spool Welding Machine</v>
          </cell>
        </row>
        <row r="4281">
          <cell r="J4281" t="str">
            <v>02.09.01.33.008 Stud Welding Machine</v>
          </cell>
        </row>
        <row r="4282">
          <cell r="J4282" t="str">
            <v>02.09.01.33.009 Oxy Acetiling Copier Cutting</v>
          </cell>
        </row>
        <row r="4283">
          <cell r="J4283" t="str">
            <v>02.09.01.33.010 Plasma Cutting</v>
          </cell>
        </row>
        <row r="4284">
          <cell r="J4284" t="str">
            <v>02.09.01.33.011 Manual Pipe Cutter Oxy Acetilence</v>
          </cell>
        </row>
        <row r="4285">
          <cell r="J4285" t="str">
            <v>02.09.01.33.012 Plate Bending  Machine</v>
          </cell>
        </row>
        <row r="4286">
          <cell r="J4286" t="str">
            <v>02.09.01.33.013 Hydraufic  Proses Brake Machine</v>
          </cell>
        </row>
        <row r="4287">
          <cell r="J4287" t="str">
            <v>02.09.01.33.014 Portal Press</v>
          </cell>
        </row>
        <row r="4288">
          <cell r="J4288" t="str">
            <v>02.09.01.33.015 Nibling Machine</v>
          </cell>
        </row>
        <row r="4289">
          <cell r="J4289" t="str">
            <v>02.09.01.33.016 Hand Putch Machine</v>
          </cell>
        </row>
        <row r="4290">
          <cell r="J4290" t="str">
            <v>02.09.01.33.017 Hand Plate Ahear</v>
          </cell>
        </row>
        <row r="4291">
          <cell r="J4291" t="str">
            <v>02.09.01.33.018 Hand Whear Cutting</v>
          </cell>
        </row>
        <row r="4292">
          <cell r="J4292" t="str">
            <v>02.09.01.33.019 Hand Roll Machine</v>
          </cell>
        </row>
        <row r="4293">
          <cell r="J4293" t="str">
            <v>02.09.01.33.020 Alat Lab. Proses Pengelasan Lain-Lain</v>
          </cell>
        </row>
        <row r="4294">
          <cell r="J4294" t="str">
            <v>02.09.01.34.001 Universal Testing Machine</v>
          </cell>
        </row>
        <row r="4295">
          <cell r="J4295" t="str">
            <v>02.09.01.34.002 Impact Test</v>
          </cell>
        </row>
        <row r="4296">
          <cell r="J4296" t="str">
            <v>02.09.01.34.003 Magnetic Particle</v>
          </cell>
        </row>
        <row r="4297">
          <cell r="J4297" t="str">
            <v>02.09.01.34.004 Flourence Test</v>
          </cell>
        </row>
        <row r="4298">
          <cell r="J4298" t="str">
            <v>02.09.01.34.005 ALat Lab. Uji Proses Pengelasan Lain-Lain</v>
          </cell>
        </row>
        <row r="4299">
          <cell r="J4299" t="str">
            <v>02.09.01.35.001 Convention Lathe</v>
          </cell>
        </row>
        <row r="4300">
          <cell r="J4300" t="str">
            <v>02.09.01.35.002 Cnc Lathe</v>
          </cell>
        </row>
        <row r="4301">
          <cell r="J4301" t="str">
            <v>02.09.01.35.003 Gear  Hobbing Machine</v>
          </cell>
        </row>
        <row r="4302">
          <cell r="J4302" t="str">
            <v>02.09.01.35.004 Boring &amp; Miling Machine</v>
          </cell>
        </row>
        <row r="4303">
          <cell r="J4303" t="str">
            <v>02.09.01.35.005 Press Machine</v>
          </cell>
        </row>
        <row r="4304">
          <cell r="J4304" t="str">
            <v>02.09.01.35.006 Hydraoulic Hand Press</v>
          </cell>
        </row>
        <row r="4305">
          <cell r="J4305" t="str">
            <v>02.09.01.35.007 Presciion Filing Machine</v>
          </cell>
        </row>
        <row r="4306">
          <cell r="J4306" t="str">
            <v>02.09.01.35.008 Surface Grinding Machine</v>
          </cell>
        </row>
        <row r="4307">
          <cell r="J4307" t="str">
            <v>02.09.01.35.009 Cylindrical Grinding Machine</v>
          </cell>
        </row>
        <row r="4308">
          <cell r="J4308" t="str">
            <v>02.09.01.35.010 Puch Electrode Shaping Machine</v>
          </cell>
        </row>
        <row r="4309">
          <cell r="J4309" t="str">
            <v>02.09.01.35.011 The Spark Erosion Machine Toll (EDM)</v>
          </cell>
        </row>
        <row r="4310">
          <cell r="J4310" t="str">
            <v>02.09.01.35.012 Optical Profile Grinding Machine</v>
          </cell>
        </row>
        <row r="4311">
          <cell r="J4311" t="str">
            <v>02.09.01.35.013 Milling Machine</v>
          </cell>
        </row>
        <row r="4312">
          <cell r="J4312" t="str">
            <v>02.09.01.35.014 Jig Borring Machine</v>
          </cell>
        </row>
        <row r="4313">
          <cell r="J4313" t="str">
            <v>02.09.01.35.015 Hydroulic Handing Equipment</v>
          </cell>
        </row>
        <row r="4314">
          <cell r="J4314" t="str">
            <v>02.09.01.35.016 Tool Grinder Machine</v>
          </cell>
        </row>
        <row r="4315">
          <cell r="J4315" t="str">
            <v>02.09.01.35.017 Band Saw Machine</v>
          </cell>
        </row>
        <row r="4316">
          <cell r="J4316" t="str">
            <v>02.09.01.35.018 Hack Sawing Machine</v>
          </cell>
        </row>
        <row r="4317">
          <cell r="J4317" t="str">
            <v>02.09.01.35.019 Abrasive Cut off Wheele</v>
          </cell>
        </row>
        <row r="4318">
          <cell r="J4318" t="str">
            <v>02.09.01.35.020 Alat Lab. Proses Pembuatan Lain-Lain</v>
          </cell>
        </row>
        <row r="4319">
          <cell r="J4319" t="str">
            <v>02.09.01.36.001 Linear Measuring Tools</v>
          </cell>
        </row>
        <row r="4320">
          <cell r="J4320" t="str">
            <v>02.09.01.36.002 Measuring Standard and Calibers</v>
          </cell>
        </row>
        <row r="4321">
          <cell r="J4321" t="str">
            <v>02.09.01.36.003 Missellaneous</v>
          </cell>
        </row>
        <row r="4322">
          <cell r="J4322" t="str">
            <v>02.09.01.36.004 Angle Measuring Tools</v>
          </cell>
        </row>
        <row r="4323">
          <cell r="J4323" t="str">
            <v>02.09.01.36.005 Surface Roughness Instrument</v>
          </cell>
        </row>
        <row r="4324">
          <cell r="J4324" t="str">
            <v>02.09.01.36.006 Roughness Tester</v>
          </cell>
        </row>
        <row r="4325">
          <cell r="J4325" t="str">
            <v>02.09.01.36.007 Flatness Instrument and Tools Greate &amp; Acrewa</v>
          </cell>
        </row>
        <row r="4326">
          <cell r="J4326" t="str">
            <v>02.09.01.36.008 Profile Measuring Instrument</v>
          </cell>
        </row>
        <row r="4327">
          <cell r="J4327" t="str">
            <v>02.09.01.36.009 Tredhing &amp; Leveling Instrument</v>
          </cell>
        </row>
        <row r="4328">
          <cell r="J4328" t="str">
            <v>02.09.01.36.010 Meauring Machine</v>
          </cell>
        </row>
        <row r="4329">
          <cell r="J4329" t="str">
            <v>02.09.01.36.011 Alat Lab. Matrologie Lain-Lain</v>
          </cell>
        </row>
        <row r="4330">
          <cell r="J4330" t="str">
            <v>02.09.01.37.001 Tickness Tester</v>
          </cell>
        </row>
        <row r="4331">
          <cell r="J4331" t="str">
            <v>02.09.01.37.002 Baumeter</v>
          </cell>
        </row>
        <row r="4332">
          <cell r="J4332" t="str">
            <v>02.09.01.37.003 Drayer</v>
          </cell>
        </row>
        <row r="4333">
          <cell r="J4333" t="str">
            <v>02.09.01.37.004 Bak electronic</v>
          </cell>
        </row>
        <row r="4334">
          <cell r="J4334" t="str">
            <v>02.09.01.37.005 Rectifier</v>
          </cell>
        </row>
        <row r="4335">
          <cell r="J4335" t="str">
            <v>02.09.01.37.006 Burner</v>
          </cell>
        </row>
        <row r="4336">
          <cell r="J4336" t="str">
            <v>02.09.01.37.007 Heater</v>
          </cell>
        </row>
        <row r="4337">
          <cell r="J4337" t="str">
            <v>02.09.01.37.008 Alat Lab. Proses Pelapisan Lain-Lain</v>
          </cell>
        </row>
        <row r="4338">
          <cell r="J4338" t="str">
            <v>02.09.01.38.001 Dapur Pengerasan Industri</v>
          </cell>
        </row>
        <row r="4339">
          <cell r="J4339" t="str">
            <v>02.09.01.38.002 Dapur Pemanas Garam</v>
          </cell>
        </row>
        <row r="4340">
          <cell r="J4340" t="str">
            <v>02.09.01.38.003 Dapur Kamar</v>
          </cell>
        </row>
        <row r="4341">
          <cell r="J4341" t="str">
            <v>02.09.01.38.004 Sand Blisting</v>
          </cell>
        </row>
        <row r="4342">
          <cell r="J4342" t="str">
            <v>02.09.01.38.005 Dapur Temper</v>
          </cell>
        </row>
        <row r="4343">
          <cell r="J4343" t="str">
            <v>02.09.01.38.006 Bak Pendingin</v>
          </cell>
        </row>
        <row r="4344">
          <cell r="J4344" t="str">
            <v>02.09.01.38.007 Crane</v>
          </cell>
        </row>
        <row r="4345">
          <cell r="J4345" t="str">
            <v>02.09.01.38.008 Tempat Penyimpanan Garam</v>
          </cell>
        </row>
        <row r="4346">
          <cell r="J4346" t="str">
            <v>02.09.01.38.009 Penetral Cyarida</v>
          </cell>
        </row>
        <row r="4347">
          <cell r="J4347" t="str">
            <v>02.09.01.38.010 Exhaust Fan</v>
          </cell>
        </row>
        <row r="4348">
          <cell r="J4348" t="str">
            <v>02.09.01.38.011 Clearing Instalation</v>
          </cell>
        </row>
        <row r="4349">
          <cell r="J4349" t="str">
            <v>02.09.01.38.012 ALat Lab. Proses Pengolahan Lain-Lain</v>
          </cell>
        </row>
        <row r="4350">
          <cell r="J4350" t="str">
            <v>02.09.01.39.001 Penyisir Serat Alami</v>
          </cell>
        </row>
        <row r="4351">
          <cell r="J4351" t="str">
            <v>02.09.01.39.002 Dekortasi</v>
          </cell>
        </row>
        <row r="4352">
          <cell r="J4352" t="str">
            <v>02.09.01.39.003 Mesin Vernekel</v>
          </cell>
        </row>
        <row r="4353">
          <cell r="J4353" t="str">
            <v>02.09.01.39.004 Mesin Selektion Sutera</v>
          </cell>
        </row>
        <row r="4354">
          <cell r="J4354" t="str">
            <v>02.09.01.39.005 Mesin Hani Tangan</v>
          </cell>
        </row>
        <row r="4355">
          <cell r="J4355" t="str">
            <v>02.09.01.39.006 Alat Kebut</v>
          </cell>
        </row>
        <row r="4356">
          <cell r="J4356" t="str">
            <v>02.09.01.39.007 Mesin Dobby</v>
          </cell>
        </row>
        <row r="4357">
          <cell r="J4357" t="str">
            <v>02.09.01.39.008 Mesin Jacguard</v>
          </cell>
        </row>
        <row r="4358">
          <cell r="J4358" t="str">
            <v>02.09.01.39.009 Mesin Pelobang Karton</v>
          </cell>
        </row>
        <row r="4359">
          <cell r="J4359" t="str">
            <v>02.09.01.39.010 Mesin Panding</v>
          </cell>
        </row>
        <row r="4360">
          <cell r="J4360" t="str">
            <v>02.09.01.39.011 Pinstenter</v>
          </cell>
        </row>
        <row r="4361">
          <cell r="J4361" t="str">
            <v>02.09.01.39.012 HT Dying</v>
          </cell>
        </row>
        <row r="4362">
          <cell r="J4362" t="str">
            <v>02.09.01.39.013 Mesin Celup</v>
          </cell>
        </row>
        <row r="4363">
          <cell r="J4363" t="str">
            <v>02.09.01.39.014 Mesin Bleaching</v>
          </cell>
        </row>
        <row r="4364">
          <cell r="J4364" t="str">
            <v>02.09.01.39.015 Mesin Spreding Cut</v>
          </cell>
        </row>
        <row r="4365">
          <cell r="J4365" t="str">
            <v>02.09.01.39.016 Mesin Blindstich</v>
          </cell>
        </row>
        <row r="4366">
          <cell r="J4366" t="str">
            <v>02.09.01.39.017 Mesin Jahit Lockstitik</v>
          </cell>
        </row>
        <row r="4367">
          <cell r="J4367" t="str">
            <v>02.09.01.39.018 Thead Overage Stich</v>
          </cell>
        </row>
        <row r="4368">
          <cell r="J4368" t="str">
            <v>02.09.01.39.019 Mesin Over Deck</v>
          </cell>
        </row>
        <row r="4369">
          <cell r="J4369" t="str">
            <v>02.09.01.39.020 Mesin Potong Tegak</v>
          </cell>
        </row>
        <row r="4370">
          <cell r="J4370" t="str">
            <v>02.09.01.39.021 Mesin Bundar</v>
          </cell>
        </row>
        <row r="4371">
          <cell r="J4371" t="str">
            <v>02.09.01.39.022 Mesin Jahit Chain Stich</v>
          </cell>
        </row>
        <row r="4372">
          <cell r="J4372" t="str">
            <v>02.09.01.39.023 Feeds of The Arm</v>
          </cell>
        </row>
        <row r="4373">
          <cell r="J4373" t="str">
            <v>02.09.01.39.024 Collar Turning Fussing Press Machine</v>
          </cell>
        </row>
        <row r="4374">
          <cell r="J4374" t="str">
            <v>02.09.01.39.025 Mesin Press Kain</v>
          </cell>
        </row>
        <row r="4375">
          <cell r="J4375" t="str">
            <v>02.09.01.39.026 Mesin Setrika Uap</v>
          </cell>
        </row>
        <row r="4376">
          <cell r="J4376" t="str">
            <v>02.09.01.39.027 Mesin Blowing</v>
          </cell>
        </row>
        <row r="4377">
          <cell r="J4377" t="str">
            <v>02.09.01.39.028 Mesin Carding</v>
          </cell>
        </row>
        <row r="4378">
          <cell r="J4378" t="str">
            <v>02.09.01.39.029 Mesin Drawing</v>
          </cell>
        </row>
        <row r="4379">
          <cell r="J4379" t="str">
            <v>02.09.01.39.030 Mesin Spining</v>
          </cell>
        </row>
        <row r="4380">
          <cell r="J4380" t="str">
            <v>02.09.01.39.031 Mesin Winding</v>
          </cell>
        </row>
        <row r="4381">
          <cell r="J4381" t="str">
            <v>02.09.01.39.032 Mesin Silver Lap</v>
          </cell>
        </row>
        <row r="4382">
          <cell r="J4382" t="str">
            <v>02.09.01.39.033 Mesin Rbbon Lap</v>
          </cell>
        </row>
        <row r="4383">
          <cell r="J4383" t="str">
            <v>02.09.01.39.034 Mesin Combing</v>
          </cell>
        </row>
        <row r="4384">
          <cell r="J4384" t="str">
            <v>02.09.01.39.035 Mesin Horving</v>
          </cell>
        </row>
        <row r="4385">
          <cell r="J4385" t="str">
            <v>02.09.01.39.036 Mesin Gintir</v>
          </cell>
        </row>
        <row r="4386">
          <cell r="J4386" t="str">
            <v>02.09.01.39.037 Mesin Ginning</v>
          </cell>
        </row>
        <row r="4387">
          <cell r="J4387" t="str">
            <v>02.09.01.39.038 Mesin Tali</v>
          </cell>
        </row>
        <row r="4388">
          <cell r="J4388" t="str">
            <v>02.09.01.39.039 Mesin Packing Benang</v>
          </cell>
        </row>
        <row r="4389">
          <cell r="J4389" t="str">
            <v>02.09.01.39.040 Mesin Kanji</v>
          </cell>
        </row>
        <row r="4390">
          <cell r="J4390" t="str">
            <v>02.09.01.39.041 Mesin Sambung</v>
          </cell>
        </row>
        <row r="4391">
          <cell r="J4391" t="str">
            <v>02.09.01.39.042 Mesin Cucuk</v>
          </cell>
        </row>
        <row r="4392">
          <cell r="J4392" t="str">
            <v>02.09.01.39.043 Mesin Cucuk Tangan</v>
          </cell>
        </row>
        <row r="4393">
          <cell r="J4393" t="str">
            <v>02.09.01.39.044 Mesin Tenun Reeling</v>
          </cell>
        </row>
        <row r="4394">
          <cell r="J4394" t="str">
            <v>02.09.01.39.045 Mesin Inspeksi Kain</v>
          </cell>
        </row>
        <row r="4395">
          <cell r="J4395" t="str">
            <v>02.09.01.39.046 Mesin Jahit Dial Lingking</v>
          </cell>
        </row>
        <row r="4396">
          <cell r="J4396" t="str">
            <v>02.09.01.39.047 Mesin Jahit Lockstitik</v>
          </cell>
        </row>
        <row r="4397">
          <cell r="J4397" t="str">
            <v>02.09.01.39.048 Mesin Jahit Elastik 5 Benang 3 Jarum</v>
          </cell>
        </row>
        <row r="4398">
          <cell r="J4398" t="str">
            <v>02.09.01.39.049 Mesin Bordir Highspeed</v>
          </cell>
        </row>
        <row r="4399">
          <cell r="J4399" t="str">
            <v>02.09.01.39.050 Mesin Jahit Bartracking</v>
          </cell>
        </row>
        <row r="4400">
          <cell r="J4400" t="str">
            <v>02.09.01.39.051 Mesin Jahit Pasangan Kancing</v>
          </cell>
        </row>
        <row r="4401">
          <cell r="J4401" t="str">
            <v>02.09.01.39.052 Mesin Jahit Overlock</v>
          </cell>
        </row>
        <row r="4402">
          <cell r="J4402" t="str">
            <v>02.09.01.39.053 Mesin Collarettes Tape Cutting</v>
          </cell>
        </row>
        <row r="4403">
          <cell r="J4403" t="str">
            <v>02.09.01.39.054 Mesin Knife Claht Cutting</v>
          </cell>
        </row>
        <row r="4404">
          <cell r="J4404" t="str">
            <v>02.09.01.39.055 Mesin Printing</v>
          </cell>
        </row>
        <row r="4405">
          <cell r="J4405" t="str">
            <v>02.09.01.39.056 Mesin Pemasang Kain Screen</v>
          </cell>
        </row>
        <row r="4406">
          <cell r="J4406" t="str">
            <v>02.09.01.39.057 Mesin Steam Rol</v>
          </cell>
        </row>
        <row r="4407">
          <cell r="J4407" t="str">
            <v>02.09.01.39.058 Mesin Gulung Kaos</v>
          </cell>
        </row>
        <row r="4408">
          <cell r="J4408" t="str">
            <v>02.09.01.39.059 Mesin Lipat Kain</v>
          </cell>
        </row>
        <row r="4409">
          <cell r="J4409" t="str">
            <v>02.09.01.39.060 Mesin Kalender</v>
          </cell>
        </row>
        <row r="4410">
          <cell r="J4410" t="str">
            <v>02.09.01.39.061 Mesin Spanram</v>
          </cell>
        </row>
        <row r="4411">
          <cell r="J4411" t="str">
            <v>02.09.01.39.062 Mesin Jigger</v>
          </cell>
        </row>
        <row r="4412">
          <cell r="J4412" t="str">
            <v>02.09.01.39.063 Ketel Pemasakan</v>
          </cell>
        </row>
        <row r="4413">
          <cell r="J4413" t="str">
            <v>02.09.01.39.064 Mesin Curring</v>
          </cell>
        </row>
        <row r="4414">
          <cell r="J4414" t="str">
            <v>02.09.01.39.065 Mesin Haspel</v>
          </cell>
        </row>
        <row r="4415">
          <cell r="J4415" t="str">
            <v>02.09.01.39.066 Mesin peras</v>
          </cell>
        </row>
        <row r="4416">
          <cell r="J4416" t="str">
            <v>02.09.01.39.067 Mesin Pengering</v>
          </cell>
        </row>
        <row r="4417">
          <cell r="J4417" t="str">
            <v>02.09.01.39.068 Mesin Bakar Bulu Kain</v>
          </cell>
        </row>
        <row r="4418">
          <cell r="J4418" t="str">
            <v>02.09.01.39.069 Examot Hydro Extractor</v>
          </cell>
        </row>
        <row r="4419">
          <cell r="J4419" t="str">
            <v>02.09.01.39.070 Alat Pembuka Serat Kelapa</v>
          </cell>
        </row>
        <row r="4420">
          <cell r="J4420" t="str">
            <v>02.09.01.39.071 Mesin Rami</v>
          </cell>
        </row>
        <row r="4421">
          <cell r="J4421" t="str">
            <v>02.09.01.39.072 Mesin Pemotong Serat</v>
          </cell>
        </row>
        <row r="4422">
          <cell r="J4422" t="str">
            <v>02.09.01.39.073 Alat Lab. Proses Teknologi Lain-Lain</v>
          </cell>
        </row>
        <row r="4423">
          <cell r="J4423" t="str">
            <v>02.09.01.40.001 Twist Tester</v>
          </cell>
        </row>
        <row r="4424">
          <cell r="J4424" t="str">
            <v>02.09.01.40.002 Alat Uji Serat Sintetik</v>
          </cell>
        </row>
        <row r="4425">
          <cell r="J4425" t="str">
            <v>02.09.01.40.003 Alat Uji Kekuatan Tarik Kain</v>
          </cell>
        </row>
        <row r="4426">
          <cell r="J4426" t="str">
            <v>02.09.01.40.004 Rulling Machine Honeybear</v>
          </cell>
        </row>
        <row r="4427">
          <cell r="J4427" t="str">
            <v>02.09.01.40.005 Incline Plane Tester</v>
          </cell>
        </row>
        <row r="4428">
          <cell r="J4428" t="str">
            <v>02.09.01.40.006 Chemical Midding Charton</v>
          </cell>
        </row>
        <row r="4429">
          <cell r="J4429" t="str">
            <v>02.09.01.40.007 Rabbing Machine</v>
          </cell>
        </row>
        <row r="4430">
          <cell r="J4430" t="str">
            <v>02.09.01.40.008 Alat Uji Grade Kain</v>
          </cell>
        </row>
        <row r="4431">
          <cell r="J4431" t="str">
            <v>02.09.01.40.009 Kringle Facto Meter</v>
          </cell>
        </row>
        <row r="4432">
          <cell r="J4432" t="str">
            <v>02.09.01.40.010 Alat Crimp Tester</v>
          </cell>
        </row>
        <row r="4433">
          <cell r="J4433" t="str">
            <v>02.09.01.40.011 Evennes Tester</v>
          </cell>
        </row>
        <row r="4434">
          <cell r="J4434" t="str">
            <v>02.09.01.40.012 Alat Uji Siram Air</v>
          </cell>
        </row>
        <row r="4435">
          <cell r="J4435" t="str">
            <v>02.09.01.40.013 Alat Uji Sobek Kain</v>
          </cell>
        </row>
        <row r="4436">
          <cell r="J4436" t="str">
            <v>02.09.01.40.014 Crease Recorvery</v>
          </cell>
        </row>
        <row r="4437">
          <cell r="J4437" t="str">
            <v>02.09.01.40.015 Bear Sorter</v>
          </cell>
        </row>
        <row r="4438">
          <cell r="J4438" t="str">
            <v>02.09.01.40.016 Stelo Meter</v>
          </cell>
        </row>
        <row r="4439">
          <cell r="J4439" t="str">
            <v>02.09.01.40.017 Alat Uji Tarik Benang</v>
          </cell>
        </row>
        <row r="4440">
          <cell r="J4440" t="str">
            <v>02.09.01.40.018 Alat Ukur Suhu Kain</v>
          </cell>
        </row>
        <row r="4441">
          <cell r="J4441" t="str">
            <v>02.09.01.40.019 Rabbing Tester</v>
          </cell>
        </row>
        <row r="4442">
          <cell r="J4442" t="str">
            <v>02.09.01.40.020 Gloss Meter</v>
          </cell>
        </row>
        <row r="4443">
          <cell r="J4443" t="str">
            <v>02.09.01.40.021 Gaschormtograph</v>
          </cell>
        </row>
        <row r="4444">
          <cell r="J4444" t="str">
            <v>02.09.01.40.022 Scaning Electron Microscope</v>
          </cell>
        </row>
        <row r="4445">
          <cell r="J4445" t="str">
            <v>02.09.01.40.023 Tensio Meter</v>
          </cell>
        </row>
        <row r="4446">
          <cell r="J4446" t="str">
            <v>02.09.01.40.024 Ion Meter</v>
          </cell>
        </row>
        <row r="4447">
          <cell r="J4447" t="str">
            <v>02.09.01.40.025 Weather Meter</v>
          </cell>
        </row>
        <row r="4448">
          <cell r="J4448" t="str">
            <v>02.09.01.40.026 Rain Tester</v>
          </cell>
        </row>
        <row r="4449">
          <cell r="J4449" t="str">
            <v>02.09.01.40.027 Tumble Dryer</v>
          </cell>
        </row>
        <row r="4450">
          <cell r="J4450" t="str">
            <v>02.09.01.40.028 Conedrop Test</v>
          </cell>
        </row>
        <row r="4451">
          <cell r="J4451" t="str">
            <v>02.09.01.40.029 Automatic Shive Shaker</v>
          </cell>
        </row>
        <row r="4452">
          <cell r="J4452" t="str">
            <v>02.09.01.40.030 Brusting Tester</v>
          </cell>
        </row>
        <row r="4453">
          <cell r="J4453" t="str">
            <v>02.09.01.40.031 Hygro Thermograph</v>
          </cell>
        </row>
        <row r="4454">
          <cell r="J4454" t="str">
            <v>02.09.01.40.032 Psychrometer</v>
          </cell>
        </row>
        <row r="4455">
          <cell r="J4455" t="str">
            <v>02.09.01.40.033 Martindale Wear and Abration Tester</v>
          </cell>
        </row>
        <row r="4456">
          <cell r="J4456" t="str">
            <v>02.09.01.40.034 Alat Penomoran Benang</v>
          </cell>
        </row>
        <row r="4457">
          <cell r="J4457" t="str">
            <v>02.09.01.40.035 Shirley Stifness Tester</v>
          </cell>
        </row>
        <row r="4458">
          <cell r="J4458" t="str">
            <v>02.09.01.40.036 Stollfax/Gosok  Tekuk</v>
          </cell>
        </row>
        <row r="4459">
          <cell r="J4459" t="str">
            <v>02.09.01.40.037 Thermogravimetri</v>
          </cell>
        </row>
        <row r="4460">
          <cell r="J4460" t="str">
            <v>02.09.01.40.038 Line Test</v>
          </cell>
        </row>
        <row r="4461">
          <cell r="J4461" t="str">
            <v>02.09.01.40.039 Metting Point</v>
          </cell>
        </row>
        <row r="4462">
          <cell r="J4462" t="str">
            <v>02.09.01.40.040 Alat Uji Beda Warna</v>
          </cell>
        </row>
        <row r="4463">
          <cell r="J4463" t="str">
            <v>02.09.01.40.041 Multy Tester</v>
          </cell>
        </row>
        <row r="4464">
          <cell r="J4464" t="str">
            <v>02.09.01.40.042 Sinco Thermocontroller</v>
          </cell>
        </row>
        <row r="4465">
          <cell r="J4465" t="str">
            <v>02.09.01.40.043 Electric Roeder</v>
          </cell>
        </row>
        <row r="4466">
          <cell r="J4466" t="str">
            <v>02.09.01.40.044 Alat Pintal Sabut Kelapa</v>
          </cell>
        </row>
        <row r="4467">
          <cell r="J4467" t="str">
            <v>02.09.01.40.045 Pressslay Fiber Strengh Tester</v>
          </cell>
        </row>
        <row r="4468">
          <cell r="J4468" t="str">
            <v>02.09.01.40.046 Hygro Meter</v>
          </cell>
        </row>
        <row r="4469">
          <cell r="J4469" t="str">
            <v>02.09.01.40.047 Tergotometer</v>
          </cell>
        </row>
        <row r="4470">
          <cell r="J4470" t="str">
            <v>02.09.01.40.048 Waskator</v>
          </cell>
        </row>
        <row r="4471">
          <cell r="J4471" t="str">
            <v>02.09.01.40.049 Crock Meter</v>
          </cell>
        </row>
        <row r="4472">
          <cell r="J4472" t="str">
            <v>02.09.01.40.050 Knit Shrinkaga Gauge</v>
          </cell>
        </row>
        <row r="4473">
          <cell r="J4473" t="str">
            <v>02.09.01.40.051 Flammeability Tester</v>
          </cell>
        </row>
        <row r="4474">
          <cell r="J4474" t="str">
            <v>02.09.01.40.052 Scorh Tester</v>
          </cell>
        </row>
        <row r="4475">
          <cell r="J4475" t="str">
            <v>02.09.01.40.053 Pilling Tester</v>
          </cell>
        </row>
        <row r="4476">
          <cell r="J4476" t="str">
            <v>02.09.01.40.054 Fafegraph M</v>
          </cell>
        </row>
        <row r="4477">
          <cell r="J4477" t="str">
            <v>02.09.01.40.055 Silver Reel</v>
          </cell>
        </row>
        <row r="4478">
          <cell r="J4478" t="str">
            <v>02.09.01.40.056 Fibrograph</v>
          </cell>
        </row>
        <row r="4479">
          <cell r="J4479" t="str">
            <v>02.09.01.40.057 Microair</v>
          </cell>
        </row>
        <row r="4480">
          <cell r="J4480" t="str">
            <v>02.09.01.40.058 Rotary Static Tester</v>
          </cell>
        </row>
        <row r="4481">
          <cell r="J4481" t="str">
            <v>02.09.01.40.059 Yem Abration</v>
          </cell>
        </row>
        <row r="4482">
          <cell r="J4482" t="str">
            <v>02.09.01.40.060 Hairiness Tester</v>
          </cell>
        </row>
        <row r="4483">
          <cell r="J4483" t="str">
            <v>02.09.01.40.061 Instron Tensile Streng Tester</v>
          </cell>
        </row>
        <row r="4484">
          <cell r="J4484" t="str">
            <v>02.09.01.40.062 Elemendorf Testing tester</v>
          </cell>
        </row>
        <row r="4485">
          <cell r="J4485" t="str">
            <v>02.09.01.40.063 Alat Uji Sudut Kain</v>
          </cell>
        </row>
        <row r="4486">
          <cell r="J4486" t="str">
            <v>02.09.01.40.064 Alat Lab. Uji Tekstil Lain-Lain</v>
          </cell>
        </row>
        <row r="4487">
          <cell r="J4487" t="str">
            <v>02.09.01.41.001 Double Sharp Mixer</v>
          </cell>
        </row>
        <row r="4488">
          <cell r="J4488" t="str">
            <v>02.09.01.41.002 Momen Mixer</v>
          </cell>
        </row>
        <row r="4489">
          <cell r="J4489" t="str">
            <v>02.09.01.41.003 Galvanometer</v>
          </cell>
        </row>
        <row r="4490">
          <cell r="J4490" t="str">
            <v>02.09.01.41.004 Purometer Optik</v>
          </cell>
        </row>
        <row r="4491">
          <cell r="J4491" t="str">
            <v>02.09.01.41.005 Air Siffer</v>
          </cell>
        </row>
        <row r="4492">
          <cell r="J4492" t="str">
            <v>02.09.01.41.006 Alat Pemadam Kapur</v>
          </cell>
        </row>
        <row r="4493">
          <cell r="J4493" t="str">
            <v>02.09.01.41.007 Plaster  Extentiometer</v>
          </cell>
        </row>
        <row r="4494">
          <cell r="J4494" t="str">
            <v>02.09.01.41.008 Pogmili Machine</v>
          </cell>
        </row>
        <row r="4495">
          <cell r="J4495" t="str">
            <v>02.09.01.41.009 Extruder</v>
          </cell>
        </row>
        <row r="4496">
          <cell r="J4496" t="str">
            <v>02.09.01.41.010 Pengatur Tahanan Resistor</v>
          </cell>
        </row>
        <row r="4497">
          <cell r="J4497" t="str">
            <v>02.09.01.41.011 Magnetic Ferofilter</v>
          </cell>
        </row>
        <row r="4498">
          <cell r="J4498" t="str">
            <v>02.09.01.41.012 Alat Slip Kaolin</v>
          </cell>
        </row>
        <row r="4499">
          <cell r="J4499" t="str">
            <v>02.09.01.41.013 Pyrometer Radiator</v>
          </cell>
        </row>
        <row r="4500">
          <cell r="J4500" t="str">
            <v>02.09.01.41.014 Electric Boiler</v>
          </cell>
        </row>
        <row r="4501">
          <cell r="J4501" t="str">
            <v>02.09.01.41.015 Law Crusher</v>
          </cell>
        </row>
        <row r="4502">
          <cell r="J4502" t="str">
            <v>02.09.01.41.016 Edge Runner Mill</v>
          </cell>
        </row>
        <row r="4503">
          <cell r="J4503" t="str">
            <v>02.09.01.41.017 Hammer Mill</v>
          </cell>
        </row>
        <row r="4504">
          <cell r="J4504" t="str">
            <v>02.09.01.41.018 Rall Crusher</v>
          </cell>
        </row>
        <row r="4505">
          <cell r="J4505" t="str">
            <v>02.09.01.41.019 Grinding Mill</v>
          </cell>
        </row>
        <row r="4506">
          <cell r="J4506" t="str">
            <v>02.09.01.41.020 Saringan Magnet</v>
          </cell>
        </row>
        <row r="4507">
          <cell r="J4507" t="str">
            <v>02.09.01.41.021 Perpurated Ball Mill</v>
          </cell>
        </row>
        <row r="4508">
          <cell r="J4508" t="str">
            <v>02.09.01.41.022 Filter Press</v>
          </cell>
        </row>
        <row r="4509">
          <cell r="J4509" t="str">
            <v>02.09.01.41.023 Cyclon Tupe Sparating Machine</v>
          </cell>
        </row>
        <row r="4510">
          <cell r="J4510" t="str">
            <v>02.09.01.41.024 Sand Washing Machine</v>
          </cell>
        </row>
        <row r="4511">
          <cell r="J4511" t="str">
            <v>02.09.01.41.025 Friction Press</v>
          </cell>
        </row>
        <row r="4512">
          <cell r="J4512" t="str">
            <v>02.09.01.41.026 Hydrolic Press</v>
          </cell>
        </row>
        <row r="4513">
          <cell r="J4513" t="str">
            <v>02.09.01.41.027 Press Engke Roda Gila</v>
          </cell>
        </row>
        <row r="4514">
          <cell r="J4514" t="str">
            <v>02.09.01.41.028 Semi Automatic Cam Press</v>
          </cell>
        </row>
        <row r="4515">
          <cell r="J4515" t="str">
            <v>02.09.01.41.029 Ban Berjalan</v>
          </cell>
        </row>
        <row r="4516">
          <cell r="J4516" t="str">
            <v>02.09.01.41.030 Motorozed Kick Well</v>
          </cell>
        </row>
        <row r="4517">
          <cell r="J4517" t="str">
            <v>02.09.01.41.031 Mesin Bubut Isolator</v>
          </cell>
        </row>
        <row r="4518">
          <cell r="J4518" t="str">
            <v>02.09.01.41.032 Mesin Bor Pembuat Ulir</v>
          </cell>
        </row>
        <row r="4519">
          <cell r="J4519" t="str">
            <v>02.09.01.41.033 Pot Mill</v>
          </cell>
        </row>
        <row r="4520">
          <cell r="J4520" t="str">
            <v>02.09.01.41.034 Table Wheel</v>
          </cell>
        </row>
        <row r="4521">
          <cell r="J4521" t="str">
            <v>02.09.01.41.035 Manual Kick Wheel</v>
          </cell>
        </row>
        <row r="4522">
          <cell r="J4522" t="str">
            <v>02.09.01.41.036 Tunnel Klin (Solar)</v>
          </cell>
        </row>
        <row r="4523">
          <cell r="J4523" t="str">
            <v>02.09.01.41.037 Tunnel Klin (Gas Elpiji)</v>
          </cell>
        </row>
        <row r="4524">
          <cell r="J4524" t="str">
            <v>02.09.01.41.038 Tunnel Klin (Listrik)</v>
          </cell>
        </row>
        <row r="4525">
          <cell r="J4525" t="str">
            <v>02.09.01.41.039 Alat Lab. Proses Teknologi Keramik Lain-Lain</v>
          </cell>
        </row>
        <row r="4526">
          <cell r="J4526" t="str">
            <v>02.09.01.42.001 Mesin Drum Pemasak Kulit</v>
          </cell>
        </row>
        <row r="4527">
          <cell r="J4527" t="str">
            <v>02.09.01.42.002 Mesin Setrika Kulit</v>
          </cell>
        </row>
        <row r="4528">
          <cell r="J4528" t="str">
            <v>02.09.01.42.003 Mesin Glansstot</v>
          </cell>
        </row>
        <row r="4529">
          <cell r="J4529" t="str">
            <v>02.09.01.42.004 Mesin Setol</v>
          </cell>
        </row>
        <row r="4530">
          <cell r="J4530" t="str">
            <v>02.09.01.42.005 Mesin Perah</v>
          </cell>
        </row>
        <row r="4531">
          <cell r="J4531" t="str">
            <v>02.09.01.42.006 Mesin Skrep</v>
          </cell>
        </row>
        <row r="4532">
          <cell r="J4532" t="str">
            <v>02.09.01.42.007 Mesin Shaving</v>
          </cell>
        </row>
        <row r="4533">
          <cell r="J4533" t="str">
            <v>02.09.01.42.008 Mesin Flashing</v>
          </cell>
        </row>
        <row r="4534">
          <cell r="J4534" t="str">
            <v>02.09.01.42.009 Mesin Molding Vulkanisasi</v>
          </cell>
        </row>
        <row r="4535">
          <cell r="J4535" t="str">
            <v>02.09.01.42.010 Mesin Molding Injection</v>
          </cell>
        </row>
        <row r="4536">
          <cell r="J4536" t="str">
            <v>02.09.01.42.011 Mesin Shoes Flashing</v>
          </cell>
        </row>
        <row r="4537">
          <cell r="J4537" t="str">
            <v>02.09.01.42.012 Mesin Ukur Kulit</v>
          </cell>
        </row>
        <row r="4538">
          <cell r="J4538" t="str">
            <v>02.09.01.42.013 Mesin pengaktif Lem</v>
          </cell>
        </row>
        <row r="4539">
          <cell r="J4539" t="str">
            <v>02.09.01.42.014 Mesin Stiking Whell</v>
          </cell>
        </row>
        <row r="4540">
          <cell r="J4540" t="str">
            <v>02.09.01.42.015 Mesin Seser</v>
          </cell>
        </row>
        <row r="4541">
          <cell r="J4541" t="str">
            <v>02.09.01.42.016 Mesin Domai</v>
          </cell>
        </row>
        <row r="4542">
          <cell r="J4542" t="str">
            <v>02.09.01.42.017 Mesin Alur Jahitan</v>
          </cell>
        </row>
        <row r="4543">
          <cell r="J4543" t="str">
            <v>02.09.01.42.018 Hydrolic Oven Camant Lasting</v>
          </cell>
        </row>
        <row r="4544">
          <cell r="J4544" t="str">
            <v>02.09.01.42.019 Mesin Split</v>
          </cell>
        </row>
        <row r="4545">
          <cell r="J4545" t="str">
            <v>02.09.01.42.020 Mesin Vacum Trocner Dryne</v>
          </cell>
        </row>
        <row r="4546">
          <cell r="J4546" t="str">
            <v>02.09.01.42.021 Mesin Potong Kulit</v>
          </cell>
        </row>
        <row r="4547">
          <cell r="J4547" t="str">
            <v>02.09.01.42.022 Mesin Pemanas</v>
          </cell>
        </row>
        <row r="4548">
          <cell r="J4548" t="str">
            <v>02.09.01.42.023 Tunning Drum Experiment</v>
          </cell>
        </row>
        <row r="4549">
          <cell r="J4549" t="str">
            <v>02.09.01.42.024 Alat Press Soal Listrik</v>
          </cell>
        </row>
        <row r="4550">
          <cell r="J4550" t="str">
            <v>02.09.01.42.025 Alat Pembelah Soal</v>
          </cell>
        </row>
        <row r="4551">
          <cell r="J4551" t="str">
            <v>02.09.01.42.026 Alat Kembang Pita</v>
          </cell>
        </row>
        <row r="4552">
          <cell r="J4552" t="str">
            <v>02.09.01.42.027 Alat Pelonggar Sepatu</v>
          </cell>
        </row>
        <row r="4553">
          <cell r="J4553" t="str">
            <v>02.09.01.42.028 Alat Potong Sol</v>
          </cell>
        </row>
        <row r="4554">
          <cell r="J4554" t="str">
            <v>02.09.01.42.029 Alat Perssol Tangan</v>
          </cell>
        </row>
        <row r="4555">
          <cell r="J4555" t="str">
            <v>02.09.01.42.030 Mesin Finishing Combinasi</v>
          </cell>
        </row>
        <row r="4556">
          <cell r="J4556" t="str">
            <v>02.09.01.42.031 Mesin Roughing</v>
          </cell>
        </row>
        <row r="4557">
          <cell r="J4557" t="str">
            <v>02.09.01.42.032 Mesin Aflap Sol</v>
          </cell>
        </row>
        <row r="4558">
          <cell r="J4558" t="str">
            <v>02.09.01.42.033 Mesin Press Sol</v>
          </cell>
        </row>
        <row r="4559">
          <cell r="J4559" t="str">
            <v>02.09.01.42.034 Mesin Roll Press</v>
          </cell>
        </row>
        <row r="4560">
          <cell r="J4560" t="str">
            <v>02.09.01.42.035 Mesin Aflap Sepatu</v>
          </cell>
        </row>
        <row r="4561">
          <cell r="J4561" t="str">
            <v>02.09.01.42.036 Alat Press Angin</v>
          </cell>
        </row>
        <row r="4562">
          <cell r="J4562" t="str">
            <v>02.09.01.42.037 Mesin Paku Sol Dalam</v>
          </cell>
        </row>
        <row r="4563">
          <cell r="J4563" t="str">
            <v>02.09.01.42.038 Mesin Paku Open</v>
          </cell>
        </row>
        <row r="4564">
          <cell r="J4564" t="str">
            <v>02.09.01.42.039 Mesin Lem Open Samping</v>
          </cell>
        </row>
        <row r="4565">
          <cell r="J4565" t="str">
            <v>02.09.01.42.040 Mesin Trimming</v>
          </cell>
        </row>
        <row r="4566">
          <cell r="J4566" t="str">
            <v>02.09.01.42.041 Mesin Potong Atasan Sepatu</v>
          </cell>
        </row>
        <row r="4567">
          <cell r="J4567" t="str">
            <v>02.09.01.42.042 Mesin Open Sepatu</v>
          </cell>
        </row>
        <row r="4568">
          <cell r="J4568" t="str">
            <v>02.09.01.42.043 Mesin Gergaji Pola Acuan</v>
          </cell>
        </row>
        <row r="4569">
          <cell r="J4569" t="str">
            <v>02.09.01.42.044 Mesin Enjeksi Bakalan Acuan</v>
          </cell>
        </row>
        <row r="4570">
          <cell r="J4570" t="str">
            <v>02.09.01.42.045 Leather Finishing Machine</v>
          </cell>
        </row>
        <row r="4571">
          <cell r="J4571" t="str">
            <v>02.09.01.42.046 Hydrolic Ironing Embossing Press</v>
          </cell>
        </row>
        <row r="4572">
          <cell r="J4572" t="str">
            <v>02.09.01.42.047 Vibration Stacking Machine</v>
          </cell>
        </row>
        <row r="4573">
          <cell r="J4573" t="str">
            <v>02.09.01.42.048 Satyuk Trening Machine</v>
          </cell>
        </row>
        <row r="4574">
          <cell r="J4574" t="str">
            <v>02.09.01.42.049 Alat Pengering Sistem Tonggle</v>
          </cell>
        </row>
        <row r="4575">
          <cell r="J4575" t="str">
            <v>02.09.01.42.050 Mesin Two Roll Mill</v>
          </cell>
        </row>
        <row r="4576">
          <cell r="J4576" t="str">
            <v>02.09.01.42.051 Mesin Sompouding</v>
          </cell>
        </row>
        <row r="4577">
          <cell r="J4577" t="str">
            <v>02.09.01.42.052 Alat Press  Laminasi</v>
          </cell>
        </row>
        <row r="4578">
          <cell r="J4578" t="str">
            <v>02.09.01.42.053 Mesin Takar Abration Tester</v>
          </cell>
        </row>
        <row r="4579">
          <cell r="J4579" t="str">
            <v>02.09.01.42.054 Alat Potong Plastik</v>
          </cell>
        </row>
        <row r="4580">
          <cell r="J4580" t="str">
            <v>02.09.01.42.055 Mesin Hide Progesser</v>
          </cell>
        </row>
        <row r="4581">
          <cell r="J4581" t="str">
            <v>02.09.01.42.056 Mesin Tannox Trum</v>
          </cell>
        </row>
        <row r="4582">
          <cell r="J4582" t="str">
            <v>02.09.01.42.057 Alat Mensifinasi Minyak</v>
          </cell>
        </row>
        <row r="4583">
          <cell r="J4583" t="str">
            <v>02.09.01.42.058 Mesin Potong Hrgboard</v>
          </cell>
        </row>
        <row r="4584">
          <cell r="J4584" t="str">
            <v>02.09.01.42.059 Mesin Kikir  Hargboard</v>
          </cell>
        </row>
        <row r="4585">
          <cell r="J4585" t="str">
            <v>02.09.01.42.060 Mesin Bending</v>
          </cell>
        </row>
        <row r="4586">
          <cell r="J4586" t="str">
            <v>02.09.01.42.061 Mesin Granding Super Lice</v>
          </cell>
        </row>
        <row r="4587">
          <cell r="J4587" t="str">
            <v>02.09.01.42.062 Mesin Granding Acuan</v>
          </cell>
        </row>
        <row r="4588">
          <cell r="J4588" t="str">
            <v>02.09.01.42.063 Mesin Tanda/Cap</v>
          </cell>
        </row>
        <row r="4589">
          <cell r="J4589" t="str">
            <v>02.09.01.42.064 Mesin Boarding</v>
          </cell>
        </row>
        <row r="4590">
          <cell r="J4590" t="str">
            <v>02.09.01.42.065 Mesin Mixer Compond</v>
          </cell>
        </row>
        <row r="4591">
          <cell r="J4591" t="str">
            <v>02.09.01.42.066 Alat Lab. Proses Teknologi Kulit Karet Lain-Lain</v>
          </cell>
        </row>
        <row r="4592">
          <cell r="J4592" t="str">
            <v>02.09.01.43.001 Tensile Strength Tester</v>
          </cell>
        </row>
        <row r="4593">
          <cell r="J4593" t="str">
            <v>02.09.01.43.002 Alat Uji Penyerapan Air/Udara</v>
          </cell>
        </row>
        <row r="4594">
          <cell r="J4594" t="str">
            <v>02.09.01.43.003 Contilever Tensiometer</v>
          </cell>
        </row>
        <row r="4595">
          <cell r="J4595" t="str">
            <v>02.09.01.43.004 Vacum Filtratin Funil</v>
          </cell>
        </row>
        <row r="4596">
          <cell r="J4596" t="str">
            <v>02.09.01.43.005 Alat Uji Pengaduk</v>
          </cell>
        </row>
        <row r="4597">
          <cell r="J4597" t="str">
            <v>02.09.01.43.006 Refler KS Condensor</v>
          </cell>
        </row>
        <row r="4598">
          <cell r="J4598" t="str">
            <v>02.09.01.43.007 Constant Load Deftidition</v>
          </cell>
        </row>
        <row r="4599">
          <cell r="J4599" t="str">
            <v>02.09.01.43.008 Alat Uji Kebocoran</v>
          </cell>
        </row>
        <row r="4600">
          <cell r="J4600" t="str">
            <v>02.09.01.43.009 Stress Craking Tester</v>
          </cell>
        </row>
        <row r="4601">
          <cell r="J4601" t="str">
            <v>02.09.01.43.010 Westhover Type Frictioneter</v>
          </cell>
        </row>
        <row r="4602">
          <cell r="J4602" t="str">
            <v>02.09.01.43.011 Preasure Stillseer</v>
          </cell>
        </row>
        <row r="4603">
          <cell r="J4603" t="str">
            <v>02.09.01.43.012 Melt Indexer</v>
          </cell>
        </row>
        <row r="4604">
          <cell r="J4604" t="str">
            <v>02.09.01.43.013 Cross Beather Mill</v>
          </cell>
        </row>
        <row r="4605">
          <cell r="J4605" t="str">
            <v>02.09.01.43.014 Compresion Set Apparatus</v>
          </cell>
        </row>
        <row r="4606">
          <cell r="J4606" t="str">
            <v>02.09.01.43.015 Tensile Head Distortion</v>
          </cell>
        </row>
        <row r="4607">
          <cell r="J4607" t="str">
            <v>02.09.01.43.016 Alat Uji Keretakan Kulit</v>
          </cell>
        </row>
        <row r="4608">
          <cell r="J4608" t="str">
            <v>02.09.01.43.017 Alat Pelubang Mata Ayam</v>
          </cell>
        </row>
        <row r="4609">
          <cell r="J4609" t="str">
            <v>02.09.01.43.018 Super Type Thickness Tester</v>
          </cell>
        </row>
        <row r="4610">
          <cell r="J4610" t="str">
            <v>02.09.01.43.019 electric Mouinture Tester</v>
          </cell>
        </row>
        <row r="4611">
          <cell r="J4611" t="str">
            <v>02.09.01.43.020 Alat Uji Failing Weigth</v>
          </cell>
        </row>
        <row r="4612">
          <cell r="J4612" t="str">
            <v>02.09.01.43.021 Mixer Drum Experiment Machine</v>
          </cell>
        </row>
        <row r="4613">
          <cell r="J4613" t="str">
            <v>02.09.01.43.022 Ross Plexing Machine</v>
          </cell>
        </row>
        <row r="4614">
          <cell r="J4614" t="str">
            <v>02.09.01.43.023 Punthing Machine</v>
          </cell>
        </row>
        <row r="4615">
          <cell r="J4615" t="str">
            <v>02.09.01.43.024 Smaal  Mixing Test Roll</v>
          </cell>
        </row>
        <row r="4616">
          <cell r="J4616" t="str">
            <v>02.09.01.43.025 Alat Uji Pampart</v>
          </cell>
        </row>
        <row r="4617">
          <cell r="J4617" t="str">
            <v>02.09.01.43.026 Alat Uji Pantul Bola</v>
          </cell>
        </row>
        <row r="4618">
          <cell r="J4618" t="str">
            <v>02.09.01.43.027 Lestometer</v>
          </cell>
        </row>
        <row r="4619">
          <cell r="J4619" t="str">
            <v>02.09.01.43.028 Mercury Mix KIM</v>
          </cell>
        </row>
        <row r="4620">
          <cell r="J4620" t="str">
            <v>02.09.01.43.029 Deal Thickness Gauge</v>
          </cell>
        </row>
        <row r="4621">
          <cell r="J4621" t="str">
            <v>02.09.01.43.030 Pompa Airasil</v>
          </cell>
        </row>
        <row r="4622">
          <cell r="J4622" t="str">
            <v>02.09.01.43.031 Weather Station</v>
          </cell>
        </row>
        <row r="4623">
          <cell r="J4623" t="str">
            <v>02.09.01.43.032 Top Loading Balance</v>
          </cell>
        </row>
        <row r="4624">
          <cell r="J4624" t="str">
            <v>02.09.01.43.033 Disolved Open Meter</v>
          </cell>
        </row>
        <row r="4625">
          <cell r="J4625" t="str">
            <v>02.09.01.43.034 Shoubury Curometer</v>
          </cell>
        </row>
        <row r="4626">
          <cell r="J4626" t="str">
            <v>02.09.01.43.035 Alat Uji Kebocoran Udara untuk Glove</v>
          </cell>
        </row>
        <row r="4627">
          <cell r="J4627" t="str">
            <v>02.09.01.43.036 ALat Lab. Uji Kulit, Karet &amp; Plastik Lain-Lain</v>
          </cell>
        </row>
        <row r="4628">
          <cell r="J4628" t="str">
            <v>02.09.01.44.001 Dilatometer</v>
          </cell>
        </row>
        <row r="4629">
          <cell r="J4629" t="str">
            <v>02.09.01.44.002 Alat Uji Kejut Suhu</v>
          </cell>
        </row>
        <row r="4630">
          <cell r="J4630" t="str">
            <v>02.09.01.44.003 Alat Uji Keplostisam</v>
          </cell>
        </row>
        <row r="4631">
          <cell r="J4631" t="str">
            <v>02.09.01.44.004 Plastisimeter</v>
          </cell>
        </row>
        <row r="4632">
          <cell r="J4632" t="str">
            <v>02.09.01.44.005 Alat Uji Deviasi Optic</v>
          </cell>
        </row>
        <row r="4633">
          <cell r="J4633" t="str">
            <v>02.09.01.44.006 Alat Uji  Viscositas Gelas</v>
          </cell>
        </row>
        <row r="4634">
          <cell r="J4634" t="str">
            <v>02.09.01.44.007 Increment Presure Tester</v>
          </cell>
        </row>
        <row r="4635">
          <cell r="J4635" t="str">
            <v>02.09.01.44.008 Alat Uji Tegangan Dalam Gelas</v>
          </cell>
        </row>
        <row r="4636">
          <cell r="J4636" t="str">
            <v>02.09.01.44.009 Alat Uji Pemeriksaan Ukuran Kaca</v>
          </cell>
        </row>
        <row r="4637">
          <cell r="J4637" t="str">
            <v>02.09.01.44.010 Alat Uji Ketepatan Bentuk</v>
          </cell>
        </row>
        <row r="4638">
          <cell r="J4638" t="str">
            <v>02.09.01.44.011 Alat Uji Keausan Pasir Jatuh</v>
          </cell>
        </row>
        <row r="4639">
          <cell r="J4639" t="str">
            <v>02.09.01.44.012 Alat Uji Tembus Listrik</v>
          </cell>
        </row>
        <row r="4640">
          <cell r="J4640" t="str">
            <v>02.09.01.44.013 Alat Pengukur Eflorisen</v>
          </cell>
        </row>
        <row r="4641">
          <cell r="J4641" t="str">
            <v>02.09.01.44.014 Alat Uji Refleksi Kaca</v>
          </cell>
        </row>
        <row r="4642">
          <cell r="J4642" t="str">
            <v>02.09.01.44.015 X Ray  Apparatus Defraction</v>
          </cell>
        </row>
        <row r="4643">
          <cell r="J4643" t="str">
            <v>02.09.01.44.016 Alat Uji Kekuatan Pasir (Glaze Streght Tester)</v>
          </cell>
        </row>
        <row r="4644">
          <cell r="J4644" t="str">
            <v>02.09.01.44.017 Alat Uji Analisa Oksidasi Logam Logam</v>
          </cell>
        </row>
        <row r="4645">
          <cell r="J4645" t="str">
            <v>02.09.01.44.018 Alat Uji Analisa Butiran Bahan (Laboratory Testing</v>
          </cell>
        </row>
        <row r="4646">
          <cell r="J4646" t="str">
            <v>02.09.01.44.019 Alat Uji Kekentalan Bahan</v>
          </cell>
        </row>
        <row r="4647">
          <cell r="J4647" t="str">
            <v>02.09.01.44.020 Alat Lab. Uji Keramik Lain-Lain</v>
          </cell>
        </row>
        <row r="4648">
          <cell r="J4648" t="str">
            <v>02.09.01.45.001 Hend Help UV Lamp</v>
          </cell>
        </row>
        <row r="4649">
          <cell r="J4649" t="str">
            <v>02.09.01.45.002 Alat pemutih Pulp dengan Oxygen</v>
          </cell>
        </row>
        <row r="4650">
          <cell r="J4650" t="str">
            <v>02.09.01.45.003 Mesin Karton</v>
          </cell>
        </row>
        <row r="4651">
          <cell r="J4651" t="str">
            <v>02.09.01.45.004 Mesin PCB</v>
          </cell>
        </row>
        <row r="4652">
          <cell r="J4652" t="str">
            <v>02.09.01.45.005 Mesin Waste Water Purification</v>
          </cell>
        </row>
        <row r="4653">
          <cell r="J4653" t="str">
            <v>02.09.01.45.006 Mesin Auxiliary Service</v>
          </cell>
        </row>
        <row r="4654">
          <cell r="J4654" t="str">
            <v>02.09.01.45.007 Mesin Rayon</v>
          </cell>
        </row>
        <row r="4655">
          <cell r="J4655" t="str">
            <v>02.09.01.45.008 Mesin Chorine Alkalli Electrolysis</v>
          </cell>
        </row>
        <row r="4656">
          <cell r="J4656" t="str">
            <v>02.09.01.45.009 Mesin Repair and Maintenance Shop</v>
          </cell>
        </row>
        <row r="4657">
          <cell r="J4657" t="str">
            <v>02.09.01.45.010 Mesin Power Station White Emergency</v>
          </cell>
        </row>
        <row r="4658">
          <cell r="J4658" t="str">
            <v>02.09.01.45.011 Mesin Water Softering Plant</v>
          </cell>
        </row>
        <row r="4659">
          <cell r="J4659" t="str">
            <v>02.09.01.45.012 Mesin Plup</v>
          </cell>
        </row>
        <row r="4660">
          <cell r="J4660" t="str">
            <v>02.09.01.45.013 Deflacker</v>
          </cell>
        </row>
        <row r="4661">
          <cell r="J4661" t="str">
            <v>02.09.01.45.014 Mesin Cetak Karton</v>
          </cell>
        </row>
        <row r="4662">
          <cell r="J4662" t="str">
            <v>02.09.01.45.015 Calender</v>
          </cell>
        </row>
        <row r="4663">
          <cell r="J4663" t="str">
            <v>02.09.01.45.016 Poros Transmisi</v>
          </cell>
        </row>
        <row r="4664">
          <cell r="J4664" t="str">
            <v>02.09.01.45.017 Beater Unit (Mesin Pengiling)</v>
          </cell>
        </row>
        <row r="4665">
          <cell r="J4665" t="str">
            <v>02.09.01.45.018 Alat Deteksi Ketebalan Kertas</v>
          </cell>
        </row>
        <row r="4666">
          <cell r="J4666" t="str">
            <v>02.09.01.45.019 Alat Lab. Proses Teknologi Selulosa Lain-Lain</v>
          </cell>
        </row>
        <row r="4667">
          <cell r="J4667" t="str">
            <v>02.09.01.46.001 Al Apparatus</v>
          </cell>
        </row>
        <row r="4668">
          <cell r="J4668" t="str">
            <v>02.09.01.46.002 Air Compresor</v>
          </cell>
        </row>
        <row r="4669">
          <cell r="J4669" t="str">
            <v>02.09.01.46.003 Alat Dereening Jeruk Kap 100 Kg</v>
          </cell>
        </row>
        <row r="4670">
          <cell r="J4670" t="str">
            <v>02.09.01.46.004 Alat Pemadam Kebakaran</v>
          </cell>
        </row>
        <row r="4671">
          <cell r="J4671" t="str">
            <v>02.09.01.46.005 Alat Penaggulangan Penyakit Pasca Panen dengan Air</v>
          </cell>
        </row>
        <row r="4672">
          <cell r="J4672" t="str">
            <v>02.09.01.46.006 Alat Pnegering Sederhana dengan Kompor</v>
          </cell>
        </row>
        <row r="4673">
          <cell r="J4673" t="str">
            <v>02.09.01.46.007 Alat Precooling Buah dengan Es secara Stimulasi</v>
          </cell>
        </row>
        <row r="4674">
          <cell r="J4674" t="str">
            <v>02.09.01.46.008 Alat Acid Analizer  (AAA)</v>
          </cell>
        </row>
        <row r="4675">
          <cell r="J4675" t="str">
            <v>02.09.01.46.009 Ampere Meter</v>
          </cell>
        </row>
        <row r="4676">
          <cell r="J4676" t="str">
            <v>02.09.01.46.010 Ampere Meter</v>
          </cell>
        </row>
        <row r="4677">
          <cell r="J4677" t="str">
            <v>02.09.01.46.011 Anaerobic Jar Oxide</v>
          </cell>
        </row>
        <row r="4678">
          <cell r="J4678" t="str">
            <v>02.09.01.46.012 Anemometer</v>
          </cell>
        </row>
        <row r="4679">
          <cell r="J4679" t="str">
            <v>02.09.01.46.013 Auto Analyzer</v>
          </cell>
        </row>
        <row r="4680">
          <cell r="J4680" t="str">
            <v>02.09.01.46.014 Auto Still</v>
          </cell>
        </row>
        <row r="4681">
          <cell r="J4681" t="str">
            <v>02.09.01.46.015 AW Meter</v>
          </cell>
        </row>
        <row r="4682">
          <cell r="J4682" t="str">
            <v>02.09.01.46.016 Battery Changer</v>
          </cell>
        </row>
        <row r="4683">
          <cell r="J4683" t="str">
            <v>02.09.01.46.017 Biofreezer</v>
          </cell>
        </row>
        <row r="4684">
          <cell r="J4684" t="str">
            <v>02.09.01.46.018 Block Digester</v>
          </cell>
        </row>
        <row r="4685">
          <cell r="J4685" t="str">
            <v>02.09.01.46.019 Bomb Calorimeter</v>
          </cell>
        </row>
        <row r="4686">
          <cell r="J4686" t="str">
            <v>02.09.01.46.020 Buckard Apparatus</v>
          </cell>
        </row>
        <row r="4687">
          <cell r="J4687" t="str">
            <v>02.09.01.46.021 Cabinet Drier</v>
          </cell>
        </row>
        <row r="4688">
          <cell r="J4688" t="str">
            <v>02.09.01.46.022 Can Closing Mesin</v>
          </cell>
        </row>
        <row r="4689">
          <cell r="J4689" t="str">
            <v>02.09.01.46.023 Canning Unit</v>
          </cell>
        </row>
        <row r="4690">
          <cell r="J4690" t="str">
            <v>02.09.01.46.024 Carburator</v>
          </cell>
        </row>
        <row r="4691">
          <cell r="J4691" t="str">
            <v>02.09.01.46.025 Cervix Dilatator</v>
          </cell>
        </row>
        <row r="4692">
          <cell r="J4692" t="str">
            <v>02.09.01.46.026 Climatic Chamber</v>
          </cell>
        </row>
        <row r="4693">
          <cell r="J4693" t="str">
            <v>02.09.01.46.027 COD Monitor</v>
          </cell>
        </row>
        <row r="4694">
          <cell r="J4694" t="str">
            <v>02.09.01.46.028 Cold Chamber/Cabinet</v>
          </cell>
        </row>
        <row r="4695">
          <cell r="J4695" t="str">
            <v>02.09.01.46.029 Cold Handing Cabinet</v>
          </cell>
        </row>
        <row r="4696">
          <cell r="J4696" t="str">
            <v>02.09.01.46.030 Coloumm Chromatography</v>
          </cell>
        </row>
        <row r="4697">
          <cell r="J4697" t="str">
            <v>02.09.01.46.031 Container N2 Cair</v>
          </cell>
        </row>
        <row r="4698">
          <cell r="J4698" t="str">
            <v>02.09.01.46.032 Cooker Bak Terbuka</v>
          </cell>
        </row>
        <row r="4699">
          <cell r="J4699" t="str">
            <v>02.09.01.46.033 Cooker Stainless Steel</v>
          </cell>
        </row>
        <row r="4700">
          <cell r="J4700" t="str">
            <v>02.09.01.46.034 Cosmotekture</v>
          </cell>
        </row>
        <row r="4701">
          <cell r="J4701" t="str">
            <v>02.09.01.46.035 Coulter Counter</v>
          </cell>
        </row>
        <row r="4702">
          <cell r="J4702" t="str">
            <v>02.09.01.46.036 Crane</v>
          </cell>
        </row>
        <row r="4703">
          <cell r="J4703" t="str">
            <v>02.09.01.46.037 Cross Blaser</v>
          </cell>
        </row>
        <row r="4704">
          <cell r="J4704" t="str">
            <v>02.09.01.46.038 Churser /Mixer</v>
          </cell>
        </row>
        <row r="4705">
          <cell r="J4705" t="str">
            <v>02.09.01.46.039 Cyrogenic Container</v>
          </cell>
        </row>
        <row r="4706">
          <cell r="J4706" t="str">
            <v>02.09.01.46.040 Culture Dish</v>
          </cell>
        </row>
        <row r="4707">
          <cell r="J4707" t="str">
            <v>02.09.01.46.041 Current Meter</v>
          </cell>
        </row>
        <row r="4708">
          <cell r="J4708" t="str">
            <v>02.09.01.46.042 Data Aasignation (Polycorder)</v>
          </cell>
        </row>
        <row r="4709">
          <cell r="J4709" t="str">
            <v>02.09.01.46.043 Data Logger</v>
          </cell>
        </row>
        <row r="4710">
          <cell r="J4710" t="str">
            <v>02.09.01.46.044 Data Recorder</v>
          </cell>
        </row>
        <row r="4711">
          <cell r="J4711" t="str">
            <v>02.09.01.46.045 Dead Weight Press Gauge Tester</v>
          </cell>
        </row>
        <row r="4712">
          <cell r="J4712" t="str">
            <v>02.09.01.46.046 Deep Freezer</v>
          </cell>
        </row>
        <row r="4713">
          <cell r="J4713" t="str">
            <v>02.09.01.46.047 Digital Preasure Gauge</v>
          </cell>
        </row>
        <row r="4714">
          <cell r="J4714" t="str">
            <v>02.09.01.46.048 Distilling  Unit for TMA</v>
          </cell>
        </row>
        <row r="4715">
          <cell r="J4715" t="str">
            <v>02.09.01.46.049 Distilling Unit for VRS</v>
          </cell>
        </row>
        <row r="4716">
          <cell r="J4716" t="str">
            <v>02.09.01.46.050 DNA Sequezing</v>
          </cell>
        </row>
        <row r="4717">
          <cell r="J4717" t="str">
            <v>02.09.01.46.051 Dredge</v>
          </cell>
        </row>
        <row r="4718">
          <cell r="J4718" t="str">
            <v>02.09.01.46.052 Drinking Monitor</v>
          </cell>
        </row>
        <row r="4719">
          <cell r="J4719" t="str">
            <v>02.09.01.46.053 Drying Test</v>
          </cell>
        </row>
        <row r="4720">
          <cell r="J4720" t="str">
            <v>02.09.01.46.054 Dynamometer Car</v>
          </cell>
        </row>
        <row r="4721">
          <cell r="J4721" t="str">
            <v>02.09.01.46.055 Echo Sounder</v>
          </cell>
        </row>
        <row r="4722">
          <cell r="J4722" t="str">
            <v>02.09.01.46.056 Electric Meat San</v>
          </cell>
        </row>
        <row r="4723">
          <cell r="J4723" t="str">
            <v>02.09.01.46.057 Elisa Reader</v>
          </cell>
        </row>
        <row r="4724">
          <cell r="J4724" t="str">
            <v>02.09.01.46.058 Elisa Reader (Computerized, Semimanual)</v>
          </cell>
        </row>
        <row r="4725">
          <cell r="J4725" t="str">
            <v>02.09.01.46.059 Embrio Filter</v>
          </cell>
        </row>
        <row r="4726">
          <cell r="J4726" t="str">
            <v>02.09.01.46.060 Embrio Manipulator</v>
          </cell>
        </row>
        <row r="4727">
          <cell r="J4727" t="str">
            <v>02.09.01.46.061 Ergonomic Tester</v>
          </cell>
        </row>
        <row r="4728">
          <cell r="J4728" t="str">
            <v>02.09.01.46.062 Exhouse GAS Analyzer</v>
          </cell>
        </row>
        <row r="4729">
          <cell r="J4729" t="str">
            <v>02.09.01.46.063 Extruder</v>
          </cell>
        </row>
        <row r="4730">
          <cell r="J4730" t="str">
            <v>02.09.01.46.064 Feed Mixer</v>
          </cell>
        </row>
        <row r="4731">
          <cell r="J4731" t="str">
            <v>02.09.01.46.065 Fermentor</v>
          </cell>
        </row>
        <row r="4732">
          <cell r="J4732" t="str">
            <v>02.09.01.46.066 Fibertec  System</v>
          </cell>
        </row>
        <row r="4733">
          <cell r="J4733" t="str">
            <v>02.09.01.46.067 Fibertec  Holdher (Stainless Steel 1000 ml)</v>
          </cell>
        </row>
        <row r="4734">
          <cell r="J4734" t="str">
            <v>02.09.01.46.068 Filter Press</v>
          </cell>
        </row>
        <row r="4735">
          <cell r="J4735" t="str">
            <v>02.09.01.46.069 Filtration Unit</v>
          </cell>
        </row>
        <row r="4736">
          <cell r="J4736" t="str">
            <v>02.09.01.46.070 Fish Moisture Tester</v>
          </cell>
        </row>
        <row r="4737">
          <cell r="J4737" t="str">
            <v>02.09.01.46.071 Flow Meter</v>
          </cell>
        </row>
        <row r="4738">
          <cell r="J4738" t="str">
            <v>02.09.01.46.072 Fluorence Dektor</v>
          </cell>
        </row>
        <row r="4739">
          <cell r="J4739" t="str">
            <v>02.09.01.46.073 Fractional Distilation</v>
          </cell>
        </row>
        <row r="4740">
          <cell r="J4740" t="str">
            <v>02.09.01.46.074 Frezee Dryer</v>
          </cell>
        </row>
        <row r="4741">
          <cell r="J4741" t="str">
            <v>02.09.01.46.075 Frezeer</v>
          </cell>
        </row>
        <row r="4742">
          <cell r="J4742" t="str">
            <v>02.09.01.46.076 Frequency Generator</v>
          </cell>
        </row>
        <row r="4743">
          <cell r="J4743" t="str">
            <v>02.09.01.46.077 Fuel Flow Meter</v>
          </cell>
        </row>
        <row r="4744">
          <cell r="J4744" t="str">
            <v>02.09.01.46.078 Gamma Counter</v>
          </cell>
        </row>
        <row r="4745">
          <cell r="J4745" t="str">
            <v>02.09.01.46.079 Gas Chamber</v>
          </cell>
        </row>
        <row r="4746">
          <cell r="J4746" t="str">
            <v>02.09.01.46.080 Gas Sylinder (N2, CO2, Udara)</v>
          </cell>
        </row>
        <row r="4747">
          <cell r="J4747" t="str">
            <v>02.09.01.46.081 Generator</v>
          </cell>
        </row>
        <row r="4748">
          <cell r="J4748" t="str">
            <v>02.09.01.46.082 Geminator</v>
          </cell>
        </row>
        <row r="4749">
          <cell r="J4749" t="str">
            <v>02.09.01.46.083 Glass Dryer</v>
          </cell>
        </row>
        <row r="4750">
          <cell r="J4750" t="str">
            <v>02.09.01.46.084 Grain Counter</v>
          </cell>
        </row>
        <row r="4751">
          <cell r="J4751" t="str">
            <v>02.09.01.46.085 Grain Crack Inspector</v>
          </cell>
        </row>
        <row r="4752">
          <cell r="J4752" t="str">
            <v>02.09.01.46.086 Grain Devider</v>
          </cell>
        </row>
        <row r="4753">
          <cell r="J4753" t="str">
            <v>02.09.01.46.087 Grain Moisture Tester</v>
          </cell>
        </row>
        <row r="4754">
          <cell r="J4754" t="str">
            <v>02.09.01.46.088 Grain Sorter</v>
          </cell>
        </row>
        <row r="4755">
          <cell r="J4755" t="str">
            <v>02.09.01.46.089 Green Meter</v>
          </cell>
        </row>
        <row r="4756">
          <cell r="J4756" t="str">
            <v>02.09.01.46.090 Grinder</v>
          </cell>
        </row>
        <row r="4757">
          <cell r="J4757" t="str">
            <v>02.09.01.46.091 Growth Chamber</v>
          </cell>
        </row>
        <row r="4758">
          <cell r="J4758" t="str">
            <v>02.09.01.46.092 Haematrocit Reader</v>
          </cell>
        </row>
        <row r="4759">
          <cell r="J4759" t="str">
            <v>02.09.01.46.093 Haemoglobin Meter</v>
          </cell>
        </row>
        <row r="4760">
          <cell r="J4760" t="str">
            <v>02.09.01.46.094 Hammer Mill</v>
          </cell>
        </row>
        <row r="4761">
          <cell r="J4761" t="str">
            <v>02.09.01.46.095 Hand Counter</v>
          </cell>
        </row>
        <row r="4762">
          <cell r="J4762" t="str">
            <v>02.09.01.46.096 Hand Penetrometer</v>
          </cell>
        </row>
        <row r="4763">
          <cell r="J4763" t="str">
            <v>02.09.01.46.097 Hating Mentie</v>
          </cell>
        </row>
        <row r="4764">
          <cell r="J4764" t="str">
            <v>02.09.01.46.098 Heating  Air Incubator</v>
          </cell>
        </row>
        <row r="4765">
          <cell r="J4765" t="str">
            <v>02.09.01.46.099 Hermatocrit Reader</v>
          </cell>
        </row>
        <row r="4766">
          <cell r="J4766" t="str">
            <v>02.09.01.46.100 Alat Lab. Pertanian Lain-Lain</v>
          </cell>
        </row>
        <row r="4767">
          <cell r="J4767" t="str">
            <v>02.09.01.47.001 High Performance Liquid Chromatography (HPLC)</v>
          </cell>
        </row>
        <row r="4768">
          <cell r="J4768" t="str">
            <v>02.09.01.47.002 Higro Thermongraph</v>
          </cell>
        </row>
        <row r="4769">
          <cell r="J4769" t="str">
            <v>02.09.01.47.003 Homogenizer</v>
          </cell>
        </row>
        <row r="4770">
          <cell r="J4770" t="str">
            <v>02.09.01.47.004 Hot Plate Stirer</v>
          </cell>
        </row>
        <row r="4771">
          <cell r="J4771" t="str">
            <v>02.09.01.47.005 Ice Maker</v>
          </cell>
        </row>
        <row r="4772">
          <cell r="J4772" t="str">
            <v>02.09.01.47.006 Incinerator</v>
          </cell>
        </row>
        <row r="4773">
          <cell r="J4773" t="str">
            <v>02.09.01.47.007 Inductively  Coupled Plasma (ICP)</v>
          </cell>
        </row>
        <row r="4774">
          <cell r="J4774" t="str">
            <v>02.09.01.47.008 Infra Red Gas Analyser</v>
          </cell>
        </row>
        <row r="4775">
          <cell r="J4775" t="str">
            <v>02.09.01.47.009 Insemination Device</v>
          </cell>
        </row>
        <row r="4776">
          <cell r="J4776" t="str">
            <v>02.09.01.47.010 Instron Food Tester</v>
          </cell>
        </row>
        <row r="4777">
          <cell r="J4777" t="str">
            <v>02.09.01.47.011 Instron Machine</v>
          </cell>
        </row>
        <row r="4778">
          <cell r="J4778" t="str">
            <v>02.09.01.47.012 Integrating Quatntum Radiometer</v>
          </cell>
        </row>
        <row r="4779">
          <cell r="J4779" t="str">
            <v>02.09.01.47.013 Ion Analyzer</v>
          </cell>
        </row>
        <row r="4780">
          <cell r="J4780" t="str">
            <v>02.09.01.47.014 IRGA</v>
          </cell>
        </row>
        <row r="4781">
          <cell r="J4781" t="str">
            <v>02.09.01.47.015 Jabet Katel</v>
          </cell>
        </row>
        <row r="4782">
          <cell r="J4782" t="str">
            <v>02.09.01.47.016 Kjeltek</v>
          </cell>
        </row>
        <row r="4783">
          <cell r="J4783" t="str">
            <v>02.09.01.47.017 Kompor Distilasi</v>
          </cell>
        </row>
        <row r="4784">
          <cell r="J4784" t="str">
            <v>02.09.01.47.018 Laparascopy</v>
          </cell>
        </row>
        <row r="4785">
          <cell r="J4785" t="str">
            <v>02.09.01.47.019 Leaf Area Meter (LAM)</v>
          </cell>
        </row>
        <row r="4786">
          <cell r="J4786" t="str">
            <v>02.09.01.47.020 Liminer Flow Cabinet</v>
          </cell>
        </row>
        <row r="4787">
          <cell r="J4787" t="str">
            <v>02.09.01.47.021 Liquid N2 Container</v>
          </cell>
        </row>
        <row r="4788">
          <cell r="J4788" t="str">
            <v>02.09.01.47.022 Load Cell</v>
          </cell>
        </row>
        <row r="4789">
          <cell r="J4789" t="str">
            <v>02.09.01.47.023 Low Temperature Incubator</v>
          </cell>
        </row>
        <row r="4790">
          <cell r="J4790" t="str">
            <v>02.09.01.47.024 Macro Balance</v>
          </cell>
        </row>
        <row r="4791">
          <cell r="J4791" t="str">
            <v>02.09.01.47.025 Meat Grinder</v>
          </cell>
        </row>
        <row r="4792">
          <cell r="J4792" t="str">
            <v>02.09.01.47.026 Mesin Pencuci Sayuran</v>
          </cell>
        </row>
        <row r="4793">
          <cell r="J4793" t="str">
            <v>02.09.01.47.027 Mesin Pengepres Buah</v>
          </cell>
        </row>
        <row r="4794">
          <cell r="J4794" t="str">
            <v>02.09.01.47.028 Mesin Pengolahan Susu</v>
          </cell>
        </row>
        <row r="4795">
          <cell r="J4795" t="str">
            <v>02.09.01.47.029 Metabolisme Cages + Spirometer</v>
          </cell>
        </row>
        <row r="4796">
          <cell r="J4796" t="str">
            <v>02.09.01.47.030 Metal Crack/Roughness Detector</v>
          </cell>
        </row>
        <row r="4797">
          <cell r="J4797" t="str">
            <v>02.09.01.47.031 Maetal Headness Tester</v>
          </cell>
        </row>
        <row r="4798">
          <cell r="J4798" t="str">
            <v>02.09.01.47.032 Microfuge</v>
          </cell>
        </row>
        <row r="4799">
          <cell r="J4799" t="str">
            <v>02.09.01.47.033 Micropipette</v>
          </cell>
        </row>
        <row r="4800">
          <cell r="J4800" t="str">
            <v>02.09.01.47.034 Microscope Discecting</v>
          </cell>
        </row>
        <row r="4801">
          <cell r="J4801" t="str">
            <v>02.09.01.47.035 Microscope Electron</v>
          </cell>
        </row>
        <row r="4802">
          <cell r="J4802" t="str">
            <v>02.09.01.47.036 Microscope Flourescence</v>
          </cell>
        </row>
        <row r="4803">
          <cell r="J4803" t="str">
            <v>02.09.01.47.037 Microscope Inverted</v>
          </cell>
        </row>
        <row r="4804">
          <cell r="J4804" t="str">
            <v>02.09.01.47.038 Microscope Light</v>
          </cell>
        </row>
        <row r="4805">
          <cell r="J4805" t="str">
            <v>02.09.01.47.039 Microscope Phase Contras</v>
          </cell>
        </row>
        <row r="4806">
          <cell r="J4806" t="str">
            <v>02.09.01.47.040 Microscope Photomocrograph</v>
          </cell>
        </row>
        <row r="4807">
          <cell r="J4807" t="str">
            <v>02.09.01.47.041 Microtime</v>
          </cell>
        </row>
        <row r="4808">
          <cell r="J4808" t="str">
            <v>02.09.01.47.042 Microtone Cryostat</v>
          </cell>
        </row>
        <row r="4809">
          <cell r="J4809" t="str">
            <v>02.09.01.47.043 Micriwave Oven</v>
          </cell>
        </row>
        <row r="4810">
          <cell r="J4810" t="str">
            <v>02.09.01.47.044 Milling  Test</v>
          </cell>
        </row>
        <row r="4811">
          <cell r="J4811" t="str">
            <v>02.09.01.47.045 Model Pilot Plant</v>
          </cell>
        </row>
        <row r="4812">
          <cell r="J4812" t="str">
            <v>02.09.01.47.046 Multi Chanel Thermometer</v>
          </cell>
        </row>
        <row r="4813">
          <cell r="J4813" t="str">
            <v>02.09.01.47.047 Milichanel Pippete Dispenser</v>
          </cell>
        </row>
        <row r="4814">
          <cell r="J4814" t="str">
            <v>02.09.01.47.048 Near Infrared Reflectance</v>
          </cell>
        </row>
        <row r="4815">
          <cell r="J4815" t="str">
            <v>02.09.01.47.049 Nematoda Separator</v>
          </cell>
        </row>
        <row r="4816">
          <cell r="J4816" t="str">
            <v>02.09.01.47.050 Neuber Chamber (Cell Counter)</v>
          </cell>
        </row>
        <row r="4817">
          <cell r="J4817" t="str">
            <v>02.09.01.47.051 Neuber Chamber</v>
          </cell>
        </row>
        <row r="4818">
          <cell r="J4818" t="str">
            <v>02.09.01.47.052 Cibath</v>
          </cell>
        </row>
        <row r="4819">
          <cell r="J4819" t="str">
            <v>02.09.01.47.053 Operating Table + Overhead Light</v>
          </cell>
        </row>
        <row r="4820">
          <cell r="J4820" t="str">
            <v>02.09.01.47.054 Orifice</v>
          </cell>
        </row>
        <row r="4821">
          <cell r="J4821" t="str">
            <v>02.09.01.47.055 Oxigenmeter</v>
          </cell>
        </row>
        <row r="4822">
          <cell r="J4822" t="str">
            <v>02.09.01.47.056 Pasteurisasi</v>
          </cell>
        </row>
        <row r="4823">
          <cell r="J4823" t="str">
            <v>02.09.01.47.057 Pelleting Machine</v>
          </cell>
        </row>
        <row r="4824">
          <cell r="J4824" t="str">
            <v>02.09.01.47.058 Penetrometer</v>
          </cell>
        </row>
        <row r="4825">
          <cell r="J4825" t="str">
            <v>02.09.01.47.059 Penggilingan Buah</v>
          </cell>
        </row>
        <row r="4826">
          <cell r="J4826" t="str">
            <v>02.09.01.47.060 Penggilingan tepung</v>
          </cell>
        </row>
        <row r="4827">
          <cell r="J4827" t="str">
            <v>02.09.01.47.061 Penutup Botol</v>
          </cell>
        </row>
        <row r="4828">
          <cell r="J4828" t="str">
            <v>02.09.01.47.062 Personal Komputer</v>
          </cell>
        </row>
        <row r="4829">
          <cell r="J4829" t="str">
            <v>02.09.01.47.063 Physicrometer Potensial</v>
          </cell>
        </row>
        <row r="4830">
          <cell r="J4830" t="str">
            <v>02.09.01.47.064 Phytotron</v>
          </cell>
        </row>
        <row r="4831">
          <cell r="J4831" t="str">
            <v>02.09.01.47.065 Pilot Tube</v>
          </cell>
        </row>
        <row r="4832">
          <cell r="J4832" t="str">
            <v>02.09.01.47.066 Pippet Machine</v>
          </cell>
        </row>
        <row r="4833">
          <cell r="J4833" t="str">
            <v>02.09.01.47.067 Planktron Net</v>
          </cell>
        </row>
        <row r="4834">
          <cell r="J4834" t="str">
            <v>02.09.01.47.068 Platform Balance</v>
          </cell>
        </row>
        <row r="4835">
          <cell r="J4835" t="str">
            <v>02.09.01.47.069 Polihan</v>
          </cell>
        </row>
        <row r="4836">
          <cell r="J4836" t="str">
            <v>02.09.01.47.070 Portable Pen Recorder</v>
          </cell>
        </row>
        <row r="4837">
          <cell r="J4837" t="str">
            <v>02.09.01.47.071 Portable Spectroradimetric Research System</v>
          </cell>
        </row>
        <row r="4838">
          <cell r="J4838" t="str">
            <v>02.09.01.47.072 Power Conditioner</v>
          </cell>
        </row>
        <row r="4839">
          <cell r="J4839" t="str">
            <v>02.09.01.47.073 Precooling Apparatus Froced Air</v>
          </cell>
        </row>
        <row r="4840">
          <cell r="J4840" t="str">
            <v>02.09.01.47.074 Pressure Bomb</v>
          </cell>
        </row>
        <row r="4841">
          <cell r="J4841" t="str">
            <v>02.09.01.47.075 Prorry Brake for exle</v>
          </cell>
        </row>
        <row r="4842">
          <cell r="J4842" t="str">
            <v>02.09.01.47.076 Prorry Brake for PTO</v>
          </cell>
        </row>
        <row r="4843">
          <cell r="J4843" t="str">
            <v>02.09.01.47.077 Pull Tipe Dinamometer</v>
          </cell>
        </row>
        <row r="4844">
          <cell r="J4844" t="str">
            <v>02.09.01.47.078 Pulper</v>
          </cell>
        </row>
        <row r="4845">
          <cell r="J4845" t="str">
            <v>02.09.01.47.079 Pump Testing Apparatus</v>
          </cell>
        </row>
        <row r="4846">
          <cell r="J4846" t="str">
            <v>02.09.01.47.080 Pyrometer</v>
          </cell>
        </row>
        <row r="4847">
          <cell r="J4847" t="str">
            <v>02.09.01.47.081 Radiotracking Micro Applycator</v>
          </cell>
        </row>
        <row r="4848">
          <cell r="J4848" t="str">
            <v>02.09.01.47.082 Refrigerator</v>
          </cell>
        </row>
        <row r="4849">
          <cell r="J4849" t="str">
            <v>02.09.01.47.083 Respirator</v>
          </cell>
        </row>
        <row r="4850">
          <cell r="J4850" t="str">
            <v>02.09.01.47.084 Respirometer</v>
          </cell>
        </row>
        <row r="4851">
          <cell r="J4851" t="str">
            <v>02.09.01.47.085 Rotary Evaporator</v>
          </cell>
        </row>
        <row r="4852">
          <cell r="J4852" t="str">
            <v>02.09.01.47.086 Ruang Aklimatisasi</v>
          </cell>
        </row>
        <row r="4853">
          <cell r="J4853" t="str">
            <v>02.09.01.47.087 Rubber Hradness Tester</v>
          </cell>
        </row>
        <row r="4854">
          <cell r="J4854" t="str">
            <v>02.09.01.47.088 Rubber Moisture Tester</v>
          </cell>
        </row>
        <row r="4855">
          <cell r="J4855" t="str">
            <v>02.09.01.47.089 Scale</v>
          </cell>
        </row>
        <row r="4856">
          <cell r="J4856" t="str">
            <v>02.09.01.47.090 Scanning Electron Microscopr (SEM/TEM)</v>
          </cell>
        </row>
        <row r="4857">
          <cell r="J4857" t="str">
            <v>02.09.01.47.091 Seechi Disk</v>
          </cell>
        </row>
        <row r="4858">
          <cell r="J4858" t="str">
            <v>02.09.01.47.092 Seed Divider</v>
          </cell>
        </row>
        <row r="4859">
          <cell r="J4859" t="str">
            <v>02.09.01.47.093 Semen dan Embrio Collection Device</v>
          </cell>
        </row>
        <row r="4860">
          <cell r="J4860" t="str">
            <v>02.09.01.47.094 Shaker</v>
          </cell>
        </row>
        <row r="4861">
          <cell r="J4861" t="str">
            <v>02.09.01.47.095 Sharp Knife</v>
          </cell>
        </row>
        <row r="4862">
          <cell r="J4862" t="str">
            <v>02.09.01.47.096 Siever</v>
          </cell>
        </row>
        <row r="4863">
          <cell r="J4863" t="str">
            <v>02.09.01.47.097 Siro Kent Lamp</v>
          </cell>
        </row>
        <row r="4864">
          <cell r="J4864" t="str">
            <v>02.09.01.47.098 Sistem Boiler</v>
          </cell>
        </row>
        <row r="4865">
          <cell r="J4865" t="str">
            <v>02.09.01.47.099 Soil Bin</v>
          </cell>
        </row>
        <row r="4866">
          <cell r="J4866" t="str">
            <v>02.09.01.47.100 Alat Laboratorium Alat Pertanian A Lain-Lain</v>
          </cell>
        </row>
        <row r="4867">
          <cell r="J4867" t="str">
            <v>02.09.01.48.001 Soil Hradness Tester</v>
          </cell>
        </row>
        <row r="4868">
          <cell r="J4868" t="str">
            <v>02.09.01.48.002 Soil Hydrometer</v>
          </cell>
        </row>
        <row r="4869">
          <cell r="J4869" t="str">
            <v>02.09.01.48.003 Soil Moisture Tester</v>
          </cell>
        </row>
        <row r="4870">
          <cell r="J4870" t="str">
            <v>02.09.01.48.004 Solarimeter</v>
          </cell>
        </row>
        <row r="4871">
          <cell r="J4871" t="str">
            <v>02.09.01.48.005 Sosis Maker</v>
          </cell>
        </row>
        <row r="4872">
          <cell r="J4872" t="str">
            <v>02.09.01.48.006 Sound Level Meter</v>
          </cell>
        </row>
        <row r="4873">
          <cell r="J4873" t="str">
            <v>02.09.01.48.007 Soxtec</v>
          </cell>
        </row>
        <row r="4874">
          <cell r="J4874" t="str">
            <v>02.09.01.48.008 Soxtec System</v>
          </cell>
        </row>
        <row r="4875">
          <cell r="J4875" t="str">
            <v>02.09.01.48.009 Spark Tes for Steel</v>
          </cell>
        </row>
        <row r="4876">
          <cell r="J4876" t="str">
            <v>02.09.01.48.010 Spora Trap</v>
          </cell>
        </row>
        <row r="4877">
          <cell r="J4877" t="str">
            <v>02.09.01.48.011 Spring Balance</v>
          </cell>
        </row>
        <row r="4878">
          <cell r="J4878" t="str">
            <v>02.09.01.48.012 Spyral Probe</v>
          </cell>
        </row>
        <row r="4879">
          <cell r="J4879" t="str">
            <v>02.09.01.48.013 Steam Boiler</v>
          </cell>
        </row>
        <row r="4880">
          <cell r="J4880" t="str">
            <v>02.09.01.48.014 Steam Generator</v>
          </cell>
        </row>
        <row r="4881">
          <cell r="J4881" t="str">
            <v>02.09.01.48.015 Steel Ruller</v>
          </cell>
        </row>
        <row r="4882">
          <cell r="J4882" t="str">
            <v>02.09.01.48.016 Stelo Meter</v>
          </cell>
        </row>
        <row r="4883">
          <cell r="J4883" t="str">
            <v>02.09.01.48.017 Stck Thermometer</v>
          </cell>
        </row>
        <row r="4884">
          <cell r="J4884" t="str">
            <v>02.09.01.48.018 Stomacher</v>
          </cell>
        </row>
        <row r="4885">
          <cell r="J4885" t="str">
            <v>02.09.01.48.019 Strain Amplifier</v>
          </cell>
        </row>
        <row r="4886">
          <cell r="J4886" t="str">
            <v>02.09.01.48.020 Strain Gauge</v>
          </cell>
        </row>
        <row r="4887">
          <cell r="J4887" t="str">
            <v>02.09.01.48.021 Superporometer</v>
          </cell>
        </row>
        <row r="4888">
          <cell r="J4888" t="str">
            <v>02.09.01.48.022 Tape Meter</v>
          </cell>
        </row>
        <row r="4889">
          <cell r="J4889" t="str">
            <v>02.09.01.48.023 Tendero Meter</v>
          </cell>
        </row>
        <row r="4890">
          <cell r="J4890" t="str">
            <v>02.09.01.48.024 Test Road</v>
          </cell>
        </row>
        <row r="4891">
          <cell r="J4891" t="str">
            <v>02.09.01.48.025 Thermocoupe</v>
          </cell>
        </row>
        <row r="4892">
          <cell r="J4892" t="str">
            <v>02.09.01.48.026 Thermohidrometer</v>
          </cell>
        </row>
        <row r="4893">
          <cell r="J4893" t="str">
            <v>02.09.01.48.027 Thermostatic Box</v>
          </cell>
        </row>
        <row r="4894">
          <cell r="J4894" t="str">
            <v>02.09.01.48.028 Thermostalic Cabinet</v>
          </cell>
        </row>
        <row r="4895">
          <cell r="J4895" t="str">
            <v>02.09.01.48.029 Timer Lab</v>
          </cell>
        </row>
        <row r="4896">
          <cell r="J4896" t="str">
            <v>02.09.01.48.030 Tintometer</v>
          </cell>
        </row>
        <row r="4897">
          <cell r="J4897" t="str">
            <v>02.09.01.48.031 Tissue Block</v>
          </cell>
        </row>
        <row r="4898">
          <cell r="J4898" t="str">
            <v>02.09.01.48.032 Tissue Grinder</v>
          </cell>
        </row>
        <row r="4899">
          <cell r="J4899" t="str">
            <v>02.09.01.48.033 Tissue Processor</v>
          </cell>
        </row>
        <row r="4900">
          <cell r="J4900" t="str">
            <v>02.09.01.48.034 Tissue Tek</v>
          </cell>
        </row>
        <row r="4901">
          <cell r="J4901" t="str">
            <v>02.09.01.48.035 TLC Scanner</v>
          </cell>
        </row>
        <row r="4902">
          <cell r="J4902" t="str">
            <v>02.09.01.48.036 Toploading Balance</v>
          </cell>
        </row>
        <row r="4903">
          <cell r="J4903" t="str">
            <v>02.09.01.48.037 Torque Sensor</v>
          </cell>
        </row>
        <row r="4904">
          <cell r="J4904" t="str">
            <v>02.09.01.48.038 Transducer Strain Indicator</v>
          </cell>
        </row>
        <row r="4905">
          <cell r="J4905" t="str">
            <v>02.09.01.48.039 Transimulator</v>
          </cell>
        </row>
        <row r="4906">
          <cell r="J4906" t="str">
            <v>02.09.01.48.040 TS Detector</v>
          </cell>
        </row>
        <row r="4907">
          <cell r="J4907" t="str">
            <v>02.09.01.48.041 Ultra Centrifuge</v>
          </cell>
        </row>
        <row r="4908">
          <cell r="J4908" t="str">
            <v>02.09.01.48.042 Ultrasonic Cell Disrupter</v>
          </cell>
        </row>
        <row r="4909">
          <cell r="J4909" t="str">
            <v>02.09.01.48.043 Ultra X Moisture Meter</v>
          </cell>
        </row>
        <row r="4910">
          <cell r="J4910" t="str">
            <v>02.09.01.48.044 Unit Ekstraksi</v>
          </cell>
        </row>
        <row r="4911">
          <cell r="J4911" t="str">
            <v>02.09.01.48.045 Unit Fitraasi</v>
          </cell>
        </row>
        <row r="4912">
          <cell r="J4912" t="str">
            <v>02.09.01.48.046 Unit pengalengan</v>
          </cell>
        </row>
        <row r="4913">
          <cell r="J4913" t="str">
            <v>02.09.01.48.047 Unit Pengering</v>
          </cell>
        </row>
        <row r="4914">
          <cell r="J4914" t="str">
            <v>02.09.01.48.048 Unit Penggilingan</v>
          </cell>
        </row>
        <row r="4915">
          <cell r="J4915" t="str">
            <v>02.09.01.48.049 Unit Sterilisasi</v>
          </cell>
        </row>
        <row r="4916">
          <cell r="J4916" t="str">
            <v>02.09.01.48.050 UV-VIS Spectrophotometer</v>
          </cell>
        </row>
        <row r="4917">
          <cell r="J4917" t="str">
            <v>02.09.01.48.051 Vacum Tester</v>
          </cell>
        </row>
        <row r="4918">
          <cell r="J4918" t="str">
            <v>02.09.01.48.052 Vacum Evaporator</v>
          </cell>
        </row>
        <row r="4919">
          <cell r="J4919" t="str">
            <v>02.09.01.48.053 Vacum Oven</v>
          </cell>
        </row>
        <row r="4920">
          <cell r="J4920" t="str">
            <v>02.09.01.48.054 Variable Resistor</v>
          </cell>
        </row>
        <row r="4921">
          <cell r="J4921" t="str">
            <v>02.09.01.48.055 Variable Speed</v>
          </cell>
        </row>
        <row r="4922">
          <cell r="J4922" t="str">
            <v>02.09.01.48.056 Vernier Calliper</v>
          </cell>
        </row>
        <row r="4923">
          <cell r="J4923" t="str">
            <v>02.09.01.48.057 Vibrometer</v>
          </cell>
        </row>
        <row r="4924">
          <cell r="J4924" t="str">
            <v>02.09.01.48.058 Voluimetic Glass</v>
          </cell>
        </row>
        <row r="4925">
          <cell r="J4925" t="str">
            <v>02.09.01.48.059 Vortec Mixer</v>
          </cell>
        </row>
        <row r="4926">
          <cell r="J4926" t="str">
            <v>02.09.01.48.060 Warburgh Apparatus</v>
          </cell>
        </row>
        <row r="4927">
          <cell r="J4927" t="str">
            <v>02.09.01.48.061 Water Analysis Test Kit</v>
          </cell>
        </row>
        <row r="4928">
          <cell r="J4928" t="str">
            <v>02.09.01.48.062 Water Chille Bath</v>
          </cell>
        </row>
        <row r="4929">
          <cell r="J4929" t="str">
            <v>02.09.01.48.063 Water Deinozer</v>
          </cell>
        </row>
        <row r="4930">
          <cell r="J4930" t="str">
            <v>02.09.01.48.064 Water Destilation Unit</v>
          </cell>
        </row>
        <row r="4931">
          <cell r="J4931" t="str">
            <v>02.09.01.48.065 Water Destilation Purifier</v>
          </cell>
        </row>
        <row r="4932">
          <cell r="J4932" t="str">
            <v>02.09.01.48.066 Water Inspectore</v>
          </cell>
        </row>
        <row r="4933">
          <cell r="J4933" t="str">
            <v>02.09.01.48.067 Water Pressure Pump Test</v>
          </cell>
        </row>
        <row r="4934">
          <cell r="J4934" t="str">
            <v>02.09.01.48.068 Water Sanpler</v>
          </cell>
        </row>
        <row r="4935">
          <cell r="J4935" t="str">
            <v>02.09.01.48.069 Water Bath (Snake, Still)</v>
          </cell>
        </row>
        <row r="4936">
          <cell r="J4936" t="str">
            <v>02.09.01.48.070 Watt Meter</v>
          </cell>
        </row>
        <row r="4937">
          <cell r="J4937" t="str">
            <v>02.09.01.48.071 Whiteness Meter</v>
          </cell>
        </row>
        <row r="4938">
          <cell r="J4938" t="str">
            <v>02.09.01.48.072 Whiteness Tester</v>
          </cell>
        </row>
        <row r="4939">
          <cell r="J4939" t="str">
            <v>02.09.01.48.073 Willey Mill</v>
          </cell>
        </row>
        <row r="4940">
          <cell r="J4940" t="str">
            <v>02.09.01.48.074 winniwing Test</v>
          </cell>
        </row>
        <row r="4941">
          <cell r="J4941" t="str">
            <v>02.09.01.48.075 Yuicer</v>
          </cell>
        </row>
        <row r="4942">
          <cell r="J4942" t="str">
            <v>02.09.01.48.076 Alat Lab. Pertanian B Lainnya</v>
          </cell>
        </row>
        <row r="4943">
          <cell r="J4943" t="str">
            <v>02.09.01.49.001 Alat Ukur</v>
          </cell>
        </row>
        <row r="4944">
          <cell r="J4944" t="str">
            <v>02.09.01.49.002 Perkakas</v>
          </cell>
        </row>
        <row r="4945">
          <cell r="J4945" t="str">
            <v>02.09.01.49.003 Alat Lab. Elektronika &amp; Daya Lain-Lain</v>
          </cell>
        </row>
        <row r="4946">
          <cell r="J4946" t="str">
            <v>02.09.01.50.001 Fotovol (Sel Surya)</v>
          </cell>
        </row>
        <row r="4947">
          <cell r="J4947" t="str">
            <v>02.09.01.50.002 Alat Pemanas Surya</v>
          </cell>
        </row>
        <row r="4948">
          <cell r="J4948" t="str">
            <v>02.09.01.50.003 Alat Laboratorium energi surya Lain-Lain</v>
          </cell>
        </row>
        <row r="4949">
          <cell r="J4949" t="str">
            <v>02.09.01.51.001 Alat Pembakaran</v>
          </cell>
        </row>
        <row r="4950">
          <cell r="J4950" t="str">
            <v>02.09.01.51.002 Alat Pencarian</v>
          </cell>
        </row>
        <row r="4951">
          <cell r="J4951" t="str">
            <v>02.09.01.51.003 Alat Glasifikasi</v>
          </cell>
        </row>
        <row r="4952">
          <cell r="J4952" t="str">
            <v>02.09.01.51.004 Alat Lab. Konversi Batubara Lain-Lain</v>
          </cell>
        </row>
        <row r="4953">
          <cell r="J4953" t="str">
            <v>02.09.01.52.001 Salinometer</v>
          </cell>
        </row>
        <row r="4954">
          <cell r="J4954" t="str">
            <v>02.09.01.52.002 Spectrophotometer</v>
          </cell>
        </row>
        <row r="4955">
          <cell r="J4955" t="str">
            <v>02.09.01.52.003 Turbidity Meter</v>
          </cell>
        </row>
        <row r="4956">
          <cell r="J4956" t="str">
            <v>02.09.01.52.004 PH Meter</v>
          </cell>
        </row>
        <row r="4957">
          <cell r="J4957" t="str">
            <v>02.09.01.52.005 Radio Activity</v>
          </cell>
        </row>
        <row r="4958">
          <cell r="J4958" t="str">
            <v>02.09.01.52.006 Flow Analysis Sistem</v>
          </cell>
        </row>
        <row r="4959">
          <cell r="J4959" t="str">
            <v>02.09.01.52.007 Saliinti Temperatur Depth Analyser (STDA)</v>
          </cell>
        </row>
        <row r="4960">
          <cell r="J4960" t="str">
            <v>02.09.01.52.008 Protector</v>
          </cell>
        </row>
        <row r="4961">
          <cell r="J4961" t="str">
            <v>02.09.01.52.009 Soil Terter</v>
          </cell>
        </row>
        <row r="4962">
          <cell r="J4962" t="str">
            <v>02.09.01.52.010 Echo Sounder</v>
          </cell>
        </row>
        <row r="4963">
          <cell r="J4963" t="str">
            <v>02.09.01.52.011 Bahytermograph</v>
          </cell>
        </row>
        <row r="4964">
          <cell r="J4964" t="str">
            <v>02.09.01.52.012 Towing Depth Distance Recorder</v>
          </cell>
        </row>
        <row r="4965">
          <cell r="J4965" t="str">
            <v>02.09.01.52.013 Temperature Salinity Deph Recorder</v>
          </cell>
        </row>
        <row r="4966">
          <cell r="J4966" t="str">
            <v>02.09.01.52.014 Meter Whell</v>
          </cell>
        </row>
        <row r="4967">
          <cell r="J4967" t="str">
            <v>02.09.01.52.015 Current Meter</v>
          </cell>
        </row>
        <row r="4968">
          <cell r="J4968" t="str">
            <v>02.09.01.52.016 Theodolit</v>
          </cell>
        </row>
        <row r="4969">
          <cell r="J4969" t="str">
            <v>02.09.01.52.017 Autimatic Level</v>
          </cell>
        </row>
        <row r="4970">
          <cell r="J4970" t="str">
            <v>02.09.01.52.018 Alidade Plane Table</v>
          </cell>
        </row>
        <row r="4971">
          <cell r="J4971" t="str">
            <v>02.09.01.52.019 Panthograph</v>
          </cell>
        </row>
        <row r="4972">
          <cell r="J4972" t="str">
            <v>02.09.01.52.020 Tidal Gauge</v>
          </cell>
        </row>
        <row r="4973">
          <cell r="J4973" t="str">
            <v>02.09.01.52.021 Balance Analitical Electrik</v>
          </cell>
        </row>
        <row r="4974">
          <cell r="J4974" t="str">
            <v>02.09.01.52.022 Thermometer Unprotected</v>
          </cell>
        </row>
        <row r="4975">
          <cell r="J4975" t="str">
            <v>02.09.01.52.023 Thermometer Protected</v>
          </cell>
        </row>
        <row r="4976">
          <cell r="J4976" t="str">
            <v>02.09.01.52.024 Anemometer</v>
          </cell>
        </row>
        <row r="4977">
          <cell r="J4977" t="str">
            <v>02.09.01.52.025 Wave Height Recorded</v>
          </cell>
        </row>
        <row r="4978">
          <cell r="J4978" t="str">
            <v>02.09.01.52.026 Angel Meter</v>
          </cell>
        </row>
        <row r="4979">
          <cell r="J4979" t="str">
            <v>02.09.01.52.027 Compas</v>
          </cell>
        </row>
        <row r="4980">
          <cell r="J4980" t="str">
            <v>02.09.01.52.028 Sterescope</v>
          </cell>
        </row>
        <row r="4981">
          <cell r="J4981" t="str">
            <v>02.09.01.52.029 Tabung Nansen</v>
          </cell>
        </row>
        <row r="4982">
          <cell r="J4982" t="str">
            <v>02.09.01.52.030 Phleger Coree</v>
          </cell>
        </row>
        <row r="4983">
          <cell r="J4983" t="str">
            <v>02.09.01.52.031 Hand Auger Kit</v>
          </cell>
        </row>
        <row r="4984">
          <cell r="J4984" t="str">
            <v>02.09.01.52.032 Point Integrated Suspended Sampler</v>
          </cell>
        </row>
        <row r="4985">
          <cell r="J4985" t="str">
            <v>02.09.01.52.033 Tabung Nisken</v>
          </cell>
        </row>
        <row r="4986">
          <cell r="J4986" t="str">
            <v>02.09.01.52.034 Stainless Steel Wire</v>
          </cell>
        </row>
        <row r="4987">
          <cell r="J4987" t="str">
            <v>02.09.01.52.035 Hot Plate Stirer</v>
          </cell>
        </row>
        <row r="4988">
          <cell r="J4988" t="str">
            <v>02.09.01.52.036 Sieve Shaker</v>
          </cell>
        </row>
        <row r="4989">
          <cell r="J4989" t="str">
            <v>02.09.01.52.037 Cutting Machine</v>
          </cell>
        </row>
        <row r="4990">
          <cell r="J4990" t="str">
            <v>02.09.01.52.038 Distilling Aguametri Apparatus</v>
          </cell>
        </row>
        <row r="4991">
          <cell r="J4991" t="str">
            <v>02.09.01.52.039 Delux 2 Speed Horizonta Lapidry</v>
          </cell>
        </row>
        <row r="4992">
          <cell r="J4992" t="str">
            <v>02.09.01.52.040 Combination Lapidry</v>
          </cell>
        </row>
        <row r="4993">
          <cell r="J4993" t="str">
            <v>02.09.01.52.041 Diamond Saw</v>
          </cell>
        </row>
        <row r="4994">
          <cell r="J4994" t="str">
            <v>02.09.01.52.042 Alat Lab. Oceanografi Lain-Lain</v>
          </cell>
        </row>
        <row r="4995">
          <cell r="J4995" t="str">
            <v>02.09.01.53.005 Liquid Scatilation Counter</v>
          </cell>
        </row>
        <row r="4996">
          <cell r="J4996" t="str">
            <v>02.09.01.53.006 Counductivity Salinity Analyzer</v>
          </cell>
        </row>
        <row r="4997">
          <cell r="J4997" t="str">
            <v>02.09.01.53.007 Under Water Irradiameter</v>
          </cell>
        </row>
        <row r="4998">
          <cell r="J4998" t="str">
            <v>02.09.01.53.008 Liqor Lihgt Meter</v>
          </cell>
        </row>
        <row r="4999">
          <cell r="J4999" t="str">
            <v>02.09.01.53.009 Hygrometer</v>
          </cell>
        </row>
        <row r="5000">
          <cell r="J5000" t="str">
            <v>02.09.01.53.010 Radio Meter</v>
          </cell>
        </row>
        <row r="5001">
          <cell r="J5001" t="str">
            <v>02.09.01.53.011 Gas Chromatograph Mass Spectrometeromete System</v>
          </cell>
        </row>
        <row r="5002">
          <cell r="J5002" t="str">
            <v>02.09.01.53.012 Gas  Chromatograph</v>
          </cell>
        </row>
        <row r="5003">
          <cell r="J5003" t="str">
            <v>02.09.01.53.013 Deph Flow Temperature Continous Recorder (DFTCR)</v>
          </cell>
        </row>
        <row r="5004">
          <cell r="J5004" t="str">
            <v>02.09.01.53.014 Lux Meter</v>
          </cell>
        </row>
        <row r="5005">
          <cell r="J5005" t="str">
            <v>02.09.01.53.015 Flow Meter</v>
          </cell>
        </row>
        <row r="5006">
          <cell r="J5006" t="str">
            <v>02.09.01.53.016 Splegel Relascope</v>
          </cell>
        </row>
        <row r="5007">
          <cell r="J5007" t="str">
            <v>02.09.01.53.017 Psychrometer</v>
          </cell>
        </row>
        <row r="5008">
          <cell r="J5008" t="str">
            <v>02.09.01.53.018 Zoo Bell Sampler Bacteriological</v>
          </cell>
        </row>
        <row r="5009">
          <cell r="J5009" t="str">
            <v>02.09.01.53.019 Tabung Van Dom</v>
          </cell>
        </row>
        <row r="5010">
          <cell r="J5010" t="str">
            <v>02.09.01.53.020 Light Weight Hand Winch Boom</v>
          </cell>
        </row>
        <row r="5011">
          <cell r="J5011" t="str">
            <v>02.09.01.53.021 Productivity Kit</v>
          </cell>
        </row>
        <row r="5012">
          <cell r="J5012" t="str">
            <v>02.09.01.53.022 Bak Aquarium</v>
          </cell>
        </row>
        <row r="5013">
          <cell r="J5013" t="str">
            <v>02.09.01.53.023 Bak Porselin</v>
          </cell>
        </row>
        <row r="5014">
          <cell r="J5014" t="str">
            <v>02.09.01.53.024 Bak Kultivasi</v>
          </cell>
        </row>
        <row r="5015">
          <cell r="J5015" t="str">
            <v>02.09.01.53.025 Cage Net</v>
          </cell>
        </row>
        <row r="5016">
          <cell r="J5016" t="str">
            <v>02.09.01.53.026 Six Place Hydromanifolds</v>
          </cell>
        </row>
        <row r="5017">
          <cell r="J5017" t="str">
            <v>02.09.01.53.027 Laminar Air Flow Cabinet</v>
          </cell>
        </row>
        <row r="5018">
          <cell r="J5018" t="str">
            <v>02.09.01.53.028 Rod Blower</v>
          </cell>
        </row>
        <row r="5019">
          <cell r="J5019" t="str">
            <v>02.09.01.53.029 Tissue Grinder</v>
          </cell>
        </row>
        <row r="5020">
          <cell r="J5020" t="str">
            <v>02.09.01.53.030 Liqiud Dispencer</v>
          </cell>
        </row>
        <row r="5021">
          <cell r="J5021" t="str">
            <v>02.09.01.53.031 Rotation Evaporating</v>
          </cell>
        </row>
        <row r="5022">
          <cell r="J5022" t="str">
            <v>02.09.01.53.032 Alat Lab. Lingkungan Perairan Lain-Lain</v>
          </cell>
        </row>
        <row r="5023">
          <cell r="J5023" t="str">
            <v>02.09.01.54.001 Triple Beam Balance</v>
          </cell>
        </row>
        <row r="5024">
          <cell r="J5024" t="str">
            <v>02.09.01.54.002 Refractometer</v>
          </cell>
        </row>
        <row r="5025">
          <cell r="J5025" t="str">
            <v>02.09.01.54.003 Under water Camera</v>
          </cell>
        </row>
        <row r="5026">
          <cell r="J5026" t="str">
            <v>02.09.01.54.004 Grab Bodom Sampler</v>
          </cell>
        </row>
        <row r="5027">
          <cell r="J5027" t="str">
            <v>02.09.01.54.005 Alat Selam</v>
          </cell>
        </row>
        <row r="5028">
          <cell r="J5028" t="str">
            <v>02.09.01.54.006 Microtome</v>
          </cell>
        </row>
        <row r="5029">
          <cell r="J5029" t="str">
            <v>02.09.01.54.007 Disecting Apparatus</v>
          </cell>
        </row>
        <row r="5030">
          <cell r="J5030" t="str">
            <v>02.09.01.54.008 Alat Lab. Biologi Peralatan Lain-Lain</v>
          </cell>
        </row>
        <row r="5031">
          <cell r="J5031" t="str">
            <v>02.09.01.55.001 N2 Distalation Unit</v>
          </cell>
        </row>
        <row r="5032">
          <cell r="J5032" t="str">
            <v>02.09.01.55.002 Ultra Data System</v>
          </cell>
        </row>
        <row r="5033">
          <cell r="J5033" t="str">
            <v>02.09.01.55.003 Teromol Herbarium</v>
          </cell>
        </row>
        <row r="5034">
          <cell r="J5034" t="str">
            <v>02.09.01.55.004 Aquarium</v>
          </cell>
        </row>
        <row r="5035">
          <cell r="J5035" t="str">
            <v>02.09.01.55.005 Alat Perangkap Binatang</v>
          </cell>
        </row>
        <row r="5036">
          <cell r="J5036" t="str">
            <v>02.09.01.55.006 Alat Perekat Aluminium Foil</v>
          </cell>
        </row>
        <row r="5037">
          <cell r="J5037" t="str">
            <v>02.09.01.55.007 Counting Cel</v>
          </cell>
        </row>
        <row r="5038">
          <cell r="J5038" t="str">
            <v>02.09.01.55.008 Emusifer</v>
          </cell>
        </row>
        <row r="5039">
          <cell r="J5039" t="str">
            <v>02.09.01.55.009 Licht Back</v>
          </cell>
        </row>
        <row r="5040">
          <cell r="J5040" t="str">
            <v>02.09.01.55.010 Area Meter</v>
          </cell>
        </row>
        <row r="5041">
          <cell r="J5041" t="str">
            <v>02.09.01.55.011 Automatic Absor Spection</v>
          </cell>
        </row>
        <row r="5042">
          <cell r="J5042" t="str">
            <v>02.09.01.55.012 Desaltor</v>
          </cell>
        </row>
        <row r="5043">
          <cell r="J5043" t="str">
            <v>02.09.01.55.013 Automatic Area Meter</v>
          </cell>
        </row>
        <row r="5044">
          <cell r="J5044" t="str">
            <v>02.09.01.55.014 Alat Lab. Biologi Lain-Lain</v>
          </cell>
        </row>
        <row r="5045">
          <cell r="J5045" t="str">
            <v>02.09.01.56.001 Land Gravity Meter</v>
          </cell>
        </row>
        <row r="5046">
          <cell r="J5046" t="str">
            <v>02.09.01.56.002 Multitester</v>
          </cell>
        </row>
        <row r="5047">
          <cell r="J5047" t="str">
            <v>02.09.01.56.003 Self Potensial</v>
          </cell>
        </row>
        <row r="5048">
          <cell r="J5048" t="str">
            <v>02.09.01.56.004 Electric Current Meter</v>
          </cell>
        </row>
        <row r="5049">
          <cell r="J5049" t="str">
            <v>02.09.01.56.005 Physical Property</v>
          </cell>
        </row>
        <row r="5050">
          <cell r="J5050" t="str">
            <v>02.09.01.56.006 Automatic Point Counter</v>
          </cell>
        </row>
        <row r="5051">
          <cell r="J5051" t="str">
            <v>02.09.01.56.007 Abem Sounding Cable</v>
          </cell>
        </row>
        <row r="5052">
          <cell r="J5052" t="str">
            <v>02.09.01.56.008 Densitylog Module</v>
          </cell>
        </row>
        <row r="5053">
          <cell r="J5053" t="str">
            <v>02.09.01.56.009 Portable Digital Flagate Magnetometer</v>
          </cell>
        </row>
        <row r="5054">
          <cell r="J5054" t="str">
            <v>02.09.01.56.010 Digital Thermometer</v>
          </cell>
        </row>
        <row r="5055">
          <cell r="J5055" t="str">
            <v>02.09.01.56.011 Tester Kit</v>
          </cell>
        </row>
        <row r="5056">
          <cell r="J5056" t="str">
            <v>02.09.01.56.012 Vane Tester</v>
          </cell>
        </row>
        <row r="5057">
          <cell r="J5057" t="str">
            <v>02.09.01.56.013 Circuit Tester</v>
          </cell>
        </row>
        <row r="5058">
          <cell r="J5058" t="str">
            <v>02.09.01.56.014 Moisture Content Tester</v>
          </cell>
        </row>
        <row r="5059">
          <cell r="J5059" t="str">
            <v>02.09.01.56.015 Magnetometer</v>
          </cell>
        </row>
        <row r="5060">
          <cell r="J5060" t="str">
            <v>02.09.01.56.016 Geolistrik</v>
          </cell>
        </row>
        <row r="5061">
          <cell r="J5061" t="str">
            <v>02.09.01.56.017 Meicrobarometer</v>
          </cell>
        </row>
        <row r="5062">
          <cell r="J5062" t="str">
            <v>02.09.01.56.018 Sismograph</v>
          </cell>
        </row>
        <row r="5063">
          <cell r="J5063" t="str">
            <v>02.09.01.56.019 Proton Magnetometer Geometric</v>
          </cell>
        </row>
        <row r="5064">
          <cell r="J5064" t="str">
            <v>02.09.01.56.020 Aben Terrain Meter</v>
          </cell>
        </row>
        <row r="5065">
          <cell r="J5065" t="str">
            <v>02.09.01.56.021 Portable Baoreholelogger</v>
          </cell>
        </row>
        <row r="5066">
          <cell r="J5066" t="str">
            <v>02.09.01.56.022 Alat Lab. Geofisika Lain-Lain</v>
          </cell>
        </row>
        <row r="5067">
          <cell r="J5067" t="str">
            <v>02.09.01.57.001 Flotation Machine</v>
          </cell>
        </row>
        <row r="5068">
          <cell r="J5068" t="str">
            <v>02.09.01.57.002 Lab. Selective Mineral</v>
          </cell>
        </row>
        <row r="5069">
          <cell r="J5069" t="str">
            <v>02.09.01.57.003 Lab Jar Mill</v>
          </cell>
        </row>
        <row r="5070">
          <cell r="J5070" t="str">
            <v>02.09.01.57.004 Magn Tube Tast</v>
          </cell>
        </row>
        <row r="5071">
          <cell r="J5071" t="str">
            <v>02.09.01.57.005 Sparator High</v>
          </cell>
        </row>
        <row r="5072">
          <cell r="J5072" t="str">
            <v>02.09.01.57.006 Pulvarezer</v>
          </cell>
        </row>
        <row r="5073">
          <cell r="J5073" t="str">
            <v>02.09.01.57.007 Slurry Mixer</v>
          </cell>
        </row>
        <row r="5074">
          <cell r="J5074" t="str">
            <v>02.09.01.57.008 Speciment Mount Press</v>
          </cell>
        </row>
        <row r="5075">
          <cell r="J5075" t="str">
            <v>02.09.01.57.009 Graverkit</v>
          </cell>
        </row>
        <row r="5076">
          <cell r="J5076" t="str">
            <v>02.09.01.57.010 Sample Holder</v>
          </cell>
        </row>
        <row r="5077">
          <cell r="J5077" t="str">
            <v>02.09.01.57.011 Iron M Wheel</v>
          </cell>
        </row>
        <row r="5078">
          <cell r="J5078" t="str">
            <v>02.09.01.57.012 Coper Wheel</v>
          </cell>
        </row>
        <row r="5079">
          <cell r="J5079" t="str">
            <v>02.09.01.57.013 Strain Gauge Indicator</v>
          </cell>
        </row>
        <row r="5080">
          <cell r="J5080" t="str">
            <v>02.09.01.57.014 Gas Scruber</v>
          </cell>
        </row>
        <row r="5081">
          <cell r="J5081" t="str">
            <v>02.09.01.57.015 Sher Strengt</v>
          </cell>
        </row>
        <row r="5082">
          <cell r="J5082" t="str">
            <v>02.09.01.57.016 Milling unit</v>
          </cell>
        </row>
        <row r="5083">
          <cell r="J5083" t="str">
            <v>02.09.01.57.017 ALat Laboratorium Tambang Lain-Lain</v>
          </cell>
        </row>
        <row r="5084">
          <cell r="J5084" t="str">
            <v>02.09.01.58.001 Bucket Elevator</v>
          </cell>
        </row>
        <row r="5085">
          <cell r="J5085" t="str">
            <v>02.09.01.58.002 Silo</v>
          </cell>
        </row>
        <row r="5086">
          <cell r="J5086" t="str">
            <v>02.09.01.58.003 Extruder Cooker</v>
          </cell>
        </row>
        <row r="5087">
          <cell r="J5087" t="str">
            <v>02.09.01.58.004 Bin Outlet Feeding</v>
          </cell>
        </row>
        <row r="5088">
          <cell r="J5088" t="str">
            <v>02.09.01.58.005 Spray Dryer</v>
          </cell>
        </row>
        <row r="5089">
          <cell r="J5089" t="str">
            <v>02.09.01.58.006 Dryer</v>
          </cell>
        </row>
        <row r="5090">
          <cell r="J5090" t="str">
            <v>02.09.01.58.007 Rotary Dryer</v>
          </cell>
        </row>
        <row r="5091">
          <cell r="J5091" t="str">
            <v>02.09.01.58.008 Rotary Coler</v>
          </cell>
        </row>
        <row r="5092">
          <cell r="J5092" t="str">
            <v>02.09.01.58.009 Grinder</v>
          </cell>
        </row>
        <row r="5093">
          <cell r="J5093" t="str">
            <v>02.09.01.58.010 Vibrating Screen</v>
          </cell>
        </row>
        <row r="5094">
          <cell r="J5094" t="str">
            <v>02.09.01.58.011 Tungku</v>
          </cell>
        </row>
        <row r="5095">
          <cell r="J5095" t="str">
            <v>02.09.01.58.012 Cyclon</v>
          </cell>
        </row>
        <row r="5096">
          <cell r="J5096" t="str">
            <v>02.09.01.58.013 Disk Mill</v>
          </cell>
        </row>
        <row r="5097">
          <cell r="J5097" t="str">
            <v>02.09.01.58.014 Flavour Apikator</v>
          </cell>
        </row>
        <row r="5098">
          <cell r="J5098" t="str">
            <v>02.09.01.58.015 Bagging Conveyor</v>
          </cell>
        </row>
        <row r="5099">
          <cell r="J5099" t="str">
            <v>02.09.01.58.016 Macerator</v>
          </cell>
        </row>
        <row r="5100">
          <cell r="J5100" t="str">
            <v>02.09.01.58.017 Bag Closer</v>
          </cell>
        </row>
        <row r="5101">
          <cell r="J5101" t="str">
            <v>02.09.01.58.018 Sterilizer</v>
          </cell>
        </row>
        <row r="5102">
          <cell r="J5102" t="str">
            <v>02.09.01.58.019 Packaging Machine</v>
          </cell>
        </row>
        <row r="5103">
          <cell r="J5103" t="str">
            <v>02.09.01.58.020 Cracking Machine</v>
          </cell>
        </row>
        <row r="5104">
          <cell r="J5104" t="str">
            <v>02.09.01.58.021 Dehuling Machine</v>
          </cell>
        </row>
        <row r="5105">
          <cell r="J5105" t="str">
            <v>02.09.01.58.022 Homogenizeer</v>
          </cell>
        </row>
        <row r="5106">
          <cell r="J5106" t="str">
            <v>02.09.01.58.023 Crystalizer</v>
          </cell>
        </row>
        <row r="5107">
          <cell r="J5107" t="str">
            <v>02.09.01.58.024 Gentong Plastik</v>
          </cell>
        </row>
        <row r="5108">
          <cell r="J5108" t="str">
            <v>02.09.01.58.025 Drum Stainless Steel</v>
          </cell>
        </row>
        <row r="5109">
          <cell r="J5109" t="str">
            <v>02.09.01.58.026 Wash Bak</v>
          </cell>
        </row>
        <row r="5110">
          <cell r="J5110" t="str">
            <v>02.09.01.58.027 Fermentor</v>
          </cell>
        </row>
        <row r="5111">
          <cell r="J5111" t="str">
            <v>02.09.01.58.028 Humadity Chamber</v>
          </cell>
        </row>
        <row r="5112">
          <cell r="J5112" t="str">
            <v>02.09.01.58.029 Pressure Vessel</v>
          </cell>
        </row>
        <row r="5113">
          <cell r="J5113" t="str">
            <v>02.09.01.58.030 Rectort</v>
          </cell>
        </row>
        <row r="5114">
          <cell r="J5114" t="str">
            <v>02.09.01.58.031 Tangki Pemanas</v>
          </cell>
        </row>
        <row r="5115">
          <cell r="J5115" t="str">
            <v>02.09.01.58.032 Freeze Dryer</v>
          </cell>
        </row>
        <row r="5116">
          <cell r="J5116" t="str">
            <v>02.09.01.58.033 Economical Wiley Cutting Mill</v>
          </cell>
        </row>
        <row r="5117">
          <cell r="J5117" t="str">
            <v>02.09.01.58.034 Polarograph</v>
          </cell>
        </row>
        <row r="5118">
          <cell r="J5118" t="str">
            <v>02.09.01.58.035 Alat Lab. Proses/Teknik Kimia Lain-Lain</v>
          </cell>
        </row>
        <row r="5119">
          <cell r="J5119" t="str">
            <v>02.09.01.59.001 Actuator</v>
          </cell>
        </row>
        <row r="5120">
          <cell r="J5120" t="str">
            <v>02.09.01.59.002 Contrller Tekanan</v>
          </cell>
        </row>
        <row r="5121">
          <cell r="J5121" t="str">
            <v>02.09.01.59.003 Controller Level</v>
          </cell>
        </row>
        <row r="5122">
          <cell r="J5122" t="str">
            <v>02.09.01.59.004 Controller Temperature</v>
          </cell>
        </row>
        <row r="5123">
          <cell r="J5123" t="str">
            <v>02.09.01.59.005 Controller Flow</v>
          </cell>
        </row>
        <row r="5124">
          <cell r="J5124" t="str">
            <v>02.09.01.59.006 Controller PH</v>
          </cell>
        </row>
        <row r="5125">
          <cell r="J5125" t="str">
            <v>02.09.01.59.007 Converter/Transducer</v>
          </cell>
        </row>
        <row r="5126">
          <cell r="J5126" t="str">
            <v>02.09.01.59.008 Indicator</v>
          </cell>
        </row>
        <row r="5127">
          <cell r="J5127" t="str">
            <v>02.09.01.59.009 Recirder</v>
          </cell>
        </row>
        <row r="5128">
          <cell r="J5128" t="str">
            <v>02.09.01.59.010 Transmitter</v>
          </cell>
        </row>
        <row r="5129">
          <cell r="J5129" t="str">
            <v>02.09.01.59.011 Alat Lab. Proses Industri Lain-Lain</v>
          </cell>
        </row>
        <row r="5130">
          <cell r="J5130" t="str">
            <v>02.09.01.61.001 Mangkok Porselin</v>
          </cell>
        </row>
        <row r="5131">
          <cell r="J5131" t="str">
            <v>02.09.01.61.002 Gegglas</v>
          </cell>
        </row>
        <row r="5132">
          <cell r="J5132" t="str">
            <v>02.09.01.61.003 Respirator</v>
          </cell>
        </row>
        <row r="5133">
          <cell r="J5133" t="str">
            <v>02.09.01.61.004 Cawan Porselin</v>
          </cell>
        </row>
        <row r="5134">
          <cell r="J5134" t="str">
            <v>02.09.01.61.005 Lumpang Keramik</v>
          </cell>
        </row>
        <row r="5135">
          <cell r="J5135" t="str">
            <v>02.09.01.61.006 Elektrode</v>
          </cell>
        </row>
        <row r="5136">
          <cell r="J5136" t="str">
            <v>02.09.01.61.007 Filter Photo Meter</v>
          </cell>
        </row>
        <row r="5137">
          <cell r="J5137" t="str">
            <v>02.09.01.61.008 Vacum Destilator</v>
          </cell>
        </row>
        <row r="5138">
          <cell r="J5138" t="str">
            <v>02.09.01.61.009 Kaki Tiga</v>
          </cell>
        </row>
        <row r="5139">
          <cell r="J5139" t="str">
            <v>02.09.01.61.010 Rustrack Recorders</v>
          </cell>
        </row>
        <row r="5140">
          <cell r="J5140" t="str">
            <v>02.09.01.61.011 Petri Dishes</v>
          </cell>
        </row>
        <row r="5141">
          <cell r="J5141" t="str">
            <v>02.09.01.61.012 Botol Pencuci</v>
          </cell>
        </row>
        <row r="5142">
          <cell r="J5142" t="str">
            <v>02.09.01.61.013 Pipet Ukur</v>
          </cell>
        </row>
        <row r="5143">
          <cell r="J5143" t="str">
            <v>02.09.01.61.014 Bulb</v>
          </cell>
        </row>
        <row r="5144">
          <cell r="J5144" t="str">
            <v>02.09.01.61.015 Statip</v>
          </cell>
        </row>
        <row r="5145">
          <cell r="J5145" t="str">
            <v>02.09.01.61.016 Tempat Prepara</v>
          </cell>
        </row>
        <row r="5146">
          <cell r="J5146" t="str">
            <v>02.09.01.61.017 Time Control</v>
          </cell>
        </row>
        <row r="5147">
          <cell r="J5147" t="str">
            <v>02.09.01.61.018 Eye Wash</v>
          </cell>
        </row>
        <row r="5148">
          <cell r="J5148" t="str">
            <v>02.09.01.61.019 Labu Didih</v>
          </cell>
        </row>
        <row r="5149">
          <cell r="J5149" t="str">
            <v>02.09.01.61.020 Pinset</v>
          </cell>
        </row>
        <row r="5150">
          <cell r="J5150" t="str">
            <v>02.09.01.61.021 Welghin</v>
          </cell>
        </row>
        <row r="5151">
          <cell r="J5151" t="str">
            <v>02.09.01.61.022 Welghing Bottle</v>
          </cell>
        </row>
        <row r="5152">
          <cell r="J5152" t="str">
            <v>02.09.01.61.023 Obyek Glass</v>
          </cell>
        </row>
        <row r="5153">
          <cell r="J5153" t="str">
            <v>02.09.01.61.024 Dek Glass</v>
          </cell>
        </row>
        <row r="5154">
          <cell r="J5154" t="str">
            <v>02.09.01.61.025 Thermograph</v>
          </cell>
        </row>
        <row r="5155">
          <cell r="J5155" t="str">
            <v>02.09.01.61.026 Tang</v>
          </cell>
        </row>
        <row r="5156">
          <cell r="J5156" t="str">
            <v>02.09.01.61.027 Timer</v>
          </cell>
        </row>
        <row r="5157">
          <cell r="J5157" t="str">
            <v>02.09.01.61.028 Visco Meter Tubes</v>
          </cell>
        </row>
        <row r="5158">
          <cell r="J5158" t="str">
            <v>02.09.01.61.029 Elemen</v>
          </cell>
        </row>
        <row r="5159">
          <cell r="J5159" t="str">
            <v>02.09.01.61.030 Kawat Kasa</v>
          </cell>
        </row>
        <row r="5160">
          <cell r="J5160" t="str">
            <v>02.09.01.61.031 Klem</v>
          </cell>
        </row>
        <row r="5161">
          <cell r="J5161" t="str">
            <v>02.09.01.61.032 Alat Laboratorium Kearsipan Lain-Lain</v>
          </cell>
        </row>
        <row r="5162">
          <cell r="J5162" t="str">
            <v>02.09.01.62.001 Centrifuge Heamatorite</v>
          </cell>
        </row>
        <row r="5163">
          <cell r="J5163" t="str">
            <v>02.09.01.62.002 Haemocitometer</v>
          </cell>
        </row>
        <row r="5164">
          <cell r="J5164" t="str">
            <v>02.09.01.62.003 Prothombin Meter</v>
          </cell>
        </row>
        <row r="5165">
          <cell r="J5165" t="str">
            <v>02.09.01.62.004 Refractometer</v>
          </cell>
        </row>
        <row r="5166">
          <cell r="J5166" t="str">
            <v>02.09.01.62.005 Heamatologi Analizer</v>
          </cell>
        </row>
        <row r="5167">
          <cell r="J5167" t="str">
            <v>02.09.01.62.006 Chemistry Analizer</v>
          </cell>
        </row>
        <row r="5168">
          <cell r="J5168" t="str">
            <v>02.09.01.62.007 Coagulation Timer</v>
          </cell>
        </row>
        <row r="5169">
          <cell r="J5169" t="str">
            <v>02.09.01.62.008 Laboratory Refrigerator</v>
          </cell>
        </row>
        <row r="5170">
          <cell r="J5170" t="str">
            <v>02.09.01.62.009 Rotator Shaker</v>
          </cell>
        </row>
        <row r="5171">
          <cell r="J5171" t="str">
            <v>02.09.01.62.010 HB Meter</v>
          </cell>
        </row>
        <row r="5172">
          <cell r="J5172" t="str">
            <v>02.09.01.62.011 Washing Instrument</v>
          </cell>
        </row>
        <row r="5173">
          <cell r="J5173" t="str">
            <v>02.09.01.62.012 Dry Sterilizer</v>
          </cell>
        </row>
        <row r="5174">
          <cell r="J5174" t="str">
            <v>02.09.01.62.013 Cystology Centrifuge</v>
          </cell>
        </row>
        <row r="5175">
          <cell r="J5175" t="str">
            <v>02.09.01.62.014 Steam Sterilizer</v>
          </cell>
        </row>
        <row r="5176">
          <cell r="J5176" t="str">
            <v>02.09.01.62.015 Ultrasonic Cleaner</v>
          </cell>
        </row>
        <row r="5177">
          <cell r="J5177" t="str">
            <v>02.09.01.62.016 Micro Plate Reader</v>
          </cell>
        </row>
        <row r="5178">
          <cell r="J5178" t="str">
            <v>02.09.01.62.017 Outomatic Microplate Laser</v>
          </cell>
        </row>
        <row r="5179">
          <cell r="J5179" t="str">
            <v>02.09.01.62.018 Osmometer</v>
          </cell>
        </row>
        <row r="5180">
          <cell r="J5180" t="str">
            <v>02.09.01.62.019 Alat Lab. Hematogi &amp; Urinalisis Lain-Lain</v>
          </cell>
        </row>
        <row r="5181">
          <cell r="J5181" t="str">
            <v>02.09.01.63.001 Electrostatic Tester</v>
          </cell>
        </row>
        <row r="5182">
          <cell r="J5182" t="str">
            <v>02.09.01.63.002 Sseiz  Filter Lengkap dengan Vacum Pump dan Blende</v>
          </cell>
        </row>
        <row r="5183">
          <cell r="J5183" t="str">
            <v>02.09.01.63.003 Land W Bilerud</v>
          </cell>
        </row>
        <row r="5184">
          <cell r="J5184" t="str">
            <v>02.09.01.63.004 Multi Glass Meter</v>
          </cell>
        </row>
        <row r="5185">
          <cell r="J5185" t="str">
            <v>02.09.01.63.005 Instron Bend Flucture</v>
          </cell>
        </row>
        <row r="5186">
          <cell r="J5186" t="str">
            <v>02.09.01.63.006 Electro Analysis Apparatus</v>
          </cell>
        </row>
        <row r="5187">
          <cell r="J5187" t="str">
            <v>02.09.01.63.007 Mesin Penghilang Tinta</v>
          </cell>
        </row>
        <row r="5188">
          <cell r="J5188" t="str">
            <v>02.09.01.63.008 Alat Pengolah Lumpur Aktif</v>
          </cell>
        </row>
        <row r="5189">
          <cell r="J5189" t="str">
            <v>02.09.01.63.009 Pola Pemotong Karton dari Stainless Steel</v>
          </cell>
        </row>
        <row r="5190">
          <cell r="J5190" t="str">
            <v>02.09.01.63.010 Alat Pengukur Masa Jenis</v>
          </cell>
        </row>
        <row r="5191">
          <cell r="J5191" t="str">
            <v>02.09.01.63.011 Alat Uji Kuat Lentur</v>
          </cell>
        </row>
        <row r="5192">
          <cell r="J5192" t="str">
            <v>02.09.01.63.012 Alat Tangki Pengapungan</v>
          </cell>
        </row>
        <row r="5193">
          <cell r="J5193" t="str">
            <v>02.09.01.63.013 Alat Pengukur Kadar Air dengan Electrode</v>
          </cell>
        </row>
        <row r="5194">
          <cell r="J5194" t="str">
            <v>02.09.01.63.014 Alat Pengolah Lumpur dari Hasil Pengolahan Limbah</v>
          </cell>
        </row>
        <row r="5195">
          <cell r="J5195" t="str">
            <v>02.09.01.63.015 Alat Uji Koefisien Gesek Kertas</v>
          </cell>
        </row>
        <row r="5196">
          <cell r="J5196" t="str">
            <v>02.09.01.63.016 Instron Bending Tester Attachment</v>
          </cell>
        </row>
        <row r="5197">
          <cell r="J5197" t="str">
            <v>02.09.01.63.017 Alat Pengolah Air Limbah</v>
          </cell>
        </row>
        <row r="5198">
          <cell r="J5198" t="str">
            <v>02.09.01.63.018 Handy Pump</v>
          </cell>
        </row>
        <row r="5199">
          <cell r="J5199" t="str">
            <v>02.09.01.63.019 Bendseen Smootheess and Porosity  Tester</v>
          </cell>
        </row>
        <row r="5200">
          <cell r="J5200" t="str">
            <v>02.09.01.63.020 Funce and Die Cutter</v>
          </cell>
        </row>
        <row r="5201">
          <cell r="J5201" t="str">
            <v>02.09.01.63.021 Beach Functure Tester</v>
          </cell>
        </row>
        <row r="5202">
          <cell r="J5202" t="str">
            <v>02.09.01.63.022 William Standard Sheet (TMI)</v>
          </cell>
        </row>
        <row r="5203">
          <cell r="J5203" t="str">
            <v>02.09.01.63.023 Directional Pendulum</v>
          </cell>
        </row>
        <row r="5204">
          <cell r="J5204" t="str">
            <v>02.09.01.63.024 Extraction Heater</v>
          </cell>
        </row>
        <row r="5205">
          <cell r="J5205" t="str">
            <v>02.09.01.63.025 Colony Counter &amp; Automatic Taly</v>
          </cell>
        </row>
        <row r="5206">
          <cell r="J5206" t="str">
            <v>02.09.01.63.026 IGT Tester</v>
          </cell>
        </row>
        <row r="5207">
          <cell r="J5207" t="str">
            <v>02.09.01.63.027 Digital Pocket Oxygen Meter</v>
          </cell>
        </row>
        <row r="5208">
          <cell r="J5208" t="str">
            <v>02.09.01.63.028 Desintegrator</v>
          </cell>
        </row>
        <row r="5209">
          <cell r="J5209" t="str">
            <v>02.09.01.63.029 Stable Fibre Classifier</v>
          </cell>
        </row>
        <row r="5210">
          <cell r="J5210" t="str">
            <v>02.09.01.63.030 Smoothness Tester</v>
          </cell>
        </row>
        <row r="5211">
          <cell r="J5211" t="str">
            <v>02.09.01.63.031 Presisiem Yam Reel</v>
          </cell>
        </row>
        <row r="5212">
          <cell r="J5212" t="str">
            <v>02.09.01.63.032 Perata Ink Pemis</v>
          </cell>
        </row>
        <row r="5213">
          <cell r="J5213" t="str">
            <v>02.09.01.63.033 Denso Meter</v>
          </cell>
        </row>
        <row r="5214">
          <cell r="J5214" t="str">
            <v>02.09.01.63.034 Expantion Contra Tester</v>
          </cell>
        </row>
        <row r="5215">
          <cell r="J5215" t="str">
            <v>02.09.01.63.035 Paper Scale</v>
          </cell>
        </row>
        <row r="5216">
          <cell r="J5216" t="str">
            <v>02.09.01.63.036 Tensile Strength Tester for Rayon</v>
          </cell>
        </row>
        <row r="5217">
          <cell r="J5217" t="str">
            <v>02.09.01.63.037 Thecness Strenghts</v>
          </cell>
        </row>
        <row r="5218">
          <cell r="J5218" t="str">
            <v>02.09.01.63.038 Bursting Tester Molen</v>
          </cell>
        </row>
        <row r="5219">
          <cell r="J5219" t="str">
            <v>02.09.01.63.039 Aalt Press Kertas</v>
          </cell>
        </row>
        <row r="5220">
          <cell r="J5220" t="str">
            <v>02.09.01.63.040 PFI Mill</v>
          </cell>
        </row>
        <row r="5221">
          <cell r="J5221" t="str">
            <v>02.09.01.63.041 Fibre Clasifier</v>
          </cell>
        </row>
        <row r="5222">
          <cell r="J5222" t="str">
            <v>02.09.01.63.042 Refiner (Mesin Giling Pulp)</v>
          </cell>
        </row>
        <row r="5223">
          <cell r="J5223" t="str">
            <v>02.09.01.63.043 PAT Attachment Bc Phase Drainage Jar With Thermos</v>
          </cell>
        </row>
        <row r="5224">
          <cell r="J5224" t="str">
            <v>02.09.01.63.044 Mecanical Compresion Gauge</v>
          </cell>
        </row>
        <row r="5225">
          <cell r="J5225" t="str">
            <v>02.09.01.63.045 Peeler Gauge</v>
          </cell>
        </row>
        <row r="5226">
          <cell r="J5226" t="str">
            <v>02.09.01.63.046 Methylation Celulosa</v>
          </cell>
        </row>
        <row r="5227">
          <cell r="J5227" t="str">
            <v>02.09.01.63.047 Apparatus dan Stirer</v>
          </cell>
        </row>
        <row r="5228">
          <cell r="J5228" t="str">
            <v>02.09.01.63.048 Alat Box Compression Test</v>
          </cell>
        </row>
        <row r="5229">
          <cell r="J5229" t="str">
            <v>02.09.01.63.049 Alat Pembuat Lembaran Kertas</v>
          </cell>
        </row>
        <row r="5230">
          <cell r="J5230" t="str">
            <v>02.09.01.63.050 Ultra Filter Cell</v>
          </cell>
        </row>
        <row r="5231">
          <cell r="J5231" t="str">
            <v>02.09.01.63.051 Alat Uji Pembentuk Contoh Uji Pulff Pulp</v>
          </cell>
        </row>
        <row r="5232">
          <cell r="J5232" t="str">
            <v>02.09.01.63.052 Dreging and Sampling Equipment Complit</v>
          </cell>
        </row>
        <row r="5233">
          <cell r="J5233" t="str">
            <v>02.09.01.63.053 Fermentor</v>
          </cell>
        </row>
        <row r="5234">
          <cell r="J5234" t="str">
            <v>02.09.01.63.054 Noise Tester/DB Tester</v>
          </cell>
        </row>
        <row r="5235">
          <cell r="J5235" t="str">
            <v>02.09.01.63.055 AAS Attachment for HG Determination and 16 Lamp</v>
          </cell>
        </row>
        <row r="5236">
          <cell r="J5236" t="str">
            <v>02.09.01.63.056 Parker Print Siuf Tester (PPS Tester)</v>
          </cell>
        </row>
        <row r="5237">
          <cell r="J5237" t="str">
            <v>02.09.01.63.057 Reed Nui Meter MK II Fomtion</v>
          </cell>
        </row>
        <row r="5238">
          <cell r="J5238" t="str">
            <v>02.09.01.63.058 Geer Type Drying Coaster</v>
          </cell>
        </row>
        <row r="5239">
          <cell r="J5239" t="str">
            <v>02.09.01.63.059 Chip Clasifier</v>
          </cell>
        </row>
        <row r="5240">
          <cell r="J5240" t="str">
            <v>02.09.01.63.060 Propotip Pengolahan Air Limbah</v>
          </cell>
        </row>
        <row r="5241">
          <cell r="J5241" t="str">
            <v>02.09.01.63.061 Alat Fraksinasi Serat</v>
          </cell>
        </row>
        <row r="5242">
          <cell r="J5242" t="str">
            <v>02.09.01.63.062 Coefisient of Erection Tester</v>
          </cell>
        </row>
        <row r="5243">
          <cell r="J5243" t="str">
            <v>02.09.01.63.063 Disstein Set</v>
          </cell>
        </row>
        <row r="5244">
          <cell r="J5244" t="str">
            <v>02.09.01.63.064 Dynamic Hand Sheet</v>
          </cell>
        </row>
        <row r="5245">
          <cell r="J5245" t="str">
            <v>02.09.01.63.065 Dynamic Gand Sheet</v>
          </cell>
        </row>
        <row r="5246">
          <cell r="J5246" t="str">
            <v>02.09.01.63.066 Multiflax</v>
          </cell>
        </row>
        <row r="5247">
          <cell r="J5247" t="str">
            <v>02.09.01.63.067 Prooper Coater Alt</v>
          </cell>
        </row>
        <row r="5248">
          <cell r="J5248" t="str">
            <v>02.09.01.63.068 Plowing Film</v>
          </cell>
        </row>
        <row r="5249">
          <cell r="J5249" t="str">
            <v>02.09.01.63.069 Elecrylic Stabilizer</v>
          </cell>
        </row>
        <row r="5250">
          <cell r="J5250" t="str">
            <v>02.09.01.63.070 Bioflio Fermentor</v>
          </cell>
        </row>
        <row r="5251">
          <cell r="J5251" t="str">
            <v>02.09.01.63.071 Set Up</v>
          </cell>
        </row>
        <row r="5252">
          <cell r="J5252" t="str">
            <v>02.09.01.63.072 Alat Uji Komperator</v>
          </cell>
        </row>
        <row r="5253">
          <cell r="J5253" t="str">
            <v>02.09.01.63.073 Gas Detector</v>
          </cell>
        </row>
        <row r="5254">
          <cell r="J5254" t="str">
            <v>02.09.01.63.074 Fibre Clasifier</v>
          </cell>
        </row>
        <row r="5255">
          <cell r="J5255" t="str">
            <v>02.09.01.63.075 Alat Uji Permentasi Kertas</v>
          </cell>
        </row>
        <row r="5256">
          <cell r="J5256" t="str">
            <v>02.09.01.63.076 Portable Comparasit Sample</v>
          </cell>
        </row>
        <row r="5257">
          <cell r="J5257" t="str">
            <v>02.09.01.63.077 Laboratory Sewage Tream Plase</v>
          </cell>
        </row>
        <row r="5258">
          <cell r="J5258" t="str">
            <v>02.09.01.63.078 Granulator</v>
          </cell>
        </row>
        <row r="5259">
          <cell r="J5259" t="str">
            <v>02.09.01.63.079 New Quart Thermohygrograph</v>
          </cell>
        </row>
        <row r="5260">
          <cell r="J5260" t="str">
            <v>02.09.01.63.080 Head Lamp</v>
          </cell>
        </row>
        <row r="5261">
          <cell r="J5261" t="str">
            <v>02.09.01.63.081 Multimeter</v>
          </cell>
        </row>
        <row r="5262">
          <cell r="J5262" t="str">
            <v>02.09.01.63.082 Aneroid Barometer Jar</v>
          </cell>
        </row>
        <row r="5263">
          <cell r="J5263" t="str">
            <v>02.09.01.63.083 Meja Kerja</v>
          </cell>
        </row>
        <row r="5264">
          <cell r="J5264" t="str">
            <v>02.09.01.63.084 Screen Pembatas</v>
          </cell>
        </row>
        <row r="5265">
          <cell r="J5265" t="str">
            <v>02.09.01.63.085 Thermometer Digital</v>
          </cell>
        </row>
        <row r="5266">
          <cell r="J5266" t="str">
            <v>02.09.01.63.086 Tempat Air Suling</v>
          </cell>
        </row>
        <row r="5267">
          <cell r="J5267" t="str">
            <v>02.09.01.63.087 Alat Penyaringan</v>
          </cell>
        </row>
        <row r="5268">
          <cell r="J5268" t="str">
            <v>02.09.01.63.088 Aneroid Jar</v>
          </cell>
        </row>
        <row r="5269">
          <cell r="J5269" t="str">
            <v>02.09.01.63.089 Automatic Pipet Dispenser</v>
          </cell>
        </row>
        <row r="5270">
          <cell r="J5270" t="str">
            <v>02.09.01.63.090 Exicator</v>
          </cell>
        </row>
        <row r="5271">
          <cell r="J5271" t="str">
            <v>02.09.01.63.091 Extration Heather</v>
          </cell>
        </row>
        <row r="5272">
          <cell r="J5272" t="str">
            <v>02.09.01.63.092 Faden Thermometer</v>
          </cell>
        </row>
        <row r="5273">
          <cell r="J5273" t="str">
            <v>02.09.01.63.093 Furne Hood</v>
          </cell>
        </row>
        <row r="5274">
          <cell r="J5274" t="str">
            <v>02.09.01.63.094 Mental Heater</v>
          </cell>
        </row>
        <row r="5275">
          <cell r="J5275" t="str">
            <v>02.09.01.63.095 Mechanic Heater</v>
          </cell>
        </row>
        <row r="5276">
          <cell r="J5276" t="str">
            <v>02.09.01.63.096 Neraca Analysis Kalibrator</v>
          </cell>
        </row>
        <row r="5277">
          <cell r="J5277" t="str">
            <v>02.09.01.63.097 Standard Masa</v>
          </cell>
        </row>
        <row r="5278">
          <cell r="J5278" t="str">
            <v>02.09.01.63.098 Tabung Dektruksi</v>
          </cell>
        </row>
        <row r="5279">
          <cell r="J5279" t="str">
            <v>02.09.01.63.099 Karl Fisher</v>
          </cell>
        </row>
        <row r="5280">
          <cell r="J5280" t="str">
            <v>02.09.01.63.100 Alat Laboratorium Lainnya (Lain-Lain)</v>
          </cell>
        </row>
        <row r="5281">
          <cell r="J5281" t="str">
            <v>02.09.01.64.001 Altifity Water Mater</v>
          </cell>
        </row>
        <row r="5282">
          <cell r="J5282" t="str">
            <v>02.09.01.64.002 Oxigen Meter</v>
          </cell>
        </row>
        <row r="5283">
          <cell r="J5283" t="str">
            <v>02.09.01.64.003 Alat Reasifikasi</v>
          </cell>
        </row>
        <row r="5284">
          <cell r="J5284" t="str">
            <v>02.09.01.64.004 Sample Consetrator</v>
          </cell>
        </row>
        <row r="5285">
          <cell r="J5285" t="str">
            <v>02.09.01.64.005 Alat Detruksi</v>
          </cell>
        </row>
        <row r="5286">
          <cell r="J5286" t="str">
            <v>02.09.01.64.006 Universal Noister Tesater</v>
          </cell>
        </row>
        <row r="5287">
          <cell r="J5287" t="str">
            <v>02.09.01.64.007 Grindet Ciclotek</v>
          </cell>
        </row>
        <row r="5288">
          <cell r="J5288" t="str">
            <v>02.09.01.64.008 Handy Aspirator</v>
          </cell>
        </row>
        <row r="5289">
          <cell r="J5289" t="str">
            <v>02.09.01.64.009 Tabung Centrifuge</v>
          </cell>
        </row>
        <row r="5290">
          <cell r="J5290" t="str">
            <v>02.09.01.64.010 Kolom Fraksinasi</v>
          </cell>
        </row>
        <row r="5291">
          <cell r="J5291" t="str">
            <v>02.09.01.64.011 Detector HPLC</v>
          </cell>
        </row>
        <row r="5292">
          <cell r="J5292" t="str">
            <v>02.09.01.64.012 Elctric Counter Fryer</v>
          </cell>
        </row>
        <row r="5293">
          <cell r="J5293" t="str">
            <v>02.09.01.64.013 Testtoterm</v>
          </cell>
        </row>
        <row r="5294">
          <cell r="J5294" t="str">
            <v>02.09.01.64.014 Conmotector</v>
          </cell>
        </row>
        <row r="5295">
          <cell r="J5295" t="str">
            <v>02.09.01.64.015 Hallow Chatode Lamp</v>
          </cell>
        </row>
        <row r="5296">
          <cell r="J5296" t="str">
            <v>02.09.01.64.016 Destilasi Bertingkat</v>
          </cell>
        </row>
        <row r="5297">
          <cell r="J5297" t="str">
            <v>02.09.01.64.017 Heating Mantle</v>
          </cell>
        </row>
        <row r="5298">
          <cell r="J5298" t="str">
            <v>02.09.01.64.018 Anak Timbangan</v>
          </cell>
        </row>
        <row r="5299">
          <cell r="J5299" t="str">
            <v>02.09.01.64.019 Wastle Water Tester</v>
          </cell>
        </row>
        <row r="5300">
          <cell r="J5300" t="str">
            <v>02.09.01.64.020 Alat Kalibrasi Thermometer</v>
          </cell>
        </row>
        <row r="5301">
          <cell r="J5301" t="str">
            <v>02.09.01.64.021 Cawan  Kwarsa</v>
          </cell>
        </row>
        <row r="5302">
          <cell r="J5302" t="str">
            <v>02.09.01.64.022 Scuber Unit</v>
          </cell>
        </row>
        <row r="5303">
          <cell r="J5303" t="str">
            <v>02.09.01.64.023 Alat Lab. Hematologi &amp; Urinalis Lain-Lain</v>
          </cell>
        </row>
        <row r="5304">
          <cell r="J5304" t="str">
            <v>02.09.02.01.001 Kit Bahasa A</v>
          </cell>
        </row>
        <row r="5305">
          <cell r="J5305" t="str">
            <v>02.09.02.01.002 Papan Panel</v>
          </cell>
        </row>
        <row r="5306">
          <cell r="J5306" t="str">
            <v>02.09.02.01.003 Kit SAS Individual</v>
          </cell>
        </row>
        <row r="5307">
          <cell r="J5307" t="str">
            <v>02.09.02.01.004 Kotak Alat-alat Peraga Meloce SAS</v>
          </cell>
        </row>
        <row r="5308">
          <cell r="J5308" t="str">
            <v>02.09.02.01.005 Gambar Total</v>
          </cell>
        </row>
        <row r="5309">
          <cell r="J5309" t="str">
            <v>02.09.02.01.006 Gambar Analitik</v>
          </cell>
        </row>
        <row r="5310">
          <cell r="J5310" t="str">
            <v>02.09.02.01.007 Kotak Bahasa utk Kartu Kalimat Huruf Cetak &amp; Kartu</v>
          </cell>
        </row>
        <row r="5311">
          <cell r="J5311" t="str">
            <v>02.09.02.01.008 Kartu Kalimat Huruf Cetak</v>
          </cell>
        </row>
        <row r="5312">
          <cell r="J5312" t="str">
            <v>02.09.02.01.009 Kartu Kalimat Dengan Huruf  Cetak</v>
          </cell>
        </row>
        <row r="5313">
          <cell r="J5313" t="str">
            <v>02.09.02.01.010 Kotak Bahasa Untuk Kartu Kata dan Kartu Suku Kata,</v>
          </cell>
        </row>
        <row r="5314">
          <cell r="J5314" t="str">
            <v>02.09.02.01.011 Kartu Kata dengan Huruf Cetak</v>
          </cell>
        </row>
        <row r="5315">
          <cell r="J5315" t="str">
            <v>02.09.02.01.012 Kartu Suku Kata dengan Huruf cetak</v>
          </cell>
        </row>
        <row r="5316">
          <cell r="J5316" t="str">
            <v>02.09.02.01.013 Kartu Huruf dengan Huruf Cetak</v>
          </cell>
        </row>
        <row r="5317">
          <cell r="J5317" t="str">
            <v>02.09.02.01.014 Papan Alphabet</v>
          </cell>
        </row>
        <row r="5318">
          <cell r="J5318" t="str">
            <v>02.09.02.01.015 Kain Panel</v>
          </cell>
        </row>
        <row r="5319">
          <cell r="J5319" t="str">
            <v>02.09.02.01.016 Alat Peraga Bahasa Indonesi Lain-lain</v>
          </cell>
        </row>
        <row r="5320">
          <cell r="J5320" t="str">
            <v>02.09.02.02.001 Kit Matematika</v>
          </cell>
        </row>
        <row r="5321">
          <cell r="J5321" t="str">
            <v>02.09.02.02.002 Roda Motor</v>
          </cell>
        </row>
        <row r="5322">
          <cell r="J5322" t="str">
            <v>02.09.02.02.003 Bapanku</v>
          </cell>
        </row>
        <row r="5323">
          <cell r="J5323" t="str">
            <v>02.09.02.02.004 Muka Jam</v>
          </cell>
        </row>
        <row r="5324">
          <cell r="J5324" t="str">
            <v>02.09.02.02.005 Rak Bilangan Dua Ruang</v>
          </cell>
        </row>
        <row r="5325">
          <cell r="J5325" t="str">
            <v>02.09.02.02.006 Rak Bilangan Tiga Ruang</v>
          </cell>
        </row>
        <row r="5326">
          <cell r="J5326" t="str">
            <v>02.09.02.02.007 Papan Panel</v>
          </cell>
        </row>
        <row r="5327">
          <cell r="J5327" t="str">
            <v>02.09.02.02.008 Papan Bergerak</v>
          </cell>
        </row>
        <row r="5328">
          <cell r="J5328" t="str">
            <v>02.09.02.02.009 Rak Bilangan Tiga Ruang</v>
          </cell>
        </row>
        <row r="5329">
          <cell r="J5329" t="str">
            <v>02.09.02.02.010 Papan Berpaku</v>
          </cell>
        </row>
        <row r="5330">
          <cell r="J5330" t="str">
            <v>02.09.02.02.011 Papan Pasak</v>
          </cell>
        </row>
        <row r="5331">
          <cell r="J5331" t="str">
            <v>02.09.02.02.012 Kubus Untuk Bilangan Berbaris Sepuluh</v>
          </cell>
        </row>
        <row r="5332">
          <cell r="J5332" t="str">
            <v>02.09.02.02.013 Abakus Untuk Bilangan Berbaris</v>
          </cell>
        </row>
        <row r="5333">
          <cell r="J5333" t="str">
            <v>02.09.02.02.014 Pengukur Luas</v>
          </cell>
        </row>
        <row r="5334">
          <cell r="J5334" t="str">
            <v>02.09.02.02.015 Blok Untuk Bilangan</v>
          </cell>
        </row>
        <row r="5335">
          <cell r="J5335" t="str">
            <v>02.09.02.02.016 Bata</v>
          </cell>
        </row>
        <row r="5336">
          <cell r="J5336" t="str">
            <v>02.09.02.02.017 Mistar Geser C</v>
          </cell>
        </row>
        <row r="5337">
          <cell r="J5337" t="str">
            <v>02.09.02.02.018 Bangun-bangun ruang</v>
          </cell>
        </row>
        <row r="5338">
          <cell r="J5338" t="str">
            <v>02.09.02.02.019 Pola Bangun Ruang</v>
          </cell>
        </row>
        <row r="5339">
          <cell r="J5339" t="str">
            <v>02.09.02.02.020 Kerangka Benda Ruang</v>
          </cell>
        </row>
        <row r="5340">
          <cell r="J5340" t="str">
            <v>02.09.02.02.021 Aritmatika Jam</v>
          </cell>
        </row>
        <row r="5341">
          <cell r="J5341" t="str">
            <v>02.09.02.02.022 Garis dan Bangun Ruang</v>
          </cell>
        </row>
        <row r="5342">
          <cell r="J5342" t="str">
            <v>02.09.02.02.023 Pengukur Panjang Kurva</v>
          </cell>
        </row>
        <row r="5343">
          <cell r="J5343" t="str">
            <v>02.09.02.02.024 Penggaris Plastik</v>
          </cell>
        </row>
        <row r="5344">
          <cell r="J5344" t="str">
            <v>02.09.02.02.025 Pipa Plastik</v>
          </cell>
        </row>
        <row r="5345">
          <cell r="J5345" t="str">
            <v>02.09.02.02.026 Simetri Cermin</v>
          </cell>
        </row>
        <row r="5346">
          <cell r="J5346" t="str">
            <v>02.09.02.02.027 Blok Untuk Bilangan Berbaris</v>
          </cell>
        </row>
        <row r="5347">
          <cell r="J5347" t="str">
            <v>02.09.02.02.028 Blok Simetri Putar</v>
          </cell>
        </row>
        <row r="5348">
          <cell r="J5348" t="str">
            <v>02.09.02.02.029 Blok Untuk Bilangan Berbaris Dua</v>
          </cell>
        </row>
        <row r="5349">
          <cell r="J5349" t="str">
            <v>02.09.02.02.030 Blok Untuk Bilangan Berbaris Lima</v>
          </cell>
        </row>
        <row r="5350">
          <cell r="J5350" t="str">
            <v>02.09.02.02.031 Bangunan dan Daerah Bangun Datar</v>
          </cell>
        </row>
        <row r="5351">
          <cell r="J5351" t="str">
            <v>02.09.02.02.032 Kubus Satuan</v>
          </cell>
        </row>
        <row r="5352">
          <cell r="J5352" t="str">
            <v>02.09.02.02.033 Busur Derajat</v>
          </cell>
        </row>
        <row r="5353">
          <cell r="J5353" t="str">
            <v>02.09.02.02.034 Miter Ceser B</v>
          </cell>
        </row>
        <row r="5354">
          <cell r="J5354" t="str">
            <v>02.09.02.02.035 Penggaris Siku-siku</v>
          </cell>
        </row>
        <row r="5355">
          <cell r="J5355" t="str">
            <v>02.09.02.02.036 Jangka</v>
          </cell>
        </row>
        <row r="5356">
          <cell r="J5356" t="str">
            <v>02.09.02.02.037 coin</v>
          </cell>
        </row>
        <row r="5357">
          <cell r="J5357" t="str">
            <v>02.09.02.02.038 Dadu matematika</v>
          </cell>
        </row>
        <row r="5358">
          <cell r="J5358" t="str">
            <v>02.09.02.02.039 Pusingan</v>
          </cell>
        </row>
        <row r="5359">
          <cell r="J5359" t="str">
            <v>02.09.02.02.040 Blok Pytheagoras</v>
          </cell>
        </row>
        <row r="5360">
          <cell r="J5360" t="str">
            <v>02.09.02.02.041 Blok Logica</v>
          </cell>
        </row>
        <row r="5361">
          <cell r="J5361" t="str">
            <v>02.09.02.02.042 Blok Segitiga ABC</v>
          </cell>
        </row>
        <row r="5362">
          <cell r="J5362" t="str">
            <v>02.09.02.02.043 Pengukur Sudut Elevansi</v>
          </cell>
        </row>
        <row r="5363">
          <cell r="J5363" t="str">
            <v>02.09.02.02.044 Model Kubus</v>
          </cell>
        </row>
        <row r="5364">
          <cell r="J5364" t="str">
            <v>02.09.02.02.045 Model Balok</v>
          </cell>
        </row>
        <row r="5365">
          <cell r="J5365" t="str">
            <v>02.09.02.02.046 Model Prisma Segitiga Siku-siku</v>
          </cell>
        </row>
        <row r="5366">
          <cell r="J5366" t="str">
            <v>02.09.02.02.047 Model Prisma Tegak Segitiga</v>
          </cell>
        </row>
        <row r="5367">
          <cell r="J5367" t="str">
            <v>02.09.02.02.048 Bidang Delapan Beraturan</v>
          </cell>
        </row>
        <row r="5368">
          <cell r="J5368" t="str">
            <v>02.09.02.02.049 Model Bidang Dua Belas Beraturan</v>
          </cell>
        </row>
        <row r="5369">
          <cell r="J5369" t="str">
            <v>02.09.02.02.050 Model Tabung Jaring-jaring</v>
          </cell>
        </row>
        <row r="5370">
          <cell r="J5370" t="str">
            <v>02.09.02.02.051 Model Bola dan Setengah Bola</v>
          </cell>
        </row>
        <row r="5371">
          <cell r="J5371" t="str">
            <v>02.09.02.02.052 Kit Matematika SD</v>
          </cell>
        </row>
        <row r="5372">
          <cell r="J5372" t="str">
            <v>02.09.02.02.053 Rak Bilangan Dua Ruang</v>
          </cell>
        </row>
        <row r="5373">
          <cell r="J5373" t="str">
            <v>02.09.02.02.054 Papan Paku Kecil</v>
          </cell>
        </row>
        <row r="5374">
          <cell r="J5374" t="str">
            <v>02.09.02.02.055 Rak Bilangan Tiga Ruang</v>
          </cell>
        </row>
        <row r="5375">
          <cell r="J5375" t="str">
            <v>02.09.02.02.056 Kartu Gambar</v>
          </cell>
        </row>
        <row r="5376">
          <cell r="J5376" t="str">
            <v>02.09.02.02.057 Satuan Sosok</v>
          </cell>
        </row>
        <row r="5377">
          <cell r="J5377" t="str">
            <v>02.09.02.02.058 Gawang Penghitung</v>
          </cell>
        </row>
        <row r="5378">
          <cell r="J5378" t="str">
            <v>02.09.02.02.059 Gawang Angka</v>
          </cell>
        </row>
        <row r="5379">
          <cell r="J5379" t="str">
            <v>02.09.02.02.060 Model Jam Bentuk dasar</v>
          </cell>
        </row>
        <row r="5380">
          <cell r="J5380" t="str">
            <v>02.09.02.02.061 Bola Gelinding</v>
          </cell>
        </row>
        <row r="5381">
          <cell r="J5381" t="str">
            <v>02.09.02.02.062 Lempar Galang</v>
          </cell>
        </row>
        <row r="5382">
          <cell r="J5382" t="str">
            <v>02.09.02.02.063 Lempar Galang</v>
          </cell>
        </row>
        <row r="5383">
          <cell r="J5383" t="str">
            <v>02.09.02.02.064 Detak-detak tiang</v>
          </cell>
        </row>
        <row r="5384">
          <cell r="J5384" t="str">
            <v>02.09.02.02.065 Mistra Papan tulis</v>
          </cell>
        </row>
        <row r="5385">
          <cell r="J5385" t="str">
            <v>02.09.02.02.066 Papan Tulis Berkotak</v>
          </cell>
        </row>
        <row r="5386">
          <cell r="J5386" t="str">
            <v>02.09.02.02.067 Kain Pianel</v>
          </cell>
        </row>
        <row r="5387">
          <cell r="J5387" t="str">
            <v>02.09.02.02.068 Model Bangun Ruang</v>
          </cell>
        </row>
        <row r="5388">
          <cell r="J5388" t="str">
            <v>02.09.02.02.069 Alat Peraga Matematika</v>
          </cell>
        </row>
        <row r="5389">
          <cell r="J5389" t="str">
            <v>02.09.02.02.070 Alat Peraga Matematika Lain-lain</v>
          </cell>
        </row>
        <row r="5390">
          <cell r="J5390" t="str">
            <v>02.09.02.03.001 Kotak Peti lengkap</v>
          </cell>
        </row>
        <row r="5391">
          <cell r="J5391" t="str">
            <v>02.09.02.03.002 Bingkai Plastik</v>
          </cell>
        </row>
        <row r="5392">
          <cell r="J5392" t="str">
            <v>02.09.02.03.003 Baut</v>
          </cell>
        </row>
        <row r="5393">
          <cell r="J5393" t="str">
            <v>02.09.02.03.004 Pasak</v>
          </cell>
        </row>
        <row r="5394">
          <cell r="J5394" t="str">
            <v>02.09.02.03.005 Pemegang Batera</v>
          </cell>
        </row>
        <row r="5395">
          <cell r="J5395" t="str">
            <v>02.09.02.03.006 Sklar</v>
          </cell>
        </row>
        <row r="5396">
          <cell r="J5396" t="str">
            <v>02.09.02.03.007 Piting</v>
          </cell>
        </row>
        <row r="5397">
          <cell r="J5397" t="str">
            <v>02.09.02.03.008 Kabel Listril</v>
          </cell>
        </row>
        <row r="5398">
          <cell r="J5398" t="str">
            <v>02.09.02.03.009 Pembakar Spirtus</v>
          </cell>
        </row>
        <row r="5399">
          <cell r="J5399" t="str">
            <v>02.09.02.03.010 Gelas Kimia</v>
          </cell>
        </row>
        <row r="5400">
          <cell r="J5400" t="str">
            <v>02.09.02.03.011 Pemegang</v>
          </cell>
        </row>
        <row r="5401">
          <cell r="J5401" t="str">
            <v>02.09.02.03.012 Kaca/Skala</v>
          </cell>
        </row>
        <row r="5402">
          <cell r="J5402" t="str">
            <v>02.09.02.03.013 Sumbat Karet (Untuk 01-02-79-0110)</v>
          </cell>
        </row>
        <row r="5403">
          <cell r="J5403" t="str">
            <v>02.09.02.03.014 Batang Muai</v>
          </cell>
        </row>
        <row r="5404">
          <cell r="J5404" t="str">
            <v>02.09.02.03.015 langan Neraca</v>
          </cell>
        </row>
        <row r="5405">
          <cell r="J5405" t="str">
            <v>02.09.02.03.016 Poros Neraca</v>
          </cell>
        </row>
        <row r="5406">
          <cell r="J5406" t="str">
            <v>02.09.02.03.017 Mangkok Neraca</v>
          </cell>
        </row>
        <row r="5407">
          <cell r="J5407" t="str">
            <v>02.09.02.03.018 Jarum Penunjuk</v>
          </cell>
        </row>
        <row r="5408">
          <cell r="J5408" t="str">
            <v>02.09.02.03.019 Kubus Plastik</v>
          </cell>
        </row>
        <row r="5409">
          <cell r="J5409" t="str">
            <v>02.09.02.03.020 Kubus Kayu</v>
          </cell>
        </row>
        <row r="5410">
          <cell r="J5410" t="str">
            <v>02.09.02.03.021 Bola baja</v>
          </cell>
        </row>
        <row r="5411">
          <cell r="J5411" t="str">
            <v>02.09.02.03.022 Pipa Intai Bias</v>
          </cell>
        </row>
        <row r="5412">
          <cell r="J5412" t="str">
            <v>02.09.02.03.023 Kontrol Tunggal</v>
          </cell>
        </row>
        <row r="5413">
          <cell r="J5413" t="str">
            <v>02.09.02.03.024 Kontrol Ganda</v>
          </cell>
        </row>
        <row r="5414">
          <cell r="J5414" t="str">
            <v>02.09.02.03.025 Pegas</v>
          </cell>
        </row>
        <row r="5415">
          <cell r="J5415" t="str">
            <v>02.09.02.03.026 Volume Konstan</v>
          </cell>
        </row>
        <row r="5416">
          <cell r="J5416" t="str">
            <v>02.09.02.03.027 Kawat Damai</v>
          </cell>
        </row>
        <row r="5417">
          <cell r="J5417" t="str">
            <v>02.09.02.03.028 Turbin Air</v>
          </cell>
        </row>
        <row r="5418">
          <cell r="J5418" t="str">
            <v>02.09.02.03.029 Klem Plastik</v>
          </cell>
        </row>
        <row r="5419">
          <cell r="J5419" t="str">
            <v>02.09.02.03.030 Tabung Reaksi</v>
          </cell>
        </row>
        <row r="5420">
          <cell r="J5420" t="str">
            <v>02.09.02.03.031 Magnet</v>
          </cell>
        </row>
        <row r="5421">
          <cell r="J5421" t="str">
            <v>02.09.02.03.032 Sistem Optik</v>
          </cell>
        </row>
        <row r="5422">
          <cell r="J5422" t="str">
            <v>02.09.02.03.033 Isi Kelompok Penyimpanan 1</v>
          </cell>
        </row>
        <row r="5423">
          <cell r="J5423" t="str">
            <v>02.09.02.03.034 Isi Kelompok Penyimpanan 2</v>
          </cell>
        </row>
        <row r="5424">
          <cell r="J5424" t="str">
            <v>02.09.02.03.035 Isi Kelompok Penyimpanan 3</v>
          </cell>
        </row>
        <row r="5425">
          <cell r="J5425" t="str">
            <v>02.09.02.03.036 Isi Kelompok Penyimpanan 4</v>
          </cell>
        </row>
        <row r="5426">
          <cell r="J5426" t="str">
            <v>02.09.02.03.037 Isi Kelompok Penyimpanan 5</v>
          </cell>
        </row>
        <row r="5427">
          <cell r="J5427" t="str">
            <v>02.09.02.03.038 Isi Kelompok Penyimpanan 6</v>
          </cell>
        </row>
        <row r="5428">
          <cell r="J5428" t="str">
            <v>02.09.02.03.039 Isi Kelompok Penyimpanan 7</v>
          </cell>
        </row>
        <row r="5429">
          <cell r="J5429" t="str">
            <v>02.09.02.03.040 Tutup Penyimpanan 21415</v>
          </cell>
        </row>
        <row r="5430">
          <cell r="J5430" t="str">
            <v>02.09.02.03.041 Kelompok Penyimpanan/Laci 8</v>
          </cell>
        </row>
        <row r="5431">
          <cell r="J5431" t="str">
            <v>02.09.02.03.042 Tutup Penyimpanan 3</v>
          </cell>
        </row>
        <row r="5432">
          <cell r="J5432" t="str">
            <v>02.09.02.03.043 Tutup Penyimpanan 7</v>
          </cell>
        </row>
        <row r="5433">
          <cell r="J5433" t="str">
            <v>02.09.02.03.044 Pedoman Guru</v>
          </cell>
        </row>
        <row r="5434">
          <cell r="J5434" t="str">
            <v>02.09.02.03.045 Petunjuk Percobaan</v>
          </cell>
        </row>
        <row r="5435">
          <cell r="J5435" t="str">
            <v>02.09.02.03.046 ALat Peraga IPA Dasar Lain-lain</v>
          </cell>
        </row>
        <row r="5436">
          <cell r="J5436" t="str">
            <v>02.09.02.04.001 Kerangka Karet</v>
          </cell>
        </row>
        <row r="5437">
          <cell r="J5437" t="str">
            <v>02.09.02.04.002 Model Tenkorang</v>
          </cell>
        </row>
        <row r="5438">
          <cell r="J5438" t="str">
            <v>02.09.02.04.003 Model Lidah</v>
          </cell>
        </row>
        <row r="5439">
          <cell r="J5439" t="str">
            <v>02.09.02.04.004 Model Torso Wanita</v>
          </cell>
        </row>
        <row r="5440">
          <cell r="J5440" t="str">
            <v>02.09.02.04.005 Model Jantung</v>
          </cell>
        </row>
        <row r="5441">
          <cell r="J5441" t="str">
            <v>02.09.02.04.006 Model Rahang Gigi</v>
          </cell>
        </row>
        <row r="5442">
          <cell r="J5442" t="str">
            <v>02.09.02.04.007 Model Pencernaan Makanan</v>
          </cell>
        </row>
        <row r="5443">
          <cell r="J5443" t="str">
            <v>02.09.02.04.008 Model Mata</v>
          </cell>
        </row>
        <row r="5444">
          <cell r="J5444" t="str">
            <v>02.09.02.04.009 Model Kuda</v>
          </cell>
        </row>
        <row r="5445">
          <cell r="J5445" t="str">
            <v>02.09.02.04.010 Model Lembu</v>
          </cell>
        </row>
        <row r="5446">
          <cell r="J5446" t="str">
            <v>02.09.02.04.011 Model Torso Mini</v>
          </cell>
        </row>
        <row r="5447">
          <cell r="J5447" t="str">
            <v>02.09.02.04.012 Mistar</v>
          </cell>
        </row>
        <row r="5448">
          <cell r="J5448" t="str">
            <v>02.09.02.04.013 Bujur Sangkar 1 Cm2</v>
          </cell>
        </row>
        <row r="5449">
          <cell r="J5449" t="str">
            <v>02.09.02.04.014 Bujur Sangkar 1 Dm2</v>
          </cell>
        </row>
        <row r="5450">
          <cell r="J5450" t="str">
            <v>02.09.02.04.015 Kubus 1 Cm3</v>
          </cell>
        </row>
        <row r="5451">
          <cell r="J5451" t="str">
            <v>02.09.02.04.016 Gelas Ukur</v>
          </cell>
        </row>
        <row r="5452">
          <cell r="J5452" t="str">
            <v>02.09.02.04.017 Pipet Tetes</v>
          </cell>
        </row>
        <row r="5453">
          <cell r="J5453" t="str">
            <v>02.09.02.04.018 Botol Plastik</v>
          </cell>
        </row>
        <row r="5454">
          <cell r="J5454" t="str">
            <v>02.09.02.04.019 Statip</v>
          </cell>
        </row>
        <row r="5455">
          <cell r="J5455" t="str">
            <v>02.09.02.04.020 Klem Rangkap</v>
          </cell>
        </row>
        <row r="5456">
          <cell r="J5456" t="str">
            <v>02.09.02.04.021 Batu timbangan</v>
          </cell>
        </row>
        <row r="5457">
          <cell r="J5457" t="str">
            <v>02.09.02.04.022 Gelas minum</v>
          </cell>
        </row>
        <row r="5458">
          <cell r="J5458" t="str">
            <v>02.09.02.04.023 Labu Erien Mayer</v>
          </cell>
        </row>
        <row r="5459">
          <cell r="J5459" t="str">
            <v>02.09.02.04.024 Corong</v>
          </cell>
        </row>
        <row r="5460">
          <cell r="J5460" t="str">
            <v>02.09.02.04.025 Pipa Plastik</v>
          </cell>
        </row>
        <row r="5461">
          <cell r="J5461" t="str">
            <v>02.09.02.04.026 Bak Air</v>
          </cell>
        </row>
        <row r="5462">
          <cell r="J5462" t="str">
            <v>02.09.02.04.027 Sumbat Erlemenyer</v>
          </cell>
        </row>
        <row r="5463">
          <cell r="J5463" t="str">
            <v>02.09.02.04.028 Bendera dan Gabus</v>
          </cell>
        </row>
        <row r="5464">
          <cell r="J5464" t="str">
            <v>02.09.02.04.029 Lilin</v>
          </cell>
        </row>
        <row r="5465">
          <cell r="J5465" t="str">
            <v>02.09.02.04.030 Balon Karet</v>
          </cell>
        </row>
        <row r="5466">
          <cell r="J5466" t="str">
            <v>02.09.02.04.031 Buku</v>
          </cell>
        </row>
        <row r="5467">
          <cell r="J5467" t="str">
            <v>02.09.02.04.032 Cawan Alumunium</v>
          </cell>
        </row>
        <row r="5468">
          <cell r="J5468" t="str">
            <v>02.09.02.04.033 Ember (Pot)</v>
          </cell>
        </row>
        <row r="5469">
          <cell r="J5469" t="str">
            <v>02.09.02.04.034 Thermometer Kamar</v>
          </cell>
        </row>
        <row r="5470">
          <cell r="J5470" t="str">
            <v>02.09.02.04.035 Thermometer 0.0 - 100.0 C</v>
          </cell>
        </row>
        <row r="5471">
          <cell r="J5471" t="str">
            <v>02.09.02.04.036 Pengaduk</v>
          </cell>
        </row>
        <row r="5472">
          <cell r="J5472" t="str">
            <v>02.09.02.04.037 Thermometer Badan</v>
          </cell>
        </row>
        <row r="5473">
          <cell r="J5473" t="str">
            <v>02.09.02.04.038 Balok Berkait</v>
          </cell>
        </row>
        <row r="5474">
          <cell r="J5474" t="str">
            <v>02.09.02.04.039 Silinder Berkait</v>
          </cell>
        </row>
        <row r="5475">
          <cell r="J5475" t="str">
            <v>02.09.02.04.040 Tali/Benang</v>
          </cell>
        </row>
        <row r="5476">
          <cell r="J5476" t="str">
            <v>02.09.02.04.041 Lembaran Plastik</v>
          </cell>
        </row>
        <row r="5477">
          <cell r="J5477" t="str">
            <v>02.09.02.04.042 Sumbat Pipa Runcing</v>
          </cell>
        </row>
        <row r="5478">
          <cell r="J5478" t="str">
            <v>02.09.02.04.043 Pipet Isap</v>
          </cell>
        </row>
        <row r="5479">
          <cell r="J5479" t="str">
            <v>02.09.02.04.044 Kaki Tiga</v>
          </cell>
        </row>
        <row r="5480">
          <cell r="J5480" t="str">
            <v>02.09.02.04.045 Sumbat-sumbat Pipa Gelas</v>
          </cell>
        </row>
        <row r="5481">
          <cell r="J5481" t="str">
            <v>02.09.02.04.046 Penjepit Tabung Reaksi Jembatan</v>
          </cell>
        </row>
        <row r="5482">
          <cell r="J5482" t="str">
            <v>02.09.02.04.047 Jembatan</v>
          </cell>
        </row>
        <row r="5483">
          <cell r="J5483" t="str">
            <v>02.09.02.04.048 Batang Bambu/Besi</v>
          </cell>
        </row>
        <row r="5484">
          <cell r="J5484" t="str">
            <v>02.09.02.04.049 Lampu Spirtus</v>
          </cell>
        </row>
        <row r="5485">
          <cell r="J5485" t="str">
            <v>02.09.02.04.050 Batang Logam</v>
          </cell>
        </row>
        <row r="5486">
          <cell r="J5486" t="str">
            <v>02.09.02.04.051 Batang Kuningan</v>
          </cell>
        </row>
        <row r="5487">
          <cell r="J5487" t="str">
            <v>02.09.02.04.052 Batang Gelas</v>
          </cell>
        </row>
        <row r="5488">
          <cell r="J5488" t="str">
            <v>02.09.02.04.053 Sapu Tangan</v>
          </cell>
        </row>
        <row r="5489">
          <cell r="J5489" t="str">
            <v>02.09.02.04.054 Kertas Karton</v>
          </cell>
        </row>
        <row r="5490">
          <cell r="J5490" t="str">
            <v>02.09.02.04.055 Landasan Segitiga</v>
          </cell>
        </row>
        <row r="5491">
          <cell r="J5491" t="str">
            <v>02.09.02.04.056 Pemberat</v>
          </cell>
        </row>
        <row r="5492">
          <cell r="J5492" t="str">
            <v>02.09.02.04.057 Statip Lilin</v>
          </cell>
        </row>
        <row r="5493">
          <cell r="J5493" t="str">
            <v>02.09.02.04.058 Gelas Horizontal</v>
          </cell>
        </row>
        <row r="5494">
          <cell r="J5494" t="str">
            <v>02.09.02.04.059 Layar</v>
          </cell>
        </row>
        <row r="5495">
          <cell r="J5495" t="str">
            <v>02.09.02.04.060 Lensa</v>
          </cell>
        </row>
        <row r="5496">
          <cell r="J5496" t="str">
            <v>02.09.02.04.061 Kapas/Kertas Yang Kering</v>
          </cell>
        </row>
        <row r="5497">
          <cell r="J5497" t="str">
            <v>02.09.02.04.062 Stetip Film</v>
          </cell>
        </row>
        <row r="5498">
          <cell r="J5498" t="str">
            <v>02.09.02.04.063 Baterai</v>
          </cell>
        </row>
        <row r="5499">
          <cell r="J5499" t="str">
            <v>02.09.02.04.064 Lampu Pijar</v>
          </cell>
        </row>
        <row r="5500">
          <cell r="J5500" t="str">
            <v>02.09.02.04.065 Kawat Penghubung</v>
          </cell>
        </row>
        <row r="5501">
          <cell r="J5501" t="str">
            <v>02.09.02.04.066 Paku</v>
          </cell>
        </row>
        <row r="5502">
          <cell r="J5502" t="str">
            <v>02.09.02.04.067 Tabung Reaksi</v>
          </cell>
        </row>
        <row r="5503">
          <cell r="J5503" t="str">
            <v>02.09.02.04.068 Kompas</v>
          </cell>
        </row>
        <row r="5504">
          <cell r="J5504" t="str">
            <v>02.09.02.04.069 Kunci Sinyal</v>
          </cell>
        </row>
        <row r="5505">
          <cell r="J5505" t="str">
            <v>02.09.02.04.070 Bel Listrik</v>
          </cell>
        </row>
        <row r="5506">
          <cell r="J5506" t="str">
            <v>02.09.02.04.071 Alas Dengan Lampu + Kontak</v>
          </cell>
        </row>
        <row r="5507">
          <cell r="J5507" t="str">
            <v>02.09.02.04.072 Pasangan Batu Baterai Seri</v>
          </cell>
        </row>
        <row r="5508">
          <cell r="J5508" t="str">
            <v>02.09.02.04.073 Pasangan Batu Baterai Paralel</v>
          </cell>
        </row>
        <row r="5509">
          <cell r="J5509" t="str">
            <v>02.09.02.04.074 Cawan Patri</v>
          </cell>
        </row>
        <row r="5510">
          <cell r="J5510" t="str">
            <v>02.09.02.04.075 Pensil Kaca</v>
          </cell>
        </row>
        <row r="5511">
          <cell r="J5511" t="str">
            <v>02.09.02.04.076 Pot Plastik</v>
          </cell>
        </row>
        <row r="5512">
          <cell r="J5512" t="str">
            <v>02.09.02.04.077 Pisau</v>
          </cell>
        </row>
        <row r="5513">
          <cell r="J5513" t="str">
            <v>02.09.02.04.078 Pipa Karet</v>
          </cell>
        </row>
        <row r="5514">
          <cell r="J5514" t="str">
            <v>02.09.02.04.079 Pipa Kaca Lurus</v>
          </cell>
        </row>
        <row r="5515">
          <cell r="J5515" t="str">
            <v>02.09.02.04.080 Statip Tabung Reaksi</v>
          </cell>
        </row>
        <row r="5516">
          <cell r="J5516" t="str">
            <v>02.09.02.04.081 Gelas Piala</v>
          </cell>
        </row>
        <row r="5517">
          <cell r="J5517" t="str">
            <v>02.09.02.04.082 Larutan Garam NaCi</v>
          </cell>
        </row>
        <row r="5518">
          <cell r="J5518" t="str">
            <v>02.09.02.04.083 Kertas Selopatan</v>
          </cell>
        </row>
        <row r="5519">
          <cell r="J5519" t="str">
            <v>02.09.02.04.084 Pinset + Pensil</v>
          </cell>
        </row>
        <row r="5520">
          <cell r="J5520" t="str">
            <v>02.09.02.04.085 Lilin Mainan</v>
          </cell>
        </row>
        <row r="5521">
          <cell r="J5521" t="str">
            <v>02.09.02.04.086 Jarum Pentul</v>
          </cell>
        </row>
        <row r="5522">
          <cell r="J5522" t="str">
            <v>02.09.02.04.087 Balok Gabus</v>
          </cell>
        </row>
        <row r="5523">
          <cell r="J5523" t="str">
            <v>02.09.02.04.088 Sepitan</v>
          </cell>
        </row>
        <row r="5524">
          <cell r="J5524" t="str">
            <v>02.09.02.04.089 Penjepit Kertas</v>
          </cell>
        </row>
        <row r="5525">
          <cell r="J5525" t="str">
            <v>02.09.02.04.090 Botol Spesiman</v>
          </cell>
        </row>
        <row r="5526">
          <cell r="J5526" t="str">
            <v>02.09.02.04.091 Sumbat Karet</v>
          </cell>
        </row>
        <row r="5527">
          <cell r="J5527" t="str">
            <v>02.09.02.04.092 Lilin dan Pemegangnya</v>
          </cell>
        </row>
        <row r="5528">
          <cell r="J5528" t="str">
            <v>02.09.02.04.093 Sumbat Berlubang 2 (Dua)</v>
          </cell>
        </row>
        <row r="5529">
          <cell r="J5529" t="str">
            <v>02.09.02.04.094 Pinset Bengkok</v>
          </cell>
        </row>
        <row r="5530">
          <cell r="J5530" t="str">
            <v>02.09.02.04.095 Alat Demonstrasi Pernapasan</v>
          </cell>
        </row>
        <row r="5531">
          <cell r="J5531" t="str">
            <v>02.09.02.04.096 Pipa Bentuk Y</v>
          </cell>
        </row>
        <row r="5532">
          <cell r="J5532" t="str">
            <v>02.09.02.04.097 Alat Peraga IPA Lanjutan Lain-lain</v>
          </cell>
        </row>
        <row r="5533">
          <cell r="J5533" t="str">
            <v>02.09.02.05.001 Bejana Berhubungan</v>
          </cell>
        </row>
        <row r="5534">
          <cell r="J5534" t="str">
            <v>02.09.02.05.002 Pipa Kapiler</v>
          </cell>
        </row>
        <row r="5535">
          <cell r="J5535" t="str">
            <v>02.09.02.05.003 Ember S'Gravesandre</v>
          </cell>
        </row>
        <row r="5536">
          <cell r="J5536" t="str">
            <v>02.09.02.05.004 Galangan Kapal</v>
          </cell>
        </row>
        <row r="5537">
          <cell r="J5537" t="str">
            <v>02.09.02.05.005 Manometer Terbuka</v>
          </cell>
        </row>
        <row r="5538">
          <cell r="J5538" t="str">
            <v>02.09.02.05.006 Manometer Tertutup</v>
          </cell>
        </row>
        <row r="5539">
          <cell r="J5539" t="str">
            <v>02.09.02.05.007 Pompa Karet</v>
          </cell>
        </row>
        <row r="5540">
          <cell r="J5540" t="str">
            <v>02.09.02.05.008 2 Pipa Gelas + Karet Penyumbat</v>
          </cell>
        </row>
        <row r="5541">
          <cell r="J5541" t="str">
            <v>02.09.02.05.009 Pipa Bengkok + Sumbat</v>
          </cell>
        </row>
        <row r="5542">
          <cell r="J5542" t="str">
            <v>02.09.02.05.010 Klem Rangkap</v>
          </cell>
        </row>
        <row r="5543">
          <cell r="J5543" t="str">
            <v>02.09.02.05.011 Batu Timbangan Berkait</v>
          </cell>
        </row>
        <row r="5544">
          <cell r="J5544" t="str">
            <v>02.09.02.05.012 Alas Jungkitan</v>
          </cell>
        </row>
        <row r="5545">
          <cell r="J5545" t="str">
            <v>02.09.02.05.013 Katrol</v>
          </cell>
        </row>
        <row r="5546">
          <cell r="J5546" t="str">
            <v>02.09.02.05.014 Penahan Ben</v>
          </cell>
        </row>
        <row r="5547">
          <cell r="J5547" t="str">
            <v>02.09.02.05.015 Desimeter</v>
          </cell>
        </row>
        <row r="5548">
          <cell r="J5548" t="str">
            <v>02.09.02.05.016 Alat Untuk Menunjukan Tekanan Dalam Kelema</v>
          </cell>
        </row>
        <row r="5549">
          <cell r="J5549" t="str">
            <v>02.09.02.05.017 Tabung Resonansi</v>
          </cell>
        </row>
        <row r="5550">
          <cell r="J5550" t="str">
            <v>02.09.02.05.018 Garpu Penala</v>
          </cell>
        </row>
        <row r="5551">
          <cell r="J5551" t="str">
            <v>02.09.02.05.019 Lempeng Gelas</v>
          </cell>
        </row>
        <row r="5552">
          <cell r="J5552" t="str">
            <v>02.09.02.05.020 Galang Sandaran/Ring</v>
          </cell>
        </row>
        <row r="5553">
          <cell r="J5553" t="str">
            <v>02.09.02.05.021 Alat Menunjukan Aliran Zat Cair</v>
          </cell>
        </row>
        <row r="5554">
          <cell r="J5554" t="str">
            <v>02.09.02.05.022 Kertas Isap</v>
          </cell>
        </row>
        <row r="5555">
          <cell r="J5555" t="str">
            <v>02.09.02.05.023 Pipa Pendingin/Penyuling</v>
          </cell>
        </row>
        <row r="5556">
          <cell r="J5556" t="str">
            <v>02.09.02.05.024 Rol Optik</v>
          </cell>
        </row>
        <row r="5557">
          <cell r="J5557" t="str">
            <v>02.09.02.05.025 Sumber Cahaya</v>
          </cell>
        </row>
        <row r="5558">
          <cell r="J5558" t="str">
            <v>02.09.02.05.026 Rangka Penjepit</v>
          </cell>
        </row>
        <row r="5559">
          <cell r="J5559" t="str">
            <v>02.09.02.05.027 Celah Satu Horisontal</v>
          </cell>
        </row>
        <row r="5560">
          <cell r="J5560" t="str">
            <v>02.09.02.05.028 Layar</v>
          </cell>
        </row>
        <row r="5561">
          <cell r="J5561" t="str">
            <v>02.09.02.05.029 Cermin Datar dan Skala</v>
          </cell>
        </row>
        <row r="5562">
          <cell r="J5562" t="str">
            <v>02.09.02.05.030 Klem Pegas</v>
          </cell>
        </row>
        <row r="5563">
          <cell r="J5563" t="str">
            <v>02.09.02.05.031 Lempeng Perpeks 1/2 Lingkaran</v>
          </cell>
        </row>
        <row r="5564">
          <cell r="J5564" t="str">
            <v>02.09.02.05.032 Prisma (Lempeng)</v>
          </cell>
        </row>
        <row r="5565">
          <cell r="J5565" t="str">
            <v>02.09.02.05.033 Lempeng Plane Paralel</v>
          </cell>
        </row>
        <row r="5566">
          <cell r="J5566" t="str">
            <v>02.09.02.05.034 Celah Lima Horisontal</v>
          </cell>
        </row>
        <row r="5567">
          <cell r="J5567" t="str">
            <v>02.09.02.05.035 Lensa Pepeku Sikonfeks</v>
          </cell>
        </row>
        <row r="5568">
          <cell r="J5568" t="str">
            <v>02.09.02.05.036 Lensa Pereku  Konkaf</v>
          </cell>
        </row>
        <row r="5569">
          <cell r="J5569" t="str">
            <v>02.09.02.05.037 Lensa F + 15</v>
          </cell>
        </row>
        <row r="5570">
          <cell r="J5570" t="str">
            <v>02.09.02.05.038 Lensa F + 10</v>
          </cell>
        </row>
        <row r="5571">
          <cell r="J5571" t="str">
            <v>02.09.02.05.039 Lensa F + 5</v>
          </cell>
        </row>
        <row r="5572">
          <cell r="J5572" t="str">
            <v>02.09.02.05.040 Lensa F + 30</v>
          </cell>
        </row>
        <row r="5573">
          <cell r="J5573" t="str">
            <v>02.09.02.05.041 Lensa F + 15</v>
          </cell>
        </row>
        <row r="5574">
          <cell r="J5574" t="str">
            <v>02.09.02.05.042 Lensa F + 12</v>
          </cell>
        </row>
        <row r="5575">
          <cell r="J5575" t="str">
            <v>02.09.02.05.043 Magnit Batang</v>
          </cell>
        </row>
        <row r="5576">
          <cell r="J5576" t="str">
            <v>02.09.02.05.044 Sebuk Besi</v>
          </cell>
        </row>
        <row r="5577">
          <cell r="J5577" t="str">
            <v>02.09.02.05.045 Tombok Tekan</v>
          </cell>
        </row>
        <row r="5578">
          <cell r="J5578" t="str">
            <v>02.09.02.05.046 Kumparan 300</v>
          </cell>
        </row>
        <row r="5579">
          <cell r="J5579" t="str">
            <v>02.09.02.05.047 Inti Kumparan  300 lilitan</v>
          </cell>
        </row>
        <row r="5580">
          <cell r="J5580" t="str">
            <v>02.09.02.05.048 Ampermeter</v>
          </cell>
        </row>
        <row r="5581">
          <cell r="J5581" t="str">
            <v>02.09.02.05.049 Batang Gelas/Plastik</v>
          </cell>
        </row>
        <row r="5582">
          <cell r="J5582" t="str">
            <v>02.09.02.05.050 Voltmeter</v>
          </cell>
        </row>
        <row r="5583">
          <cell r="J5583" t="str">
            <v>02.09.02.05.051 Beberapa Tahanan</v>
          </cell>
        </row>
        <row r="5584">
          <cell r="J5584" t="str">
            <v>02.09.02.05.052 Jarum Panjang</v>
          </cell>
        </row>
        <row r="5585">
          <cell r="J5585" t="str">
            <v>02.09.02.05.053 Lensa tangan</v>
          </cell>
        </row>
        <row r="5586">
          <cell r="J5586" t="str">
            <v>02.09.02.05.054 Papan Pengempes</v>
          </cell>
        </row>
        <row r="5587">
          <cell r="J5587" t="str">
            <v>02.09.02.05.055 Papan Perentang</v>
          </cell>
        </row>
        <row r="5588">
          <cell r="J5588" t="str">
            <v>02.09.02.05.056 Kertas Minyak</v>
          </cell>
        </row>
        <row r="5589">
          <cell r="J5589" t="str">
            <v>02.09.02.05.057 Gelas Obyek</v>
          </cell>
        </row>
        <row r="5590">
          <cell r="J5590" t="str">
            <v>02.09.02.05.058 Gelas Penutup</v>
          </cell>
        </row>
        <row r="5591">
          <cell r="J5591" t="str">
            <v>02.09.02.05.059 Mikroskop</v>
          </cell>
        </row>
        <row r="5592">
          <cell r="J5592" t="str">
            <v>02.09.02.05.060 Bronthymol Biru</v>
          </cell>
        </row>
        <row r="5593">
          <cell r="J5593" t="str">
            <v>02.09.02.05.061 Belyar</v>
          </cell>
        </row>
        <row r="5594">
          <cell r="J5594" t="str">
            <v>02.09.02.05.062 Gunting</v>
          </cell>
        </row>
        <row r="5595">
          <cell r="J5595" t="str">
            <v>02.09.02.05.063 Glukosa</v>
          </cell>
        </row>
        <row r="5596">
          <cell r="J5596" t="str">
            <v>02.09.02.05.064 Pipa Manometer</v>
          </cell>
        </row>
        <row r="5597">
          <cell r="J5597" t="str">
            <v>02.09.02.05.065 Pipa Gelas</v>
          </cell>
        </row>
        <row r="5598">
          <cell r="J5598" t="str">
            <v>02.09.02.05.066 Sepit Kayu</v>
          </cell>
        </row>
        <row r="5599">
          <cell r="J5599" t="str">
            <v>02.09.02.05.067 Reagen Biuret</v>
          </cell>
        </row>
        <row r="5600">
          <cell r="J5600" t="str">
            <v>02.09.02.05.068 Mortir/Ulu</v>
          </cell>
        </row>
        <row r="5601">
          <cell r="J5601" t="str">
            <v>02.09.02.05.069 Rak Tabunga Reaksi</v>
          </cell>
        </row>
        <row r="5602">
          <cell r="J5602" t="str">
            <v>02.09.02.05.070 Sumbat Karet Berpipa</v>
          </cell>
        </row>
        <row r="5603">
          <cell r="J5603" t="str">
            <v>02.09.02.05.071 Sumbat Erlemeyer Berpipa</v>
          </cell>
        </row>
        <row r="5604">
          <cell r="J5604" t="str">
            <v>02.09.02.05.072 Sumbat tabung Reaksi + Pipa Lurus</v>
          </cell>
        </row>
        <row r="5605">
          <cell r="J5605" t="str">
            <v>02.09.02.05.073 Kawat Kasa</v>
          </cell>
        </row>
        <row r="5606">
          <cell r="J5606" t="str">
            <v>02.09.02.05.074 Thermos Kecil</v>
          </cell>
        </row>
        <row r="5607">
          <cell r="J5607" t="str">
            <v>02.09.02.05.075 Pot Besar</v>
          </cell>
        </row>
        <row r="5608">
          <cell r="J5608" t="str">
            <v>02.09.02.05.076 Alat Peraga IPA Menengah Lain-lain</v>
          </cell>
        </row>
        <row r="5609">
          <cell r="J5609" t="str">
            <v>02.09.02.06.001 Model Kepala dan Otak</v>
          </cell>
        </row>
        <row r="5610">
          <cell r="J5610" t="str">
            <v>02.09.02.06.002 Model Kulit</v>
          </cell>
        </row>
        <row r="5611">
          <cell r="J5611" t="str">
            <v>02.09.02.06.003 Model Mata</v>
          </cell>
        </row>
        <row r="5612">
          <cell r="J5612" t="str">
            <v>02.09.02.06.004 Model Telinga</v>
          </cell>
        </row>
        <row r="5613">
          <cell r="J5613" t="str">
            <v>02.09.02.06.005 Model Hati dan Ginjal</v>
          </cell>
        </row>
        <row r="5614">
          <cell r="J5614" t="str">
            <v>02.09.02.06.006 Model Gigi</v>
          </cell>
        </row>
        <row r="5615">
          <cell r="J5615" t="str">
            <v>02.09.02.06.007 Model Lambung</v>
          </cell>
        </row>
        <row r="5616">
          <cell r="J5616" t="str">
            <v>02.09.02.06.008 Model Ginjal</v>
          </cell>
        </row>
        <row r="5617">
          <cell r="J5617" t="str">
            <v>02.09.02.06.009 Slotted Weight dan Hanger 250 gram</v>
          </cell>
        </row>
        <row r="5618">
          <cell r="J5618" t="str">
            <v>02.09.02.06.010 Slotted Weight dan Hanger 10-100 gram</v>
          </cell>
        </row>
        <row r="5619">
          <cell r="J5619" t="str">
            <v>02.09.02.06.011 Bel Listrik</v>
          </cell>
        </row>
        <row r="5620">
          <cell r="J5620" t="str">
            <v>02.09.02.06.012 Elektroda Tembaga (Voltameter)</v>
          </cell>
        </row>
        <row r="5621">
          <cell r="J5621" t="str">
            <v>02.09.02.06.013 Alat Hartle</v>
          </cell>
        </row>
        <row r="5622">
          <cell r="J5622" t="str">
            <v>02.09.02.06.014 Hygrometer Basah dan Kering</v>
          </cell>
        </row>
        <row r="5623">
          <cell r="J5623" t="str">
            <v>02.09.02.06.015 Motor Listrik</v>
          </cell>
        </row>
        <row r="5624">
          <cell r="J5624" t="str">
            <v>02.09.02.06.016 Ticker Limer</v>
          </cell>
        </row>
        <row r="5625">
          <cell r="J5625" t="str">
            <v>02.09.02.06.017 Cunductivity App</v>
          </cell>
        </row>
        <row r="5626">
          <cell r="J5626" t="str">
            <v>02.09.02.06.018 Catrol Ganda</v>
          </cell>
        </row>
        <row r="5627">
          <cell r="J5627" t="str">
            <v>02.09.02.06.019 Silinder Materi</v>
          </cell>
        </row>
        <row r="5628">
          <cell r="J5628" t="str">
            <v>02.09.02.06.020 Pascal Syirine</v>
          </cell>
        </row>
        <row r="5629">
          <cell r="J5629" t="str">
            <v>02.09.02.06.021 Alat Difusi Zat Cair (Liquid Diff App)</v>
          </cell>
        </row>
        <row r="5630">
          <cell r="J5630" t="str">
            <v>02.09.02.06.022 Kotak Cacing Tanah</v>
          </cell>
        </row>
        <row r="5631">
          <cell r="J5631" t="str">
            <v>02.09.02.06.023 Alat Ukur Tekanan Air (Poot Presure App)</v>
          </cell>
        </row>
        <row r="5632">
          <cell r="J5632" t="str">
            <v>02.09.02.06.024 Foto Meter</v>
          </cell>
        </row>
        <row r="5633">
          <cell r="J5633" t="str">
            <v>02.09.02.06.025 Kotak Kaca Obyek</v>
          </cell>
        </row>
        <row r="5634">
          <cell r="J5634" t="str">
            <v>02.09.02.06.026 Snaper For Crok Berer</v>
          </cell>
        </row>
        <row r="5635">
          <cell r="J5635" t="str">
            <v>02.09.02.06.027 Tabung Penyuling</v>
          </cell>
        </row>
        <row r="5636">
          <cell r="J5636" t="str">
            <v>02.09.02.06.028 Lampu Spirtus</v>
          </cell>
        </row>
        <row r="5637">
          <cell r="J5637" t="str">
            <v>02.09.02.06.029 Segitiga Porselin</v>
          </cell>
        </row>
        <row r="5638">
          <cell r="J5638" t="str">
            <v>02.09.02.06.030 Jepitan Tabung Reaksi</v>
          </cell>
        </row>
        <row r="5639">
          <cell r="J5639" t="str">
            <v>02.09.02.06.031 Spatula Tanduk</v>
          </cell>
        </row>
        <row r="5640">
          <cell r="J5640" t="str">
            <v>02.09.02.06.032 Spatula Stainless Steel</v>
          </cell>
        </row>
        <row r="5641">
          <cell r="J5641" t="str">
            <v>02.09.02.06.033 Sikat Tabung Reaksi Besar Kecil</v>
          </cell>
        </row>
        <row r="5642">
          <cell r="J5642" t="str">
            <v>02.09.02.06.034 Pipa T</v>
          </cell>
        </row>
        <row r="5643">
          <cell r="J5643" t="str">
            <v>02.09.02.06.035 Pipa Y dari Kaca</v>
          </cell>
        </row>
        <row r="5644">
          <cell r="J5644" t="str">
            <v>02.09.02.06.036 Pipa Ukuran 5 ml</v>
          </cell>
        </row>
        <row r="5645">
          <cell r="J5645" t="str">
            <v>02.09.02.06.037 Pipa Ukuran 10 ml</v>
          </cell>
        </row>
        <row r="5646">
          <cell r="J5646" t="str">
            <v>02.09.02.06.038 Pipa Ukuran 25 ml</v>
          </cell>
        </row>
        <row r="5647">
          <cell r="J5647" t="str">
            <v>02.09.02.06.039 Model jantung</v>
          </cell>
        </row>
        <row r="5648">
          <cell r="J5648" t="str">
            <v>02.09.02.06.040 Alat Peraga IPA Atas lain-lain</v>
          </cell>
        </row>
        <row r="5649">
          <cell r="J5649" t="str">
            <v>02.09.02.07.001 Peta</v>
          </cell>
        </row>
        <row r="5650">
          <cell r="J5650" t="str">
            <v>02.09.02.07.002 Alat Peraga IPS Lain-lain</v>
          </cell>
        </row>
        <row r="5651">
          <cell r="J5651" t="str">
            <v>02.09.02.08.001 Alat Peraga Membaca dan Menulis Al Quran</v>
          </cell>
        </row>
        <row r="5652">
          <cell r="J5652" t="str">
            <v>02.09.02.08.002 Papan peraga</v>
          </cell>
        </row>
        <row r="5653">
          <cell r="J5653" t="str">
            <v>02.09.02.08.003 Alat Peraga Agama Islam Lain-lain</v>
          </cell>
        </row>
        <row r="5654">
          <cell r="J5654" t="str">
            <v>02.09.02.09.001 Pisau Okulasi</v>
          </cell>
        </row>
        <row r="5655">
          <cell r="J5655" t="str">
            <v>02.09.02.09.002 Garpu</v>
          </cell>
        </row>
        <row r="5656">
          <cell r="J5656" t="str">
            <v>02.09.02.09.003 Gunting Stek</v>
          </cell>
        </row>
        <row r="5657">
          <cell r="J5657" t="str">
            <v>02.09.02.09.004 Gunting Pemangkas</v>
          </cell>
        </row>
        <row r="5658">
          <cell r="J5658" t="str">
            <v>02.09.02.09.005 Spryer Kecil</v>
          </cell>
        </row>
        <row r="5659">
          <cell r="J5659" t="str">
            <v>02.09.02.09.006 Sekop</v>
          </cell>
        </row>
        <row r="5660">
          <cell r="J5660" t="str">
            <v>02.09.02.09.007 Panci</v>
          </cell>
        </row>
        <row r="5661">
          <cell r="J5661" t="str">
            <v>02.09.02.09.008 Botol</v>
          </cell>
        </row>
        <row r="5662">
          <cell r="J5662" t="str">
            <v>02.09.02.09.009 Botol Jam (Botol Selat)</v>
          </cell>
        </row>
        <row r="5663">
          <cell r="J5663" t="str">
            <v>02.09.02.09.010 Penutup Botol</v>
          </cell>
        </row>
        <row r="5664">
          <cell r="J5664" t="str">
            <v>02.09.02.09.011 Pisau Buah</v>
          </cell>
        </row>
        <row r="5665">
          <cell r="J5665" t="str">
            <v>02.09.02.09.012 Spruit (Alat Penyuntik)</v>
          </cell>
        </row>
        <row r="5666">
          <cell r="J5666" t="str">
            <v>02.09.02.09.013 Tempat Minum Ayam</v>
          </cell>
        </row>
        <row r="5667">
          <cell r="J5667" t="str">
            <v>02.09.02.09.014 Lumpang Besi</v>
          </cell>
        </row>
        <row r="5668">
          <cell r="J5668" t="str">
            <v>02.09.02.09.015 Alat Peraga Ketrampilan Lain-lain</v>
          </cell>
        </row>
        <row r="5669">
          <cell r="J5669" t="str">
            <v>02.09.02.10.001 Gitar  Spanish</v>
          </cell>
        </row>
        <row r="5670">
          <cell r="J5670" t="str">
            <v>02.09.02.10.002 Gitar  Electrik</v>
          </cell>
        </row>
        <row r="5671">
          <cell r="J5671" t="str">
            <v>02.09.02.10.003 Piano</v>
          </cell>
        </row>
        <row r="5672">
          <cell r="J5672" t="str">
            <v>02.09.02.10.004 Organ/Electone</v>
          </cell>
        </row>
        <row r="5673">
          <cell r="J5673" t="str">
            <v>02.09.02.10.005 Recorder</v>
          </cell>
        </row>
        <row r="5674">
          <cell r="J5674" t="str">
            <v>02.09.02.10.006 Stem Fluid</v>
          </cell>
        </row>
        <row r="5675">
          <cell r="J5675" t="str">
            <v>02.09.02.10.007 Gambar Dinding Notasi Musik</v>
          </cell>
        </row>
        <row r="5676">
          <cell r="J5676" t="str">
            <v>02.09.02.10.008 Pianika</v>
          </cell>
        </row>
        <row r="5677">
          <cell r="J5677" t="str">
            <v>02.09.02.10.009 Harmonika</v>
          </cell>
        </row>
        <row r="5678">
          <cell r="J5678" t="str">
            <v>02.09.02.10.010 Gamelan</v>
          </cell>
        </row>
        <row r="5679">
          <cell r="J5679" t="str">
            <v>02.09.02.10.011 Angklung</v>
          </cell>
        </row>
        <row r="5680">
          <cell r="J5680" t="str">
            <v>02.09.02.10.012 Suling/Seruling</v>
          </cell>
        </row>
        <row r="5681">
          <cell r="J5681" t="str">
            <v>02.09.02.10.013 Kecapi</v>
          </cell>
        </row>
        <row r="5682">
          <cell r="J5682" t="str">
            <v>02.09.02.10.014 Rebab</v>
          </cell>
        </row>
        <row r="5683">
          <cell r="J5683" t="str">
            <v>02.09.02.10.015 Garpu Tala</v>
          </cell>
        </row>
        <row r="5684">
          <cell r="J5684" t="str">
            <v>02.09.02.10.016 Gendang</v>
          </cell>
        </row>
        <row r="5685">
          <cell r="J5685" t="str">
            <v>02.09.02.10.017 Alat Peraga Kesenian Lain-lain</v>
          </cell>
        </row>
        <row r="5686">
          <cell r="J5686" t="str">
            <v>02.09.02.11.001 Nama Nada</v>
          </cell>
        </row>
        <row r="5687">
          <cell r="J5687" t="str">
            <v>02.09.02.11.002 Bola Kasti</v>
          </cell>
        </row>
        <row r="5688">
          <cell r="J5688" t="str">
            <v>02.09.02.11.003 Kayu Pemukul</v>
          </cell>
        </row>
        <row r="5689">
          <cell r="J5689" t="str">
            <v>02.09.02.11.004 Start Blok</v>
          </cell>
        </row>
        <row r="5690">
          <cell r="J5690" t="str">
            <v>02.09.02.11.005 Bendera Start</v>
          </cell>
        </row>
        <row r="5691">
          <cell r="J5691" t="str">
            <v>02.09.02.11.006 Bola Pasil</v>
          </cell>
        </row>
        <row r="5692">
          <cell r="J5692" t="str">
            <v>02.09.02.11.007 Pita Ukuran (Meteran)</v>
          </cell>
        </row>
        <row r="5693">
          <cell r="J5693" t="str">
            <v>02.09.02.11.008 Alat Peraga Olah Raga Lain-lain</v>
          </cell>
        </row>
        <row r="5694">
          <cell r="J5694" t="str">
            <v>02.09.02.12.001 Lambang Negara (Garuda)</v>
          </cell>
        </row>
        <row r="5695">
          <cell r="J5695" t="str">
            <v>02.09.02.12.002 Bendera Merah Putih</v>
          </cell>
        </row>
        <row r="5696">
          <cell r="J5696" t="str">
            <v>02.09.02.12.003 Gambar Presiden</v>
          </cell>
        </row>
        <row r="5697">
          <cell r="J5697" t="str">
            <v>02.09.02.12.004 Gambar Wakil Presiden</v>
          </cell>
        </row>
        <row r="5698">
          <cell r="J5698" t="str">
            <v>02.09.02.12.005 Gambar Tokoh-tokoh Nasional</v>
          </cell>
        </row>
        <row r="5699">
          <cell r="J5699" t="str">
            <v>02.09.02.12.006 ALat Peraga PMP Lain-lain</v>
          </cell>
        </row>
        <row r="5700">
          <cell r="J5700" t="str">
            <v>02.09.03.01.001 Conductimeter</v>
          </cell>
        </row>
        <row r="5701">
          <cell r="J5701" t="str">
            <v>02.09.03.01.002 Coulometer</v>
          </cell>
        </row>
        <row r="5702">
          <cell r="J5702" t="str">
            <v>02.09.03.01.003 Potentiometer</v>
          </cell>
        </row>
        <row r="5703">
          <cell r="J5703" t="str">
            <v>02.09.03.01.004 Polarograph</v>
          </cell>
        </row>
        <row r="5704">
          <cell r="J5704" t="str">
            <v>02.09.03.01.005 Titralyzer</v>
          </cell>
        </row>
        <row r="5705">
          <cell r="J5705" t="str">
            <v>02.09.03.01.006 Lon Analyzer</v>
          </cell>
        </row>
        <row r="5706">
          <cell r="J5706" t="str">
            <v>02.09.03.01.007 Karl Fisher Water Tritator</v>
          </cell>
        </row>
        <row r="5707">
          <cell r="J5707" t="str">
            <v>02.09.03.01.008 Lecttrolylic</v>
          </cell>
        </row>
        <row r="5708">
          <cell r="J5708" t="str">
            <v>02.09.03.01.009 C-H-N Analyzer</v>
          </cell>
        </row>
        <row r="5709">
          <cell r="J5709" t="str">
            <v>02.09.03.01.010 C-H-O Analytical Microcombustion Equipment</v>
          </cell>
        </row>
        <row r="5710">
          <cell r="J5710" t="str">
            <v>02.09.03.01.011 Merz Automatic N-Analyzer</v>
          </cell>
        </row>
        <row r="5711">
          <cell r="J5711" t="str">
            <v>02.09.03.01.012 C&amp;S in Solid Combustion Analyzer</v>
          </cell>
        </row>
        <row r="5712">
          <cell r="J5712" t="str">
            <v>02.09.03.01.013 Amino Acid caobohydrate Analyzer</v>
          </cell>
        </row>
        <row r="5713">
          <cell r="J5713" t="str">
            <v>02.09.03.01.014 Electro Phoresis Analysis Equipment</v>
          </cell>
        </row>
        <row r="5714">
          <cell r="J5714" t="str">
            <v>02.09.03.01.015 Moisture Tester</v>
          </cell>
        </row>
        <row r="5715">
          <cell r="J5715" t="str">
            <v>02.09.03.01.016 KjeidahiDEgestion Block (For N Determinator)</v>
          </cell>
        </row>
        <row r="5716">
          <cell r="J5716" t="str">
            <v>02.09.03.01.017 Leak Detector</v>
          </cell>
        </row>
        <row r="5717">
          <cell r="J5717" t="str">
            <v>02.09.03.01.018 Ultra Violet Spechtrophotometer</v>
          </cell>
        </row>
        <row r="5718">
          <cell r="J5718" t="str">
            <v>02.09.03.01.019 Visible Light Spechtrophotometer</v>
          </cell>
        </row>
        <row r="5719">
          <cell r="J5719" t="str">
            <v>02.09.03.01.020 Infared Spechtrophotometer</v>
          </cell>
        </row>
        <row r="5720">
          <cell r="J5720" t="str">
            <v>02.09.03.01.021 Plame Spechtrophotometer</v>
          </cell>
        </row>
        <row r="5721">
          <cell r="J5721" t="str">
            <v>02.09.03.01.022 Atomic Absorption (Flame) Spechtrophotometer</v>
          </cell>
        </row>
        <row r="5722">
          <cell r="J5722" t="str">
            <v>02.09.03.01.023 Emmision Spechtrophotometer</v>
          </cell>
        </row>
        <row r="5723">
          <cell r="J5723" t="str">
            <v>02.09.03.01.024 X-Ray Flouresonce (XRP)</v>
          </cell>
        </row>
        <row r="5724">
          <cell r="J5724" t="str">
            <v>02.09.03.01.025 Fluorimeter</v>
          </cell>
        </row>
        <row r="5725">
          <cell r="J5725" t="str">
            <v>02.09.03.01.026 Turbidimeter/Nephelometer</v>
          </cell>
        </row>
        <row r="5726">
          <cell r="J5726" t="str">
            <v>02.09.03.01.027 Polarimeter/Refractometer</v>
          </cell>
        </row>
        <row r="5727">
          <cell r="J5727" t="str">
            <v>02.09.03.01.028 X-Ray Diffactometer</v>
          </cell>
        </row>
        <row r="5728">
          <cell r="J5728" t="str">
            <v>02.09.03.01.029 Thermoluminiscence Dosimeter (TLD) Reader</v>
          </cell>
        </row>
        <row r="5729">
          <cell r="J5729" t="str">
            <v>02.09.03.01.030 Uranium Ore Analyzer</v>
          </cell>
        </row>
        <row r="5730">
          <cell r="J5730" t="str">
            <v>02.09.03.01.031 Amilograph Meter</v>
          </cell>
        </row>
        <row r="5731">
          <cell r="J5731" t="str">
            <v>02.09.03.01.032 Mass Spectrometer</v>
          </cell>
        </row>
        <row r="5732">
          <cell r="J5732" t="str">
            <v>02.09.03.01.033 Mass Spectrograph</v>
          </cell>
        </row>
        <row r="5733">
          <cell r="J5733" t="str">
            <v>02.09.03.01.034 Magnetic Resonance Spectrometer</v>
          </cell>
        </row>
        <row r="5734">
          <cell r="J5734" t="str">
            <v>02.09.03.01.035 Calorimeter</v>
          </cell>
        </row>
        <row r="5735">
          <cell r="J5735" t="str">
            <v>02.09.03.01.036 Osmometer</v>
          </cell>
        </row>
        <row r="5736">
          <cell r="J5736" t="str">
            <v>02.09.03.01.037 Melting Point Determination Appartus</v>
          </cell>
        </row>
        <row r="5737">
          <cell r="J5737" t="str">
            <v>02.09.03.01.038 Thermogravimeter</v>
          </cell>
        </row>
        <row r="5738">
          <cell r="J5738" t="str">
            <v>02.09.03.01.039 Differensial Thermal Analyzer</v>
          </cell>
        </row>
        <row r="5739">
          <cell r="J5739" t="str">
            <v>02.09.03.01.040 Thermo Analyzer</v>
          </cell>
        </row>
        <row r="5740">
          <cell r="J5740" t="str">
            <v>02.09.03.01.041 Chromatography Developing Chamber</v>
          </cell>
        </row>
        <row r="5741">
          <cell r="J5741" t="str">
            <v>02.09.03.01.042 Thin Layer Chromatography Drying Rack/ Desiccator</v>
          </cell>
        </row>
        <row r="5742">
          <cell r="J5742" t="str">
            <v>02.09.03.01.043 Fraction Collector</v>
          </cell>
        </row>
        <row r="5743">
          <cell r="J5743" t="str">
            <v>02.09.03.01.044 Gas Chromatography (GC)</v>
          </cell>
        </row>
        <row r="5744">
          <cell r="J5744" t="str">
            <v>02.09.03.01.045 Radio Chromatography Scaner</v>
          </cell>
        </row>
        <row r="5745">
          <cell r="J5745" t="str">
            <v>02.09.03.01.046 Surface Arcameter (BET Method)</v>
          </cell>
        </row>
        <row r="5746">
          <cell r="J5746" t="str">
            <v>02.09.03.01.047 Porosimeter/Permeameter</v>
          </cell>
        </row>
        <row r="5747">
          <cell r="J5747" t="str">
            <v>02.09.03.01.048 Analytical Instrumnet Lain-lain</v>
          </cell>
        </row>
        <row r="5748">
          <cell r="J5748" t="str">
            <v>02.09.03.02.001 General Popose Glass Thermometer</v>
          </cell>
        </row>
        <row r="5749">
          <cell r="J5749" t="str">
            <v>02.09.03.02.002 Dial Reading Thermometer</v>
          </cell>
        </row>
        <row r="5750">
          <cell r="J5750" t="str">
            <v>02.09.03.02.003 Procesion Thermometer</v>
          </cell>
        </row>
        <row r="5751">
          <cell r="J5751" t="str">
            <v>02.09.03.02.004 Clinical Thermometer</v>
          </cell>
        </row>
        <row r="5752">
          <cell r="J5752" t="str">
            <v>02.09.03.02.005 Maximum-Minimum Thermometer</v>
          </cell>
        </row>
        <row r="5753">
          <cell r="J5753" t="str">
            <v>02.09.03.02.006 Resistance Thermometer</v>
          </cell>
        </row>
        <row r="5754">
          <cell r="J5754" t="str">
            <v>02.09.03.02.007 Bimetal Thermometer</v>
          </cell>
        </row>
        <row r="5755">
          <cell r="J5755" t="str">
            <v>02.09.03.02.008 Thermocouple</v>
          </cell>
        </row>
        <row r="5756">
          <cell r="J5756" t="str">
            <v>02.09.03.02.009 Temperature Indicator</v>
          </cell>
        </row>
        <row r="5757">
          <cell r="J5757" t="str">
            <v>02.09.03.02.010 Temperature Recorder</v>
          </cell>
        </row>
        <row r="5758">
          <cell r="J5758" t="str">
            <v>02.09.03.02.011 Thermoregulator</v>
          </cell>
        </row>
        <row r="5759">
          <cell r="J5759" t="str">
            <v>02.09.03.02.012 Immersion Pyrometer</v>
          </cell>
        </row>
        <row r="5760">
          <cell r="J5760" t="str">
            <v>02.09.03.02.013 Specral-Optical Pyrometer</v>
          </cell>
        </row>
        <row r="5761">
          <cell r="J5761" t="str">
            <v>02.09.03.02.014 UV/Uv-Vis Radiometer</v>
          </cell>
        </row>
        <row r="5762">
          <cell r="J5762" t="str">
            <v>02.09.03.02.015 PH Meter/Indicator And lon Meter</v>
          </cell>
        </row>
        <row r="5763">
          <cell r="J5763" t="str">
            <v>02.09.03.02.016 Ater Puryti Meter (Spesific Resitance Meter)</v>
          </cell>
        </row>
        <row r="5764">
          <cell r="J5764" t="str">
            <v>02.09.03.02.017 Dissolvel Oxygen Meter (DO)</v>
          </cell>
        </row>
        <row r="5765">
          <cell r="J5765" t="str">
            <v>02.09.03.02.018 Biological Oxygen Demand Monitor (BID)</v>
          </cell>
        </row>
        <row r="5766">
          <cell r="J5766" t="str">
            <v>02.09.03.02.019 Bourdan Vacuum Gauge</v>
          </cell>
        </row>
        <row r="5767">
          <cell r="J5767" t="str">
            <v>02.09.03.02.020 Thermocouple Vacuum Gauge</v>
          </cell>
        </row>
        <row r="5768">
          <cell r="J5768" t="str">
            <v>02.09.03.02.021 Incline Tube Manometer</v>
          </cell>
        </row>
        <row r="5769">
          <cell r="J5769" t="str">
            <v>02.09.03.02.022 Portable Flectronic manometer</v>
          </cell>
        </row>
        <row r="5770">
          <cell r="J5770" t="str">
            <v>02.09.03.02.023 Pirani High Vacuum Gauge</v>
          </cell>
        </row>
        <row r="5771">
          <cell r="J5771" t="str">
            <v>02.09.03.02.024 Vacuumeter</v>
          </cell>
        </row>
        <row r="5772">
          <cell r="J5772" t="str">
            <v>02.09.03.02.025 Well Type Manometer</v>
          </cell>
        </row>
        <row r="5773">
          <cell r="J5773" t="str">
            <v>02.09.03.02.026 Liquid Column Pressure Indicator</v>
          </cell>
        </row>
        <row r="5774">
          <cell r="J5774" t="str">
            <v>02.09.03.02.027 Electerc Element Pressure Indicator</v>
          </cell>
        </row>
        <row r="5775">
          <cell r="J5775" t="str">
            <v>02.09.03.02.028 Piezoresistive Pressure Indicator</v>
          </cell>
        </row>
        <row r="5776">
          <cell r="J5776" t="str">
            <v>02.09.03.02.029 Piezoelectric Pressure Indicator</v>
          </cell>
        </row>
        <row r="5777">
          <cell r="J5777" t="str">
            <v>02.09.03.02.030 Straningases Pressure Indicator</v>
          </cell>
        </row>
        <row r="5778">
          <cell r="J5778" t="str">
            <v>02.09.03.02.031 Hydrometer</v>
          </cell>
        </row>
        <row r="5779">
          <cell r="J5779" t="str">
            <v>02.09.03.02.032 Spesific Gravitometer</v>
          </cell>
        </row>
        <row r="5780">
          <cell r="J5780" t="str">
            <v>02.09.03.02.033 Whestphalt Balance Densitometer</v>
          </cell>
        </row>
        <row r="5781">
          <cell r="J5781" t="str">
            <v>02.09.03.02.034 Chain Balance Densitometer</v>
          </cell>
        </row>
        <row r="5782">
          <cell r="J5782" t="str">
            <v>02.09.03.02.035 Densitometer General</v>
          </cell>
        </row>
        <row r="5783">
          <cell r="J5783" t="str">
            <v>02.09.03.02.036 Surface Tensometer</v>
          </cell>
        </row>
        <row r="5784">
          <cell r="J5784" t="str">
            <v>02.09.03.02.037 Viscometer Viscosimeter</v>
          </cell>
        </row>
        <row r="5785">
          <cell r="J5785" t="str">
            <v>02.09.03.02.038 Kinematic Viscosety Bath</v>
          </cell>
        </row>
        <row r="5786">
          <cell r="J5786" t="str">
            <v>02.09.03.02.039 Du Nuoy InterFacial Tensiometer</v>
          </cell>
        </row>
        <row r="5787">
          <cell r="J5787" t="str">
            <v>02.09.03.02.040 Orsat-Fischer Gas Analyzer</v>
          </cell>
        </row>
        <row r="5788">
          <cell r="J5788" t="str">
            <v>02.09.03.02.041 Gasmeter</v>
          </cell>
        </row>
        <row r="5789">
          <cell r="J5789" t="str">
            <v>02.09.03.02.042 Anemometer Flowmeter</v>
          </cell>
        </row>
        <row r="5790">
          <cell r="J5790" t="str">
            <v>02.09.03.02.043 Venturumeter Flowmeter</v>
          </cell>
        </row>
        <row r="5791">
          <cell r="J5791" t="str">
            <v>02.09.03.02.044 Area Meter Flowmeter</v>
          </cell>
        </row>
        <row r="5792">
          <cell r="J5792" t="str">
            <v>02.09.03.02.045 Onfice Meter Flowmeter</v>
          </cell>
        </row>
        <row r="5793">
          <cell r="J5793" t="str">
            <v>02.09.03.02.046 Nozziemeter Flowmeter</v>
          </cell>
        </row>
        <row r="5794">
          <cell r="J5794" t="str">
            <v>02.09.03.02.047 Massmeter Flowmeter</v>
          </cell>
        </row>
        <row r="5795">
          <cell r="J5795" t="str">
            <v>02.09.03.02.048 Elbowimeter Flowmeter</v>
          </cell>
        </row>
        <row r="5796">
          <cell r="J5796" t="str">
            <v>02.09.03.02.049 Gage Galss Level Indicator</v>
          </cell>
        </row>
        <row r="5797">
          <cell r="J5797" t="str">
            <v>02.09.03.02.050 Tape Float Gage Level Indicator</v>
          </cell>
        </row>
        <row r="5798">
          <cell r="J5798" t="str">
            <v>02.09.03.02.051 Level Shaft Gage Level Indicator</v>
          </cell>
        </row>
        <row r="5799">
          <cell r="J5799" t="str">
            <v>02.09.03.02.052 Buble Tube Level Measumy System</v>
          </cell>
        </row>
        <row r="5800">
          <cell r="J5800" t="str">
            <v>02.09.03.02.053 Flash Point Tester</v>
          </cell>
        </row>
        <row r="5801">
          <cell r="J5801" t="str">
            <v>02.09.03.02.054 Insrument Probe/Sensor Lain-lain</v>
          </cell>
        </row>
        <row r="5802">
          <cell r="J5802" t="str">
            <v>02.09.03.03.001 Electronic Top Loading Balance</v>
          </cell>
        </row>
        <row r="5803">
          <cell r="J5803" t="str">
            <v>02.09.03.03.002 Electronic Analytical Balance</v>
          </cell>
        </row>
        <row r="5804">
          <cell r="J5804" t="str">
            <v>02.09.03.03.003 Mechanical Analytical Balance</v>
          </cell>
        </row>
        <row r="5805">
          <cell r="J5805" t="str">
            <v>02.09.03.03.004 electronic Microbalance</v>
          </cell>
        </row>
        <row r="5806">
          <cell r="J5806" t="str">
            <v>02.09.03.03.005 Remote Bader</v>
          </cell>
        </row>
        <row r="5807">
          <cell r="J5807" t="str">
            <v>02.09.03.03.006 Telecope Scale</v>
          </cell>
        </row>
        <row r="5808">
          <cell r="J5808" t="str">
            <v>02.09.03.03.007 Platform Scale</v>
          </cell>
        </row>
        <row r="5809">
          <cell r="J5809" t="str">
            <v>02.09.03.03.008 Sprong Scale</v>
          </cell>
        </row>
        <row r="5810">
          <cell r="J5810" t="str">
            <v>02.09.03.03.009 Table Balance</v>
          </cell>
        </row>
        <row r="5811">
          <cell r="J5811" t="str">
            <v>02.09.03.03.010 Electric Control</v>
          </cell>
        </row>
        <row r="5812">
          <cell r="J5812" t="str">
            <v>02.09.03.03.011 Balance Weight Set</v>
          </cell>
        </row>
        <row r="5813">
          <cell r="J5813" t="str">
            <v>02.09.03.03.012 Rotator Heater Control</v>
          </cell>
        </row>
        <row r="5814">
          <cell r="J5814" t="str">
            <v>02.09.03.03.013 UWFP Control Panel with HR</v>
          </cell>
        </row>
        <row r="5815">
          <cell r="J5815" t="str">
            <v>02.09.03.03.014 Reccoder</v>
          </cell>
        </row>
        <row r="5816">
          <cell r="J5816" t="str">
            <v>02.09.03.03.015 Water Sampler</v>
          </cell>
        </row>
        <row r="5817">
          <cell r="J5817" t="str">
            <v>02.09.03.03.016 Stop Watch</v>
          </cell>
        </row>
        <row r="5818">
          <cell r="J5818" t="str">
            <v>02.09.03.03.017 Stop Clock</v>
          </cell>
        </row>
        <row r="5819">
          <cell r="J5819" t="str">
            <v>02.09.03.03.018 Interval Timer</v>
          </cell>
        </row>
        <row r="5820">
          <cell r="J5820" t="str">
            <v>02.09.03.03.019 Wall Clock</v>
          </cell>
        </row>
        <row r="5821">
          <cell r="J5821" t="str">
            <v>02.09.03.03.020 Automatic On/Off Time Switch</v>
          </cell>
        </row>
        <row r="5822">
          <cell r="J5822" t="str">
            <v>02.09.03.03.021 Stroboscope Flash</v>
          </cell>
        </row>
        <row r="5823">
          <cell r="J5823" t="str">
            <v>02.09.03.03.022 Tachometer</v>
          </cell>
        </row>
        <row r="5824">
          <cell r="J5824" t="str">
            <v>02.09.03.03.023 Rpm Meter</v>
          </cell>
        </row>
        <row r="5825">
          <cell r="J5825" t="str">
            <v>02.09.03.03.024 Coloni Holder</v>
          </cell>
        </row>
        <row r="5826">
          <cell r="J5826" t="str">
            <v>02.09.03.03.025 Battle Holder</v>
          </cell>
        </row>
        <row r="5827">
          <cell r="J5827" t="str">
            <v>02.09.03.03.026 Team Heater Water Bath</v>
          </cell>
        </row>
        <row r="5828">
          <cell r="J5828" t="str">
            <v>02.09.03.03.027 Electrically Heated Water Bath</v>
          </cell>
        </row>
        <row r="5829">
          <cell r="J5829" t="str">
            <v>02.09.03.03.028 Electrically Heated Oil Bath</v>
          </cell>
        </row>
        <row r="5830">
          <cell r="J5830" t="str">
            <v>02.09.03.03.029 Sand Bath</v>
          </cell>
        </row>
        <row r="5831">
          <cell r="J5831" t="str">
            <v>02.09.03.03.030 Thermostatic Water Bath</v>
          </cell>
        </row>
        <row r="5832">
          <cell r="J5832" t="str">
            <v>02.09.03.03.031 Shaking Water Bath</v>
          </cell>
        </row>
        <row r="5833">
          <cell r="J5833" t="str">
            <v>02.09.03.03.032 Test Tube Dry Bath</v>
          </cell>
        </row>
        <row r="5834">
          <cell r="J5834" t="str">
            <v>02.09.03.03.033 Shaking Water Bath</v>
          </cell>
        </row>
        <row r="5835">
          <cell r="J5835" t="str">
            <v>02.09.03.03.034 Cleaning Bath</v>
          </cell>
        </row>
        <row r="5836">
          <cell r="J5836" t="str">
            <v>02.09.03.03.035 Lab Eva Porator</v>
          </cell>
        </row>
        <row r="5837">
          <cell r="J5837" t="str">
            <v>02.09.03.03.036 Thermostatic Water Cerculator</v>
          </cell>
        </row>
        <row r="5838">
          <cell r="J5838" t="str">
            <v>02.09.03.03.037 Thermostatic Oil Cerculator</v>
          </cell>
        </row>
        <row r="5839">
          <cell r="J5839" t="str">
            <v>02.09.03.03.038 Thermostatic Refrigerating Carculator</v>
          </cell>
        </row>
        <row r="5840">
          <cell r="J5840" t="str">
            <v>02.09.03.03.039 Vice Jig U 235 Proses</v>
          </cell>
        </row>
        <row r="5841">
          <cell r="J5841" t="str">
            <v>02.09.03.03.040 Dauble Ended Bottle Case</v>
          </cell>
        </row>
        <row r="5842">
          <cell r="J5842" t="str">
            <v>02.09.03.03.041 Bunsen Gas Bumer</v>
          </cell>
        </row>
        <row r="5843">
          <cell r="J5843" t="str">
            <v>02.09.03.03.042 Maker Gas Bumer</v>
          </cell>
        </row>
        <row r="5844">
          <cell r="J5844" t="str">
            <v>02.09.03.03.043 Blow Lamp (Brander)</v>
          </cell>
        </row>
        <row r="5845">
          <cell r="J5845" t="str">
            <v>02.09.03.03.044 AW Bottle Case</v>
          </cell>
        </row>
        <row r="5846">
          <cell r="J5846" t="str">
            <v>02.09.03.03.045 FRFW Bottle Case</v>
          </cell>
        </row>
        <row r="5847">
          <cell r="J5847" t="str">
            <v>02.09.03.03.046 Hot Plate</v>
          </cell>
        </row>
        <row r="5848">
          <cell r="J5848" t="str">
            <v>02.09.03.03.047 Cold Plate</v>
          </cell>
        </row>
        <row r="5849">
          <cell r="J5849" t="str">
            <v>02.09.03.03.048 Immersion Heating Coll</v>
          </cell>
        </row>
        <row r="5850">
          <cell r="J5850" t="str">
            <v>02.09.03.03.049 Immersion Rod Coll</v>
          </cell>
        </row>
        <row r="5851">
          <cell r="J5851" t="str">
            <v>02.09.03.03.050 Immersion Refrigeration Stiring</v>
          </cell>
        </row>
        <row r="5852">
          <cell r="J5852" t="str">
            <v>02.09.03.03.051 Hot Plate with Magnetic Stiring</v>
          </cell>
        </row>
        <row r="5853">
          <cell r="J5853" t="str">
            <v>02.09.03.03.052 Automatic Laboratory Steam Generator</v>
          </cell>
        </row>
        <row r="5854">
          <cell r="J5854" t="str">
            <v>02.09.03.03.053 Water Perclator (Boiler)</v>
          </cell>
        </row>
        <row r="5855">
          <cell r="J5855" t="str">
            <v>02.09.03.03.054 Rotating Jig</v>
          </cell>
        </row>
        <row r="5856">
          <cell r="J5856" t="str">
            <v>02.09.03.03.055 Heat Gun</v>
          </cell>
        </row>
        <row r="5857">
          <cell r="J5857" t="str">
            <v>02.09.03.03.056 Heating Mantle</v>
          </cell>
        </row>
        <row r="5858">
          <cell r="J5858" t="str">
            <v>02.09.03.03.057 Table Model Health g Mantle</v>
          </cell>
        </row>
        <row r="5859">
          <cell r="J5859" t="str">
            <v>02.09.03.03.058 Heating Tape</v>
          </cell>
        </row>
        <row r="5860">
          <cell r="J5860" t="str">
            <v>02.09.03.03.059 Kompor Listrik</v>
          </cell>
        </row>
        <row r="5861">
          <cell r="J5861" t="str">
            <v>02.09.03.03.060 Infrared Lamp</v>
          </cell>
        </row>
        <row r="5862">
          <cell r="J5862" t="str">
            <v>02.09.03.03.061 High Pressure Autoclave (W/WO) Stirree</v>
          </cell>
        </row>
        <row r="5863">
          <cell r="J5863" t="str">
            <v>02.09.03.03.062 High Presure Shaking Autoclave</v>
          </cell>
        </row>
        <row r="5864">
          <cell r="J5864" t="str">
            <v>02.09.03.03.063 Pressure Vessel</v>
          </cell>
        </row>
        <row r="5865">
          <cell r="J5865" t="str">
            <v>02.09.03.03.064 Special Tube Fumace</v>
          </cell>
        </row>
        <row r="5866">
          <cell r="J5866" t="str">
            <v>02.09.03.03.065 Tube Fumace</v>
          </cell>
        </row>
        <row r="5867">
          <cell r="J5867" t="str">
            <v>02.09.03.03.066 Vibrating Micro Shaker</v>
          </cell>
        </row>
        <row r="5868">
          <cell r="J5868" t="str">
            <v>02.09.03.03.067 Shaking Machine</v>
          </cell>
        </row>
        <row r="5869">
          <cell r="J5869" t="str">
            <v>02.09.03.03.068 Test Tube Shaker</v>
          </cell>
        </row>
        <row r="5870">
          <cell r="J5870" t="str">
            <v>02.09.03.03.069 Universal Shaking Apparatus</v>
          </cell>
        </row>
        <row r="5871">
          <cell r="J5871" t="str">
            <v>02.09.03.03.070 Lab Stirried Reaction Vessel</v>
          </cell>
        </row>
        <row r="5872">
          <cell r="J5872" t="str">
            <v>02.09.03.03.071 Sterrer Motor</v>
          </cell>
        </row>
        <row r="5873">
          <cell r="J5873" t="str">
            <v>02.09.03.03.072 Multiple Stining Unit</v>
          </cell>
        </row>
        <row r="5874">
          <cell r="J5874" t="str">
            <v>02.09.03.03.073 Magnetic Sterrer</v>
          </cell>
        </row>
        <row r="5875">
          <cell r="J5875" t="str">
            <v>02.09.03.03.074 Revaluation Counter</v>
          </cell>
        </row>
        <row r="5876">
          <cell r="J5876" t="str">
            <v>02.09.03.03.075 Ultrasonic Sceaner</v>
          </cell>
        </row>
        <row r="5877">
          <cell r="J5877" t="str">
            <v>02.09.03.03.076 Laboratory Sleving Machine Shaker</v>
          </cell>
        </row>
        <row r="5878">
          <cell r="J5878" t="str">
            <v>02.09.03.03.077 Laboratory Sleve Set</v>
          </cell>
        </row>
        <row r="5879">
          <cell r="J5879" t="str">
            <v>02.09.03.03.078 Vibrating Screen</v>
          </cell>
        </row>
        <row r="5880">
          <cell r="J5880" t="str">
            <v>02.09.03.03.079 Siffer &amp; Rotatop</v>
          </cell>
        </row>
        <row r="5881">
          <cell r="J5881" t="str">
            <v>02.09.03.03.080 Ball Mill</v>
          </cell>
        </row>
        <row r="5882">
          <cell r="J5882" t="str">
            <v>02.09.03.03.081 Laboratory Cylinder Centrifuge</v>
          </cell>
        </row>
        <row r="5883">
          <cell r="J5883" t="str">
            <v>02.09.03.03.082 Laboratory Basket Centrifuge</v>
          </cell>
        </row>
        <row r="5884">
          <cell r="J5884" t="str">
            <v>02.09.03.03.083 Hand Centrifuge</v>
          </cell>
        </row>
        <row r="5885">
          <cell r="J5885" t="str">
            <v>02.09.03.03.084 Laboratory Bench Centrifuge</v>
          </cell>
        </row>
        <row r="5886">
          <cell r="J5886" t="str">
            <v>02.09.03.03.085 Laboratory High Speed Centrifuge</v>
          </cell>
        </row>
        <row r="5887">
          <cell r="J5887" t="str">
            <v>02.09.03.03.086 Ultra Centrifuge</v>
          </cell>
        </row>
        <row r="5888">
          <cell r="J5888" t="str">
            <v>02.09.03.03.087 Muffie Furnace</v>
          </cell>
        </row>
        <row r="5889">
          <cell r="J5889" t="str">
            <v>02.09.03.03.088 Transformer</v>
          </cell>
        </row>
        <row r="5890">
          <cell r="J5890" t="str">
            <v>02.09.03.03.089 Distilation Equipment</v>
          </cell>
        </row>
        <row r="5891">
          <cell r="J5891" t="str">
            <v>02.09.03.03.090 Distilation Air Barat</v>
          </cell>
        </row>
        <row r="5892">
          <cell r="J5892" t="str">
            <v>02.09.03.03.091 Lab Water Purifier/Demmaralizer</v>
          </cell>
        </row>
        <row r="5893">
          <cell r="J5893" t="str">
            <v>02.09.03.03.092 Lab water Destiling/Bio Sistiling Apparatus</v>
          </cell>
        </row>
        <row r="5894">
          <cell r="J5894" t="str">
            <v>02.09.03.03.093 Electrolytic Hr Generator</v>
          </cell>
        </row>
        <row r="5895">
          <cell r="J5895" t="str">
            <v>02.09.03.03.094 Kepp's Gas Generator</v>
          </cell>
        </row>
        <row r="5896">
          <cell r="J5896" t="str">
            <v>02.09.03.03.095 Picking System</v>
          </cell>
        </row>
        <row r="5897">
          <cell r="J5897" t="str">
            <v>02.09.03.03.096 Room Dehudifier</v>
          </cell>
        </row>
        <row r="5898">
          <cell r="J5898" t="str">
            <v>02.09.03.03.097 Room Dehudifier</v>
          </cell>
        </row>
        <row r="5899">
          <cell r="J5899" t="str">
            <v>02.09.03.03.098 Humadity Chamber</v>
          </cell>
        </row>
        <row r="5900">
          <cell r="J5900" t="str">
            <v>02.09.03.03.099 Laboratory/Service Wagon/Cart</v>
          </cell>
        </row>
        <row r="5901">
          <cell r="J5901" t="str">
            <v>02.09.03.03.100 General Laboratory Tool Lain-lain</v>
          </cell>
        </row>
        <row r="5902">
          <cell r="J5902" t="str">
            <v>02.09.03.04.001 Hot Plate with Magnetic Stiring</v>
          </cell>
        </row>
        <row r="5903">
          <cell r="J5903" t="str">
            <v>02.09.03.04.002 Plating System</v>
          </cell>
        </row>
        <row r="5904">
          <cell r="J5904" t="str">
            <v>02.09.03.04.003 Herilac Welder &amp; Special WS</v>
          </cell>
        </row>
        <row r="5905">
          <cell r="J5905" t="str">
            <v>02.09.03.04.004 Cambustion Tube</v>
          </cell>
        </row>
        <row r="5906">
          <cell r="J5906" t="str">
            <v>02.09.03.04.005 Vacuum System</v>
          </cell>
        </row>
        <row r="5907">
          <cell r="J5907" t="str">
            <v>02.09.03.04.006 Dewar</v>
          </cell>
        </row>
        <row r="5908">
          <cell r="J5908" t="str">
            <v>02.09.03.04.007 Regulator Pemanas</v>
          </cell>
        </row>
        <row r="5909">
          <cell r="J5909" t="str">
            <v>02.09.03.04.008 Pemanas Jaket</v>
          </cell>
        </row>
        <row r="5910">
          <cell r="J5910" t="str">
            <v>02.09.03.04.009 Speed Dyana Mixer</v>
          </cell>
        </row>
        <row r="5911">
          <cell r="J5911" t="str">
            <v>02.09.03.04.010 Srystal Growing + Cutter Mach</v>
          </cell>
        </row>
        <row r="5912">
          <cell r="J5912" t="str">
            <v>02.09.03.04.011 Instrument Probe/Sensor A Lain-lain</v>
          </cell>
        </row>
        <row r="5913">
          <cell r="J5913" t="str">
            <v>02.09.03.05.001 Burette</v>
          </cell>
        </row>
        <row r="5914">
          <cell r="J5914" t="str">
            <v>02.09.03.05.002 Automatic Burelle</v>
          </cell>
        </row>
        <row r="5915">
          <cell r="J5915" t="str">
            <v>02.09.03.05.003 Pipette Epperdort</v>
          </cell>
        </row>
        <row r="5916">
          <cell r="J5916" t="str">
            <v>02.09.03.05.004 Microlitre Piperdirt</v>
          </cell>
        </row>
        <row r="5917">
          <cell r="J5917" t="str">
            <v>02.09.03.05.005 Large Glass Vessel (Kataslitye Low Exchange)</v>
          </cell>
        </row>
        <row r="5918">
          <cell r="J5918" t="str">
            <v>02.09.03.05.006 Water Chiller</v>
          </cell>
        </row>
        <row r="5919">
          <cell r="J5919" t="str">
            <v>02.09.03.05.007 Dessiccator</v>
          </cell>
        </row>
        <row r="5920">
          <cell r="J5920" t="str">
            <v>02.09.03.05.008 Cendensor (Liebig Davis, Dimrot, Spiral, Alhm)</v>
          </cell>
        </row>
        <row r="5921">
          <cell r="J5921" t="str">
            <v>02.09.03.05.009 Soxhel Extrator</v>
          </cell>
        </row>
        <row r="5922">
          <cell r="J5922" t="str">
            <v>02.09.03.05.010 Crucible (Quartz, Porcelin)</v>
          </cell>
        </row>
        <row r="5923">
          <cell r="J5923" t="str">
            <v>02.09.03.05.011 Curcible (Nickel, etc)</v>
          </cell>
        </row>
        <row r="5924">
          <cell r="J5924" t="str">
            <v>02.09.03.05.012 Mortar Porcelin</v>
          </cell>
        </row>
        <row r="5925">
          <cell r="J5925" t="str">
            <v>02.09.03.05.013 Integrated Circuit Taster (IC Taster)</v>
          </cell>
        </row>
        <row r="5926">
          <cell r="J5926" t="str">
            <v>02.09.03.05.014 Beaker</v>
          </cell>
        </row>
        <row r="5927">
          <cell r="J5927" t="str">
            <v>02.09.03.05.015 Flask</v>
          </cell>
        </row>
        <row r="5928">
          <cell r="J5928" t="str">
            <v>02.09.03.05.016 Botle Aspirator</v>
          </cell>
        </row>
        <row r="5929">
          <cell r="J5929" t="str">
            <v>02.09.03.05.017 Retort</v>
          </cell>
        </row>
        <row r="5930">
          <cell r="J5930" t="str">
            <v>02.09.03.05.018 Funnel</v>
          </cell>
        </row>
        <row r="5931">
          <cell r="J5931" t="str">
            <v>02.09.03.05.019 Safety Can</v>
          </cell>
        </row>
        <row r="5932">
          <cell r="J5932" t="str">
            <v>02.09.03.05.020 Safety Container/Jerrican</v>
          </cell>
        </row>
        <row r="5933">
          <cell r="J5933" t="str">
            <v>02.09.03.05.021 Safety Container</v>
          </cell>
        </row>
        <row r="5934">
          <cell r="J5934" t="str">
            <v>02.09.03.05.022 Tank</v>
          </cell>
        </row>
        <row r="5935">
          <cell r="J5935" t="str">
            <v>02.09.03.05.023 Glassware Plastik/Utensils Lain-lain</v>
          </cell>
        </row>
        <row r="5936">
          <cell r="J5936" t="str">
            <v>02.09.03.06.001 Generator Set (Lab Scale)</v>
          </cell>
        </row>
        <row r="5937">
          <cell r="J5937" t="str">
            <v>02.09.03.06.002 Ear (Protecting) Muff</v>
          </cell>
        </row>
        <row r="5938">
          <cell r="J5938" t="str">
            <v>02.09.03.06.003 Eye Geoggles</v>
          </cell>
        </row>
        <row r="5939">
          <cell r="J5939" t="str">
            <v>02.09.03.06.004 Face Shiled (Form Radiant Heat Spork)</v>
          </cell>
        </row>
        <row r="5940">
          <cell r="J5940" t="str">
            <v>02.09.03.06.005 Anti Dust &amp; Taxic Fume Reapirator</v>
          </cell>
        </row>
        <row r="5941">
          <cell r="J5941" t="str">
            <v>02.09.03.06.006 Eyewash Station</v>
          </cell>
        </row>
        <row r="5942">
          <cell r="J5942" t="str">
            <v>02.09.03.06.007 Hot Cell</v>
          </cell>
        </row>
        <row r="5943">
          <cell r="J5943" t="str">
            <v>02.09.03.06.008 Lead Glass Mindow</v>
          </cell>
        </row>
        <row r="5944">
          <cell r="J5944" t="str">
            <v>02.09.03.06.009 FPM Target Holder Assembly</v>
          </cell>
        </row>
        <row r="5945">
          <cell r="J5945" t="str">
            <v>02.09.03.06.010 WNP Hook</v>
          </cell>
        </row>
        <row r="5946">
          <cell r="J5946" t="str">
            <v>02.09.03.06.011 Fire Extinguisher</v>
          </cell>
        </row>
        <row r="5947">
          <cell r="J5947" t="str">
            <v>02.09.03.06.012 Fire Extinguisher Carlage</v>
          </cell>
        </row>
        <row r="5948">
          <cell r="J5948" t="str">
            <v>02.09.03.06.013 Capsule Handling Toll &amp; LA</v>
          </cell>
        </row>
        <row r="5949">
          <cell r="J5949" t="str">
            <v>02.09.03.06.014 Isotop Stringer</v>
          </cell>
        </row>
        <row r="5950">
          <cell r="J5950" t="str">
            <v>02.09.03.06.015 In Pool Holder for Stringer</v>
          </cell>
        </row>
        <row r="5951">
          <cell r="J5951" t="str">
            <v>02.09.03.06.016 Fume Alert Napor Detector</v>
          </cell>
        </row>
        <row r="5952">
          <cell r="J5952" t="str">
            <v>02.09.03.06.017 Smoke Detecting System &amp; Alarm</v>
          </cell>
        </row>
        <row r="5953">
          <cell r="J5953" t="str">
            <v>02.09.03.06.018 Fume /Gas Leak Detector</v>
          </cell>
        </row>
        <row r="5954">
          <cell r="J5954" t="str">
            <v>02.09.03.06.019 Fission Product CSB, TILIEC</v>
          </cell>
        </row>
        <row r="5955">
          <cell r="J5955" t="str">
            <v>02.09.03.06.020 Electronic Controls</v>
          </cell>
        </row>
        <row r="5956">
          <cell r="J5956" t="str">
            <v>02.09.03.06.021 Glave Box</v>
          </cell>
        </row>
        <row r="5957">
          <cell r="J5957" t="str">
            <v>02.09.03.06.022 Fume Hood</v>
          </cell>
        </row>
        <row r="5958">
          <cell r="J5958" t="str">
            <v>02.09.03.06.023 Acid Hood</v>
          </cell>
        </row>
        <row r="5959">
          <cell r="J5959" t="str">
            <v>02.09.03.06.024 Special Support Equip</v>
          </cell>
        </row>
        <row r="5960">
          <cell r="J5960" t="str">
            <v>02.09.03.06.025 Gamma Monitor</v>
          </cell>
        </row>
        <row r="5961">
          <cell r="J5961" t="str">
            <v>02.09.03.06.026 High Volume Air Sampler</v>
          </cell>
        </row>
        <row r="5962">
          <cell r="J5962" t="str">
            <v>02.09.03.06.027 Laboratory Safety equipment Lain-lain</v>
          </cell>
        </row>
        <row r="5963">
          <cell r="J5963" t="str">
            <v>02.09.04.01.001 Ge Detector (Planer + Coxial)</v>
          </cell>
        </row>
        <row r="5964">
          <cell r="J5964" t="str">
            <v>02.09.04.01.002 SI (LI) Detector</v>
          </cell>
        </row>
        <row r="5965">
          <cell r="J5965" t="str">
            <v>02.09.04.01.003 GE (LI) Coalocial Detector</v>
          </cell>
        </row>
        <row r="5966">
          <cell r="J5966" t="str">
            <v>02.09.04.01.004 Thin Window GE (LI) Coakxial Detector</v>
          </cell>
        </row>
        <row r="5967">
          <cell r="J5967" t="str">
            <v>02.09.04.01.005 Assesories Ni Liq + LN2</v>
          </cell>
        </row>
        <row r="5968">
          <cell r="J5968" t="str">
            <v>02.09.04.01.006 LN2 Detector</v>
          </cell>
        </row>
        <row r="5969">
          <cell r="J5969" t="str">
            <v>02.09.04.01.007 Vertical Dipstick Cryostat</v>
          </cell>
        </row>
        <row r="5970">
          <cell r="J5970" t="str">
            <v>02.09.04.01.008 Horisontal Disostick Cryostat</v>
          </cell>
        </row>
        <row r="5971">
          <cell r="J5971" t="str">
            <v>02.09.04.01.009 45 Dipstick Cryostat</v>
          </cell>
        </row>
        <row r="5972">
          <cell r="J5972" t="str">
            <v>02.09.04.01.010 Detector Alpha</v>
          </cell>
        </row>
        <row r="5973">
          <cell r="J5973" t="str">
            <v>02.09.04.01.011 Sillicon Surface Barrier Detector (SSB)</v>
          </cell>
        </row>
        <row r="5974">
          <cell r="J5974" t="str">
            <v>02.09.04.01.012 Vacuum Chamber</v>
          </cell>
        </row>
        <row r="5975">
          <cell r="J5975" t="str">
            <v>02.09.04.01.013 Gos Filled Detector (He, 3 Bf3)</v>
          </cell>
        </row>
        <row r="5976">
          <cell r="J5976" t="str">
            <v>02.09.04.01.014 Nal Scintillation Detector</v>
          </cell>
        </row>
        <row r="5977">
          <cell r="J5977" t="str">
            <v>02.09.04.01.015 Fash Neutron Scintillation Detector</v>
          </cell>
        </row>
        <row r="5978">
          <cell r="J5978" t="str">
            <v>02.09.04.01.016 Radiation Detector Lain-lain</v>
          </cell>
        </row>
        <row r="5979">
          <cell r="J5979" t="str">
            <v>02.09.04.02.001 Preamplifier Propotional Couter</v>
          </cell>
        </row>
        <row r="5980">
          <cell r="J5980" t="str">
            <v>02.09.04.02.002 Preamplifier Ge (LE) Detactor</v>
          </cell>
        </row>
        <row r="5981">
          <cell r="J5981" t="str">
            <v>02.09.04.02.003 Preamplifier SSB Detactor</v>
          </cell>
        </row>
        <row r="5982">
          <cell r="J5982" t="str">
            <v>02.09.04.02.004 Preamplifier Semi Conductor Detactor</v>
          </cell>
        </row>
        <row r="5983">
          <cell r="J5983" t="str">
            <v>02.09.04.02.005 Preamplifier Sceletillation Detactor</v>
          </cell>
        </row>
        <row r="5984">
          <cell r="J5984" t="str">
            <v>02.09.04.02.006 Preamplifier PM Tube Bose</v>
          </cell>
        </row>
        <row r="5985">
          <cell r="J5985" t="str">
            <v>02.09.04.02.007 Spectroscope Amplifier</v>
          </cell>
        </row>
        <row r="5986">
          <cell r="J5986" t="str">
            <v>02.09.04.02.008 Double Dellay Line Amplifier</v>
          </cell>
        </row>
        <row r="5987">
          <cell r="J5987" t="str">
            <v>02.09.04.02.009 Delay Amplifier</v>
          </cell>
        </row>
        <row r="5988">
          <cell r="J5988" t="str">
            <v>02.09.04.02.010 Biased Amplifier</v>
          </cell>
        </row>
        <row r="5989">
          <cell r="J5989" t="str">
            <v>02.09.04.02.011 Preamp/Amp/Disc (PAD)</v>
          </cell>
        </row>
        <row r="5990">
          <cell r="J5990" t="str">
            <v>02.09.04.02.012 Timming Filter Amplifier</v>
          </cell>
        </row>
        <row r="5991">
          <cell r="J5991" t="str">
            <v>02.09.04.02.013 Sum Invert Amplifier</v>
          </cell>
        </row>
        <row r="5992">
          <cell r="J5992" t="str">
            <v>02.09.04.02.014 Time Analyzer</v>
          </cell>
        </row>
        <row r="5993">
          <cell r="J5993" t="str">
            <v>02.09.04.02.015 Constant Fraction Deseriminator</v>
          </cell>
        </row>
        <row r="5994">
          <cell r="J5994" t="str">
            <v>02.09.04.02.016 Universal Cooincidence</v>
          </cell>
        </row>
        <row r="5995">
          <cell r="J5995" t="str">
            <v>02.09.04.02.017 Coincidence Analyser</v>
          </cell>
        </row>
        <row r="5996">
          <cell r="J5996" t="str">
            <v>02.09.04.02.018 Logic Shaper and Delay</v>
          </cell>
        </row>
        <row r="5997">
          <cell r="J5997" t="str">
            <v>02.09.04.02.019 Namosec Delay</v>
          </cell>
        </row>
        <row r="5998">
          <cell r="J5998" t="str">
            <v>02.09.04.02.020 Fast/Slow Coincidence</v>
          </cell>
        </row>
        <row r="5999">
          <cell r="J5999" t="str">
            <v>02.09.04.02.021 Analog to Digital Converter (ADC)</v>
          </cell>
        </row>
        <row r="6000">
          <cell r="J6000" t="str">
            <v>02.09.04.02.022 Linear Gate</v>
          </cell>
        </row>
        <row r="6001">
          <cell r="J6001" t="str">
            <v>02.09.04.02.023 Linear Gate and Streteher</v>
          </cell>
        </row>
        <row r="6002">
          <cell r="J6002" t="str">
            <v>02.09.04.02.024 Live Gate Counector Pile up Rejector</v>
          </cell>
        </row>
        <row r="6003">
          <cell r="J6003" t="str">
            <v>02.09.04.02.025 Spectrum Stabilyser</v>
          </cell>
        </row>
        <row r="6004">
          <cell r="J6004" t="str">
            <v>02.09.04.02.026 Logic Analyzer</v>
          </cell>
        </row>
        <row r="6005">
          <cell r="J6005" t="str">
            <v>02.09.04.02.027 Mixer Rauter</v>
          </cell>
        </row>
        <row r="6006">
          <cell r="J6006" t="str">
            <v>02.09.04.02.028 Linear Logarithmic Reatemeter</v>
          </cell>
        </row>
        <row r="6007">
          <cell r="J6007" t="str">
            <v>02.09.04.02.029 Linear Ratemeter</v>
          </cell>
        </row>
        <row r="6008">
          <cell r="J6008" t="str">
            <v>02.09.04.02.030 Multi Input Multi Sacler</v>
          </cell>
        </row>
        <row r="6009">
          <cell r="J6009" t="str">
            <v>02.09.04.02.031 Blind Scaler</v>
          </cell>
        </row>
        <row r="6010">
          <cell r="J6010" t="str">
            <v>02.09.04.02.032 Data Input</v>
          </cell>
        </row>
        <row r="6011">
          <cell r="J6011" t="str">
            <v>02.09.04.02.033 Parabell to Serial Converter</v>
          </cell>
        </row>
        <row r="6012">
          <cell r="J6012" t="str">
            <v>02.09.04.02.034 Papear Tape Scanner</v>
          </cell>
        </row>
        <row r="6013">
          <cell r="J6013" t="str">
            <v>02.09.04.02.035 Teletype Scaner</v>
          </cell>
        </row>
        <row r="6014">
          <cell r="J6014" t="str">
            <v>02.09.04.02.036 Blind Timer</v>
          </cell>
        </row>
        <row r="6015">
          <cell r="J6015" t="str">
            <v>02.09.04.02.037 Timer/Scaler</v>
          </cell>
        </row>
        <row r="6016">
          <cell r="J6016" t="str">
            <v>02.09.04.02.038 Chonometer</v>
          </cell>
        </row>
        <row r="6017">
          <cell r="J6017" t="str">
            <v>02.09.04.02.039 Serial Scanner/Printe</v>
          </cell>
        </row>
        <row r="6018">
          <cell r="J6018" t="str">
            <v>02.09.04.02.040 Preamp Power Supply</v>
          </cell>
        </row>
        <row r="6019">
          <cell r="J6019" t="str">
            <v>02.09.04.02.041 Bin/Power Supply</v>
          </cell>
        </row>
        <row r="6020">
          <cell r="J6020" t="str">
            <v>02.09.04.02.042 HV Power Supply</v>
          </cell>
        </row>
        <row r="6021">
          <cell r="J6021" t="str">
            <v>02.09.04.02.043 HV Bias Power Supply</v>
          </cell>
        </row>
        <row r="6022">
          <cell r="J6022" t="str">
            <v>02.09.04.02.044 DC Power Supply</v>
          </cell>
        </row>
        <row r="6023">
          <cell r="J6023" t="str">
            <v>02.09.04.02.045 System Fower</v>
          </cell>
        </row>
        <row r="6024">
          <cell r="J6024" t="str">
            <v>02.09.04.02.046 Oscilator Modula</v>
          </cell>
        </row>
        <row r="6025">
          <cell r="J6025" t="str">
            <v>02.09.04.02.047 Line Square Wave Oscilator</v>
          </cell>
        </row>
        <row r="6026">
          <cell r="J6026" t="str">
            <v>02.09.04.02.048 Low Distortion Oscilator</v>
          </cell>
        </row>
        <row r="6027">
          <cell r="J6027" t="str">
            <v>02.09.04.02.049 Pulse Generator/Pluser</v>
          </cell>
        </row>
        <row r="6028">
          <cell r="J6028" t="str">
            <v>02.09.04.02.050 Prequenso Synthatizer</v>
          </cell>
        </row>
        <row r="6029">
          <cell r="J6029" t="str">
            <v>02.09.04.02.051 Function Generator</v>
          </cell>
        </row>
        <row r="6030">
          <cell r="J6030" t="str">
            <v>02.09.04.02.052 Signal Generator</v>
          </cell>
        </row>
        <row r="6031">
          <cell r="J6031" t="str">
            <v>02.09.04.02.053 Sweep Oscilator</v>
          </cell>
        </row>
        <row r="6032">
          <cell r="J6032" t="str">
            <v>02.09.04.02.054 Reference Pulser</v>
          </cell>
        </row>
        <row r="6033">
          <cell r="J6033" t="str">
            <v>02.09.04.02.055 Precision Pulser</v>
          </cell>
        </row>
        <row r="6034">
          <cell r="J6034" t="str">
            <v>02.09.04.02.056 Logic Pulser</v>
          </cell>
        </row>
        <row r="6035">
          <cell r="J6035" t="str">
            <v>02.09.04.02.057 Modular Counting &amp; Scentific Lain-lain</v>
          </cell>
        </row>
        <row r="6036">
          <cell r="J6036" t="str">
            <v>02.09.04.03.001 Liquid/Scintilation Counter</v>
          </cell>
        </row>
        <row r="6037">
          <cell r="J6037" t="str">
            <v>02.09.04.03.002 Multi Chanel Analyser</v>
          </cell>
        </row>
        <row r="6038">
          <cell r="J6038" t="str">
            <v>02.09.04.03.003 Multi Parameter System</v>
          </cell>
        </row>
        <row r="6039">
          <cell r="J6039" t="str">
            <v>02.09.04.03.004 Scanner</v>
          </cell>
        </row>
        <row r="6040">
          <cell r="J6040" t="str">
            <v>02.09.04.03.005 Ultra Low Level/Counting System</v>
          </cell>
        </row>
        <row r="6041">
          <cell r="J6041" t="str">
            <v>02.09.04.03.006 Single Chanel Analyser Counter</v>
          </cell>
        </row>
        <row r="6042">
          <cell r="J6042" t="str">
            <v>02.09.04.03.007 Quod Alpha Spectometer</v>
          </cell>
        </row>
        <row r="6043">
          <cell r="J6043" t="str">
            <v>02.09.04.03.008 GM Counter</v>
          </cell>
        </row>
        <row r="6044">
          <cell r="J6044" t="str">
            <v>02.09.04.03.009 4 Coincidence Counter</v>
          </cell>
        </row>
        <row r="6045">
          <cell r="J6045" t="str">
            <v>02.09.04.03.010 Scintilometer</v>
          </cell>
        </row>
        <row r="6046">
          <cell r="J6046" t="str">
            <v>02.09.04.03.011 Gamma Ray Spectometer</v>
          </cell>
        </row>
        <row r="6047">
          <cell r="J6047" t="str">
            <v>02.09.04.03.012 Lonnger</v>
          </cell>
        </row>
        <row r="6048">
          <cell r="J6048" t="str">
            <v>02.09.04.03.013 Gas Flow Counter</v>
          </cell>
        </row>
        <row r="6049">
          <cell r="J6049" t="str">
            <v>02.09.04.03.014 Neutron Counter</v>
          </cell>
        </row>
        <row r="6050">
          <cell r="J6050" t="str">
            <v>02.09.04.03.015 Gamma Lonzation Chamber</v>
          </cell>
        </row>
        <row r="6051">
          <cell r="J6051" t="str">
            <v>02.09.04.03.016 Assembly/Accounting System Lain-lain</v>
          </cell>
        </row>
        <row r="6052">
          <cell r="J6052" t="str">
            <v>02.09.04.04.001 Single Channel Recorder</v>
          </cell>
        </row>
        <row r="6053">
          <cell r="J6053" t="str">
            <v>02.09.04.04.002 Dual Channel Recorder</v>
          </cell>
        </row>
        <row r="6054">
          <cell r="J6054" t="str">
            <v>02.09.04.04.003 XY-Yt Recorder</v>
          </cell>
        </row>
        <row r="6055">
          <cell r="J6055" t="str">
            <v>02.09.04.04.004 Printer</v>
          </cell>
        </row>
        <row r="6056">
          <cell r="J6056" t="str">
            <v>02.09.04.04.005 Cathode Ray Osciloscope</v>
          </cell>
        </row>
        <row r="6057">
          <cell r="J6057" t="str">
            <v>02.09.04.04.006 Camera Scope</v>
          </cell>
        </row>
        <row r="6058">
          <cell r="J6058" t="str">
            <v>02.09.04.04.007 GO Recorder</v>
          </cell>
        </row>
        <row r="6059">
          <cell r="J6059" t="str">
            <v>02.09.04.04.008 Hybrid Recorder</v>
          </cell>
        </row>
        <row r="6060">
          <cell r="J6060" t="str">
            <v>02.09.04.04.009 Recorder Display Lain-lain</v>
          </cell>
        </row>
        <row r="6061">
          <cell r="J6061" t="str">
            <v>02.09.04.05.001 Generator Set (Lab Scale)</v>
          </cell>
        </row>
        <row r="6062">
          <cell r="J6062" t="str">
            <v>02.09.04.05.002 Uninterupted Power Supply</v>
          </cell>
        </row>
        <row r="6063">
          <cell r="J6063" t="str">
            <v>02.09.04.05.003 Single Phase Transformer Step Up/Down</v>
          </cell>
        </row>
        <row r="6064">
          <cell r="J6064" t="str">
            <v>02.09.04.05.004 There Phase Transformer Step Up/Down</v>
          </cell>
        </row>
        <row r="6065">
          <cell r="J6065" t="str">
            <v>02.09.04.05.005 Constant Voltage Transformer</v>
          </cell>
        </row>
        <row r="6066">
          <cell r="J6066" t="str">
            <v>02.09.04.05.006 Line Voltage Transformer</v>
          </cell>
        </row>
        <row r="6067">
          <cell r="J6067" t="str">
            <v>02.09.04.05.007 Sliding Riostat</v>
          </cell>
        </row>
        <row r="6068">
          <cell r="J6068" t="str">
            <v>02.09.04.05.008 Cable Drum</v>
          </cell>
        </row>
        <row r="6069">
          <cell r="J6069" t="str">
            <v>02.09.04.05.009 Altenator</v>
          </cell>
        </row>
        <row r="6070">
          <cell r="J6070" t="str">
            <v>02.09.04.05.010 Helium Liquifier</v>
          </cell>
        </row>
        <row r="6071">
          <cell r="J6071" t="str">
            <v>02.09.04.05.011 N2 Dewars + Tabung</v>
          </cell>
        </row>
        <row r="6072">
          <cell r="J6072" t="str">
            <v>02.09.04.05.012 Sample Changer</v>
          </cell>
        </row>
        <row r="6073">
          <cell r="J6073" t="str">
            <v>02.09.04.05.013 Liquid N2 Production System</v>
          </cell>
        </row>
        <row r="6074">
          <cell r="J6074" t="str">
            <v>02.09.04.05.014 Magnetic Coil</v>
          </cell>
        </row>
        <row r="6075">
          <cell r="J6075" t="str">
            <v>02.09.04.05.015 Dry Ice Unit</v>
          </cell>
        </row>
        <row r="6076">
          <cell r="J6076" t="str">
            <v>02.09.04.05.016 LN2 Container</v>
          </cell>
        </row>
        <row r="6077">
          <cell r="J6077" t="str">
            <v>02.09.04.05.017 System/Power Supplay Lain-lain</v>
          </cell>
        </row>
        <row r="6078">
          <cell r="J6078" t="str">
            <v>02.09.04.06.001 Analog Voltmeter</v>
          </cell>
        </row>
        <row r="6079">
          <cell r="J6079" t="str">
            <v>02.09.04.06.002 Digital Voltmeter</v>
          </cell>
        </row>
        <row r="6080">
          <cell r="J6080" t="str">
            <v>02.09.04.06.003 Ampere Meter</v>
          </cell>
        </row>
        <row r="6081">
          <cell r="J6081" t="str">
            <v>02.09.04.06.004 Multimeter</v>
          </cell>
        </row>
        <row r="6082">
          <cell r="J6082" t="str">
            <v>02.09.04.06.005 Ohm Meter</v>
          </cell>
        </row>
        <row r="6083">
          <cell r="J6083" t="str">
            <v>02.09.04.06.006 Frequency Meter</v>
          </cell>
        </row>
        <row r="6084">
          <cell r="J6084" t="str">
            <v>02.09.04.06.007 Multi Frequency LCr Meter</v>
          </cell>
        </row>
        <row r="6085">
          <cell r="J6085" t="str">
            <v>02.09.04.06.008 LCZ Meter</v>
          </cell>
        </row>
        <row r="6086">
          <cell r="J6086" t="str">
            <v>02.09.04.06.009 RF Impedance Analyzer</v>
          </cell>
        </row>
        <row r="6087">
          <cell r="J6087" t="str">
            <v>02.09.04.06.010 LF Impedance Analyzer</v>
          </cell>
        </row>
        <row r="6088">
          <cell r="J6088" t="str">
            <v>02.09.04.06.011 Vector/Z/Meter</v>
          </cell>
        </row>
        <row r="6089">
          <cell r="J6089" t="str">
            <v>02.09.04.06.012 Digital LCR Meter</v>
          </cell>
        </row>
        <row r="6090">
          <cell r="J6090" t="str">
            <v>02.09.04.06.013 O Meter</v>
          </cell>
        </row>
        <row r="6091">
          <cell r="J6091" t="str">
            <v>02.09.04.06.014 High resistence Meter</v>
          </cell>
        </row>
        <row r="6092">
          <cell r="J6092" t="str">
            <v>02.09.04.06.015 Milli Ohm</v>
          </cell>
        </row>
        <row r="6093">
          <cell r="J6093" t="str">
            <v>02.09.04.06.016 Universal Bidge</v>
          </cell>
        </row>
        <row r="6094">
          <cell r="J6094" t="str">
            <v>02.09.04.06.017 Semi Conductor Parameter Analyzer</v>
          </cell>
        </row>
        <row r="6095">
          <cell r="J6095" t="str">
            <v>02.09.04.06.018 Semi Conductor Tester</v>
          </cell>
        </row>
        <row r="6096">
          <cell r="J6096" t="str">
            <v>02.09.04.06.019 Integrate Circuit Tester</v>
          </cell>
        </row>
        <row r="6097">
          <cell r="J6097" t="str">
            <v>02.09.04.06.020 Ac Ammeter</v>
          </cell>
        </row>
        <row r="6098">
          <cell r="J6098" t="str">
            <v>02.09.04.06.021 Tachometer</v>
          </cell>
        </row>
        <row r="6099">
          <cell r="J6099" t="str">
            <v>02.09.04.06.022 Phase Sequence Indicator</v>
          </cell>
        </row>
        <row r="6100">
          <cell r="J6100" t="str">
            <v>02.09.04.06.023 Power Meter</v>
          </cell>
        </row>
        <row r="6101">
          <cell r="J6101" t="str">
            <v>02.09.04.06.024 Gauss Meter</v>
          </cell>
        </row>
        <row r="6102">
          <cell r="J6102" t="str">
            <v>02.09.04.06.025 Electrometer</v>
          </cell>
        </row>
        <row r="6103">
          <cell r="J6103" t="str">
            <v>02.09.04.06.026 Gain Phase Meter</v>
          </cell>
        </row>
        <row r="6104">
          <cell r="J6104" t="str">
            <v>02.09.04.06.027 Galvanometer</v>
          </cell>
        </row>
        <row r="6105">
          <cell r="J6105" t="str">
            <v>02.09.04.06.028 Curve Tacer</v>
          </cell>
        </row>
        <row r="6106">
          <cell r="J6106" t="str">
            <v>02.09.04.06.029 Differential Volt Meter</v>
          </cell>
        </row>
        <row r="6107">
          <cell r="J6107" t="str">
            <v>02.09.04.06.030 Differential Comperator</v>
          </cell>
        </row>
        <row r="6108">
          <cell r="J6108" t="str">
            <v>02.09.04.06.031 Cryfob Dewars</v>
          </cell>
        </row>
        <row r="6109">
          <cell r="J6109" t="str">
            <v>02.09.04.06.032 Transister Tester</v>
          </cell>
        </row>
        <row r="6110">
          <cell r="J6110" t="str">
            <v>02.09.04.06.033 Tube Tester</v>
          </cell>
        </row>
        <row r="6111">
          <cell r="J6111" t="str">
            <v>02.09.04.06.034 Mocrosystem Trouble Shoote</v>
          </cell>
        </row>
        <row r="6112">
          <cell r="J6112" t="str">
            <v>02.09.04.06.035 DC Calibration Set</v>
          </cell>
        </row>
        <row r="6113">
          <cell r="J6113" t="str">
            <v>02.09.04.06.036 AC Calibration Set</v>
          </cell>
        </row>
        <row r="6114">
          <cell r="J6114" t="str">
            <v>02.09.04.06.037 Distotion Analyzer</v>
          </cell>
        </row>
        <row r="6115">
          <cell r="J6115" t="str">
            <v>02.09.04.06.038 Componen tester</v>
          </cell>
        </row>
        <row r="6116">
          <cell r="J6116" t="str">
            <v>02.09.04.06.039 Tranceiver Test Equipment</v>
          </cell>
        </row>
        <row r="6117">
          <cell r="J6117" t="str">
            <v>02.09.04.06.040 Measuring/Testing Device Lain-lain</v>
          </cell>
        </row>
        <row r="6118">
          <cell r="J6118" t="str">
            <v>02.09.04.07.001 Scanning Electron Microscope (SEM)</v>
          </cell>
        </row>
        <row r="6119">
          <cell r="J6119" t="str">
            <v>02.09.04.07.002 Transmission Electron Micoscope (TEM)</v>
          </cell>
        </row>
        <row r="6120">
          <cell r="J6120" t="str">
            <v>02.09.04.07.003 Scanning Transmission Electron Microscope (STEM)</v>
          </cell>
        </row>
        <row r="6121">
          <cell r="J6121" t="str">
            <v>02.09.04.07.004 Wlede Matric L-4060 Pahtinder Lasser Cutting</v>
          </cell>
        </row>
        <row r="6122">
          <cell r="J6122" t="str">
            <v>02.09.04.07.005 Laser Correlator</v>
          </cell>
        </row>
        <row r="6123">
          <cell r="J6123" t="str">
            <v>02.09.04.07.006 Laser Power Motor</v>
          </cell>
        </row>
        <row r="6124">
          <cell r="J6124" t="str">
            <v>02.09.04.07.007 Laser Spectrum Analyzer</v>
          </cell>
        </row>
        <row r="6125">
          <cell r="J6125" t="str">
            <v>02.09.04.07.008 Laser CO2</v>
          </cell>
        </row>
        <row r="6126">
          <cell r="J6126" t="str">
            <v>02.09.04.07.009 Laser Nitrogen</v>
          </cell>
        </row>
        <row r="6127">
          <cell r="J6127" t="str">
            <v>02.09.04.07.010 Laser He Ne</v>
          </cell>
        </row>
        <row r="6128">
          <cell r="J6128" t="str">
            <v>02.09.04.07.011 Laser Argon</v>
          </cell>
        </row>
        <row r="6129">
          <cell r="J6129" t="str">
            <v>02.09.04.07.012 Piranti Optik</v>
          </cell>
        </row>
        <row r="6130">
          <cell r="J6130" t="str">
            <v>02.09.04.07.013 Opto electronics Lain-lain</v>
          </cell>
        </row>
        <row r="6131">
          <cell r="J6131" t="str">
            <v>02.09.04.08.001 Ion impator</v>
          </cell>
        </row>
        <row r="6132">
          <cell r="J6132" t="str">
            <v>02.09.04.08.002 Electron</v>
          </cell>
        </row>
        <row r="6133">
          <cell r="J6133" t="str">
            <v>02.09.04.08.003 Linear Accelerator</v>
          </cell>
        </row>
        <row r="6134">
          <cell r="J6134" t="str">
            <v>02.09.04.08.004 Clyclotron</v>
          </cell>
        </row>
        <row r="6135">
          <cell r="J6135" t="str">
            <v>02.09.04.08.005 Synchotron</v>
          </cell>
        </row>
        <row r="6136">
          <cell r="J6136" t="str">
            <v>02.09.04.08.006 Neotron Generator</v>
          </cell>
        </row>
        <row r="6137">
          <cell r="J6137" t="str">
            <v>02.09.04.08.007 Van dan Graof Generator</v>
          </cell>
        </row>
        <row r="6138">
          <cell r="J6138" t="str">
            <v>02.09.04.08.008 Ion Counting System</v>
          </cell>
        </row>
        <row r="6139">
          <cell r="J6139" t="str">
            <v>02.09.04.08.009 Accelator Lain-lain</v>
          </cell>
        </row>
        <row r="6140">
          <cell r="J6140" t="str">
            <v>02.09.04.09.001 Subcritical Assembly</v>
          </cell>
        </row>
        <row r="6141">
          <cell r="J6141" t="str">
            <v>02.09.04.09.002 In Pile Loop</v>
          </cell>
        </row>
        <row r="6142">
          <cell r="J6142" t="str">
            <v>02.09.04.09.003 Out Pile Loop/engineering Loop</v>
          </cell>
        </row>
        <row r="6143">
          <cell r="J6143" t="str">
            <v>02.09.04.09.004 Neutron (Beam) Chopper</v>
          </cell>
        </row>
        <row r="6144">
          <cell r="J6144" t="str">
            <v>02.09.04.09.005 Neutron Deffraction System</v>
          </cell>
        </row>
        <row r="6145">
          <cell r="J6145" t="str">
            <v>02.09.04.09.006 In Beam (Fast Netron Analysis System)</v>
          </cell>
        </row>
        <row r="6146">
          <cell r="J6146" t="str">
            <v>02.09.04.09.007 Reactor Bridge</v>
          </cell>
        </row>
        <row r="6147">
          <cell r="J6147" t="str">
            <v>02.09.04.09.008 Fool Viewing Glass</v>
          </cell>
        </row>
        <row r="6148">
          <cell r="J6148" t="str">
            <v>02.09.04.09.009 Reactor Expermental System Lain-lain</v>
          </cell>
        </row>
        <row r="6149">
          <cell r="J6149" t="str">
            <v>02.09.05.01.001 Hand Monitor</v>
          </cell>
        </row>
        <row r="6150">
          <cell r="J6150" t="str">
            <v>02.09.05.01.002 Hand and Foot Monitor</v>
          </cell>
        </row>
        <row r="6151">
          <cell r="J6151" t="str">
            <v>02.09.05.01.003 B.Y Whole Body Monitor</v>
          </cell>
        </row>
        <row r="6152">
          <cell r="J6152" t="str">
            <v>02.09.05.01.004 Radiation Area Monitor</v>
          </cell>
        </row>
        <row r="6153">
          <cell r="J6153" t="str">
            <v>02.09.05.01.005 Xenon Area Monitor</v>
          </cell>
        </row>
        <row r="6154">
          <cell r="J6154" t="str">
            <v>02.09.05.01.006 Survey Meter (XBYD)</v>
          </cell>
        </row>
        <row r="6155">
          <cell r="J6155" t="str">
            <v>02.09.05.01.007 Pocket Dosimeter (for X, Y, Theirmain)</v>
          </cell>
        </row>
        <row r="6156">
          <cell r="J6156" t="str">
            <v>02.09.05.01.008 Dosimeter Charge</v>
          </cell>
        </row>
        <row r="6157">
          <cell r="J6157" t="str">
            <v>02.09.05.01.009 Dosimeter Storage Case</v>
          </cell>
        </row>
        <row r="6158">
          <cell r="J6158" t="str">
            <v>02.09.05.01.010 Neutron Surveymeter</v>
          </cell>
        </row>
        <row r="6159">
          <cell r="J6159" t="str">
            <v>02.09.05.01.011 Gelger Probe</v>
          </cell>
        </row>
        <row r="6160">
          <cell r="J6160" t="str">
            <v>02.09.05.01.012 Scintilation Probe</v>
          </cell>
        </row>
        <row r="6161">
          <cell r="J6161" t="str">
            <v>02.09.05.01.013 Sample Counting Probe</v>
          </cell>
        </row>
        <row r="6162">
          <cell r="J6162" t="str">
            <v>02.09.05.01.014 Ionisation Chamber/Tabung Ionisasi Device</v>
          </cell>
        </row>
        <row r="6163">
          <cell r="J6163" t="str">
            <v>02.09.05.01.015 Radon Gas Monitor</v>
          </cell>
        </row>
        <row r="6164">
          <cell r="J6164" t="str">
            <v>02.09.05.01.016 Neutron Dosmeter</v>
          </cell>
        </row>
        <row r="6165">
          <cell r="J6165" t="str">
            <v>02.09.05.01.017 Dose Calibrator</v>
          </cell>
        </row>
        <row r="6166">
          <cell r="J6166" t="str">
            <v>02.09.05.01.018 Isotop Calibrator</v>
          </cell>
        </row>
        <row r="6167">
          <cell r="J6167" t="str">
            <v>02.09.05.01.019 Cloth Monitor</v>
          </cell>
        </row>
        <row r="6168">
          <cell r="J6168" t="str">
            <v>02.09.05.01.020 Gate/Probe Monitor</v>
          </cell>
        </row>
        <row r="6169">
          <cell r="J6169" t="str">
            <v>02.09.05.01.021 Air Sample</v>
          </cell>
        </row>
        <row r="6170">
          <cell r="J6170" t="str">
            <v>02.09.05.01.022 Alat Ukur Fisika Kesehatan Lain-lain</v>
          </cell>
        </row>
        <row r="6171">
          <cell r="J6171" t="str">
            <v>02.09.05.02.001 Lead Container</v>
          </cell>
        </row>
        <row r="6172">
          <cell r="J6172" t="str">
            <v>02.09.05.02.002 Lead Veal</v>
          </cell>
        </row>
        <row r="6173">
          <cell r="J6173" t="str">
            <v>02.09.05.02.003 Lead Waster Container</v>
          </cell>
        </row>
        <row r="6174">
          <cell r="J6174" t="str">
            <v>02.09.05.02.004 Lead Fase Sheald</v>
          </cell>
        </row>
        <row r="6175">
          <cell r="J6175" t="str">
            <v>02.09.05.02.005 Lead Aperon</v>
          </cell>
        </row>
        <row r="6176">
          <cell r="J6176" t="str">
            <v>02.09.05.02.006 Lead Spectacles</v>
          </cell>
        </row>
        <row r="6177">
          <cell r="J6177" t="str">
            <v>02.09.05.02.007 Lead Gloves</v>
          </cell>
        </row>
        <row r="6178">
          <cell r="J6178" t="str">
            <v>02.09.05.02.008 Mini Monitor</v>
          </cell>
        </row>
        <row r="6179">
          <cell r="J6179" t="str">
            <v>02.09.05.02.009 Radiochemical Lead GWL</v>
          </cell>
        </row>
        <row r="6180">
          <cell r="J6180" t="str">
            <v>02.09.05.02.010 Transfer Cell Lead Glass WL</v>
          </cell>
        </row>
        <row r="6181">
          <cell r="J6181" t="str">
            <v>02.09.05.02.011 Griptong/Niptong</v>
          </cell>
        </row>
        <row r="6182">
          <cell r="J6182" t="str">
            <v>02.09.05.02.012 Master Slave</v>
          </cell>
        </row>
        <row r="6183">
          <cell r="J6183" t="str">
            <v>02.09.05.02.013 Electronic Robot</v>
          </cell>
        </row>
        <row r="6184">
          <cell r="J6184" t="str">
            <v>02.09.05.02.014 Entri Call Lead Glass WL</v>
          </cell>
        </row>
        <row r="6185">
          <cell r="J6185" t="str">
            <v>02.09.05.02.015 Radiarm</v>
          </cell>
        </row>
        <row r="6186">
          <cell r="J6186" t="str">
            <v>02.09.05.02.016 Beam Shutter Lock</v>
          </cell>
        </row>
        <row r="6187">
          <cell r="J6187" t="str">
            <v>02.09.05.02.017 Control Rod Guide Tube Lock</v>
          </cell>
        </row>
        <row r="6188">
          <cell r="J6188" t="str">
            <v>02.09.05.02.018 Specimen Lifting Device</v>
          </cell>
        </row>
        <row r="6189">
          <cell r="J6189" t="str">
            <v>02.09.05.02.019 Hunior Lave Glass Window &amp; L</v>
          </cell>
        </row>
        <row r="6190">
          <cell r="J6190" t="str">
            <v>02.09.05.02.020 Radio Pharmacheutical &amp; GW</v>
          </cell>
        </row>
        <row r="6191">
          <cell r="J6191" t="str">
            <v>02.09.05.02.021 Countainment Boxes (Single C)</v>
          </cell>
        </row>
        <row r="6192">
          <cell r="J6192" t="str">
            <v>02.09.05.02.022 Countainment Boxes (Double C)</v>
          </cell>
        </row>
        <row r="6193">
          <cell r="J6193" t="str">
            <v>02.09.05.02.023 Gamma Pool Shef</v>
          </cell>
        </row>
        <row r="6194">
          <cell r="J6194" t="str">
            <v>02.09.05.02.024 Primery Tongs</v>
          </cell>
        </row>
        <row r="6195">
          <cell r="J6195" t="str">
            <v>02.09.05.02.025 Remote Wire Cutter</v>
          </cell>
        </row>
        <row r="6196">
          <cell r="J6196" t="str">
            <v>02.09.05.02.026 Transfer Bucket 4</v>
          </cell>
        </row>
        <row r="6197">
          <cell r="J6197" t="str">
            <v>02.09.05.02.027 Transfer Bucket 6</v>
          </cell>
        </row>
        <row r="6198">
          <cell r="J6198" t="str">
            <v>02.09.05.02.028 Electronichamical M System</v>
          </cell>
        </row>
        <row r="6199">
          <cell r="J6199" t="str">
            <v>02.09.05.02.029 Intercell Conveyer System CE</v>
          </cell>
        </row>
        <row r="6200">
          <cell r="J6200" t="str">
            <v>02.09.05.02.030 Top Barier Lead Shield</v>
          </cell>
        </row>
        <row r="6201">
          <cell r="J6201" t="str">
            <v>02.09.05.02.031 ALat Kesehatan Kerja Lain-lain</v>
          </cell>
        </row>
        <row r="6202">
          <cell r="J6202" t="str">
            <v>02.09.05.03.001 Noise Level Meter</v>
          </cell>
        </row>
        <row r="6203">
          <cell r="J6203" t="str">
            <v>02.09.05.03.002 Sound Monitor/Sirine</v>
          </cell>
        </row>
        <row r="6204">
          <cell r="J6204" t="str">
            <v>02.09.05.03.003 Sirine</v>
          </cell>
        </row>
        <row r="6205">
          <cell r="J6205" t="str">
            <v>02.09.05.03.004 Unit Siementasi</v>
          </cell>
        </row>
        <row r="6206">
          <cell r="J6206" t="str">
            <v>02.09.05.03.005 Proteksi Lingkungan Lain-lain</v>
          </cell>
        </row>
        <row r="6207">
          <cell r="J6207" t="str">
            <v>02.09.05.04.001 Barometer</v>
          </cell>
        </row>
        <row r="6208">
          <cell r="J6208" t="str">
            <v>02.09.05.04.002 Barrograph</v>
          </cell>
        </row>
        <row r="6209">
          <cell r="J6209" t="str">
            <v>02.09.05.04.003 Hygrometer</v>
          </cell>
        </row>
        <row r="6210">
          <cell r="J6210" t="str">
            <v>02.09.05.04.004 Hygrograph</v>
          </cell>
        </row>
        <row r="6211">
          <cell r="J6211" t="str">
            <v>02.09.05.04.005 Thermograph</v>
          </cell>
        </row>
        <row r="6212">
          <cell r="J6212" t="str">
            <v>02.09.05.04.006 Thermo Hygrograph</v>
          </cell>
        </row>
        <row r="6213">
          <cell r="J6213" t="str">
            <v>02.09.05.04.007 Psychometer</v>
          </cell>
        </row>
        <row r="6214">
          <cell r="J6214" t="str">
            <v>02.09.05.04.008 Rainfall Recorder</v>
          </cell>
        </row>
        <row r="6215">
          <cell r="J6215" t="str">
            <v>02.09.05.04.009 Rainfall Sensor</v>
          </cell>
        </row>
        <row r="6216">
          <cell r="J6216" t="str">
            <v>02.09.05.04.010 Rainfall Sensor</v>
          </cell>
        </row>
        <row r="6217">
          <cell r="J6217" t="str">
            <v>02.09.05.04.011 Meteotower</v>
          </cell>
        </row>
        <row r="6218">
          <cell r="J6218" t="str">
            <v>02.09.05.04.012 Wind Sensor Set</v>
          </cell>
        </row>
        <row r="6219">
          <cell r="J6219" t="str">
            <v>02.09.05.04.013 Relative Humadity Sensor Set</v>
          </cell>
        </row>
        <row r="6220">
          <cell r="J6220" t="str">
            <v>02.09.05.04.014 Temperature Sensor Set</v>
          </cell>
        </row>
        <row r="6221">
          <cell r="J6221" t="str">
            <v>02.09.05.04.015 Electric</v>
          </cell>
        </row>
        <row r="6222">
          <cell r="J6222" t="str">
            <v>02.09.05.04.016 Hand Cup Animometer</v>
          </cell>
        </row>
        <row r="6223">
          <cell r="J6223" t="str">
            <v>02.09.05.04.017 Vene Anomometer</v>
          </cell>
        </row>
        <row r="6224">
          <cell r="J6224" t="str">
            <v>02.09.05.04.018 Thermal Apemometer</v>
          </cell>
        </row>
        <row r="6225">
          <cell r="J6225" t="str">
            <v>02.09.05.04.019 Wind Telemeter</v>
          </cell>
        </row>
        <row r="6226">
          <cell r="J6226" t="str">
            <v>02.09.05.04.020 Mechanical Wind Recorder</v>
          </cell>
        </row>
        <row r="6227">
          <cell r="J6227" t="str">
            <v>02.09.05.04.021 Rain Gange</v>
          </cell>
        </row>
        <row r="6228">
          <cell r="J6228" t="str">
            <v>02.09.05.04.022 Seinmeter Sensor</v>
          </cell>
        </row>
        <row r="6229">
          <cell r="J6229" t="str">
            <v>02.09.05.04.023 Seismograph Recorder</v>
          </cell>
        </row>
        <row r="6230">
          <cell r="J6230" t="str">
            <v>02.09.05.04.024 Meteo Set Portable</v>
          </cell>
        </row>
        <row r="6231">
          <cell r="J6231" t="str">
            <v>02.09.05.04.025 Meteometer Set Recorder</v>
          </cell>
        </row>
        <row r="6232">
          <cell r="J6232" t="str">
            <v>02.09.05.04.026 Metemeter Panel</v>
          </cell>
        </row>
        <row r="6233">
          <cell r="J6233" t="str">
            <v>02.09.05.04.027 Solar Radiator Recorder</v>
          </cell>
        </row>
        <row r="6234">
          <cell r="J6234" t="str">
            <v>02.09.05.04.028 Meteorological Equipment Lain-lain</v>
          </cell>
        </row>
        <row r="6235">
          <cell r="J6235" t="str">
            <v>02.09.05.05.001 Standar Am 2411</v>
          </cell>
        </row>
        <row r="6236">
          <cell r="J6236" t="str">
            <v>02.09.05.05.002 Standar RA 226</v>
          </cell>
        </row>
        <row r="6237">
          <cell r="J6237" t="str">
            <v>02.09.05.05.003 Standar Sr 90</v>
          </cell>
        </row>
        <row r="6238">
          <cell r="J6238" t="str">
            <v>02.09.05.05.004 Standar Co 60</v>
          </cell>
        </row>
        <row r="6239">
          <cell r="J6239" t="str">
            <v>02.09.05.05.005 Standar Pu 239</v>
          </cell>
        </row>
        <row r="6240">
          <cell r="J6240" t="str">
            <v>02.09.05.05.006 Standar Am-Cs 137</v>
          </cell>
        </row>
        <row r="6241">
          <cell r="J6241" t="str">
            <v>02.09.05.05.007 Sumber Radiasi  Lain-lain</v>
          </cell>
        </row>
        <row r="6242">
          <cell r="J6242" t="str">
            <v>02.09.06.01.001 Gamma Camera</v>
          </cell>
        </row>
        <row r="6243">
          <cell r="J6243" t="str">
            <v>02.09.06.01.002 X Ray Machine &amp; Control</v>
          </cell>
        </row>
        <row r="6244">
          <cell r="J6244" t="str">
            <v>02.09.06.01.003 Device</v>
          </cell>
        </row>
        <row r="6245">
          <cell r="J6245" t="str">
            <v>02.09.06.01.004 X Ray Panetration</v>
          </cell>
        </row>
        <row r="6246">
          <cell r="J6246" t="str">
            <v>02.09.06.01.005 X Ray Transiumminiscense</v>
          </cell>
        </row>
        <row r="6247">
          <cell r="J6247" t="str">
            <v>02.09.06.01.006 Gamma Irradiation Equipment</v>
          </cell>
        </row>
        <row r="6248">
          <cell r="J6248" t="str">
            <v>02.09.06.01.007 Neutron Source</v>
          </cell>
        </row>
        <row r="6249">
          <cell r="J6249" t="str">
            <v>02.09.06.01.008 Radiation Application Equipment Lain-lain</v>
          </cell>
        </row>
        <row r="6250">
          <cell r="J6250" t="str">
            <v>02.09.06.02.001 Ultrasonic Testing Device</v>
          </cell>
        </row>
        <row r="6251">
          <cell r="J6251" t="str">
            <v>02.09.06.02.002 Portable Testing Magnet</v>
          </cell>
        </row>
        <row r="6252">
          <cell r="J6252" t="str">
            <v>02.09.06.02.003 Eddy Current Testing Device</v>
          </cell>
        </row>
        <row r="6253">
          <cell r="J6253" t="str">
            <v>02.09.06.02.004 Film Image Viewer</v>
          </cell>
        </row>
        <row r="6254">
          <cell r="J6254" t="str">
            <v>02.09.06.02.005 Accustic Emmisim Device</v>
          </cell>
        </row>
        <row r="6255">
          <cell r="J6255" t="str">
            <v>02.09.06.02.006 Depth Crack Meter</v>
          </cell>
        </row>
        <row r="6256">
          <cell r="J6256" t="str">
            <v>02.09.06.02.007 Hardness Tester (Heardmeter)</v>
          </cell>
        </row>
        <row r="6257">
          <cell r="J6257" t="str">
            <v>02.09.06.02.008 Helium Leak Detector</v>
          </cell>
        </row>
        <row r="6258">
          <cell r="J6258" t="str">
            <v>02.09.06.02.009 Fatique Tester</v>
          </cell>
        </row>
        <row r="6259">
          <cell r="J6259" t="str">
            <v>02.09.06.02.010 Creep Tester and Stree Rupme Tester</v>
          </cell>
        </row>
        <row r="6260">
          <cell r="J6260" t="str">
            <v>02.09.06.02.011 Hydraulic Tester</v>
          </cell>
        </row>
        <row r="6261">
          <cell r="J6261" t="str">
            <v>02.09.06.02.012 Tanslie Strenght Tester</v>
          </cell>
        </row>
        <row r="6262">
          <cell r="J6262" t="str">
            <v>02.09.06.02.013 Corosion Tester</v>
          </cell>
        </row>
        <row r="6263">
          <cell r="J6263" t="str">
            <v>02.09.06.02.014 Alat Uji Taktik</v>
          </cell>
        </row>
        <row r="6264">
          <cell r="J6264" t="str">
            <v>02.09.06.02.015 Bending Tester</v>
          </cell>
        </row>
        <row r="6265">
          <cell r="J6265" t="str">
            <v>02.09.06.02.016 Surface Rounghnesas Measuring Device</v>
          </cell>
        </row>
        <row r="6266">
          <cell r="J6266" t="str">
            <v>02.09.06.02.017 Frofilometer</v>
          </cell>
        </row>
        <row r="6267">
          <cell r="J6267" t="str">
            <v>02.09.06.02.018 Non Destructive Test (NDT) Device Lain-lain</v>
          </cell>
        </row>
        <row r="6268">
          <cell r="J6268" t="str">
            <v>02.09.06.03.001 Hand Microtome</v>
          </cell>
        </row>
        <row r="6269">
          <cell r="J6269" t="str">
            <v>02.09.06.03.002 Rotary Microtome</v>
          </cell>
        </row>
        <row r="6270">
          <cell r="J6270" t="str">
            <v>02.09.06.03.003 Freezing Microtome (Cryocut Mocrotome)</v>
          </cell>
        </row>
        <row r="6271">
          <cell r="J6271" t="str">
            <v>02.09.06.03.004 Microtome Knife Shaiperner</v>
          </cell>
        </row>
        <row r="6272">
          <cell r="J6272" t="str">
            <v>02.09.06.03.005 Automatic Tissue Processor</v>
          </cell>
        </row>
        <row r="6273">
          <cell r="J6273" t="str">
            <v>02.09.06.03.006 Tissue Preparation Floating Bath</v>
          </cell>
        </row>
        <row r="6274">
          <cell r="J6274" t="str">
            <v>02.09.06.03.007 Fisher Bridge Warner</v>
          </cell>
        </row>
        <row r="6275">
          <cell r="J6275" t="str">
            <v>02.09.06.03.008 Laminair Air Flow</v>
          </cell>
        </row>
        <row r="6276">
          <cell r="J6276" t="str">
            <v>02.09.06.03.009 Steam Sterilizer</v>
          </cell>
        </row>
        <row r="6277">
          <cell r="J6277" t="str">
            <v>02.09.06.03.010 High Pressure Sterilizer</v>
          </cell>
        </row>
        <row r="6278">
          <cell r="J6278" t="str">
            <v>02.09.06.03.011 Instrumen Sterilizer</v>
          </cell>
        </row>
        <row r="6279">
          <cell r="J6279" t="str">
            <v>02.09.06.03.012 Radition Sterilizer</v>
          </cell>
        </row>
        <row r="6280">
          <cell r="J6280" t="str">
            <v>02.09.06.03.013 Hot Air Sterilizer</v>
          </cell>
        </row>
        <row r="6281">
          <cell r="J6281" t="str">
            <v>02.09.06.03.014 Ultrasonic Cleaning Bath</v>
          </cell>
        </row>
        <row r="6282">
          <cell r="J6282" t="str">
            <v>02.09.06.03.015 Micromare Cleaning Bath</v>
          </cell>
        </row>
        <row r="6283">
          <cell r="J6283" t="str">
            <v>02.09.06.03.016 Serological Bath</v>
          </cell>
        </row>
        <row r="6284">
          <cell r="J6284" t="str">
            <v>02.09.06.03.017 Ruller Tube Culture Apparatus</v>
          </cell>
        </row>
        <row r="6285">
          <cell r="J6285" t="str">
            <v>02.09.06.03.018 Ruller Tube Incubator</v>
          </cell>
        </row>
        <row r="6286">
          <cell r="J6286" t="str">
            <v>02.09.06.03.019 Growth Chanber</v>
          </cell>
        </row>
        <row r="6287">
          <cell r="J6287" t="str">
            <v>02.09.06.03.020 Refrige Incubatorrated</v>
          </cell>
        </row>
        <row r="6288">
          <cell r="J6288" t="str">
            <v>02.09.06.03.021 Anaerobic Culture Incubator</v>
          </cell>
        </row>
        <row r="6289">
          <cell r="J6289" t="str">
            <v>02.09.06.03.022 Cell Culture CO2 Incubator</v>
          </cell>
        </row>
        <row r="6290">
          <cell r="J6290" t="str">
            <v>02.09.06.03.023 Shaking Incubator</v>
          </cell>
        </row>
        <row r="6291">
          <cell r="J6291" t="str">
            <v>02.09.06.03.024 Isotemp Dry Heat Incubator</v>
          </cell>
        </row>
        <row r="6292">
          <cell r="J6292" t="str">
            <v>02.09.06.03.025 Gravity Convection Incubator</v>
          </cell>
        </row>
        <row r="6293">
          <cell r="J6293" t="str">
            <v>02.09.06.03.026 Air Flow Incubator</v>
          </cell>
        </row>
        <row r="6294">
          <cell r="J6294" t="str">
            <v>02.09.06.03.027 Bacterial Colony Counter</v>
          </cell>
        </row>
        <row r="6295">
          <cell r="J6295" t="str">
            <v>02.09.06.03.028 Hand Taily Counter</v>
          </cell>
        </row>
        <row r="6296">
          <cell r="J6296" t="str">
            <v>02.09.06.03.029 Blood Counting Instrument</v>
          </cell>
        </row>
        <row r="6297">
          <cell r="J6297" t="str">
            <v>02.09.06.03.030 Blood Sedimentation Apparatus</v>
          </cell>
        </row>
        <row r="6298">
          <cell r="J6298" t="str">
            <v>02.09.06.03.031 Blood Investigation Set</v>
          </cell>
        </row>
        <row r="6299">
          <cell r="J6299" t="str">
            <v>02.09.06.03.032 Sahll Heamometer</v>
          </cell>
        </row>
        <row r="6300">
          <cell r="J6300" t="str">
            <v>02.09.06.03.033 Blood Presure Meter/Tensimeter</v>
          </cell>
        </row>
        <row r="6301">
          <cell r="J6301" t="str">
            <v>02.09.06.03.034 Haemacyto Meter</v>
          </cell>
        </row>
        <row r="6302">
          <cell r="J6302" t="str">
            <v>02.09.06.03.035 Blood Gas Analizer</v>
          </cell>
        </row>
        <row r="6303">
          <cell r="J6303" t="str">
            <v>02.09.06.03.036 Blood Calcium Analyzer</v>
          </cell>
        </row>
        <row r="6304">
          <cell r="J6304" t="str">
            <v>02.09.06.03.037 Blood Chiorine Analyzer</v>
          </cell>
        </row>
        <row r="6305">
          <cell r="J6305" t="str">
            <v>02.09.06.03.038 Blood Sodium Potassium Analyzer</v>
          </cell>
        </row>
        <row r="6306">
          <cell r="J6306" t="str">
            <v>02.09.06.03.039 Haematology Analyzer</v>
          </cell>
        </row>
        <row r="6307">
          <cell r="J6307" t="str">
            <v>02.09.06.03.040 Erythrocyte Sedimentation Rate (ESR) Recorder</v>
          </cell>
        </row>
        <row r="6308">
          <cell r="J6308" t="str">
            <v>02.09.06.03.041 Deferential Blood Cell Counter</v>
          </cell>
        </row>
        <row r="6309">
          <cell r="J6309" t="str">
            <v>02.09.06.03.042 Electro Encephalografi</v>
          </cell>
        </row>
        <row r="6310">
          <cell r="J6310" t="str">
            <v>02.09.06.03.043 Cardiovasculler Instrument</v>
          </cell>
        </row>
        <row r="6311">
          <cell r="J6311" t="str">
            <v>02.09.06.03.044 Urine Meter</v>
          </cell>
        </row>
        <row r="6312">
          <cell r="J6312" t="str">
            <v>02.09.06.03.045 Stetoscope</v>
          </cell>
        </row>
        <row r="6313">
          <cell r="J6313" t="str">
            <v>02.09.06.03.046 Reflex Hammer</v>
          </cell>
        </row>
        <row r="6314">
          <cell r="J6314" t="str">
            <v>02.09.06.03.047 Diagnostic Set</v>
          </cell>
        </row>
        <row r="6315">
          <cell r="J6315" t="str">
            <v>02.09.06.03.048 Bed Pan (for Child Adult)</v>
          </cell>
        </row>
        <row r="6316">
          <cell r="J6316" t="str">
            <v>02.09.06.03.049 Heap Lamp</v>
          </cell>
        </row>
        <row r="6317">
          <cell r="J6317" t="str">
            <v>02.09.06.03.050 Geneocology  Table</v>
          </cell>
        </row>
        <row r="6318">
          <cell r="J6318" t="str">
            <v>02.09.06.03.051 Thyroide Uptake System</v>
          </cell>
        </row>
        <row r="6319">
          <cell r="J6319" t="str">
            <v>02.09.06.03.052 Renography System</v>
          </cell>
        </row>
        <row r="6320">
          <cell r="J6320" t="str">
            <v>02.09.06.03.053 Whole Bode Scanner</v>
          </cell>
        </row>
        <row r="6321">
          <cell r="J6321" t="str">
            <v>02.09.06.03.054 Weltipe Gamma Scanner</v>
          </cell>
        </row>
        <row r="6322">
          <cell r="J6322" t="str">
            <v>02.09.06.03.055 Syringe</v>
          </cell>
        </row>
        <row r="6323">
          <cell r="J6323" t="str">
            <v>02.09.06.03.056 Lead Syringe</v>
          </cell>
        </row>
        <row r="6324">
          <cell r="J6324" t="str">
            <v>02.09.06.03.057 Sutine Reedie</v>
          </cell>
        </row>
        <row r="6325">
          <cell r="J6325" t="str">
            <v>02.09.06.03.058 Sutine Reedie</v>
          </cell>
        </row>
        <row r="6326">
          <cell r="J6326" t="str">
            <v>02.09.06.03.059 Micro Trite Kit</v>
          </cell>
        </row>
        <row r="6327">
          <cell r="J6327" t="str">
            <v>02.09.06.03.060 Manor Surgery Set</v>
          </cell>
        </row>
        <row r="6328">
          <cell r="J6328" t="str">
            <v>02.09.06.03.061 Major Surgery Set</v>
          </cell>
        </row>
        <row r="6329">
          <cell r="J6329" t="str">
            <v>02.09.06.03.062 Nephectomy Set</v>
          </cell>
        </row>
        <row r="6330">
          <cell r="J6330" t="str">
            <v>02.09.06.03.063 Circumcision Set</v>
          </cell>
        </row>
        <row r="6331">
          <cell r="J6331" t="str">
            <v>02.09.06.03.064 Orthopaedy Set</v>
          </cell>
        </row>
        <row r="6332">
          <cell r="J6332" t="str">
            <v>02.09.06.03.065 Pacium Set</v>
          </cell>
        </row>
        <row r="6333">
          <cell r="J6333" t="str">
            <v>02.09.06.03.066 Tracheotomy Set</v>
          </cell>
        </row>
        <row r="6334">
          <cell r="J6334" t="str">
            <v>02.09.06.03.067 Gastro Intestinal Set</v>
          </cell>
        </row>
        <row r="6335">
          <cell r="J6335" t="str">
            <v>02.09.06.03.068 Metal Catheter</v>
          </cell>
        </row>
        <row r="6336">
          <cell r="J6336" t="str">
            <v>02.09.06.03.069 Blood Exchange Set</v>
          </cell>
        </row>
        <row r="6337">
          <cell r="J6337" t="str">
            <v>02.09.06.03.070 Urology Set</v>
          </cell>
        </row>
        <row r="6338">
          <cell r="J6338" t="str">
            <v>02.09.06.03.071 Thyroldestomy Set</v>
          </cell>
        </row>
        <row r="6339">
          <cell r="J6339" t="str">
            <v>02.09.06.03.072 Operation</v>
          </cell>
        </row>
        <row r="6340">
          <cell r="J6340" t="str">
            <v>02.09.06.03.073 Klinik Nuklir Lain-lain</v>
          </cell>
        </row>
        <row r="6341">
          <cell r="J6341" t="str">
            <v>02.09.06.04.001 Earth Conductivity Probe</v>
          </cell>
        </row>
        <row r="6342">
          <cell r="J6342" t="str">
            <v>02.09.06.04.002 Earth  Resistivity Device</v>
          </cell>
        </row>
        <row r="6343">
          <cell r="J6343" t="str">
            <v>02.09.06.04.003 Soil Premeammeter</v>
          </cell>
        </row>
        <row r="6344">
          <cell r="J6344" t="str">
            <v>02.09.06.04.004 Electro Magnetic Prospecting Device</v>
          </cell>
        </row>
        <row r="6345">
          <cell r="J6345" t="str">
            <v>02.09.06.04.005 Induced Polarrization Soll Resisility Meter</v>
          </cell>
        </row>
        <row r="6346">
          <cell r="J6346" t="str">
            <v>02.09.06.04.006 Trio Multichannel Seismic Refraction System</v>
          </cell>
        </row>
        <row r="6347">
          <cell r="J6347" t="str">
            <v>02.09.06.04.007 Soil Moinsture and Density Gauge</v>
          </cell>
        </row>
        <row r="6348">
          <cell r="J6348" t="str">
            <v>02.09.06.04.008 Field Pore Pressure Measuring Device</v>
          </cell>
        </row>
        <row r="6349">
          <cell r="J6349" t="str">
            <v>02.09.06.04.009 Falling Cone Panator Meter</v>
          </cell>
        </row>
        <row r="6350">
          <cell r="J6350" t="str">
            <v>02.09.06.04.010 Consolidation Tester</v>
          </cell>
        </row>
        <row r="6351">
          <cell r="J6351" t="str">
            <v>02.09.06.04.011 Penetrograph</v>
          </cell>
        </row>
        <row r="6352">
          <cell r="J6352" t="str">
            <v>02.09.06.04.012 Hand Penetro Meter</v>
          </cell>
        </row>
        <row r="6353">
          <cell r="J6353" t="str">
            <v>02.09.06.04.013 PF Meter</v>
          </cell>
        </row>
        <row r="6354">
          <cell r="J6354" t="str">
            <v>02.09.06.04.014 Soil PH Meter</v>
          </cell>
        </row>
        <row r="6355">
          <cell r="J6355" t="str">
            <v>02.09.06.04.015 Vacuum Air Picnometer</v>
          </cell>
        </row>
        <row r="6356">
          <cell r="J6356" t="str">
            <v>02.09.06.04.016 Steroscope</v>
          </cell>
        </row>
        <row r="6357">
          <cell r="J6357" t="str">
            <v>02.09.06.04.017 Pocket Altimeter</v>
          </cell>
        </row>
        <row r="6358">
          <cell r="J6358" t="str">
            <v>02.09.06.04.018 Optical Clinometer</v>
          </cell>
        </row>
        <row r="6359">
          <cell r="J6359" t="str">
            <v>02.09.06.04.019 Range Finder</v>
          </cell>
        </row>
        <row r="6360">
          <cell r="J6360" t="str">
            <v>02.09.06.04.020 Table Techeometer</v>
          </cell>
        </row>
        <row r="6361">
          <cell r="J6361" t="str">
            <v>02.09.06.04.021 Theodolite</v>
          </cell>
        </row>
        <row r="6362">
          <cell r="J6362" t="str">
            <v>02.09.06.04.022 Water Pass</v>
          </cell>
        </row>
        <row r="6363">
          <cell r="J6363" t="str">
            <v>02.09.06.04.023 Geological Compas</v>
          </cell>
        </row>
        <row r="6364">
          <cell r="J6364" t="str">
            <v>02.09.06.04.024 Tripod Compas</v>
          </cell>
        </row>
        <row r="6365">
          <cell r="J6365" t="str">
            <v>02.09.06.04.025 Car Compas</v>
          </cell>
        </row>
        <row r="6366">
          <cell r="J6366" t="str">
            <v>02.09.06.04.026 Water Current Meter</v>
          </cell>
        </row>
        <row r="6367">
          <cell r="J6367" t="str">
            <v>02.09.06.04.027 Horizontal/Vertical Water Level Recorder</v>
          </cell>
        </row>
        <row r="6368">
          <cell r="J6368" t="str">
            <v>02.09.06.04.028 Tape Water Level Indicator</v>
          </cell>
        </row>
        <row r="6369">
          <cell r="J6369" t="str">
            <v>02.09.06.04.029 Water Wlectrolysys for Tritium Analysis</v>
          </cell>
        </row>
        <row r="6370">
          <cell r="J6370" t="str">
            <v>02.09.06.04.030 Gamma Logging Unit</v>
          </cell>
        </row>
        <row r="6371">
          <cell r="J6371" t="str">
            <v>02.09.06.04.031 Geological Hammer</v>
          </cell>
        </row>
        <row r="6372">
          <cell r="J6372" t="str">
            <v>02.09.06.04.032 Scoop</v>
          </cell>
        </row>
        <row r="6373">
          <cell r="J6373" t="str">
            <v>02.09.06.04.033 Peralatan Hidrologi Lain-lain</v>
          </cell>
        </row>
        <row r="6374">
          <cell r="J6374" t="str">
            <v>02.09.07.01.001 DO Meter</v>
          </cell>
        </row>
        <row r="6375">
          <cell r="J6375" t="str">
            <v>02.09.07.01.002 Conductivity Meter</v>
          </cell>
        </row>
        <row r="6376">
          <cell r="J6376" t="str">
            <v>02.09.07.01.003 Salino meter</v>
          </cell>
        </row>
        <row r="6377">
          <cell r="J6377" t="str">
            <v>02.09.07.01.004 TOC Analyzer</v>
          </cell>
        </row>
        <row r="6378">
          <cell r="J6378" t="str">
            <v>02.09.07.01.005 Oil Analyzer</v>
          </cell>
        </row>
        <row r="6379">
          <cell r="J6379" t="str">
            <v>02.09.07.01.006 Klorin Meter</v>
          </cell>
        </row>
        <row r="6380">
          <cell r="J6380" t="str">
            <v>02.09.07.01.007 Turbidi Meter</v>
          </cell>
        </row>
        <row r="6381">
          <cell r="J6381" t="str">
            <v>02.09.07.01.008 Water Quality Analyzer System</v>
          </cell>
        </row>
        <row r="6382">
          <cell r="J6382" t="str">
            <v>02.09.07.01.009 Mercury Analyzer</v>
          </cell>
        </row>
        <row r="6383">
          <cell r="J6383" t="str">
            <v>02.09.07.01.010 Test Kit</v>
          </cell>
        </row>
        <row r="6384">
          <cell r="J6384" t="str">
            <v>02.09.07.01.011 Bacteria Test Paper</v>
          </cell>
        </row>
        <row r="6385">
          <cell r="J6385" t="str">
            <v>02.09.07.01.012 Refractometer</v>
          </cell>
        </row>
        <row r="6386">
          <cell r="J6386" t="str">
            <v>02.09.07.01.013 Plankton Net</v>
          </cell>
        </row>
        <row r="6387">
          <cell r="J6387" t="str">
            <v>02.09.07.01.014 Water Sample</v>
          </cell>
        </row>
        <row r="6388">
          <cell r="J6388" t="str">
            <v>02.09.07.01.015 Eckman - Berge Dredge</v>
          </cell>
        </row>
        <row r="6389">
          <cell r="J6389" t="str">
            <v>02.09.07.01.016 Core Sampler</v>
          </cell>
        </row>
        <row r="6390">
          <cell r="J6390" t="str">
            <v>02.09.07.01.017 Current Meter</v>
          </cell>
        </row>
        <row r="6391">
          <cell r="J6391" t="str">
            <v>02.09.07.01.018 Jar Tester</v>
          </cell>
        </row>
        <row r="6392">
          <cell r="J6392" t="str">
            <v>02.09.07.01.019 Colony Counter</v>
          </cell>
        </row>
        <row r="6393">
          <cell r="J6393" t="str">
            <v>02.09.07.01.020 Lampu UV</v>
          </cell>
        </row>
        <row r="6394">
          <cell r="J6394" t="str">
            <v>02.09.07.01.021 Strenilyzer</v>
          </cell>
        </row>
        <row r="6395">
          <cell r="J6395" t="str">
            <v>02.09.07.01.022 Oven</v>
          </cell>
        </row>
        <row r="6396">
          <cell r="J6396" t="str">
            <v>02.09.07.01.023 Autocly</v>
          </cell>
        </row>
        <row r="6397">
          <cell r="J6397" t="str">
            <v>02.09.07.01.024 Alat Lab. Kualitas Air &amp; Tanah Lain-lain</v>
          </cell>
        </row>
        <row r="6398">
          <cell r="J6398" t="str">
            <v>02.09.07.02.001 Portable SO 2 Analyzer</v>
          </cell>
        </row>
        <row r="6399">
          <cell r="J6399" t="str">
            <v>02.09.07.02.002 Portable NOX Analyzer</v>
          </cell>
        </row>
        <row r="6400">
          <cell r="J6400" t="str">
            <v>02.09.07.02.003 Portable CO Analyzer</v>
          </cell>
        </row>
        <row r="6401">
          <cell r="J6401" t="str">
            <v>02.09.07.02.004 Portable HC Analyzer</v>
          </cell>
        </row>
        <row r="6402">
          <cell r="J6402" t="str">
            <v>02.09.07.02.005 Container</v>
          </cell>
        </row>
        <row r="6403">
          <cell r="J6403" t="str">
            <v>02.09.07.02.006 Data Logger</v>
          </cell>
        </row>
        <row r="6404">
          <cell r="J6404" t="str">
            <v>02.09.07.02.007 Automatic SO 2 Analyzer</v>
          </cell>
        </row>
        <row r="6405">
          <cell r="J6405" t="str">
            <v>02.09.07.02.008 Automatic NOX Analyzer</v>
          </cell>
        </row>
        <row r="6406">
          <cell r="J6406" t="str">
            <v>02.09.07.02.009 Automatic CO Analyzer</v>
          </cell>
        </row>
        <row r="6407">
          <cell r="J6407" t="str">
            <v>02.09.07.02.010 Automatic SPM Analyzer</v>
          </cell>
        </row>
        <row r="6408">
          <cell r="J6408" t="str">
            <v>02.09.07.02.011 Automatic HC Analyzer</v>
          </cell>
        </row>
        <row r="6409">
          <cell r="J6409" t="str">
            <v>02.09.07.02.012 Automatic Ozon Analyzer</v>
          </cell>
        </row>
        <row r="6410">
          <cell r="J6410" t="str">
            <v>02.09.07.02.013 Dust Sampler</v>
          </cell>
        </row>
        <row r="6411">
          <cell r="J6411" t="str">
            <v>02.09.07.02.014 Air Polution Ozon Analyzer</v>
          </cell>
        </row>
        <row r="6412">
          <cell r="J6412" t="str">
            <v>02.09.07.02.015 Mini Pump Air Tester</v>
          </cell>
        </row>
        <row r="6413">
          <cell r="J6413" t="str">
            <v>02.09.07.02.016 Automatic Oxidant Analyzer</v>
          </cell>
        </row>
        <row r="6414">
          <cell r="J6414" t="str">
            <v>02.09.07.02.017 Weather Obsevation Instruments</v>
          </cell>
        </row>
        <row r="6415">
          <cell r="J6415" t="str">
            <v>02.09.07.02.018 Vehicle Emission Gas analyzer</v>
          </cell>
        </row>
        <row r="6416">
          <cell r="J6416" t="str">
            <v>02.09.07.02.019 Automatic Gas Burmer Exhaust Gas analyzer</v>
          </cell>
        </row>
        <row r="6417">
          <cell r="J6417" t="str">
            <v>02.09.07.02.020 High Vulume Air Sampler</v>
          </cell>
        </row>
        <row r="6418">
          <cell r="J6418" t="str">
            <v>02.09.07.02.021 Low Vulume Air Sampler</v>
          </cell>
        </row>
        <row r="6419">
          <cell r="J6419" t="str">
            <v>02.09.07.02.022 Anderson Paticle Frantioning Sampler</v>
          </cell>
        </row>
        <row r="6420">
          <cell r="J6420" t="str">
            <v>02.09.07.02.023 Deposit Gauge</v>
          </cell>
        </row>
        <row r="6421">
          <cell r="J6421" t="str">
            <v>02.09.07.02.024 Dust Jar</v>
          </cell>
        </row>
        <row r="6422">
          <cell r="J6422" t="str">
            <v>02.09.07.02.025 Portable Wind System</v>
          </cell>
        </row>
        <row r="6423">
          <cell r="J6423" t="str">
            <v>02.09.07.02.026 Thermo + Hygripgraph</v>
          </cell>
        </row>
        <row r="6424">
          <cell r="J6424" t="str">
            <v>02.09.07.02.027 Syphon Type Recorder Rain Gauge</v>
          </cell>
        </row>
        <row r="6425">
          <cell r="J6425" t="str">
            <v>02.09.07.02.028 Prection Gas Detector</v>
          </cell>
        </row>
        <row r="6426">
          <cell r="J6426" t="str">
            <v>02.09.07.02.029 Solar Radiation Meter</v>
          </cell>
        </row>
        <row r="6427">
          <cell r="J6427" t="str">
            <v>02.09.07.02.030 Protable Block Fume Meter</v>
          </cell>
        </row>
        <row r="6428">
          <cell r="J6428" t="str">
            <v>02.09.07.02.031 Gas Sampler</v>
          </cell>
        </row>
        <row r="6429">
          <cell r="J6429" t="str">
            <v>02.09.07.02.032 Stack Sampler</v>
          </cell>
        </row>
        <row r="6430">
          <cell r="J6430" t="str">
            <v>02.09.07.02.033 Gas Meter</v>
          </cell>
        </row>
        <row r="6431">
          <cell r="J6431" t="str">
            <v>02.09.07.02.034 Zero Gas Generator</v>
          </cell>
        </row>
        <row r="6432">
          <cell r="J6432" t="str">
            <v>02.09.07.02.035 Standard Gas Generator</v>
          </cell>
        </row>
        <row r="6433">
          <cell r="J6433" t="str">
            <v>02.09.07.02.036 Vacuum Sampler</v>
          </cell>
        </row>
        <row r="6434">
          <cell r="J6434" t="str">
            <v>02.09.07.02.037 Gas Cylinder</v>
          </cell>
        </row>
        <row r="6435">
          <cell r="J6435" t="str">
            <v>02.09.07.02.038 Oil Pump</v>
          </cell>
        </row>
        <row r="6436">
          <cell r="J6436" t="str">
            <v>02.09.07.02.039 Air Compressor</v>
          </cell>
        </row>
        <row r="6437">
          <cell r="J6437" t="str">
            <v>02.09.07.02.040 Dry Type Gas Meter</v>
          </cell>
        </row>
        <row r="6438">
          <cell r="J6438" t="str">
            <v>02.09.07.02.041 Wet Type Gas Meter</v>
          </cell>
        </row>
        <row r="6439">
          <cell r="J6439" t="str">
            <v>02.09.07.02.042 Standard Voltage Generator</v>
          </cell>
        </row>
        <row r="6440">
          <cell r="J6440" t="str">
            <v>02.09.07.02.043 Handy Sampler For Gas Sampling</v>
          </cell>
        </row>
        <row r="6441">
          <cell r="J6441" t="str">
            <v>02.09.07.02.044 Ozon Gas Generator</v>
          </cell>
        </row>
        <row r="6442">
          <cell r="J6442" t="str">
            <v>02.09.07.02.045 Hydrogen Gas Generator</v>
          </cell>
        </row>
        <row r="6443">
          <cell r="J6443" t="str">
            <v>02.09.07.02.046 Osciliscope</v>
          </cell>
        </row>
        <row r="6444">
          <cell r="J6444" t="str">
            <v>02.09.07.02.047 Air Purlier</v>
          </cell>
        </row>
        <row r="6445">
          <cell r="J6445" t="str">
            <v>02.09.07.02.048 Alectric Desicator</v>
          </cell>
        </row>
        <row r="6446">
          <cell r="J6446" t="str">
            <v>02.09.07.02.049 Sequetial Timer</v>
          </cell>
        </row>
        <row r="6447">
          <cell r="J6447" t="str">
            <v>02.09.07.02.050 Oxigen Analyzer</v>
          </cell>
        </row>
        <row r="6448">
          <cell r="J6448" t="str">
            <v>02.09.07.02.051 Alat Lab. Kualitas Udara Lain-lain</v>
          </cell>
        </row>
        <row r="6449">
          <cell r="J6449" t="str">
            <v>02.09.07.03.001 Tape Recorder</v>
          </cell>
        </row>
        <row r="6450">
          <cell r="J6450" t="str">
            <v>02.09.07.03.002 Precition Intregating Sound Level Meter</v>
          </cell>
        </row>
        <row r="6451">
          <cell r="J6451" t="str">
            <v>02.09.07.03.003 Piston Phone</v>
          </cell>
        </row>
        <row r="6452">
          <cell r="J6452" t="str">
            <v>02.09.07.03.004 Octave Blank Filter</v>
          </cell>
        </row>
        <row r="6453">
          <cell r="J6453" t="str">
            <v>02.09.07.03.005 1/3 Octave Real Time Analyzer</v>
          </cell>
        </row>
        <row r="6454">
          <cell r="J6454" t="str">
            <v>02.09.07.03.006 Vibration Level Meter</v>
          </cell>
        </row>
        <row r="6455">
          <cell r="J6455" t="str">
            <v>02.09.07.03.007 Turnable Filter</v>
          </cell>
        </row>
        <row r="6456">
          <cell r="J6456" t="str">
            <v>02.09.07.03.008 Calibration Exiter</v>
          </cell>
        </row>
        <row r="6457">
          <cell r="J6457" t="str">
            <v>02.09.07.03.009 Data Processing Unit</v>
          </cell>
        </row>
        <row r="6458">
          <cell r="J6458" t="str">
            <v>02.09.07.03.010 Tripod</v>
          </cell>
        </row>
        <row r="6459">
          <cell r="J6459" t="str">
            <v>02.09.07.03.011 Extensoin Code (10 m)</v>
          </cell>
        </row>
        <row r="6460">
          <cell r="J6460" t="str">
            <v>02.09.07.03.012 Extensoin Code (30 m)</v>
          </cell>
        </row>
        <row r="6461">
          <cell r="J6461" t="str">
            <v>02.09.07.03.013 Transceiver</v>
          </cell>
        </row>
        <row r="6462">
          <cell r="J6462" t="str">
            <v>02.09.07.03.014 Alat Lab. Kebisingan &amp; Getaran Lain-lain</v>
          </cell>
        </row>
        <row r="6463">
          <cell r="J6463" t="str">
            <v>02.09.07.04.001 Milling Machine</v>
          </cell>
        </row>
        <row r="6464">
          <cell r="J6464" t="str">
            <v>02.09.07.04.002 Sieve Shaker</v>
          </cell>
        </row>
        <row r="6465">
          <cell r="J6465" t="str">
            <v>02.09.07.04.003 Compact Balance</v>
          </cell>
        </row>
        <row r="6466">
          <cell r="J6466" t="str">
            <v>02.09.07.04.004 Platform Scale</v>
          </cell>
        </row>
        <row r="6467">
          <cell r="J6467" t="str">
            <v>02.09.07.04.005 Hot Air Drying Oven</v>
          </cell>
        </row>
        <row r="6468">
          <cell r="J6468" t="str">
            <v>02.09.07.04.006 Pensky-Martens Closed Cup Flash Point tester</v>
          </cell>
        </row>
        <row r="6469">
          <cell r="J6469" t="str">
            <v>02.09.07.04.007 Copper Corrsion Tester</v>
          </cell>
        </row>
        <row r="6470">
          <cell r="J6470" t="str">
            <v>02.09.07.04.008 Elemental Analysis Instrument (CHN)</v>
          </cell>
        </row>
        <row r="6471">
          <cell r="J6471" t="str">
            <v>02.09.07.04.009 Calorimeter</v>
          </cell>
        </row>
        <row r="6472">
          <cell r="J6472" t="str">
            <v>02.09.07.04.010 KD Evaporator</v>
          </cell>
        </row>
        <row r="6473">
          <cell r="J6473" t="str">
            <v>02.09.07.04.011 Micro Kjeldahi Distiler</v>
          </cell>
        </row>
        <row r="6474">
          <cell r="J6474" t="str">
            <v>02.09.07.04.012 Kjedahi Nitrogen Disgestion &amp; Distilling Apparatur</v>
          </cell>
        </row>
        <row r="6475">
          <cell r="J6475" t="str">
            <v>02.09.07.04.013 Blender</v>
          </cell>
        </row>
        <row r="6476">
          <cell r="J6476" t="str">
            <v>02.09.07.04.014 ALat Lab. Lingkungan Lain-lain</v>
          </cell>
        </row>
        <row r="6477">
          <cell r="J6477" t="str">
            <v>02.09.07.05.001 Kromotografi Gas</v>
          </cell>
        </row>
        <row r="6478">
          <cell r="J6478" t="str">
            <v>02.09.07.05.002 High Performance Liquid Cromatograph</v>
          </cell>
        </row>
        <row r="6479">
          <cell r="J6479" t="str">
            <v>02.09.07.05.003 Ion Cromatograph</v>
          </cell>
        </row>
        <row r="6480">
          <cell r="J6480" t="str">
            <v>02.09.07.05.004 Polarograph</v>
          </cell>
        </row>
        <row r="6481">
          <cell r="J6481" t="str">
            <v>02.09.07.05.005 UV/VIS Spectrophotometer</v>
          </cell>
        </row>
        <row r="6482">
          <cell r="J6482" t="str">
            <v>02.09.07.05.006 IR Spectrophotometer</v>
          </cell>
        </row>
        <row r="6483">
          <cell r="J6483" t="str">
            <v>02.09.07.05.007 Fluorescense Spectrophotometer</v>
          </cell>
        </row>
        <row r="6484">
          <cell r="J6484" t="str">
            <v>02.09.07.05.008 Apectrophotometer Serapan Atom</v>
          </cell>
        </row>
        <row r="6485">
          <cell r="J6485" t="str">
            <v>02.09.07.05.009 Quadrupole Spectrometer</v>
          </cell>
        </row>
        <row r="6486">
          <cell r="J6486" t="str">
            <v>02.09.07.05.010 Acanning Electron Microscope</v>
          </cell>
        </row>
        <row r="6487">
          <cell r="J6487" t="str">
            <v>02.09.07.05.011 X-Ray Fluirrescense Analyzer</v>
          </cell>
        </row>
        <row r="6488">
          <cell r="J6488" t="str">
            <v>02.09.07.05.012 PH Meter</v>
          </cell>
        </row>
        <row r="6489">
          <cell r="J6489" t="str">
            <v>02.09.07.05.013 Ilon Meter</v>
          </cell>
        </row>
        <row r="6490">
          <cell r="J6490" t="str">
            <v>02.09.07.05.014 Lon Selective Electrode</v>
          </cell>
        </row>
        <row r="6491">
          <cell r="J6491" t="str">
            <v>02.09.07.05.015 Mercury analyzer</v>
          </cell>
        </row>
        <row r="6492">
          <cell r="J6492" t="str">
            <v>02.09.07.05.016 Mettalurgical Electrode</v>
          </cell>
        </row>
        <row r="6493">
          <cell r="J6493" t="str">
            <v>02.09.07.05.017 Biological Microscope</v>
          </cell>
        </row>
        <row r="6494">
          <cell r="J6494" t="str">
            <v>02.09.07.05.018 Stereo Microscope</v>
          </cell>
        </row>
        <row r="6495">
          <cell r="J6495" t="str">
            <v>02.09.07.05.019 Cylinder Rack</v>
          </cell>
        </row>
        <row r="6496">
          <cell r="J6496" t="str">
            <v>02.09.07.05.020 Gas Regulator</v>
          </cell>
        </row>
        <row r="6497">
          <cell r="J6497" t="str">
            <v>02.09.07.05.021 Peralatan Gelas</v>
          </cell>
        </row>
        <row r="6498">
          <cell r="J6498" t="str">
            <v>02.09.07.05.022 Timbangan</v>
          </cell>
        </row>
        <row r="6499">
          <cell r="J6499" t="str">
            <v>02.09.07.05.023 Centrifuge</v>
          </cell>
        </row>
        <row r="6500">
          <cell r="J6500" t="str">
            <v>02.09.07.05.024 Multi Fumace</v>
          </cell>
        </row>
        <row r="6501">
          <cell r="J6501" t="str">
            <v>02.09.07.05.025 Electric Oven</v>
          </cell>
        </row>
        <row r="6502">
          <cell r="J6502" t="str">
            <v>02.09.07.05.026 Vacuum Drying Oven</v>
          </cell>
        </row>
        <row r="6503">
          <cell r="J6503" t="str">
            <v>02.09.07.05.027 Incubator</v>
          </cell>
        </row>
        <row r="6504">
          <cell r="J6504" t="str">
            <v>02.09.07.05.028 BOD Incubator</v>
          </cell>
        </row>
        <row r="6505">
          <cell r="J6505" t="str">
            <v>02.09.07.05.029 Evaporator</v>
          </cell>
        </row>
        <row r="6506">
          <cell r="J6506" t="str">
            <v>02.09.07.05.030 Water Circulation Bath</v>
          </cell>
        </row>
        <row r="6507">
          <cell r="J6507" t="str">
            <v>02.09.07.05.031 Water Barh</v>
          </cell>
        </row>
        <row r="6508">
          <cell r="J6508" t="str">
            <v>02.09.07.05.032 Thermistor Water Bath</v>
          </cell>
        </row>
        <row r="6509">
          <cell r="J6509" t="str">
            <v>02.09.07.05.033 Fraction Colector</v>
          </cell>
        </row>
        <row r="6510">
          <cell r="J6510" t="str">
            <v>02.09.07.05.034 Rotary Culti Shaker</v>
          </cell>
        </row>
        <row r="6511">
          <cell r="J6511" t="str">
            <v>02.09.07.05.035 Multi Labo Shaker</v>
          </cell>
        </row>
        <row r="6512">
          <cell r="J6512" t="str">
            <v>02.09.07.05.036 Homogenizer</v>
          </cell>
        </row>
        <row r="6513">
          <cell r="J6513" t="str">
            <v>02.09.07.05.037 Pengaduk Magnet</v>
          </cell>
        </row>
        <row r="6514">
          <cell r="J6514" t="str">
            <v>02.09.07.05.038 Ultrasonic Cleaner</v>
          </cell>
        </row>
        <row r="6515">
          <cell r="J6515" t="str">
            <v>02.09.07.05.039 Peralatan Distilasi</v>
          </cell>
        </row>
        <row r="6516">
          <cell r="J6516" t="str">
            <v>02.09.07.05.040 Ice Cube Maker</v>
          </cell>
        </row>
        <row r="6517">
          <cell r="J6517" t="str">
            <v>02.09.07.05.041 Refrigerator/Freezer</v>
          </cell>
        </row>
        <row r="6518">
          <cell r="J6518" t="str">
            <v>02.09.07.05.042 Ultrasonic Cleaner For Pippete</v>
          </cell>
        </row>
        <row r="6519">
          <cell r="J6519" t="str">
            <v>02.09.07.05.043 Peralatan Extraksi Sochlet</v>
          </cell>
        </row>
        <row r="6520">
          <cell r="J6520" t="str">
            <v>02.09.07.05.044 Automatic Dispenser</v>
          </cell>
        </row>
        <row r="6521">
          <cell r="J6521" t="str">
            <v>02.09.07.05.045 Flow Meter</v>
          </cell>
        </row>
        <row r="6522">
          <cell r="J6522" t="str">
            <v>02.09.07.05.046 Automatic Pure Water System</v>
          </cell>
        </row>
        <row r="6523">
          <cell r="J6523" t="str">
            <v>02.09.07.05.047 Pompa Peristaltik</v>
          </cell>
        </row>
        <row r="6524">
          <cell r="J6524" t="str">
            <v>02.09.07.05.048 Alat Laboraorium Penunjang Lain-lain</v>
          </cell>
        </row>
        <row r="6525">
          <cell r="J6525" t="str">
            <v>02.09.08.01.001 Towing Carriage</v>
          </cell>
        </row>
        <row r="6526">
          <cell r="J6526" t="str">
            <v>02.09.08.01.002 Rails 234,5 M</v>
          </cell>
        </row>
        <row r="6527">
          <cell r="J6527" t="str">
            <v>02.09.08.01.003 Currunt Cunductor Busbars</v>
          </cell>
        </row>
        <row r="6528">
          <cell r="J6528" t="str">
            <v>02.09.08.01.004 Towing Carriage Lain-lain</v>
          </cell>
        </row>
        <row r="6529">
          <cell r="J6529" t="str">
            <v>02.09.08.02.001 Resistance Dynamometer</v>
          </cell>
        </row>
        <row r="6530">
          <cell r="J6530" t="str">
            <v>02.09.08.02.002 Clamp Apparatus</v>
          </cell>
        </row>
        <row r="6531">
          <cell r="J6531" t="str">
            <v>02.09.08.02.003 Towing Guide with Trim Meter</v>
          </cell>
        </row>
        <row r="6532">
          <cell r="J6532" t="str">
            <v>02.09.08.02.004 Self Propulsion Motor</v>
          </cell>
        </row>
        <row r="6533">
          <cell r="J6533" t="str">
            <v>02.09.08.02.005 Self Propulsion Dynamometer</v>
          </cell>
        </row>
        <row r="6534">
          <cell r="J6534" t="str">
            <v>02.09.08.02.006 Propeller Openg Water Dynamometer</v>
          </cell>
        </row>
        <row r="6535">
          <cell r="J6535" t="str">
            <v>02.09.08.02.007 Universal Primary Calibrator/Weights</v>
          </cell>
        </row>
        <row r="6536">
          <cell r="J6536" t="str">
            <v>02.09.08.02.008 Line Pump</v>
          </cell>
        </row>
        <row r="6537">
          <cell r="J6537" t="str">
            <v>02.09.08.02.009 App for Meas, Ship Model Pitch Inertia Moment</v>
          </cell>
        </row>
        <row r="6538">
          <cell r="J6538" t="str">
            <v>02.09.08.02.010 Wave Height Meter, Resistance Type</v>
          </cell>
        </row>
        <row r="6539">
          <cell r="J6539" t="str">
            <v>02.09.08.02.011 Wave Height Meter, Special Type</v>
          </cell>
        </row>
        <row r="6540">
          <cell r="J6540" t="str">
            <v>02.09.08.02.012 Wave Measurement Apparatus</v>
          </cell>
        </row>
        <row r="6541">
          <cell r="J6541" t="str">
            <v>02.09.08.02.013 Ship Movement Mater</v>
          </cell>
        </row>
        <row r="6542">
          <cell r="J6542" t="str">
            <v>02.09.08.02.014 Pressure Tranduce for Press Variation</v>
          </cell>
        </row>
        <row r="6543">
          <cell r="J6543" t="str">
            <v>02.09.08.02.015 Pressure Tranduce for Slamming Meas</v>
          </cell>
        </row>
        <row r="6544">
          <cell r="J6544" t="str">
            <v>02.09.08.02.016 Horizontal Planar Motion Mechaarism(HPPM)</v>
          </cell>
        </row>
        <row r="6545">
          <cell r="J6545" t="str">
            <v>02.09.08.02.017 Accelerometer</v>
          </cell>
        </row>
        <row r="6546">
          <cell r="J6546" t="str">
            <v>02.09.08.02.018 Wave Generator &amp; Absorber Lain-lain</v>
          </cell>
        </row>
        <row r="6547">
          <cell r="J6547" t="str">
            <v>02.09.08.03.001 DAAS MOB tanpa Software</v>
          </cell>
        </row>
        <row r="6548">
          <cell r="J6548" t="str">
            <v>02.09.08.03.002 DAAS Towing Tnak tanpa Software</v>
          </cell>
        </row>
        <row r="6549">
          <cell r="J6549" t="str">
            <v>02.09.08.03.003 DAAS Cav. Tunnel tanpa Software</v>
          </cell>
        </row>
        <row r="6550">
          <cell r="J6550" t="str">
            <v>02.09.08.03.004 Software DAAS MOD</v>
          </cell>
        </row>
        <row r="6551">
          <cell r="J6551" t="str">
            <v>02.09.08.03.005 Software DAAS Towing Tnak</v>
          </cell>
        </row>
        <row r="6552">
          <cell r="J6552" t="str">
            <v>02.09.08.03.006 Software DAAS</v>
          </cell>
        </row>
        <row r="6553">
          <cell r="J6553" t="str">
            <v>02.09.08.03.007 Hardware Cont Off-line Computer</v>
          </cell>
        </row>
        <row r="6554">
          <cell r="J6554" t="str">
            <v>02.09.08.03.008 Software Cont Off-line Computer</v>
          </cell>
        </row>
        <row r="6555">
          <cell r="J6555" t="str">
            <v>02.09.08.03.009 Data Accquistion &amp; Analyzing System Lain-lain</v>
          </cell>
        </row>
        <row r="6556">
          <cell r="J6556" t="str">
            <v>02.09.08.04.001 Cavitation Tunnel</v>
          </cell>
        </row>
        <row r="6557">
          <cell r="J6557" t="str">
            <v>02.09.08.04.002 Flow Generator</v>
          </cell>
        </row>
        <row r="6558">
          <cell r="J6558" t="str">
            <v>02.09.08.04.003 Pressure Control System</v>
          </cell>
        </row>
        <row r="6559">
          <cell r="J6559" t="str">
            <v>02.09.08.04.004 Water Supply and Drainage System</v>
          </cell>
        </row>
        <row r="6560">
          <cell r="J6560" t="str">
            <v>02.09.08.04.005 Deaeration and Fifftering System</v>
          </cell>
        </row>
        <row r="6561">
          <cell r="J6561" t="str">
            <v>02.09.08.04.006 Control Panel</v>
          </cell>
        </row>
        <row r="6562">
          <cell r="J6562" t="str">
            <v>02.09.08.04.007 Propeller Dunamometer</v>
          </cell>
        </row>
        <row r="6563">
          <cell r="J6563" t="str">
            <v>02.09.08.04.008 Stroboscope</v>
          </cell>
        </row>
        <row r="6564">
          <cell r="J6564" t="str">
            <v>02.09.08.04.009 Wake Field Measure Appareturs</v>
          </cell>
        </row>
        <row r="6565">
          <cell r="J6565" t="str">
            <v>02.09.08.04.010 Pressure Tranducer</v>
          </cell>
        </row>
        <row r="6566">
          <cell r="J6566" t="str">
            <v>02.09.08.04.011 Defferential Preasuring Tranducer</v>
          </cell>
        </row>
        <row r="6567">
          <cell r="J6567" t="str">
            <v>02.09.08.04.012 Temperature Measuring Instrument</v>
          </cell>
        </row>
        <row r="6568">
          <cell r="J6568" t="str">
            <v>02.09.08.04.013 Oxigene Contents Meter</v>
          </cell>
        </row>
        <row r="6569">
          <cell r="J6569" t="str">
            <v>02.09.08.04.014 Cavitation Tunnel Lain-lain</v>
          </cell>
        </row>
        <row r="6570">
          <cell r="J6570" t="str">
            <v>02.09.08.05.001 Towing Crane</v>
          </cell>
        </row>
        <row r="6571">
          <cell r="J6571" t="str">
            <v>02.09.08.05.002 Cavitation Tunnel</v>
          </cell>
        </row>
        <row r="6572">
          <cell r="J6572" t="str">
            <v>02.09.08.05.003 Ship Model Workshop</v>
          </cell>
        </row>
        <row r="6573">
          <cell r="J6573" t="str">
            <v>02.09.08.05.004 Model Preparation and Storage</v>
          </cell>
        </row>
        <row r="6574">
          <cell r="J6574" t="str">
            <v>02.09.08.05.005 Machanical Workshop</v>
          </cell>
        </row>
        <row r="6575">
          <cell r="J6575" t="str">
            <v>02.09.08.05.006 Manoeuvring Tank</v>
          </cell>
        </row>
        <row r="6576">
          <cell r="J6576" t="str">
            <v>02.09.08.05.007 Overhead Cranes Lain-lain</v>
          </cell>
        </row>
        <row r="6577">
          <cell r="J6577" t="str">
            <v>02.09.08.06.001 Oscilograph Recorder</v>
          </cell>
        </row>
        <row r="6578">
          <cell r="J6578" t="str">
            <v>02.09.08.06.002 Osciloscope</v>
          </cell>
        </row>
        <row r="6579">
          <cell r="J6579" t="str">
            <v>02.09.08.06.003 Frequency Counter</v>
          </cell>
        </row>
        <row r="6580">
          <cell r="J6580" t="str">
            <v>02.09.08.06.004 Multi Tester</v>
          </cell>
        </row>
        <row r="6581">
          <cell r="J6581" t="str">
            <v>02.09.08.06.005 Digital multi Tester</v>
          </cell>
        </row>
        <row r="6582">
          <cell r="J6582" t="str">
            <v>02.09.08.06.006 Weighting Scale</v>
          </cell>
        </row>
        <row r="6583">
          <cell r="J6583" t="str">
            <v>02.09.08.06.007 Peralatan Umum Lain-lain</v>
          </cell>
        </row>
        <row r="6584">
          <cell r="J6584" t="str">
            <v>02.09.08.07.001 Making Plate, 3 D Menas &amp; Mark Out Machine</v>
          </cell>
        </row>
        <row r="6585">
          <cell r="J6585" t="str">
            <v>02.09.08.07.002 Model Ship Milling Machine</v>
          </cell>
        </row>
        <row r="6586">
          <cell r="J6586" t="str">
            <v>02.09.08.07.003 Prss For Glueing of Model Ship</v>
          </cell>
        </row>
        <row r="6587">
          <cell r="J6587" t="str">
            <v>02.09.08.07.004 Cross Cutting Circular Saw</v>
          </cell>
        </row>
        <row r="6588">
          <cell r="J6588" t="str">
            <v>02.09.08.07.005 Circullar Saw</v>
          </cell>
        </row>
        <row r="6589">
          <cell r="J6589" t="str">
            <v>02.09.08.07.006 Thicknessing Planer</v>
          </cell>
        </row>
        <row r="6590">
          <cell r="J6590" t="str">
            <v>02.09.08.07.007 High Precision Surface Planer aang Jointer</v>
          </cell>
        </row>
        <row r="6591">
          <cell r="J6591" t="str">
            <v>02.09.08.07.008 Wood Lather</v>
          </cell>
        </row>
        <row r="6592">
          <cell r="J6592" t="str">
            <v>02.09.08.07.009 Spindle Shaper</v>
          </cell>
        </row>
        <row r="6593">
          <cell r="J6593" t="str">
            <v>02.09.08.07.010 Slot Mortise and Boring Machine</v>
          </cell>
        </row>
        <row r="6594">
          <cell r="J6594" t="str">
            <v>02.09.08.07.011 Mobile Disc and Belt Sanding Machine</v>
          </cell>
        </row>
        <row r="6595">
          <cell r="J6595" t="str">
            <v>02.09.08.07.012 Band Shaw</v>
          </cell>
        </row>
        <row r="6596">
          <cell r="J6596" t="str">
            <v>02.09.08.07.013 Table Drilling Machine</v>
          </cell>
        </row>
        <row r="6597">
          <cell r="J6597" t="str">
            <v>02.09.08.07.014 Dust Exchaust System</v>
          </cell>
        </row>
        <row r="6598">
          <cell r="J6598" t="str">
            <v>02.09.08.07.015 Working Table for Ship Model</v>
          </cell>
        </row>
        <row r="6599">
          <cell r="J6599" t="str">
            <v>02.09.08.07.016 Hoistbeam with 2 Rollable Rubber Bands</v>
          </cell>
        </row>
        <row r="6600">
          <cell r="J6600" t="str">
            <v>02.09.08.07.017 Model Transport Car with Drawbar (5Cm)</v>
          </cell>
        </row>
        <row r="6601">
          <cell r="J6601" t="str">
            <v>02.09.08.07.018 Model Transport Car with Drawbar (3Cm)</v>
          </cell>
        </row>
        <row r="6602">
          <cell r="J6602" t="str">
            <v>02.09.08.07.019 Complete Set of Handtools</v>
          </cell>
        </row>
        <row r="6603">
          <cell r="J6603" t="str">
            <v>02.09.08.07.020 Propeller Model workshop Lain-lain</v>
          </cell>
        </row>
        <row r="6604">
          <cell r="J6604" t="str">
            <v>02.09.08.08.001 Propeller Forming Unit</v>
          </cell>
        </row>
        <row r="6605">
          <cell r="J6605" t="str">
            <v>02.09.08.08.002 Molding Boxes (3 Sizes)</v>
          </cell>
        </row>
        <row r="6606">
          <cell r="J6606" t="str">
            <v>02.09.08.08.003 Drying Chamber</v>
          </cell>
        </row>
        <row r="6607">
          <cell r="J6607" t="str">
            <v>02.09.08.08.004 Melting Fumace</v>
          </cell>
        </row>
        <row r="6608">
          <cell r="J6608" t="str">
            <v>02.09.08.08.005 Centrifuge</v>
          </cell>
        </row>
        <row r="6609">
          <cell r="J6609" t="str">
            <v>02.09.08.08.006 Electronic Balancing Machine</v>
          </cell>
        </row>
        <row r="6610">
          <cell r="J6610" t="str">
            <v>02.09.08.08.007 Propeller Measuring &amp; drilling Machine</v>
          </cell>
        </row>
        <row r="6611">
          <cell r="J6611" t="str">
            <v>02.09.08.08.008 Workshop Accessories (Hand and Electronic Tools)</v>
          </cell>
        </row>
        <row r="6612">
          <cell r="J6612" t="str">
            <v>02.09.08.08.009 Propeller Model workshop Lain-lain</v>
          </cell>
        </row>
        <row r="6613">
          <cell r="J6613" t="str">
            <v>02.09.08.09.001 Precision Lather (165 mm Center Height)</v>
          </cell>
        </row>
        <row r="6614">
          <cell r="J6614" t="str">
            <v>02.09.08.09.002 Precision Lather (250 mm Center Height)</v>
          </cell>
        </row>
        <row r="6615">
          <cell r="J6615" t="str">
            <v>02.09.08.09.003 Universal Milling Machine</v>
          </cell>
        </row>
        <row r="6616">
          <cell r="J6616" t="str">
            <v>02.09.08.09.004 Vertical Bandsaw</v>
          </cell>
        </row>
        <row r="6617">
          <cell r="J6617" t="str">
            <v>02.09.08.09.005 Column Drilling Machine</v>
          </cell>
        </row>
        <row r="6618">
          <cell r="J6618" t="str">
            <v>02.09.08.09.006 Table Drilling Machine</v>
          </cell>
        </row>
        <row r="6619">
          <cell r="J6619" t="str">
            <v>02.09.08.09.007 Hacksawing Machine</v>
          </cell>
        </row>
        <row r="6620">
          <cell r="J6620" t="str">
            <v>02.09.08.09.008 Double and Grinder</v>
          </cell>
        </row>
        <row r="6621">
          <cell r="J6621" t="str">
            <v>02.09.08.09.009 Sheet Metal Grinder</v>
          </cell>
        </row>
        <row r="6622">
          <cell r="J6622" t="str">
            <v>02.09.08.09.010 Sheet Metal Roller</v>
          </cell>
        </row>
        <row r="6623">
          <cell r="J6623" t="str">
            <v>02.09.08.09.011 Laver Shear</v>
          </cell>
        </row>
        <row r="6624">
          <cell r="J6624" t="str">
            <v>02.09.08.09.012 Turning Tool Grinding Machine</v>
          </cell>
        </row>
        <row r="6625">
          <cell r="J6625" t="str">
            <v>02.09.08.09.013 Tool Grinding for Woodworking Knives</v>
          </cell>
        </row>
        <row r="6626">
          <cell r="J6626" t="str">
            <v>02.09.08.09.014 Automatic Sharpening Machine</v>
          </cell>
        </row>
        <row r="6627">
          <cell r="J6627" t="str">
            <v>02.09.08.09.015 Welding Table</v>
          </cell>
        </row>
        <row r="6628">
          <cell r="J6628" t="str">
            <v>02.09.08.09.016 Exhaust System</v>
          </cell>
        </row>
        <row r="6629">
          <cell r="J6629" t="str">
            <v>02.09.08.09.017 Welding Rectifier</v>
          </cell>
        </row>
        <row r="6630">
          <cell r="J6630" t="str">
            <v>02.09.08.09.018 MIC/MAG Welding Unit</v>
          </cell>
        </row>
        <row r="6631">
          <cell r="J6631" t="str">
            <v>02.09.08.09.019 Gas Welding Unit (Acetyplene)</v>
          </cell>
        </row>
        <row r="6632">
          <cell r="J6632" t="str">
            <v>02.09.08.09.020 Mechanical Worksop Lain - lain</v>
          </cell>
        </row>
        <row r="6633">
          <cell r="J6633" t="str">
            <v>02.09.08.10.001 Universal Turining and Milling Machine</v>
          </cell>
        </row>
        <row r="6634">
          <cell r="J6634" t="str">
            <v>02.09.08.10.002 Precision Bench drilling Machine</v>
          </cell>
        </row>
        <row r="6635">
          <cell r="J6635" t="str">
            <v>02.09.08.10.003 Double Ended Pedestal Grinder</v>
          </cell>
        </row>
        <row r="6636">
          <cell r="J6636" t="str">
            <v>02.09.08.10.004 Set of Measuring Equipment and Handtools</v>
          </cell>
        </row>
        <row r="6637">
          <cell r="J6637" t="str">
            <v>02.09.08.10.005 Precission Mechanical Workshop Lain - lain</v>
          </cell>
        </row>
        <row r="6638">
          <cell r="J6638" t="str">
            <v>02.09.08.11.001 Apray Paiting and Drying Cabin</v>
          </cell>
        </row>
        <row r="6639">
          <cell r="J6639" t="str">
            <v>02.09.08.11.002 Airless Spray Painting Unit</v>
          </cell>
        </row>
        <row r="6640">
          <cell r="J6640" t="str">
            <v>02.09.08.11.003 Pemesinan Painting Shop Lain-lain</v>
          </cell>
        </row>
        <row r="6641">
          <cell r="J6641" t="str">
            <v>02.09.08.12.001 Lifting Table</v>
          </cell>
        </row>
        <row r="6642">
          <cell r="J6642" t="str">
            <v>02.09.08.12.002 Mobile Exhaust System</v>
          </cell>
        </row>
        <row r="6643">
          <cell r="J6643" t="str">
            <v>02.09.08.12.003 Spray Painting Cabin</v>
          </cell>
        </row>
        <row r="6644">
          <cell r="J6644" t="str">
            <v>02.09.08.12.004 Ship Model Preparation Shop Lain-lain</v>
          </cell>
        </row>
        <row r="6645">
          <cell r="J6645" t="str">
            <v>02.09.08.13.001 Eart Tester</v>
          </cell>
        </row>
        <row r="6646">
          <cell r="J6646" t="str">
            <v>02.09.08.13.002 Table Drilling Machine</v>
          </cell>
        </row>
        <row r="6647">
          <cell r="J6647" t="str">
            <v>02.09.08.13.003 Electrical Handdrilling Machine</v>
          </cell>
        </row>
        <row r="6648">
          <cell r="J6648" t="str">
            <v>02.09.08.13.004 Battery Operated Handdrilling Machine</v>
          </cell>
        </row>
        <row r="6649">
          <cell r="J6649" t="str">
            <v>02.09.08.13.005 Ranges of Handstool</v>
          </cell>
        </row>
        <row r="6650">
          <cell r="J6650" t="str">
            <v>02.09.08.13.006 Electrilical Worksop Lain-lain</v>
          </cell>
        </row>
        <row r="6651">
          <cell r="J6651" t="str">
            <v>02.09.08.14.001 Wave Generator</v>
          </cell>
        </row>
        <row r="6652">
          <cell r="J6652" t="str">
            <v>02.09.08.14.002 Hydraulic Powers Units</v>
          </cell>
        </row>
        <row r="6653">
          <cell r="J6653" t="str">
            <v>02.09.08.14.003 Cooling Tower</v>
          </cell>
        </row>
        <row r="6654">
          <cell r="J6654" t="str">
            <v>02.09.08.14.004 Wave Absorber</v>
          </cell>
        </row>
        <row r="6655">
          <cell r="J6655" t="str">
            <v>02.09.08.14.005 Wind Generator</v>
          </cell>
        </row>
        <row r="6656">
          <cell r="J6656" t="str">
            <v>02.09.08.14.006 Wireless Control System for ship model</v>
          </cell>
        </row>
        <row r="6657">
          <cell r="J6657" t="str">
            <v>02.09.08.14.007 Wireless data transmission system</v>
          </cell>
        </row>
        <row r="6658">
          <cell r="J6658" t="str">
            <v>02.09.08.14.008 Model Possition Measuring Unit and Cadmes</v>
          </cell>
        </row>
        <row r="6659">
          <cell r="J6659" t="str">
            <v>02.09.08.14.009 Interface</v>
          </cell>
        </row>
        <row r="6660">
          <cell r="J6660" t="str">
            <v>02.09.08.14.010 Rail Carriage</v>
          </cell>
        </row>
        <row r="6661">
          <cell r="J6661" t="str">
            <v>02.09.08.14.011 Rails</v>
          </cell>
        </row>
        <row r="6662">
          <cell r="J6662" t="str">
            <v>02.09.08.14.012 Current collector, busbars</v>
          </cell>
        </row>
        <row r="6663">
          <cell r="J6663" t="str">
            <v>02.09.08.14.013 MOB Lain-lain</v>
          </cell>
        </row>
        <row r="6664">
          <cell r="J6664" t="str">
            <v>02.09.08.15.001 Photo Equipment</v>
          </cell>
        </row>
        <row r="6665">
          <cell r="J6665" t="str">
            <v>02.09.08.15.002 Darkroom Equipment</v>
          </cell>
        </row>
        <row r="6666">
          <cell r="J6666" t="str">
            <v>02.09.08.15.003 Film Equipment</v>
          </cell>
        </row>
        <row r="6667">
          <cell r="J6667" t="str">
            <v>02.09.08.15.004 Video and Video Editing Equipment</v>
          </cell>
        </row>
        <row r="6668">
          <cell r="J6668" t="str">
            <v>02.09.08.15.005 Lighting Equipment</v>
          </cell>
        </row>
        <row r="6669">
          <cell r="J6669" t="str">
            <v>02.09.08.15.006 Lain-lain</v>
          </cell>
        </row>
        <row r="6670">
          <cell r="J6670" t="str">
            <v>02.10.01.01.001 Revolver</v>
          </cell>
        </row>
        <row r="6671">
          <cell r="J6671" t="str">
            <v>02.10.01.01.002 Pistol</v>
          </cell>
        </row>
        <row r="6672">
          <cell r="J6672" t="str">
            <v>02.10.01.01.003 Pistol Isyarat</v>
          </cell>
        </row>
        <row r="6673">
          <cell r="J6673" t="str">
            <v>02.10.01.01.004 Senjata Genggam Lain-lain</v>
          </cell>
        </row>
        <row r="6674">
          <cell r="J6674" t="str">
            <v>02.10.01.02.001 Pistol Mitraliur (Bolt Action Gun)</v>
          </cell>
        </row>
        <row r="6675">
          <cell r="J6675" t="str">
            <v>02.10.01.02.002 Senjata Pinggang Lain-lain</v>
          </cell>
        </row>
        <row r="6676">
          <cell r="J6676" t="str">
            <v>02.10.01.03.001 Senapan Grendel  (Bolt Action Figle)</v>
          </cell>
        </row>
        <row r="6677">
          <cell r="J6677" t="str">
            <v>02.10.01.03.002 Senapan Semi Otomatis</v>
          </cell>
        </row>
        <row r="6678">
          <cell r="J6678" t="str">
            <v>02.10.01.03.003 Senapan Otomatis (Assault Rifle/Otomatic Rifle)</v>
          </cell>
        </row>
        <row r="6679">
          <cell r="J6679" t="str">
            <v>02.10.01.03.004 Lever Action Rifle</v>
          </cell>
        </row>
        <row r="6680">
          <cell r="J6680" t="str">
            <v>02.10.01.03.005 Slide Action Rifle</v>
          </cell>
        </row>
        <row r="6681">
          <cell r="J6681" t="str">
            <v>02.10.01.03.006 Senjata Bahu/Laras Panjang Lain-lain</v>
          </cell>
        </row>
        <row r="6682">
          <cell r="J6682" t="str">
            <v>02.10.01.04.001 Senapan Mesin Ringan (Automatic Rifle/Ligt Machine</v>
          </cell>
        </row>
        <row r="6683">
          <cell r="J6683" t="str">
            <v>02.10.01.04.002 Senapan Mesin Sedang (Machine Gun)</v>
          </cell>
        </row>
        <row r="6684">
          <cell r="J6684" t="str">
            <v>02.10.01.04.003 Senapan Mesin Berat (Heavy Machine Gun)</v>
          </cell>
        </row>
        <row r="6685">
          <cell r="J6685" t="str">
            <v>02.10.01.04.004 Senapan Mesin Otomatis</v>
          </cell>
        </row>
        <row r="6686">
          <cell r="J6686" t="str">
            <v>02.10.01.04.005 Senapan Mesin Lain-lain</v>
          </cell>
        </row>
        <row r="6687">
          <cell r="J6687" t="str">
            <v>02.10.01.05.001 Mortir Ringan</v>
          </cell>
        </row>
        <row r="6688">
          <cell r="J6688" t="str">
            <v>02.10.01.05.002 Mortir Sedang</v>
          </cell>
        </row>
        <row r="6689">
          <cell r="J6689" t="str">
            <v>02.10.01.05.003 Mortir Berat</v>
          </cell>
        </row>
        <row r="6690">
          <cell r="J6690" t="str">
            <v>02.10.01.05.004 Mortir Lain-lain</v>
          </cell>
        </row>
        <row r="6691">
          <cell r="J6691" t="str">
            <v>02.10.01.06.001 Peluncur Roket</v>
          </cell>
        </row>
        <row r="6692">
          <cell r="J6692" t="str">
            <v>02.10.01.06.002 Senjata Tangan Tekanan Balik (STTB)</v>
          </cell>
        </row>
        <row r="6693">
          <cell r="J6693" t="str">
            <v>02.10.01.06.003 Anti Tank</v>
          </cell>
        </row>
        <row r="6694">
          <cell r="J6694" t="str">
            <v>02.10.01.06.004 Pelontar Geranat</v>
          </cell>
        </row>
        <row r="6695">
          <cell r="J6695" t="str">
            <v>02.10.01.06.005 Anti Lapis Baja Lain-lain</v>
          </cell>
        </row>
        <row r="6696">
          <cell r="J6696" t="str">
            <v>02.10.01.07.001 Meriam</v>
          </cell>
        </row>
        <row r="6697">
          <cell r="J6697" t="str">
            <v>02.10.01.07.002 Howitzer</v>
          </cell>
        </row>
        <row r="6698">
          <cell r="J6698" t="str">
            <v>02.10.01.07.003 Peluncur Roket</v>
          </cell>
        </row>
        <row r="6699">
          <cell r="J6699" t="str">
            <v>02.10.01.07.004 Artileri Medan (Armed) Lain-lain</v>
          </cell>
        </row>
        <row r="6700">
          <cell r="J6700" t="str">
            <v>02.10.01.08.001 Meriam</v>
          </cell>
        </row>
        <row r="6701">
          <cell r="J6701" t="str">
            <v>02.10.01.08.002 Arhanud Lain-lain</v>
          </cell>
        </row>
        <row r="6702">
          <cell r="J6702" t="str">
            <v>02.10.01.09.001 Peluru Kendali dari Udara ke Udara (Air to air)</v>
          </cell>
        </row>
        <row r="6703">
          <cell r="J6703" t="str">
            <v>02.10.01.09.002 Peluru Kendali dari Udara ke Permukiman (Air to Su</v>
          </cell>
        </row>
        <row r="6704">
          <cell r="J6704" t="str">
            <v>02.10.01.09.003 Peluru Kendali dari Permukaan ke Permukaan (Surfac</v>
          </cell>
        </row>
        <row r="6705">
          <cell r="J6705" t="str">
            <v>02.10.01.09.004 Peluru Kendali dari Permukaan ke Udara (Surface To</v>
          </cell>
        </row>
        <row r="6706">
          <cell r="J6706" t="str">
            <v>02.10.01.09.005 Peluru Kendali lain-lain</v>
          </cell>
        </row>
        <row r="6707">
          <cell r="J6707" t="str">
            <v>02.10.01.10.001 Canon</v>
          </cell>
        </row>
        <row r="6708">
          <cell r="J6708" t="str">
            <v>02.10.01.10.002 Howitzer</v>
          </cell>
        </row>
        <row r="6709">
          <cell r="J6709" t="str">
            <v>02.10.01.10.003 Peluncur Roket</v>
          </cell>
        </row>
        <row r="6710">
          <cell r="J6710" t="str">
            <v>02.10.01.10.004 Kavaleri Lain-lain</v>
          </cell>
        </row>
        <row r="6711">
          <cell r="J6711" t="str">
            <v>02.10.01.11.001 Pistol Pelempar Tali</v>
          </cell>
        </row>
        <row r="6712">
          <cell r="J6712" t="str">
            <v>02.10.01.11.002 Penyembur Api</v>
          </cell>
        </row>
        <row r="6713">
          <cell r="J6713" t="str">
            <v>02.10.01.11.003 Pelontar Granat</v>
          </cell>
        </row>
        <row r="6714">
          <cell r="J6714" t="str">
            <v>02.10.01.11.004 Senapan Gas</v>
          </cell>
        </row>
        <row r="6715">
          <cell r="J6715" t="str">
            <v>02.10.01.11.005 Pistol Gas</v>
          </cell>
        </row>
        <row r="6716">
          <cell r="J6716" t="str">
            <v>02.10.01.11.006 Shoot Gun</v>
          </cell>
        </row>
        <row r="6717">
          <cell r="J6717" t="str">
            <v>02.10.01.11.007 Sten Gun</v>
          </cell>
        </row>
        <row r="6718">
          <cell r="J6718" t="str">
            <v>02.10.01.11.008 Senapan Angin</v>
          </cell>
        </row>
        <row r="6719">
          <cell r="J6719" t="str">
            <v>02.10.01.11.009 Smoke Gun</v>
          </cell>
        </row>
        <row r="6720">
          <cell r="J6720" t="str">
            <v>02.10.01.11.010 Water Gun</v>
          </cell>
        </row>
        <row r="6721">
          <cell r="J6721" t="str">
            <v>02.10.01.11.011 Roket</v>
          </cell>
        </row>
        <row r="6722">
          <cell r="J6722" t="str">
            <v>02.10.01.11.012 Dispencer</v>
          </cell>
        </row>
        <row r="6723">
          <cell r="J6723" t="str">
            <v>02.10.01.11.013 Missile</v>
          </cell>
        </row>
        <row r="6724">
          <cell r="J6724" t="str">
            <v>02.10.01.11.014 Bomb Rack</v>
          </cell>
        </row>
        <row r="6725">
          <cell r="J6725" t="str">
            <v>02.10.01.11.015 Light Twin</v>
          </cell>
        </row>
        <row r="6726">
          <cell r="J6726" t="str">
            <v>02.10.01.11.016 Light Bomb</v>
          </cell>
        </row>
        <row r="6727">
          <cell r="J6727" t="str">
            <v>02.10.01.11.017 M.E.R. A/A</v>
          </cell>
        </row>
        <row r="6728">
          <cell r="J6728" t="str">
            <v>02.10.01.11.018 T.E.R. A/A</v>
          </cell>
        </row>
        <row r="6729">
          <cell r="J6729" t="str">
            <v>02.10.01.11.019 Grenade</v>
          </cell>
        </row>
        <row r="6730">
          <cell r="J6730" t="str">
            <v>02.10.01.11.020 Peluncur</v>
          </cell>
        </row>
        <row r="6731">
          <cell r="J6731" t="str">
            <v>02.10.01.11.021 Pelempar Bomb Laut</v>
          </cell>
        </row>
        <row r="6732">
          <cell r="J6732" t="str">
            <v>02.10.01.11.022 BMB II</v>
          </cell>
        </row>
        <row r="6733">
          <cell r="J6733" t="str">
            <v>02.10.01.11.023 Peluncur Rudal</v>
          </cell>
        </row>
        <row r="6734">
          <cell r="J6734" t="str">
            <v>02.10.01.11.024 Simulator</v>
          </cell>
        </row>
        <row r="6735">
          <cell r="J6735" t="str">
            <v>02.10.01.11.025 Sub Kaliber</v>
          </cell>
        </row>
        <row r="6736">
          <cell r="J6736" t="str">
            <v>02.10.01.11.026 Insert Barrel</v>
          </cell>
        </row>
        <row r="6737">
          <cell r="J6737" t="str">
            <v>02.10.01.11.027 Teropong</v>
          </cell>
        </row>
        <row r="6738">
          <cell r="J6738" t="str">
            <v>02.10.01.11.028 Teropong Bidik Malam</v>
          </cell>
        </row>
        <row r="6739">
          <cell r="J6739" t="str">
            <v>02.10.01.11.029 Senjata Lain-lain (Lainnya)</v>
          </cell>
        </row>
        <row r="6740">
          <cell r="J6740" t="str">
            <v>02.10.02.01.001 Alat Khusus Kepolisian</v>
          </cell>
        </row>
        <row r="6741">
          <cell r="J6741" t="str">
            <v>02.10.02.01.002 Alat Khusus Bahari</v>
          </cell>
        </row>
        <row r="6742">
          <cell r="J6742" t="str">
            <v>02.10.02.01.003 Alat Khusus Penerbangan</v>
          </cell>
        </row>
        <row r="6743">
          <cell r="J6743" t="str">
            <v>02.10.02.01.004 Laser</v>
          </cell>
        </row>
        <row r="6744">
          <cell r="J6744" t="str">
            <v>02.10.02.01.005 Alat Khusus Surta (Survey dan Pemetaan)</v>
          </cell>
        </row>
        <row r="6745">
          <cell r="J6745" t="str">
            <v>02.10.02.01.006 Alat Khusus Meteorologi</v>
          </cell>
        </row>
        <row r="6746">
          <cell r="J6746" t="str">
            <v>02.10.02.01.007 Alat Khusus SAR (Search and Resque)</v>
          </cell>
        </row>
        <row r="6747">
          <cell r="J6747" t="str">
            <v>02.10.02.01.008 Alat Khusus Optik</v>
          </cell>
        </row>
        <row r="6748">
          <cell r="J6748" t="str">
            <v>02.10.02.01.009 Alat Khusus Payung Udara</v>
          </cell>
        </row>
        <row r="6749">
          <cell r="J6749" t="str">
            <v>02.10.02.01.010 Alat Khusus Keamanan Lainnya</v>
          </cell>
        </row>
        <row r="6750">
          <cell r="J6750" t="str">
            <v>02.10.02.01.011 Alat Keamanan Lain-lain</v>
          </cell>
        </row>
        <row r="6751">
          <cell r="J6751" t="str">
            <v>02.10.02.02.001 Celurit</v>
          </cell>
        </row>
        <row r="6752">
          <cell r="J6752" t="str">
            <v>02.10.02.02.002 Keris</v>
          </cell>
        </row>
        <row r="6753">
          <cell r="J6753" t="str">
            <v>02.10.02.02.003 Rencong</v>
          </cell>
        </row>
        <row r="6754">
          <cell r="J6754" t="str">
            <v>02.10.02.02.004 Kelewang</v>
          </cell>
        </row>
        <row r="6755">
          <cell r="J6755" t="str">
            <v>02.10.02.02.005 Golok</v>
          </cell>
        </row>
        <row r="6756">
          <cell r="J6756" t="str">
            <v>02.10.02.02.006 Samurai</v>
          </cell>
        </row>
        <row r="6757">
          <cell r="J6757" t="str">
            <v>02.10.02.02.007 Sangkur</v>
          </cell>
        </row>
        <row r="6758">
          <cell r="J6758" t="str">
            <v>02.10.02.02.008 Pentung</v>
          </cell>
        </row>
        <row r="6759">
          <cell r="J6759" t="str">
            <v>02.10.02.02.009 Bumerang</v>
          </cell>
        </row>
        <row r="6760">
          <cell r="J6760" t="str">
            <v>02.10.02.02.010 Pisau Belati</v>
          </cell>
        </row>
        <row r="6761">
          <cell r="J6761" t="str">
            <v>02.10.02.02.011 Tongkeng Kejut</v>
          </cell>
        </row>
        <row r="6762">
          <cell r="J6762" t="str">
            <v>02.10.02.02.012 Gas Air Mata/Stick gas</v>
          </cell>
        </row>
        <row r="6763">
          <cell r="J6763" t="str">
            <v>02.10.02.02.013 Non Senjata Api Lain-lain</v>
          </cell>
        </row>
        <row r="6764">
          <cell r="J6764" t="str">
            <v>02.10.03.01.001 Amunisi Tajam</v>
          </cell>
        </row>
        <row r="6765">
          <cell r="J6765" t="str">
            <v>02.10.03.01.002 Amunisi Hampa</v>
          </cell>
        </row>
        <row r="6766">
          <cell r="J6766" t="str">
            <v>02.10.03.01.003 Amunisi Isyarat</v>
          </cell>
        </row>
        <row r="6767">
          <cell r="J6767" t="str">
            <v>02.10.03.01.004 Dispossable (Dinamit)</v>
          </cell>
        </row>
        <row r="6768">
          <cell r="J6768" t="str">
            <v>02.10.03.01.005 Amunisi Umum Lain-lain</v>
          </cell>
        </row>
        <row r="6769">
          <cell r="J6769" t="str">
            <v>02.10.03.02.001 Bom Darat</v>
          </cell>
        </row>
        <row r="6770">
          <cell r="J6770" t="str">
            <v>02.10.03.02.002 Granat</v>
          </cell>
        </row>
        <row r="6771">
          <cell r="J6771" t="str">
            <v>02.10.03.02.003 Ranjau Darat</v>
          </cell>
        </row>
        <row r="6772">
          <cell r="J6772" t="str">
            <v>02.10.03.02.004 Artileri</v>
          </cell>
        </row>
        <row r="6773">
          <cell r="J6773" t="str">
            <v>02.10.03.02.005 Amunisi Darat Lain-lain</v>
          </cell>
        </row>
        <row r="6774">
          <cell r="J6774" t="str">
            <v>02.10.04.01.001 Sinyal</v>
          </cell>
        </row>
        <row r="6775">
          <cell r="J6775" t="str">
            <v>02.10.04.01.002 Laser Lain-lain</v>
          </cell>
        </row>
        <row r="7055">
          <cell r="J7055" t="str">
            <v>04.13.01.01.001 Jalan Negara/Nasional Kelas I</v>
          </cell>
        </row>
        <row r="7056">
          <cell r="J7056" t="str">
            <v>04.13.01.01.002 Jalan Negara/Nasional Kelas II</v>
          </cell>
        </row>
        <row r="7057">
          <cell r="J7057" t="str">
            <v>04.13.01.01.003 Jalan Negara/Nasional Kelas III</v>
          </cell>
        </row>
        <row r="7058">
          <cell r="J7058" t="str">
            <v>04.13.01.01.004 Jalan Negara/Nasional Kelas IV</v>
          </cell>
        </row>
        <row r="7059">
          <cell r="J7059" t="str">
            <v>04.13.01.01.005 Jalan Negara/Nasional Kelas V</v>
          </cell>
        </row>
        <row r="7060">
          <cell r="J7060" t="str">
            <v>04.13.01.01.006 Jalan Negara/Nasional Arteri</v>
          </cell>
        </row>
        <row r="7061">
          <cell r="J7061" t="str">
            <v>04.13.01.01.007 Jalan Negara/Nasional Kolektor</v>
          </cell>
        </row>
        <row r="7062">
          <cell r="J7062" t="str">
            <v>04.13.01.01.008 Jalan Negara/Nasional Strategis Nasional</v>
          </cell>
        </row>
        <row r="7063">
          <cell r="J7063" t="str">
            <v>04.13.01.01.009 Jalan Nasional Kelas I Lain-lain</v>
          </cell>
        </row>
        <row r="7064">
          <cell r="J7064" t="str">
            <v>04.13.01.02.001 Jalan Propinsi Kelas I</v>
          </cell>
        </row>
        <row r="7065">
          <cell r="J7065" t="str">
            <v>04.13.01.02.002 Jalan Propinsi Kelas II</v>
          </cell>
        </row>
        <row r="7066">
          <cell r="J7066" t="str">
            <v>04.13.01.02.003 Jalan Propinsi Kelas III</v>
          </cell>
        </row>
        <row r="7067">
          <cell r="J7067" t="str">
            <v>04.13.01.02.004 Jalan Propinsi Kelas IV</v>
          </cell>
        </row>
        <row r="7068">
          <cell r="J7068" t="str">
            <v>04.13.01.02.005 Jalan Propinsi Kelas V</v>
          </cell>
        </row>
        <row r="7069">
          <cell r="J7069" t="str">
            <v>04.13.01.02.006 Jalan Propinsi Arteri</v>
          </cell>
        </row>
        <row r="7070">
          <cell r="J7070" t="str">
            <v>04.13.01.02.007 Jalan Propinsi Kolektor</v>
          </cell>
        </row>
        <row r="7071">
          <cell r="J7071" t="str">
            <v>04.13.01.02.008 Jalan Propinsi Lokal</v>
          </cell>
        </row>
        <row r="7072">
          <cell r="J7072" t="str">
            <v>04.13.01.02.009 Jalan Propinsi Strategis Propinsi</v>
          </cell>
        </row>
        <row r="7073">
          <cell r="J7073" t="str">
            <v>04.13.01.02.010 Jalan Propinsi Lain-lain</v>
          </cell>
        </row>
        <row r="7074">
          <cell r="J7074" t="str">
            <v>04.13.01.03.001 Jalan Kabupaten Kelas III</v>
          </cell>
        </row>
        <row r="7075">
          <cell r="J7075" t="str">
            <v>04.13.01.03.002 Jalan Kabupaten Kelas IV</v>
          </cell>
        </row>
        <row r="7076">
          <cell r="J7076" t="str">
            <v>04.13.01.03.003 Jalan Kabupaten Kelas V</v>
          </cell>
        </row>
        <row r="7077">
          <cell r="J7077" t="str">
            <v>04.13.01.03.004 Jalan Kabupaten Arteri</v>
          </cell>
        </row>
        <row r="7078">
          <cell r="J7078" t="str">
            <v>04.13.01.03.005 Jalan Kabupaten Kolektor</v>
          </cell>
        </row>
        <row r="7079">
          <cell r="J7079" t="str">
            <v>04.13.01.03.006 Jalan Kabupaten Lokal</v>
          </cell>
        </row>
        <row r="7080">
          <cell r="J7080" t="str">
            <v>04.13.01.03.007 Jalan Kabupaten Strategis Kabupaten</v>
          </cell>
        </row>
        <row r="7081">
          <cell r="J7081" t="str">
            <v>04.13.01.03.008 Jalan Kabupaten Lain-lain</v>
          </cell>
        </row>
        <row r="7082">
          <cell r="J7082" t="str">
            <v>04.13.01.04.001 Jalan Desa</v>
          </cell>
        </row>
        <row r="7083">
          <cell r="J7083" t="str">
            <v>04.13.01.04.002 Jalan Desa Lain-lain</v>
          </cell>
        </row>
        <row r="7084">
          <cell r="J7084" t="str">
            <v>04.13.01.05.001 Jalan Khusus</v>
          </cell>
        </row>
        <row r="7085">
          <cell r="J7085" t="str">
            <v>04.13.01.05.002 Jalan Air</v>
          </cell>
        </row>
        <row r="7086">
          <cell r="J7086" t="str">
            <v>04.13.01.05.003 Jalan Khusus Inspeksi</v>
          </cell>
        </row>
        <row r="7087">
          <cell r="J7087" t="str">
            <v>04.13.01.05.004 Jalan Khusus Komplek</v>
          </cell>
        </row>
        <row r="7088">
          <cell r="J7088" t="str">
            <v>04.13.01.05.005 Jalan Khusus Proyek</v>
          </cell>
        </row>
        <row r="7089">
          <cell r="J7089" t="str">
            <v>04.13.01.05.006 Jalan Khusus Quarry</v>
          </cell>
        </row>
        <row r="7090">
          <cell r="J7090" t="str">
            <v>04.13.01.05.007 Jalan Khusus Lori</v>
          </cell>
        </row>
        <row r="7091">
          <cell r="J7091" t="str">
            <v>04.13.01.05.008 Jalan Khusus Perorangan</v>
          </cell>
        </row>
        <row r="7092">
          <cell r="J7092" t="str">
            <v>04.13.01.05.009 Jalan Khusus Under Pass</v>
          </cell>
        </row>
        <row r="7093">
          <cell r="J7093" t="str">
            <v>04.13.01.05.010 Jalan Khusus Lain-lain</v>
          </cell>
        </row>
        <row r="7094">
          <cell r="J7094" t="str">
            <v>04.13.01.06.001 Jalan Tol Arteri</v>
          </cell>
        </row>
        <row r="7095">
          <cell r="J7095" t="str">
            <v>04.13.01.06.002 Jalan Tol Lain-lain</v>
          </cell>
        </row>
        <row r="7096">
          <cell r="J7096" t="str">
            <v>04.13.01.07.001 Jalan Kereta Api Bantalan Besi</v>
          </cell>
        </row>
        <row r="7097">
          <cell r="J7097" t="str">
            <v>04.13.01.07.002 Jalan Kereta Api Bantalan Beton</v>
          </cell>
        </row>
        <row r="7098">
          <cell r="J7098" t="str">
            <v>04.13.01.07.003 Jalan Kereta Api Bantalan Kayu</v>
          </cell>
        </row>
        <row r="7099">
          <cell r="J7099" t="str">
            <v>04.13.01.07.004 Jalan Kereta Lain-lain</v>
          </cell>
        </row>
        <row r="7100">
          <cell r="J7100" t="str">
            <v>04.13.01.08.001 Landasan Pacu Pesawat Terbang Permukaan Beton</v>
          </cell>
        </row>
        <row r="7101">
          <cell r="J7101" t="str">
            <v>04.13.01.08.002 Landasan Pacu Pesawat Terbang Permukaan Aspal</v>
          </cell>
        </row>
        <row r="7102">
          <cell r="J7102" t="str">
            <v>04.13.01.08.003 Landasan Pacu Pesawat Terbang Permukaan B. Karang</v>
          </cell>
        </row>
        <row r="7103">
          <cell r="J7103" t="str">
            <v>04.13.01.08.004 Landasan Pacu Pesawat Terbang Permukaan Rumput</v>
          </cell>
        </row>
        <row r="7104">
          <cell r="J7104" t="str">
            <v>04.13.01.08.005 Landasan Pasu Pswt Terbang Lain-lain</v>
          </cell>
        </row>
        <row r="7105">
          <cell r="J7105" t="str">
            <v>04.13.02.01.001 Jembatan Beton National</v>
          </cell>
        </row>
        <row r="7106">
          <cell r="J7106" t="str">
            <v>04.13.02.01.002 Jembatan Kayu National</v>
          </cell>
        </row>
        <row r="7107">
          <cell r="J7107" t="str">
            <v>04.13.02.01.003 Jembatan Kayu National</v>
          </cell>
        </row>
        <row r="7108">
          <cell r="J7108" t="str">
            <v>04.13.02.01.004 Jembatan Baliy National</v>
          </cell>
        </row>
        <row r="7109">
          <cell r="J7109" t="str">
            <v>04.13.02.01.005 Pas Batu Negara/national</v>
          </cell>
        </row>
        <row r="7110">
          <cell r="J7110" t="str">
            <v>04.13.02.01.006 Jembatan pada Jalan Nasional</v>
          </cell>
        </row>
        <row r="7111">
          <cell r="J7111" t="str">
            <v>04.13.02.01.007 Jembatan pada Jalan Nasional Kolektor</v>
          </cell>
        </row>
        <row r="7112">
          <cell r="J7112" t="str">
            <v>04.13.02.01.008 Jembatan pada Jalan Nasional Strategis</v>
          </cell>
        </row>
        <row r="7113">
          <cell r="J7113" t="str">
            <v>04.13.02.01.009 Jalan Negara/Nasional Lain-lain</v>
          </cell>
        </row>
        <row r="7114">
          <cell r="J7114" t="str">
            <v>04.13.02.02.001 Jembatan Beton Propinsi</v>
          </cell>
        </row>
        <row r="7115">
          <cell r="J7115" t="str">
            <v>04.13.02.02.002 Jembatan Baja Propinsi</v>
          </cell>
        </row>
        <row r="7116">
          <cell r="J7116" t="str">
            <v>04.13.02.02.003 Jembatan Kayu Propinsi</v>
          </cell>
        </row>
        <row r="7117">
          <cell r="J7117" t="str">
            <v>04.13.02.02.004 Jembatan Baily Propinsi</v>
          </cell>
        </row>
        <row r="7118">
          <cell r="J7118" t="str">
            <v>04.13.02.02.005 Pas Batu  Propinsi</v>
          </cell>
        </row>
        <row r="7119">
          <cell r="J7119" t="str">
            <v>04.13.02.02.006 Jembatan pada Jalan Propinsi Arteri</v>
          </cell>
        </row>
        <row r="7120">
          <cell r="J7120" t="str">
            <v>04.13.02.02.007 Jembatan pada Jalan Propinsi Kolektor</v>
          </cell>
        </row>
        <row r="7121">
          <cell r="J7121" t="str">
            <v>04.13.02.02.008 Jembatan pada jalan propinsi lokal</v>
          </cell>
        </row>
        <row r="7122">
          <cell r="J7122" t="str">
            <v>04.13.02.02.009 Jembatan pada jalan propinsi strategis</v>
          </cell>
        </row>
        <row r="7123">
          <cell r="J7123" t="str">
            <v>04.13.02.02.010 Jembatan Propinsi lain-lain</v>
          </cell>
        </row>
        <row r="7124">
          <cell r="J7124" t="str">
            <v>04.13.02.03.001 Jembatan Beton Kabupaten/Kota</v>
          </cell>
        </row>
        <row r="7125">
          <cell r="J7125" t="str">
            <v>04.13.02.03.002 Jembatan Baja Kabupaten/Kota</v>
          </cell>
        </row>
        <row r="7126">
          <cell r="J7126" t="str">
            <v>04.13.02.03.003 Jembatan Kayu Kabupaten/kota</v>
          </cell>
        </row>
        <row r="7127">
          <cell r="J7127" t="str">
            <v>04.13.02.03.004 Jembatan Baily Kabupaten/Kota</v>
          </cell>
        </row>
        <row r="7128">
          <cell r="J7128" t="str">
            <v>04.13.02.03.005 Pas Batu   Kabupaten/Kota</v>
          </cell>
        </row>
        <row r="7129">
          <cell r="J7129" t="str">
            <v>04.13.02.03.006 Jembatan pada Jalan Kabupaten/Kota Arteri</v>
          </cell>
        </row>
        <row r="7130">
          <cell r="J7130" t="str">
            <v>04.13.02.03.007 Jembatan pada Jalan Kabupaten/Kota Kolektor</v>
          </cell>
        </row>
        <row r="7131">
          <cell r="J7131" t="str">
            <v>04.13.02.03.008 Jembatan pada Jalan Kabupaten/Kota Lokal</v>
          </cell>
        </row>
        <row r="7132">
          <cell r="J7132" t="str">
            <v>04.13.02.03.009 Jembatan pada Jalan Kabupaten/Kota Strategis</v>
          </cell>
        </row>
        <row r="7133">
          <cell r="J7133" t="str">
            <v>04.13.02.03.010 Jembatan Kabupaten/kota Lain-lain</v>
          </cell>
        </row>
        <row r="7134">
          <cell r="J7134" t="str">
            <v>04.13.02.04.001 Jembatan Beton Desa</v>
          </cell>
        </row>
        <row r="7135">
          <cell r="J7135" t="str">
            <v>04.13.02.04.002 Jembatan Baja Desa</v>
          </cell>
        </row>
        <row r="7136">
          <cell r="J7136" t="str">
            <v>04.13.02.04.003 Jembatan kayu desa</v>
          </cell>
        </row>
        <row r="7137">
          <cell r="J7137" t="str">
            <v>04.13.02.04.004 Jembatan Baily  Desa</v>
          </cell>
        </row>
        <row r="7138">
          <cell r="J7138" t="str">
            <v>04.13.02.04.005 Pas Batu Desa</v>
          </cell>
        </row>
        <row r="7139">
          <cell r="J7139" t="str">
            <v>04.13.02.04.006 Jembatan pada Poros Desa</v>
          </cell>
        </row>
        <row r="7140">
          <cell r="J7140" t="str">
            <v>04.13.02.04.007 Jembatan Desa Lain-lain</v>
          </cell>
        </row>
        <row r="7141">
          <cell r="J7141" t="str">
            <v>04.13.02.05.001 Jembatan Beton Khusus</v>
          </cell>
        </row>
        <row r="7142">
          <cell r="J7142" t="str">
            <v>04.13.02.05.002 Jembatan Baja Khusus</v>
          </cell>
        </row>
        <row r="7143">
          <cell r="J7143" t="str">
            <v>04.13.02.05.003 Jembatan kayu Khusus</v>
          </cell>
        </row>
        <row r="7144">
          <cell r="J7144" t="str">
            <v>04.13.02.05.004 Jembatan Baily Khusus</v>
          </cell>
        </row>
        <row r="7145">
          <cell r="J7145" t="str">
            <v>04.13.02.05.005 Pas Batu Khusus</v>
          </cell>
        </row>
        <row r="7146">
          <cell r="J7146" t="str">
            <v>04.13.02.05.006 Jembatan pada jalan khusus Inspeksi</v>
          </cell>
        </row>
        <row r="7147">
          <cell r="J7147" t="str">
            <v>04.13.02.05.007 Jembatan pada jalan khusus Proye</v>
          </cell>
        </row>
        <row r="7148">
          <cell r="J7148" t="str">
            <v>04.13.02.05.008 Jembatan pada jalan khusus quarty</v>
          </cell>
        </row>
        <row r="7149">
          <cell r="J7149" t="str">
            <v>04.13.02.05.009 Jembatan pada jalan khusus lori</v>
          </cell>
        </row>
        <row r="7150">
          <cell r="J7150" t="str">
            <v>04.13.02.05.010 Jembatan pada jalan khusus badan hukum</v>
          </cell>
        </row>
        <row r="7151">
          <cell r="J7151" t="str">
            <v>04.13.02.05.011 Jembatan pada jalan khusus perorangan</v>
          </cell>
        </row>
        <row r="7152">
          <cell r="J7152" t="str">
            <v>04.13.02.05.012 Jembatan pada jalan Fly Over</v>
          </cell>
        </row>
        <row r="7153">
          <cell r="J7153" t="str">
            <v>04.13.02.05.013 Jembatan Khusus Lain-lain</v>
          </cell>
        </row>
        <row r="7154">
          <cell r="J7154" t="str">
            <v>04.13.02.06.001 Jembatan Pada Jalan Arteri</v>
          </cell>
        </row>
        <row r="7155">
          <cell r="J7155" t="str">
            <v>04.13.02.06.002 Jembatan Jalan Tol Lain-lain</v>
          </cell>
        </row>
        <row r="7156">
          <cell r="J7156" t="str">
            <v>04.13.02.07.001 Jembatan Pada Jalan Kereta Api Bantalan Besi</v>
          </cell>
        </row>
        <row r="7157">
          <cell r="J7157" t="str">
            <v>04.13.02.07.002 Jembatan Pada Jalan Kereta Api Bantalan Beton</v>
          </cell>
        </row>
        <row r="7158">
          <cell r="J7158" t="str">
            <v>04.13.02.07.003 Jembatan Pada Jalan Kereta Api</v>
          </cell>
        </row>
        <row r="7159">
          <cell r="J7159" t="str">
            <v>04.13.02.07.004 Jembatan pada Jln Kereta Api Lain-lain</v>
          </cell>
        </row>
        <row r="7160">
          <cell r="J7160" t="str">
            <v>04.13.02.08.001 Jembatan Pada Landasan Pacu Pesawat Terbang Permuk</v>
          </cell>
        </row>
        <row r="7161">
          <cell r="J7161" t="str">
            <v>04.13.02.08.002 Jembatan Pada Landasan Pacu Pesawat Terbang Permuk</v>
          </cell>
        </row>
        <row r="7162">
          <cell r="J7162" t="str">
            <v>04.13.02.08.003 Jembatan pada Jalan Kereta Api</v>
          </cell>
        </row>
        <row r="7163">
          <cell r="J7163" t="str">
            <v>04.13.02.08.004 Jembatan pd Landasan Pacu pesawat Lain-lain</v>
          </cell>
        </row>
        <row r="7164">
          <cell r="J7164" t="str">
            <v>04.13.02.09.001 Jembatan Penyeberangan Orang</v>
          </cell>
        </row>
        <row r="7165">
          <cell r="J7165" t="str">
            <v>04.13.02.09.002 Jembatan Penyeberangan Kendaraan</v>
          </cell>
        </row>
        <row r="7166">
          <cell r="J7166" t="str">
            <v>04.13.02.09.003 Jembatan Penyebrangan Lain-lain</v>
          </cell>
        </row>
        <row r="7167">
          <cell r="J7167" t="str">
            <v>04.14.01.01.001 Waduk Bendungan tanggul Menara Pengambilan pelimpa</v>
          </cell>
        </row>
        <row r="7168">
          <cell r="J7168" t="str">
            <v>04.14.01.01.002 Waduk Bendungan tanggul Menara Pengambilan</v>
          </cell>
        </row>
        <row r="7169">
          <cell r="J7169" t="str">
            <v>04.14.01.01.003 Waduk dengan Bend Menara Pengambilan</v>
          </cell>
        </row>
        <row r="7170">
          <cell r="J7170" t="str">
            <v>04.14.01.01.004 Waduk dengan Tgl dan Pintu Air Menara Pengambilan</v>
          </cell>
        </row>
        <row r="7171">
          <cell r="J7171" t="str">
            <v>04.14.01.01.005 Waduk dengan tgl Ointu Pengukur/Waduk Lapangan</v>
          </cell>
        </row>
        <row r="7172">
          <cell r="J7172" t="str">
            <v>04.14.01.01.006 Bangunan Waduk Lain-lain</v>
          </cell>
        </row>
        <row r="7173">
          <cell r="J7173" t="str">
            <v>04.14.01.02.001 Bendung</v>
          </cell>
        </row>
        <row r="7174">
          <cell r="J7174" t="str">
            <v>04.14.01.02.002 Bendung dengan Pintu Bilas</v>
          </cell>
        </row>
        <row r="7175">
          <cell r="J7175" t="str">
            <v>04.14.01.02.003 Bendung dengan Pompa</v>
          </cell>
        </row>
        <row r="7176">
          <cell r="J7176" t="str">
            <v>04.14.01.02.004 Bendungan Pengambilan Bebas</v>
          </cell>
        </row>
        <row r="7177">
          <cell r="J7177" t="str">
            <v>04.14.01.02.005 Bendungan Pengambilan Bebas dengan Pompa</v>
          </cell>
        </row>
        <row r="7178">
          <cell r="J7178" t="str">
            <v>04.14.01.02.006 Sumur dengan Pompa</v>
          </cell>
        </row>
        <row r="7179">
          <cell r="J7179" t="str">
            <v>04.14.01.02.007 Bangunan Pengambilan Irigasi Lain-lain</v>
          </cell>
        </row>
        <row r="7180">
          <cell r="J7180" t="str">
            <v>04.14.01.03.001 Saluran Muka</v>
          </cell>
        </row>
        <row r="7181">
          <cell r="J7181" t="str">
            <v>04.14.01.03.002 Saluran Induk</v>
          </cell>
        </row>
        <row r="7182">
          <cell r="J7182" t="str">
            <v>04.14.01.03.003 Saluran Sekunder</v>
          </cell>
        </row>
        <row r="7183">
          <cell r="J7183" t="str">
            <v>04.14.01.03.004 Saluran Tertier</v>
          </cell>
        </row>
        <row r="7184">
          <cell r="J7184" t="str">
            <v>04.14.01.03.005 Saluran Kawar Ter</v>
          </cell>
        </row>
        <row r="7185">
          <cell r="J7185" t="str">
            <v>04.14.01.03.006 Saluran Pasang Tertutup/terowngan</v>
          </cell>
        </row>
        <row r="7186">
          <cell r="J7186" t="str">
            <v>04.14.01.03.007 Saluran Sublesi</v>
          </cell>
        </row>
        <row r="7187">
          <cell r="J7187" t="str">
            <v>04.14.01.03.008 Bangunan Pembawa Irigasi Lain-lain</v>
          </cell>
        </row>
        <row r="7188">
          <cell r="J7188" t="str">
            <v>04.14.01.04.001 Saluran Induk Pembuang</v>
          </cell>
        </row>
        <row r="7189">
          <cell r="J7189" t="str">
            <v>04.14.01.04.002 Saluran Sekunder Pembuang</v>
          </cell>
        </row>
        <row r="7190">
          <cell r="J7190" t="str">
            <v>04.14.01.04.003 Saluran Tertier Pembuang</v>
          </cell>
        </row>
        <row r="7191">
          <cell r="J7191" t="str">
            <v>04.14.01.04.004 Bangunan Pembuang Irigasi Lain-lain</v>
          </cell>
        </row>
        <row r="7192">
          <cell r="J7192" t="str">
            <v>04.14.01.05.001 Tanggul Banjir</v>
          </cell>
        </row>
        <row r="7193">
          <cell r="J7193" t="str">
            <v>04.14.01.05.002 Bangunan Pintu Air/Klep</v>
          </cell>
        </row>
        <row r="7194">
          <cell r="J7194" t="str">
            <v>04.14.01.05.003 Bangunan Pengaman Irigasi Lain-lain</v>
          </cell>
        </row>
        <row r="7195">
          <cell r="J7195" t="str">
            <v>04.14.01.06.001 Bangunan Bagi</v>
          </cell>
        </row>
        <row r="7196">
          <cell r="J7196" t="str">
            <v>04.14.01.06.002 Bangunan Bagi dan Sadap</v>
          </cell>
        </row>
        <row r="7197">
          <cell r="J7197" t="str">
            <v>04.14.01.06.003 Bangunan Sadap</v>
          </cell>
        </row>
        <row r="7198">
          <cell r="J7198" t="str">
            <v>04.14.01.06.004 Bangunan Got Miring</v>
          </cell>
        </row>
        <row r="7199">
          <cell r="J7199" t="str">
            <v>04.14.01.06.005 Bangunan -bangunan Terjun</v>
          </cell>
        </row>
        <row r="7200">
          <cell r="J7200" t="str">
            <v>04.14.01.06.006 Bangunan Talang</v>
          </cell>
        </row>
        <row r="7201">
          <cell r="J7201" t="str">
            <v>04.14.01.06.007 Bangunan Sipon</v>
          </cell>
        </row>
        <row r="7202">
          <cell r="J7202" t="str">
            <v>04.14.01.06.008 Bangunan Gorong-gorong</v>
          </cell>
        </row>
        <row r="7203">
          <cell r="J7203" t="str">
            <v>04.14.01.06.009 Bangunan Pelipah Samping</v>
          </cell>
        </row>
        <row r="7204">
          <cell r="J7204" t="str">
            <v>04.14.01.06.010 Bangunan Qutiet</v>
          </cell>
        </row>
        <row r="7205">
          <cell r="J7205" t="str">
            <v>04.14.01.06.011 Bangunan Penahan Banjir</v>
          </cell>
        </row>
        <row r="7206">
          <cell r="J7206" t="str">
            <v>04.14.01.06.012 Bangunan Pengeluaran/Pintu</v>
          </cell>
        </row>
        <row r="7207">
          <cell r="J7207" t="str">
            <v>04.14.01.06.013 Bangunan Box Tersiar</v>
          </cell>
        </row>
        <row r="7208">
          <cell r="J7208" t="str">
            <v>04.14.01.06.014 Bangunan Pengukur</v>
          </cell>
        </row>
        <row r="7209">
          <cell r="J7209" t="str">
            <v>04.14.01.06.015 Bangunan Mandi Hewan</v>
          </cell>
        </row>
        <row r="7210">
          <cell r="J7210" t="str">
            <v>04.14.01.06.016 Bangunan Pertemuan Saluran</v>
          </cell>
        </row>
        <row r="7211">
          <cell r="J7211" t="str">
            <v>04.14.01.06.017 Bangunan Perlengkapan Dalam Petak Tersiar</v>
          </cell>
        </row>
        <row r="7212">
          <cell r="J7212" t="str">
            <v>04.14.01.06.018 Bangunan Jembatan</v>
          </cell>
        </row>
        <row r="7213">
          <cell r="J7213" t="str">
            <v>04.14.01.06.019 Bangunan Pelengkap Irigasi Lain-lain</v>
          </cell>
        </row>
        <row r="7214">
          <cell r="J7214" t="str">
            <v>04.14.02.01.001 Bangunan Waduk Pasang Surut</v>
          </cell>
        </row>
        <row r="7215">
          <cell r="J7215" t="str">
            <v>04.14.02.01.002 Bangunan Waduk Lain-lain</v>
          </cell>
        </row>
        <row r="7216">
          <cell r="J7216" t="str">
            <v>04.14.02.02.001 Bendungan dengan Pompa</v>
          </cell>
        </row>
        <row r="7217">
          <cell r="J7217" t="str">
            <v>04.14.02.02.002 Bebas dengan Pompa</v>
          </cell>
        </row>
        <row r="7218">
          <cell r="J7218" t="str">
            <v>04.14.02.02.003 Bangunan Pengambilan Pasang Surat  Lain-lain</v>
          </cell>
        </row>
        <row r="7219">
          <cell r="J7219" t="str">
            <v>04.14.02.03.001 Saluran Muka</v>
          </cell>
        </row>
        <row r="7220">
          <cell r="J7220" t="str">
            <v>04.14.02.03.002 Saluran Induk</v>
          </cell>
        </row>
        <row r="7221">
          <cell r="J7221" t="str">
            <v>04.14.02.03.003 Saluran Sekunder</v>
          </cell>
        </row>
        <row r="7222">
          <cell r="J7222" t="str">
            <v>04.14.02.03.004 Saluran Tertier</v>
          </cell>
        </row>
        <row r="7223">
          <cell r="J7223" t="str">
            <v>04.14.02.03.005 Saluran Penyimpanan Air</v>
          </cell>
        </row>
        <row r="7224">
          <cell r="J7224" t="str">
            <v>04.14.02.03.006 Bangunan Pembawa Pasang Surut Lain-lain</v>
          </cell>
        </row>
        <row r="7225">
          <cell r="J7225" t="str">
            <v>04.14.02.04.001 Saluran Induk (Primer) Pembuang</v>
          </cell>
        </row>
        <row r="7226">
          <cell r="J7226" t="str">
            <v>04.14.02.04.002 Saluran Sekunder Pembuang</v>
          </cell>
        </row>
        <row r="7227">
          <cell r="J7227" t="str">
            <v>04.14.02.04.003 Saluran Tertier Pembuang</v>
          </cell>
        </row>
        <row r="7228">
          <cell r="J7228" t="str">
            <v>04.14.02.04.004 Saluran Pengumpul Air</v>
          </cell>
        </row>
        <row r="7229">
          <cell r="J7229" t="str">
            <v>04.14.02.04.005 Terusan (Kanal)</v>
          </cell>
        </row>
        <row r="7230">
          <cell r="J7230" t="str">
            <v>04.14.02.04.006 Bangunan Pembuang Pasang Surut Lain-lain</v>
          </cell>
        </row>
        <row r="7231">
          <cell r="J7231" t="str">
            <v>04.14.02.05.001 Pintu Air</v>
          </cell>
        </row>
        <row r="7232">
          <cell r="J7232" t="str">
            <v>04.14.02.05.002 Pemasukan/Pembuang</v>
          </cell>
        </row>
        <row r="7233">
          <cell r="J7233" t="str">
            <v>04.14.02.05.003 Kolam Pasang</v>
          </cell>
        </row>
        <row r="7234">
          <cell r="J7234" t="str">
            <v>04.14.02.05.004 Bangunan Pengamanan Pasang Surut lain-lain</v>
          </cell>
        </row>
        <row r="7235">
          <cell r="J7235" t="str">
            <v>04.14.02.06.001 Bangunan Jembatan</v>
          </cell>
        </row>
        <row r="7236">
          <cell r="J7236" t="str">
            <v>04.14.02.06.002 Jembatan Penghalang</v>
          </cell>
        </row>
        <row r="7237">
          <cell r="J7237" t="str">
            <v>04.14.02.06.003 Bangunan Penutup Pangkis Kotoran</v>
          </cell>
        </row>
        <row r="7238">
          <cell r="J7238" t="str">
            <v>04.14.02.06.004 Bangunan Pengukur Air Muka</v>
          </cell>
        </row>
        <row r="7239">
          <cell r="J7239" t="str">
            <v>04.14.02.06.005 Bangunan Pengukur  Curah Hujan</v>
          </cell>
        </row>
        <row r="7240">
          <cell r="J7240" t="str">
            <v>04.14.02.06.006 Bangunan Pelengkap Pasang Surut Lain-lain</v>
          </cell>
        </row>
        <row r="7241">
          <cell r="J7241" t="str">
            <v>04.14.02.07.001 Sawah Pasang Surut Teknis</v>
          </cell>
        </row>
        <row r="7242">
          <cell r="J7242" t="str">
            <v>04.14.02.07.002 Sawah Pasang Surut Semi Teknis</v>
          </cell>
        </row>
        <row r="7243">
          <cell r="J7243" t="str">
            <v>04.14.02.07.003 Sawah Pasang Surut Non Teknis</v>
          </cell>
        </row>
        <row r="7244">
          <cell r="J7244" t="str">
            <v>04.14.02.07.005 Bangunan Sawah Pasang Surut Lain-lain</v>
          </cell>
        </row>
        <row r="7245">
          <cell r="J7245" t="str">
            <v>04.14.03.01.001 Bangunan Waduk Pasang Rawa</v>
          </cell>
        </row>
        <row r="7246">
          <cell r="J7246" t="str">
            <v>04.14.03.01.002 Bangunan Waduk</v>
          </cell>
        </row>
        <row r="7247">
          <cell r="J7247" t="str">
            <v>04.14.03.01.003 Bangunan Air Pengembang Rawa Lain-lain</v>
          </cell>
        </row>
        <row r="7248">
          <cell r="J7248" t="str">
            <v>04.14.03.02.001 Bangunan Pengembalian</v>
          </cell>
        </row>
        <row r="7249">
          <cell r="J7249" t="str">
            <v>04.14.03.02.002 Bangunan Pengembalian Pasang Rawa Lain-lain</v>
          </cell>
        </row>
        <row r="7250">
          <cell r="J7250" t="str">
            <v>04.14.03.03.001 Saluran Muka</v>
          </cell>
        </row>
        <row r="7251">
          <cell r="J7251" t="str">
            <v>04.14.03.03.002 Saluran Induk</v>
          </cell>
        </row>
        <row r="7252">
          <cell r="J7252" t="str">
            <v>04.14.03.03.003 Saluran Sekunder</v>
          </cell>
        </row>
        <row r="7253">
          <cell r="J7253" t="str">
            <v>04.14.03.03.004 Saluran Tertier</v>
          </cell>
        </row>
        <row r="7254">
          <cell r="J7254" t="str">
            <v>04.14.03.03.005 Bangunan Pembawa Pasang Rawa Lain-lain</v>
          </cell>
        </row>
        <row r="7255">
          <cell r="J7255" t="str">
            <v>04.14.03.04.001 Saluran Induk Pembuang</v>
          </cell>
        </row>
        <row r="7256">
          <cell r="J7256" t="str">
            <v>04.14.03.04.002 Saluran Sekunder Pembuang</v>
          </cell>
        </row>
        <row r="7257">
          <cell r="J7257" t="str">
            <v>04.14.03.04.003 Saluran Tertier Pembuang</v>
          </cell>
        </row>
        <row r="7258">
          <cell r="J7258" t="str">
            <v>04.14.03.04.004 Bangunan Pembuang Pasang Rawa Lain-lain</v>
          </cell>
        </row>
        <row r="7259">
          <cell r="J7259" t="str">
            <v>04.14.03.05.001 Tanggung Keliling</v>
          </cell>
        </row>
        <row r="7260">
          <cell r="J7260" t="str">
            <v>04.14.03.05.002 Pintu Air/Klep</v>
          </cell>
        </row>
        <row r="7261">
          <cell r="J7261" t="str">
            <v>04.14.03.05.003 Bangunan Pengamanan Pasang surut Lain-lain</v>
          </cell>
        </row>
        <row r="7262">
          <cell r="J7262" t="str">
            <v>04.14.03.06.001 Bangunan Bagi dan Sadap</v>
          </cell>
        </row>
        <row r="7263">
          <cell r="J7263" t="str">
            <v>04.14.03.06.002 Bangunan Sadap</v>
          </cell>
        </row>
        <row r="7264">
          <cell r="J7264" t="str">
            <v>04.14.03.06.003 Bangunan Terjun</v>
          </cell>
        </row>
        <row r="7265">
          <cell r="J7265" t="str">
            <v>04.14.03.06.004 Bangunan Syplon</v>
          </cell>
        </row>
        <row r="7266">
          <cell r="J7266" t="str">
            <v>04.14.03.06.005 Gorong-gorong</v>
          </cell>
        </row>
        <row r="7267">
          <cell r="J7267" t="str">
            <v>04.14.03.06.006 Bangunan Jembatan</v>
          </cell>
        </row>
        <row r="7268">
          <cell r="J7268" t="str">
            <v>04.14.03.06.007 Bangunan Penghalang</v>
          </cell>
        </row>
        <row r="7269">
          <cell r="J7269" t="str">
            <v>04.14.03.06.008 Bangunan Pengukur Muka Air</v>
          </cell>
        </row>
        <row r="7270">
          <cell r="J7270" t="str">
            <v>04.14.03.06.009 Bangunan Pengukur Curah Hujan</v>
          </cell>
        </row>
        <row r="7271">
          <cell r="J7271" t="str">
            <v>04.14.03.06.010 Bangunan Penutup Sungai</v>
          </cell>
        </row>
        <row r="7272">
          <cell r="J7272" t="str">
            <v>04.14.03.06.011 Bangunan Statiun Pompa Pemasukan/Pembuang</v>
          </cell>
        </row>
        <row r="7273">
          <cell r="J7273" t="str">
            <v>04.14.03.06.012 Bangunan Pelengkap Pasang/Rawa Lain-lain</v>
          </cell>
        </row>
        <row r="7274">
          <cell r="J7274" t="str">
            <v>04.14.03.07.001 Sawah rawa Teknis</v>
          </cell>
        </row>
        <row r="7275">
          <cell r="J7275" t="str">
            <v>04.14.03.07.002 Sawah rawa Semi Teknis</v>
          </cell>
        </row>
        <row r="7276">
          <cell r="J7276" t="str">
            <v>04.14.03.07.003 Sawah rawa Non Teknis</v>
          </cell>
        </row>
        <row r="7277">
          <cell r="J7277" t="str">
            <v>04.14.03.07.004 Bangunan Sawah Pengembang Rawa Lain-lain</v>
          </cell>
        </row>
        <row r="7278">
          <cell r="J7278" t="str">
            <v>04.14.04.01.001 Waduk dengan tanggul &amp; Pintu Pembuang</v>
          </cell>
        </row>
        <row r="7279">
          <cell r="J7279" t="str">
            <v>04.14.04.01.002 Waduk Jaringan Tanggul dan Pintu Pembuang</v>
          </cell>
        </row>
        <row r="7280">
          <cell r="J7280" t="str">
            <v>04.14.04.01.003 Waduk Jaringan Tanggul dan Pintu Pembuang dgn Pomp</v>
          </cell>
        </row>
        <row r="7281">
          <cell r="J7281" t="str">
            <v>04.14.04.01.004 Bangunan Waduk Penanggulanagn Sungai Lain-lain</v>
          </cell>
        </row>
        <row r="7282">
          <cell r="J7282" t="str">
            <v>04.14.04.02.001 Bangunan Pengambilan Pengamanan sungai</v>
          </cell>
        </row>
        <row r="7283">
          <cell r="J7283" t="str">
            <v>04.14.04.02.002 Bangunan Pengambilan Pengaman lain-lain</v>
          </cell>
        </row>
        <row r="7284">
          <cell r="J7284" t="str">
            <v>04.14.04.03.001 Bangunan Pembawa Pengamanan Sungai</v>
          </cell>
        </row>
        <row r="7285">
          <cell r="J7285" t="str">
            <v>04.14.04.03.002 Bangunan Pembuang Pengaman Lain-lain</v>
          </cell>
        </row>
        <row r="7286">
          <cell r="J7286" t="str">
            <v>04.14.04.04.001 Saluran Banjir</v>
          </cell>
        </row>
        <row r="7287">
          <cell r="J7287" t="str">
            <v>04.14.04.04.002 Saluran Drainase</v>
          </cell>
        </row>
        <row r="7288">
          <cell r="J7288" t="str">
            <v>04.14.04.04.003 Bangunan Pembuang Pengaman Sungai Lain-lain</v>
          </cell>
        </row>
        <row r="7289">
          <cell r="J7289" t="str">
            <v>04.14.04.05.001 Tanggul Banjir</v>
          </cell>
        </row>
        <row r="7290">
          <cell r="J7290" t="str">
            <v>04.14.04.05.002 Pintu Pengatur Banjir</v>
          </cell>
        </row>
        <row r="7291">
          <cell r="J7291" t="str">
            <v>04.14.04.05.003 Klep Pengatur Banjr</v>
          </cell>
        </row>
        <row r="7292">
          <cell r="J7292" t="str">
            <v>04.14.04.05.004 Coupur/Sodetan</v>
          </cell>
        </row>
        <row r="7293">
          <cell r="J7293" t="str">
            <v>04.14.04.05.005 Kantong Pasir/Lahar/Lumpur</v>
          </cell>
        </row>
        <row r="7294">
          <cell r="J7294" t="str">
            <v>04.14.04.05.006 Checkdam/Penahan Sedimen</v>
          </cell>
        </row>
        <row r="7295">
          <cell r="J7295" t="str">
            <v>04.14.04.05.007 Krib Pengaman Talud/Pantai</v>
          </cell>
        </row>
        <row r="7296">
          <cell r="J7296" t="str">
            <v>04.14.04.05.008 Bangunan Penguat Tebing</v>
          </cell>
        </row>
        <row r="7297">
          <cell r="J7297" t="str">
            <v>04.14.04.05.009 Bangunan Pelimpah Banjir</v>
          </cell>
        </row>
        <row r="7298">
          <cell r="J7298" t="str">
            <v>04.14.04.05.010 Dam Konsolidasi</v>
          </cell>
        </row>
        <row r="7299">
          <cell r="J7299" t="str">
            <v>04.14.04.05.011 Peralatan Saringan Sampah (Pond Sarcen)</v>
          </cell>
        </row>
        <row r="7300">
          <cell r="J7300" t="str">
            <v>04.14.04.05.012 Bangunan Pengaman Sungai Lain-lain</v>
          </cell>
        </row>
        <row r="7301">
          <cell r="J7301" t="str">
            <v>04.14.04.06.001 Bangunan Suphon</v>
          </cell>
        </row>
        <row r="7302">
          <cell r="J7302" t="str">
            <v>04.14.04.06.002 Bangunan Serong-serong</v>
          </cell>
        </row>
        <row r="7303">
          <cell r="J7303" t="str">
            <v>04.14.04.06.003 Bangunan Jembatan</v>
          </cell>
        </row>
        <row r="7304">
          <cell r="J7304" t="str">
            <v>04.14.04.06.004 Bangunan Pengukur Muka Air</v>
          </cell>
        </row>
        <row r="7305">
          <cell r="J7305" t="str">
            <v>04.14.04.06.005 Bangunan Pengukur Curah Hujan</v>
          </cell>
        </row>
        <row r="7306">
          <cell r="J7306" t="str">
            <v>04.14.04.06.006 Bangunan Station Pos Penjagaan/Pengamat</v>
          </cell>
        </row>
        <row r="7307">
          <cell r="J7307" t="str">
            <v>04.14.04.06.007 Bangunan Dermaga</v>
          </cell>
        </row>
        <row r="7308">
          <cell r="J7308" t="str">
            <v>04.14.04.06.008 Bangunan Station Pompa Pembuang</v>
          </cell>
        </row>
        <row r="7309">
          <cell r="J7309" t="str">
            <v>04.14.04.06.009 Bangunan Pelengkap Pengaman Sungai Lain-lain</v>
          </cell>
        </row>
        <row r="7310">
          <cell r="J7310" t="str">
            <v>04.14.05.01.001 Bangunan Waduk Lapangan Pembuang</v>
          </cell>
        </row>
        <row r="7311">
          <cell r="J7311" t="str">
            <v>04.14.05.01.002 Bangunan Waduk Lapangan Pembuang Lain-lain</v>
          </cell>
        </row>
        <row r="7312">
          <cell r="J7312" t="str">
            <v>04.14.05.02.001 Sumber dengan Pompa</v>
          </cell>
        </row>
        <row r="7313">
          <cell r="J7313" t="str">
            <v>04.14.05.02.002 Sumur Artesis</v>
          </cell>
        </row>
        <row r="7314">
          <cell r="J7314" t="str">
            <v>04.14.05.02.003 Bangunan Pengambilan Pengemb. Lain-lain</v>
          </cell>
        </row>
        <row r="7315">
          <cell r="J7315" t="str">
            <v>04.14.05.03.001 Saluran Tertier</v>
          </cell>
        </row>
        <row r="7316">
          <cell r="J7316" t="str">
            <v>04.14.05.03.002 Saluran Kwartier</v>
          </cell>
        </row>
        <row r="7317">
          <cell r="J7317" t="str">
            <v>04.14.05.03.003 Bangunan Pembawa Pengembangan Lain-lain</v>
          </cell>
        </row>
        <row r="7318">
          <cell r="J7318" t="str">
            <v>04.14.05.04.001 Bangunan Pembuang</v>
          </cell>
        </row>
        <row r="7319">
          <cell r="J7319" t="str">
            <v>04.14.05.04.002 Bangunan Pembuang Pengembangan Lain-lain</v>
          </cell>
        </row>
        <row r="7320">
          <cell r="J7320" t="str">
            <v>04.14.05.05.001 Bak Penampung/Kolam Ukur</v>
          </cell>
        </row>
        <row r="7321">
          <cell r="J7321" t="str">
            <v>04.14.05.05.002 Klimatologi</v>
          </cell>
        </row>
        <row r="7322">
          <cell r="J7322" t="str">
            <v>04.14.05.05.003 Hidrohiti</v>
          </cell>
        </row>
        <row r="7323">
          <cell r="J7323" t="str">
            <v>04.14.05.05.004 Sumur Pengamatan</v>
          </cell>
        </row>
        <row r="7324">
          <cell r="J7324" t="str">
            <v>04.14.05.05.005 Bangunan Pengaman Pengembangan Lain-lain</v>
          </cell>
        </row>
        <row r="7325">
          <cell r="J7325" t="str">
            <v>04.14.05.06.001 Bangunan Terpia</v>
          </cell>
        </row>
        <row r="7326">
          <cell r="J7326" t="str">
            <v>04.14.05.06.002 Bangunan Talang</v>
          </cell>
        </row>
        <row r="7327">
          <cell r="J7327" t="str">
            <v>04.14.05.06.003 Bangunan Syphon</v>
          </cell>
        </row>
        <row r="7328">
          <cell r="J7328" t="str">
            <v>04.14.05.06.004 Bangunan Gorong-gorong</v>
          </cell>
        </row>
        <row r="7329">
          <cell r="J7329" t="str">
            <v>04.14.05.06.005 Bangunan Bor Tersier</v>
          </cell>
        </row>
        <row r="7330">
          <cell r="J7330" t="str">
            <v>04.14.05.06.006 Jembatan Penghalang/Jalan</v>
          </cell>
        </row>
        <row r="7331">
          <cell r="J7331" t="str">
            <v>04.14.05.06.007 Bangunan Pelengkap Pengembangan Lain-lain</v>
          </cell>
        </row>
        <row r="7332">
          <cell r="J7332" t="str">
            <v>04.14.06.01.001 Waduk Penyimpanan Air Baku</v>
          </cell>
        </row>
        <row r="7333">
          <cell r="J7333" t="str">
            <v>04.14.06.01.002 Waduk Penyimpanan Air Hujan</v>
          </cell>
        </row>
        <row r="7334">
          <cell r="J7334" t="str">
            <v>04.14.06.01.003 Waduk Air Bersih/Air Baku Lain-lain</v>
          </cell>
        </row>
        <row r="7335">
          <cell r="J7335" t="str">
            <v>04.14.06.02.001 Bendung</v>
          </cell>
        </row>
        <row r="7336">
          <cell r="J7336" t="str">
            <v>04.14.06.02.002 Bendung Dengan Pompa</v>
          </cell>
        </row>
        <row r="7337">
          <cell r="J7337" t="str">
            <v>04.14.06.02.003 Bebas</v>
          </cell>
        </row>
        <row r="7338">
          <cell r="J7338" t="str">
            <v>04.14.06.02.004 Bebas dengan Pompa</v>
          </cell>
        </row>
        <row r="7339">
          <cell r="J7339" t="str">
            <v>04.14.06.02.005 Sumber dengan Penangkap</v>
          </cell>
        </row>
        <row r="7340">
          <cell r="J7340" t="str">
            <v>04.14.06.02.006 Bangunan Pengambilan dari Waduk</v>
          </cell>
        </row>
        <row r="7341">
          <cell r="J7341" t="str">
            <v>04.14.06.02.007 Bangunan Pengambilan dari Sungai</v>
          </cell>
        </row>
        <row r="7342">
          <cell r="J7342" t="str">
            <v>04.14.06.02.008 Bangunan Pengambilan dari Danau</v>
          </cell>
        </row>
        <row r="7343">
          <cell r="J7343" t="str">
            <v>04.14.06.02.009 Bangunan Pengambilan dari Rawa</v>
          </cell>
        </row>
        <row r="7344">
          <cell r="J7344" t="str">
            <v>04.14.06.02.010 Bangunan Pengambilan dari Laut</v>
          </cell>
        </row>
        <row r="7345">
          <cell r="J7345" t="str">
            <v>04.14.06.02.011 Bangunan Pengambilan dari Sumber Air</v>
          </cell>
        </row>
        <row r="7346">
          <cell r="J7346" t="str">
            <v>04.14.06.02.012 Bangunan Pengambilan dari Sumur Artesis</v>
          </cell>
        </row>
        <row r="7347">
          <cell r="J7347" t="str">
            <v>04.14.06.02.013 Bangunan Pengambilan Air Bersih Lain-lain</v>
          </cell>
        </row>
        <row r="7348">
          <cell r="J7348" t="str">
            <v>04.14.06.03.001 Saluran Pembawa Air Baku Terbuka</v>
          </cell>
        </row>
        <row r="7349">
          <cell r="J7349" t="str">
            <v>04.14.06.03.002 Saluran Pembawa Air Baku Tertutup</v>
          </cell>
        </row>
        <row r="7350">
          <cell r="J7350" t="str">
            <v>04.14.06.03.003 Bangunan Pembawa Air Bersih Lain-lain</v>
          </cell>
        </row>
        <row r="7351">
          <cell r="J7351" t="str">
            <v>04.14.06.04.001 Saluran Pembuang Air Cucian</v>
          </cell>
        </row>
        <row r="7352">
          <cell r="J7352" t="str">
            <v>04.14.06.04.002 Saluran Pembuang Air Cucian Instalasi</v>
          </cell>
        </row>
        <row r="7353">
          <cell r="J7353" t="str">
            <v>04.14.06.04.003 Bangunan Pembuang Air Bersih Lain-lain</v>
          </cell>
        </row>
        <row r="7354">
          <cell r="J7354" t="str">
            <v>04.14.06.05.001 Bangunan Talang</v>
          </cell>
        </row>
        <row r="7355">
          <cell r="J7355" t="str">
            <v>04.14.06.05.002 Bangunan  Syplon</v>
          </cell>
        </row>
        <row r="7356">
          <cell r="J7356" t="str">
            <v>04.14.06.05.003 Bangunan Gorong-gorong</v>
          </cell>
        </row>
        <row r="7357">
          <cell r="J7357" t="str">
            <v>04.14.06.05.004 Bangunan  Jembatan</v>
          </cell>
        </row>
        <row r="7358">
          <cell r="J7358" t="str">
            <v>04.14.06.05.005 Bangunan  Penampung Air Baku</v>
          </cell>
        </row>
        <row r="7359">
          <cell r="J7359" t="str">
            <v>04.14.06.05.006 Bangunan  Hidran Umum</v>
          </cell>
        </row>
        <row r="7360">
          <cell r="J7360" t="str">
            <v>04.14.06.05.007 Bangunan  Mandi Cuci Kakus (MCK)</v>
          </cell>
        </row>
        <row r="7361">
          <cell r="J7361" t="str">
            <v>04.14.06.05.008 Bangunan  Menara/Bak Penampung/Reservok Air Umum</v>
          </cell>
        </row>
        <row r="7362">
          <cell r="J7362" t="str">
            <v>04.14.06.05.009 Bangunan Pelengkap Air Bersih Lain-lain</v>
          </cell>
        </row>
        <row r="7363">
          <cell r="J7363" t="str">
            <v>04.14.07.01.001 Bangunan Pembawa Air Kotor</v>
          </cell>
        </row>
        <row r="7364">
          <cell r="J7364" t="str">
            <v>04.14.07.01.002 Saluran Pengumpul Air Kotor</v>
          </cell>
        </row>
        <row r="7365">
          <cell r="J7365" t="str">
            <v>04.14.07.01.003 Saluran Pengumpul Air Buangan Domestik</v>
          </cell>
        </row>
        <row r="7366">
          <cell r="J7366" t="str">
            <v>04.14.07.01.004 Saluran Pengumpul Air Buangan Industri</v>
          </cell>
        </row>
        <row r="7367">
          <cell r="J7367" t="str">
            <v>04.14.07.01.005 Saluran Pengumpul Air Buangan Pertanian</v>
          </cell>
        </row>
        <row r="7368">
          <cell r="J7368" t="str">
            <v>04.14.07.01.006 Bangunan Pembawa Air KOtor Lain-lain</v>
          </cell>
        </row>
        <row r="7369">
          <cell r="J7369" t="str">
            <v>04.14.07.02.001 Waduk Air Kotor</v>
          </cell>
        </row>
        <row r="7370">
          <cell r="J7370" t="str">
            <v>04.14.07.02.002 Waduk Air Buangan Domestik</v>
          </cell>
        </row>
        <row r="7371">
          <cell r="J7371" t="str">
            <v>04.14.07.02.003 Waduk Air Buangan Industri</v>
          </cell>
        </row>
        <row r="7372">
          <cell r="J7372" t="str">
            <v>04.14.07.02.004 Waduk Air Buangan Pertanian</v>
          </cell>
        </row>
        <row r="7373">
          <cell r="J7373" t="str">
            <v>04.14.07.02.005 Bangunan Waduk Air Kotor Lain-lain</v>
          </cell>
        </row>
        <row r="7374">
          <cell r="J7374" t="str">
            <v>04.14.07.03.001 Bangunan Pembuangan Air Hujan</v>
          </cell>
        </row>
        <row r="7375">
          <cell r="J7375" t="str">
            <v>04.14.07.03.002 Bangunan Pembuangan Air Domestik</v>
          </cell>
        </row>
        <row r="7376">
          <cell r="J7376" t="str">
            <v>04.14.07.03.003 Bangunan Pembuangan Air Pertanian</v>
          </cell>
        </row>
        <row r="7377">
          <cell r="J7377" t="str">
            <v>04.14.07.03.004 Bangunan Pembuangan Air Kotor Lain-lain</v>
          </cell>
        </row>
        <row r="7378">
          <cell r="J7378" t="str">
            <v>04.14.07.04.001 Bangunan Pompa Air Hujan</v>
          </cell>
        </row>
        <row r="7379">
          <cell r="J7379" t="str">
            <v>04.14.07.04.002 Bangunan Pompa Air Buangan Domestik</v>
          </cell>
        </row>
        <row r="7380">
          <cell r="J7380" t="str">
            <v>04.14.07.04.003 Bangunan Pompa Air Buangan Industri</v>
          </cell>
        </row>
        <row r="7381">
          <cell r="J7381" t="str">
            <v>04.14.07.04.004 Bangunan Pompa Air Buangan Pertanian</v>
          </cell>
        </row>
        <row r="7382">
          <cell r="J7382" t="str">
            <v>04.14.07.04.005 Bangunan Pengamanan Air Kotor Lain-lain</v>
          </cell>
        </row>
        <row r="7383">
          <cell r="J7383" t="str">
            <v>04.14.07.05.001 Bangunan Talang</v>
          </cell>
        </row>
        <row r="7384">
          <cell r="J7384" t="str">
            <v>04.14.07.05.002 Bangunan Syphon</v>
          </cell>
        </row>
        <row r="7385">
          <cell r="J7385" t="str">
            <v>04.14.07.05.003 Bangunan Gorong-gorong</v>
          </cell>
        </row>
        <row r="7386">
          <cell r="J7386" t="str">
            <v>04.14.07.05.004 Bangunan Jembatan</v>
          </cell>
        </row>
        <row r="7387">
          <cell r="J7387" t="str">
            <v>04.14.07.05.005 Bangunan Air Kotor Saluran Dari Rumah</v>
          </cell>
        </row>
        <row r="7388">
          <cell r="J7388" t="str">
            <v>04.14.07.05.006 Bangunan Pelengkap Air Kotor Lain-lain</v>
          </cell>
        </row>
        <row r="7389">
          <cell r="J7389" t="str">
            <v>04.14.08.01.001 Pelabuhan</v>
          </cell>
        </row>
        <row r="7390">
          <cell r="J7390" t="str">
            <v>04.14.08.01.002 Lain-lain</v>
          </cell>
        </row>
        <row r="7391">
          <cell r="J7391" t="str">
            <v>04.14.08.02.001 Dermaga</v>
          </cell>
        </row>
        <row r="7392">
          <cell r="J7392" t="str">
            <v>04.14.08.02.002 Lain-lain</v>
          </cell>
        </row>
        <row r="7393">
          <cell r="J7393" t="str">
            <v>04.15.01.01.001 Air Muka Tanah Kapasitas Kecil</v>
          </cell>
        </row>
        <row r="7394">
          <cell r="J7394" t="str">
            <v>04.15.01.01.002 Air Muka Tanah Kapasitas Sedang</v>
          </cell>
        </row>
        <row r="7395">
          <cell r="J7395" t="str">
            <v>04.15.01.01.003 Air Muka Tanah Kapasitas Besar</v>
          </cell>
        </row>
        <row r="7396">
          <cell r="J7396" t="str">
            <v>04.15.01.01.004 Air Muka Tanah Lain-lain</v>
          </cell>
        </row>
        <row r="7397">
          <cell r="J7397" t="str">
            <v>04.15.01.02.001 Air Sumber Kapasitas Kecil</v>
          </cell>
        </row>
        <row r="7398">
          <cell r="J7398" t="str">
            <v>04.15.01.02.002 Air Sumber Kapasitas Sedang</v>
          </cell>
        </row>
        <row r="7399">
          <cell r="J7399" t="str">
            <v>04.15.01.02.003 Air Sumber Kapasitas Besar</v>
          </cell>
        </row>
        <row r="7400">
          <cell r="J7400" t="str">
            <v>04.15.01.02.004 Air Sumber/Mata Air Lain-lain</v>
          </cell>
        </row>
        <row r="7401">
          <cell r="J7401" t="str">
            <v>04.15.01.03.001 Air Tanah Dalam Kapasitas Kecil</v>
          </cell>
        </row>
        <row r="7402">
          <cell r="J7402" t="str">
            <v>04.15.01.03.002 Air Tanah Dalam Kapasitas Sedang</v>
          </cell>
        </row>
        <row r="7403">
          <cell r="J7403" t="str">
            <v>04.15.01.03.003 Air Tanah Dalam Kapasitas Besar</v>
          </cell>
        </row>
        <row r="7404">
          <cell r="J7404" t="str">
            <v>04.15.01.03.004 Air Tanah Dalam Lain-lain</v>
          </cell>
        </row>
        <row r="7405">
          <cell r="J7405" t="str">
            <v>04.15.01.04.001 Instalasi Air Tanah Dangkal Kapasitas Kecil</v>
          </cell>
        </row>
        <row r="7406">
          <cell r="J7406" t="str">
            <v>04.15.01.04.002 Instalasi Air Tanah Dangkal Kapasitas Sedang</v>
          </cell>
        </row>
        <row r="7407">
          <cell r="J7407" t="str">
            <v>04.15.01.04.003 Instalasi Air Tanah Dangkal Kapasitas Besar</v>
          </cell>
        </row>
        <row r="7408">
          <cell r="J7408" t="str">
            <v>04.15.01.04.004 Instalasi Air Tanah Dangkal Lain-lain</v>
          </cell>
        </row>
        <row r="7409">
          <cell r="J7409" t="str">
            <v>04.15.01.05.001 Sistem Pengolahan Air Sederhana (Sipas)</v>
          </cell>
        </row>
        <row r="7410">
          <cell r="J7410" t="str">
            <v>04.15.01.05.002 Jaringan Rumah Tangga (Jarut)</v>
          </cell>
        </row>
        <row r="7411">
          <cell r="J7411" t="str">
            <v>04.15.01.05.003 Penampungan Air Hujan (PAM)</v>
          </cell>
        </row>
        <row r="7412">
          <cell r="J7412" t="str">
            <v>04.15.01.05.004 Sumur Gali (SGL)</v>
          </cell>
        </row>
        <row r="7413">
          <cell r="J7413" t="str">
            <v>04.15.01.05.005 Instalasi Air Bersih Lain-lain</v>
          </cell>
        </row>
        <row r="7414">
          <cell r="J7414" t="str">
            <v>04.15.02.01.001 Instalasi Air Buangan Domestik Kapasitas Kecil</v>
          </cell>
        </row>
        <row r="7415">
          <cell r="J7415" t="str">
            <v>04.15.02.01.002 Instalasi Air Buangan Domestik Kapasitas Sedang</v>
          </cell>
        </row>
        <row r="7416">
          <cell r="J7416" t="str">
            <v>04.15.02.01.003 Instalasi Air Buangan Domestik Kapasitas Besar</v>
          </cell>
        </row>
        <row r="7417">
          <cell r="J7417" t="str">
            <v>04.15.02.01.004 Instalasi Air Kotor Lain-lain</v>
          </cell>
        </row>
        <row r="7418">
          <cell r="J7418" t="str">
            <v>04.15.02.02.001 Instalasi Air Buangan Industri Kapasitas Kecil</v>
          </cell>
        </row>
        <row r="7419">
          <cell r="J7419" t="str">
            <v>04.15.02.02.002 Instalasi Air Buangan Industri Kapasitas Sedang</v>
          </cell>
        </row>
        <row r="7420">
          <cell r="J7420" t="str">
            <v>04.15.02.02.003 Instalasi Air Buangan Industri Kapasitas Besar</v>
          </cell>
        </row>
        <row r="7421">
          <cell r="J7421" t="str">
            <v>04.15.02.02.004 Instalasi Air Buangan Industri Lain-lain</v>
          </cell>
        </row>
        <row r="7422">
          <cell r="J7422" t="str">
            <v>04.15.02.03.001 Instalasi Air Buangan Pertanian Kapasitas Kecil</v>
          </cell>
        </row>
        <row r="7423">
          <cell r="J7423" t="str">
            <v>04.15.02.03.002 Instalasi Air Buangan Pertanian Kapasitas Sedang</v>
          </cell>
        </row>
        <row r="7424">
          <cell r="J7424" t="str">
            <v>04.15.02.03.003 Instalasi Air Buangan Pertanian Kapasitas Besar</v>
          </cell>
        </row>
        <row r="7425">
          <cell r="J7425" t="str">
            <v>04.15.02.03.004 Instalasi Air Buangan Pertanian Lain-lain</v>
          </cell>
        </row>
        <row r="7426">
          <cell r="J7426" t="str">
            <v>04.15.03.01.001 Instalasi Pengolahan Sampah Organik Sistem Pembaka</v>
          </cell>
        </row>
        <row r="7427">
          <cell r="J7427" t="str">
            <v>04.15.03.01.002 Instalasi Pengolahan Sampah Organik Sistem Kompos</v>
          </cell>
        </row>
        <row r="7428">
          <cell r="J7428" t="str">
            <v>04.15.03.01.003 Instalasi Pengolahan Sampah Organik Sistem Penimbu</v>
          </cell>
        </row>
        <row r="7429">
          <cell r="J7429" t="str">
            <v>04.15.03.01.004 Instalasi Pengolahan Sampah Organik Lain-lain</v>
          </cell>
        </row>
        <row r="7430">
          <cell r="J7430" t="str">
            <v>04.15.03.02.001 Instalasi Pengolahan Sampah Non Organik Daur Ulang</v>
          </cell>
        </row>
        <row r="7431">
          <cell r="J7431" t="str">
            <v>04.15.03.02.002 Instalasi Pengolahan Sampah Non Organik Daur Ulang</v>
          </cell>
        </row>
        <row r="7432">
          <cell r="J7432" t="str">
            <v>04.15.03.02.003 Instalasi Pengolahan Sampah Non Organik Lain-lain</v>
          </cell>
        </row>
        <row r="7433">
          <cell r="J7433" t="str">
            <v>04.15.04.01.001 Pengawetan Kayu</v>
          </cell>
        </row>
        <row r="7434">
          <cell r="J7434" t="str">
            <v>04.15.04.01.002 Pengeringan Kayu</v>
          </cell>
        </row>
        <row r="7435">
          <cell r="J7435" t="str">
            <v>04.15.04.01.003 Pengerjaan Kayu</v>
          </cell>
        </row>
        <row r="7436">
          <cell r="J7436" t="str">
            <v>04.15.04.01.004 Pengkapuran</v>
          </cell>
        </row>
        <row r="7437">
          <cell r="J7437" t="str">
            <v>04.15.04.01.005 Pembuatan Batu Cetak</v>
          </cell>
        </row>
        <row r="7438">
          <cell r="J7438" t="str">
            <v>04.15.04.01.006 PEmbuatan Aggregate</v>
          </cell>
        </row>
        <row r="7439">
          <cell r="J7439" t="str">
            <v>04.15.04.01.007 Instalasi Pengolahan Bahan Bangunan Lain-lain</v>
          </cell>
        </row>
        <row r="7440">
          <cell r="J7440" t="str">
            <v>04.15.05.01.001 PLTA Kapasitas Kecil</v>
          </cell>
        </row>
        <row r="7441">
          <cell r="J7441" t="str">
            <v>04.15.05.01.002 PLTA Kapasitas Sedang</v>
          </cell>
        </row>
        <row r="7442">
          <cell r="J7442" t="str">
            <v>04.15.05.01.003 PLTA Kapasitas Besar</v>
          </cell>
        </row>
        <row r="7443">
          <cell r="J7443" t="str">
            <v>04.15.05.01.004 Instalasi Listrik Tenaga Air Lain-lain</v>
          </cell>
        </row>
        <row r="7444">
          <cell r="J7444" t="str">
            <v>04.15.05.02.001 PLTD Kapasitas Kecil</v>
          </cell>
        </row>
        <row r="7445">
          <cell r="J7445" t="str">
            <v>04.15.05.02.002 PLTD Kapasitas Sedang</v>
          </cell>
        </row>
        <row r="7446">
          <cell r="J7446" t="str">
            <v>04.15.05.02.003 PLTD Kapasitas Besar</v>
          </cell>
        </row>
        <row r="7447">
          <cell r="J7447" t="str">
            <v>04.15.05.02.004 Pembangkit Listrik Tenaga Diesel Lain-lain</v>
          </cell>
        </row>
        <row r="7448">
          <cell r="J7448" t="str">
            <v>04.15.05.03.001 PLTM Kapasitas Kecil</v>
          </cell>
        </row>
        <row r="7449">
          <cell r="J7449" t="str">
            <v>04.15.05.03.002 PLTM Kapasitas Sedang</v>
          </cell>
        </row>
        <row r="7450">
          <cell r="J7450" t="str">
            <v>04.15.05.03.003 PLTM Kapasitas Besar</v>
          </cell>
        </row>
        <row r="7451">
          <cell r="J7451" t="str">
            <v>04.15.05.03.004 Pembangkit Listrik Tenaga Mikro Lain-lain</v>
          </cell>
        </row>
        <row r="7452">
          <cell r="J7452" t="str">
            <v>04.15.05.04.001 PLTAN Kapasitas Kecil</v>
          </cell>
        </row>
        <row r="7453">
          <cell r="J7453" t="str">
            <v>04.15.05.04.002 PLTAN Kapasitas Sedang</v>
          </cell>
        </row>
        <row r="7454">
          <cell r="J7454" t="str">
            <v>04.15.05.04.003 PLTAN Kapasitas Besar</v>
          </cell>
        </row>
        <row r="7455">
          <cell r="J7455" t="str">
            <v>04.15.05.04.004 PLTA Lain-lain</v>
          </cell>
        </row>
        <row r="7456">
          <cell r="J7456" t="str">
            <v>04.15.05.05.001 PLTU Kapasitas Kecil</v>
          </cell>
        </row>
        <row r="7457">
          <cell r="J7457" t="str">
            <v>04.15.05.05.002 PLTU Kapasitas Sedang</v>
          </cell>
        </row>
        <row r="7458">
          <cell r="J7458" t="str">
            <v>04.15.05.05.003 PLTU Kapasitas Besar</v>
          </cell>
        </row>
        <row r="7459">
          <cell r="J7459" t="str">
            <v>04.15.05.05.004 PLTU Lain-lain</v>
          </cell>
        </row>
        <row r="7460">
          <cell r="J7460" t="str">
            <v>04.15.05.06.001 PLTN Kapasitas Kecil</v>
          </cell>
        </row>
        <row r="7461">
          <cell r="J7461" t="str">
            <v>04.15.05.06.002 PLTN Kapasitas Sedang</v>
          </cell>
        </row>
        <row r="7462">
          <cell r="J7462" t="str">
            <v>04.15.05.06.003 PLTN Kapasitas Besar</v>
          </cell>
        </row>
        <row r="7463">
          <cell r="J7463" t="str">
            <v>04.15.05.06.004 PLTN Lain-lain</v>
          </cell>
        </row>
        <row r="7464">
          <cell r="J7464" t="str">
            <v>04.15.05.07.001 PLTG Kapasitas Kecil</v>
          </cell>
        </row>
        <row r="7465">
          <cell r="J7465" t="str">
            <v>04.15.05.07.002 PLTG Kapasitas Sedang</v>
          </cell>
        </row>
        <row r="7466">
          <cell r="J7466" t="str">
            <v>04.15.05.07.003 PLTG Kapasitas Besar</v>
          </cell>
        </row>
        <row r="7467">
          <cell r="J7467" t="str">
            <v>04.15.05.07.004 PLTG Lain-lain</v>
          </cell>
        </row>
        <row r="7468">
          <cell r="J7468" t="str">
            <v>04.15.05.08.001 PLTP Kapasitas Kecil</v>
          </cell>
        </row>
        <row r="7469">
          <cell r="J7469" t="str">
            <v>04.15.05.08.002 PLTP Kapasitas Sedang</v>
          </cell>
        </row>
        <row r="7470">
          <cell r="J7470" t="str">
            <v>04.15.05.08.003 PLTP Kapasitas Besar</v>
          </cell>
        </row>
        <row r="7471">
          <cell r="J7471" t="str">
            <v>04.15.05.08.004 Pembangkit Listrik Tenaga Panas Bumi Lain-lain</v>
          </cell>
        </row>
        <row r="7472">
          <cell r="J7472" t="str">
            <v>04.15.05.09.001 Instalasi  PLTS Kapasitas Kecil</v>
          </cell>
        </row>
        <row r="7473">
          <cell r="J7473" t="str">
            <v>04.15.05.09.002 Instalasi  PLTS Kapasitas Sedang</v>
          </cell>
        </row>
        <row r="7474">
          <cell r="J7474" t="str">
            <v>04.15.05.09.003 Instalasi PLTS Kapasitas Besar</v>
          </cell>
        </row>
        <row r="7475">
          <cell r="J7475" t="str">
            <v>04.15.05.09.004 Instalasi Pembangkit Listrik Tenaga SuryaLain-lain</v>
          </cell>
        </row>
        <row r="7476">
          <cell r="J7476" t="str">
            <v>04.15.05.10.001 Instalasi PLTB Kapasitas Kecil</v>
          </cell>
        </row>
        <row r="7477">
          <cell r="J7477" t="str">
            <v>04.15.05.10.002 Instalasi PLTB Kapasitas Sedang</v>
          </cell>
        </row>
        <row r="7478">
          <cell r="J7478" t="str">
            <v>04.15.05.10.003 Instalasi PLTB Kapasitas Besar</v>
          </cell>
        </row>
        <row r="7479">
          <cell r="J7479" t="str">
            <v>04.15.05.10.004 Instalasi Listrik Tenaga Biogas Lain-lain</v>
          </cell>
        </row>
        <row r="7480">
          <cell r="J7480" t="str">
            <v>04.15.05.11.001 Instalasi PLTSm Kapasitas Kecil</v>
          </cell>
        </row>
        <row r="7481">
          <cell r="J7481" t="str">
            <v>04.15.05.11.002 Instalasi PLTSm Kapasitas Sedang</v>
          </cell>
        </row>
        <row r="7482">
          <cell r="J7482" t="str">
            <v>04.15.05.11.003 Instalasi PLTSm Kapasitas Besar</v>
          </cell>
        </row>
        <row r="7483">
          <cell r="J7483" t="str">
            <v>04.15.05.11.004 Instalasi PLTSm Lain-lain</v>
          </cell>
        </row>
        <row r="7484">
          <cell r="J7484" t="str">
            <v>04.15.06.01.001 Instalasi Gardu Listrik Induk Kapasitas Kecil</v>
          </cell>
        </row>
        <row r="7485">
          <cell r="J7485" t="str">
            <v>04.15.06.01.002 Instalasi Gardu Listrik Induk Kapasitas Sedang</v>
          </cell>
        </row>
        <row r="7486">
          <cell r="J7486" t="str">
            <v>04.15.06.01.003 Instalasi Gardu Listrik Induk Kapasitas Besar</v>
          </cell>
        </row>
        <row r="7487">
          <cell r="J7487" t="str">
            <v>04.15.06.01.004 Instalasi Gardu Listrik Induk Lain-lain</v>
          </cell>
        </row>
        <row r="7488">
          <cell r="J7488" t="str">
            <v>04.15.06.02.001 Instalasi Gardu Listrik Distribusi Kapasitas Kecil</v>
          </cell>
        </row>
        <row r="7489">
          <cell r="J7489" t="str">
            <v>04.15.06.02.002 Instalasi Gardu Listrik Distribusi Kapasitas Sedan</v>
          </cell>
        </row>
        <row r="7490">
          <cell r="J7490" t="str">
            <v>04.15.06.02.003 Instalasi Gardu Listrik Distribusi Kapasitas Besar</v>
          </cell>
        </row>
        <row r="7491">
          <cell r="J7491" t="str">
            <v>04.15.06.02.004 Instalasi Gardu Listrik Distribusi Lain-lain</v>
          </cell>
        </row>
        <row r="7492">
          <cell r="J7492" t="str">
            <v>04.15.06.03.001 Instalasi Pusat Pengatur Listrik Kapasitas Kecil</v>
          </cell>
        </row>
        <row r="7493">
          <cell r="J7493" t="str">
            <v>04.15.06.03.002 Instalasi Pusat Pengatur Listrik Kapasitas Sedang</v>
          </cell>
        </row>
        <row r="7494">
          <cell r="J7494" t="str">
            <v>04.15.06.03.003 Instalasi Pusat Pengatur Listrik Kapasitas Besar</v>
          </cell>
        </row>
        <row r="7495">
          <cell r="J7495" t="str">
            <v>04.15.06.03.004 Instalsi Pusat Pengatur Listrik Lain-lain</v>
          </cell>
        </row>
        <row r="7496">
          <cell r="J7496" t="str">
            <v>04.15.07.01.001 Instalasi Perkebunan</v>
          </cell>
        </row>
        <row r="7497">
          <cell r="J7497" t="str">
            <v>04.15.07.01.002 Instalasi Peluru Kenali (Rudal)</v>
          </cell>
        </row>
        <row r="7498">
          <cell r="J7498" t="str">
            <v>04.15.07.01.003 Instalasi Komunikasi Elektronik (komlek)</v>
          </cell>
        </row>
        <row r="7499">
          <cell r="J7499" t="str">
            <v>04.15.07.01.004 Instalasi</v>
          </cell>
        </row>
        <row r="7500">
          <cell r="J7500" t="str">
            <v>04.15.07.01.005 Instalasi Radar Lain-lain</v>
          </cell>
        </row>
        <row r="7501">
          <cell r="J7501" t="str">
            <v>04.15.08.01.001 Instalasi Gardu Gas LPG</v>
          </cell>
        </row>
        <row r="7502">
          <cell r="J7502" t="str">
            <v>04.15.08.01.002 Instalasi Gardu Gas LNG</v>
          </cell>
        </row>
        <row r="7503">
          <cell r="J7503" t="str">
            <v>04.15.08.01.003 Instalsi Gardu Gas Lain-lain</v>
          </cell>
        </row>
        <row r="7504">
          <cell r="J7504" t="str">
            <v>04.15.08.02.001 Instalasi Jaringan Pipa Gas Primer</v>
          </cell>
        </row>
        <row r="7505">
          <cell r="J7505" t="str">
            <v>04.15.08.02.002 Instalasi Jaringan Pipa Gas Sekiunder</v>
          </cell>
        </row>
        <row r="7506">
          <cell r="J7506" t="str">
            <v>04.15.08.02.003 Instalasi Jaringan Pipa gas Lain-lain</v>
          </cell>
        </row>
        <row r="7507">
          <cell r="J7507" t="str">
            <v>04.15.09.01.001 Instalasi Penangkal Petir Manual</v>
          </cell>
        </row>
        <row r="7508">
          <cell r="J7508" t="str">
            <v>04.15.09.01.002 Instalasi Penangkal Petir Komputerisasi</v>
          </cell>
        </row>
        <row r="7509">
          <cell r="J7509" t="str">
            <v>04.15.09.01.003 Lain-lain</v>
          </cell>
        </row>
        <row r="7510">
          <cell r="J7510" t="str">
            <v>04.16.01.01.001 Jaringan Pembawa Kapasitas Kecil</v>
          </cell>
        </row>
        <row r="7511">
          <cell r="J7511" t="str">
            <v>04.16.01.01.002 Jaringan Pembawa Kapasitas Sedang</v>
          </cell>
        </row>
        <row r="7512">
          <cell r="J7512" t="str">
            <v>04.16.01.01.003 Jaringan Pembawa Kapasitas Besar</v>
          </cell>
        </row>
        <row r="7513">
          <cell r="J7513" t="str">
            <v>04.16.01.01.004 Jaringan Pembawa Lain-lain</v>
          </cell>
        </row>
        <row r="7514">
          <cell r="J7514" t="str">
            <v>04.16.01.02.001 Jaringan Induk Distribusi Kapasitas Kecil</v>
          </cell>
        </row>
        <row r="7515">
          <cell r="J7515" t="str">
            <v>04.16.01.02.002 Jaringan Induk Distribusi Kapasitas Sedang</v>
          </cell>
        </row>
        <row r="7516">
          <cell r="J7516" t="str">
            <v>04.16.01.02.003 Jaringan Induk Distribusi Kapasitas Besar</v>
          </cell>
        </row>
        <row r="7517">
          <cell r="J7517" t="str">
            <v>04.16.01.02.004 Jaringan Induk Distribusi Lain-lain</v>
          </cell>
        </row>
        <row r="7518">
          <cell r="J7518" t="str">
            <v>04.16.01.03.001 Jaringan Cabang Distribusi Kapasitas Kecil</v>
          </cell>
        </row>
        <row r="7519">
          <cell r="J7519" t="str">
            <v>04.16.01.03.002 Jaringan Cabang Distribusi Kapasitas Sedang</v>
          </cell>
        </row>
        <row r="7520">
          <cell r="J7520" t="str">
            <v>04.16.01.03.003 Jaringan Cabang Distribusi Kapasitas Besar</v>
          </cell>
        </row>
        <row r="7521">
          <cell r="J7521" t="str">
            <v>04.16.01.03.004 Jaringan Cabang Distribusi lain-lain</v>
          </cell>
        </row>
        <row r="7522">
          <cell r="J7522" t="str">
            <v>04.16.01.04.001 Jaringan Sambungan Kerumah Kapasitas Kecil</v>
          </cell>
        </row>
        <row r="7523">
          <cell r="J7523" t="str">
            <v>04.16.01.04.002 Jaringan Sambungan Kerumah Kapasitas Sedang</v>
          </cell>
        </row>
        <row r="7524">
          <cell r="J7524" t="str">
            <v>04.16.01.04.003 Jaringan Sambungan Kerumah Kapasitas Besar</v>
          </cell>
        </row>
        <row r="7525">
          <cell r="J7525" t="str">
            <v>04.16.01.04.004 Jaringan Sambungan ke Rumah Lain-lain</v>
          </cell>
        </row>
        <row r="7526">
          <cell r="J7526" t="str">
            <v>04.16.02.01.001 Jaringan Transmisi Tegangan Di Atas 300 KVA</v>
          </cell>
        </row>
        <row r="7527">
          <cell r="J7527" t="str">
            <v>04.16.02.01.002 Jaringan Transmisi Tegangan 100 s/d 300 KVA</v>
          </cell>
        </row>
        <row r="7528">
          <cell r="J7528" t="str">
            <v>04.16.02.01.003 Jaringan Transmisi Tegangan Dibawah 100 KVA</v>
          </cell>
        </row>
        <row r="7529">
          <cell r="J7529" t="str">
            <v>04.16.02.01.004 Jaringan Transmisi Lain-lain</v>
          </cell>
        </row>
        <row r="7530">
          <cell r="J7530" t="str">
            <v>04.16.02.02.001 Jaringan Distribusi Tegangan Di atas 20 KVA</v>
          </cell>
        </row>
        <row r="7531">
          <cell r="J7531" t="str">
            <v>04.16.02.02.002 Jaringan Distribusi Tegangan 1 s/d 20 KVA</v>
          </cell>
        </row>
        <row r="7532">
          <cell r="J7532" t="str">
            <v>04.16.02.02.003 Jaringan Distribusi Tegangan Di bawah 1KVA</v>
          </cell>
        </row>
        <row r="7533">
          <cell r="J7533" t="str">
            <v>04.16.02.02.004 Jaringan Distribusi Lain-lain</v>
          </cell>
        </row>
        <row r="7534">
          <cell r="J7534" t="str">
            <v>04.16.03.01.001 Jaringan Telepon Di atas Tanah Kapasitas Kecil</v>
          </cell>
        </row>
        <row r="7535">
          <cell r="J7535" t="str">
            <v>04.16.03.01.002 Jaringan Telepon Di atas Tanah Kapasitas Sedang</v>
          </cell>
        </row>
        <row r="7536">
          <cell r="J7536" t="str">
            <v>04.16.03.01.003 Jaringan Telepon Di atas Tanah Kapasitas Besar</v>
          </cell>
        </row>
        <row r="7537">
          <cell r="J7537" t="str">
            <v>04.16.03.01.004 Jaringan Telepon Di atas Tanah Lain-lain</v>
          </cell>
        </row>
        <row r="7538">
          <cell r="J7538" t="str">
            <v>04.16.03.02.001 Jaringan Telepon Di bawah Tanah Kapasitas Kecil</v>
          </cell>
        </row>
        <row r="7539">
          <cell r="J7539" t="str">
            <v>04.16.03.02.002 Jaringan Telepon Di bawah Tanah Kapasitas sedang</v>
          </cell>
        </row>
        <row r="7540">
          <cell r="J7540" t="str">
            <v>04.16.03.02.003 Jaringan Telepon Di bawah Tanah Kapasitas Besar</v>
          </cell>
        </row>
        <row r="7541">
          <cell r="J7541" t="str">
            <v>04.16.03.02.004 Jaringan Telepon Di bawah tanah Lain-lain</v>
          </cell>
        </row>
        <row r="7542">
          <cell r="J7542" t="str">
            <v>04.16.03.03.001 Jaringan Telepon Didalam Air Kapasitas Kecil</v>
          </cell>
        </row>
        <row r="7543">
          <cell r="J7543" t="str">
            <v>04.16.03.03.002 Jaringan Telepon Didalam Air Kapasitas Sedang</v>
          </cell>
        </row>
        <row r="7544">
          <cell r="J7544" t="str">
            <v>04.16.03.03.003 Jaringan Telepon Didalam Air Kapasitas Besar</v>
          </cell>
        </row>
        <row r="7545">
          <cell r="J7545" t="str">
            <v>04.16.03.03.004 Jaringan Telepon Didalam Air Lain-lain</v>
          </cell>
        </row>
        <row r="7546">
          <cell r="J7546" t="str">
            <v>04.16.04.01.001 Jaringan Pipa Baja</v>
          </cell>
        </row>
        <row r="7547">
          <cell r="J7547" t="str">
            <v>04.16.04.01.002 Jaringan Pipa Gas Transmisi Lain-lain</v>
          </cell>
        </row>
        <row r="7548">
          <cell r="J7548" t="str">
            <v>04.16.04.02.001 Jaringan Pipa Distribusi Tekanan Tinggi</v>
          </cell>
        </row>
        <row r="7549">
          <cell r="J7549" t="str">
            <v>04.16.04.02.002 Jaringan Pipa Distribusi Tekanan Menengah Pipa Baj</v>
          </cell>
        </row>
        <row r="7550">
          <cell r="J7550" t="str">
            <v>04.16.04.02.003 Jaringan Pipa Distribusi Tekanan Menengah Pipa PE</v>
          </cell>
        </row>
        <row r="7551">
          <cell r="J7551" t="str">
            <v>04.16.04.02.004 Jaringan Pipa Distribusi Tekanan Rendah Pipa Baja</v>
          </cell>
        </row>
        <row r="7552">
          <cell r="J7552" t="str">
            <v>04.16.04.02.005 Jaringan Pipa Distribusi Tekanan Rendah Pipa PE</v>
          </cell>
        </row>
        <row r="7553">
          <cell r="J7553" t="str">
            <v>04.16.04.02.006 Jaringan Pipa Distribusi Lain-lain</v>
          </cell>
        </row>
        <row r="7554">
          <cell r="J7554" t="str">
            <v>04.16.04.03.001 Jaringan Pipa Dinas Pipa Baja</v>
          </cell>
        </row>
        <row r="7555">
          <cell r="J7555" t="str">
            <v>04.16.04.03.002 Jaringan Pipa Dinas Pipa PE</v>
          </cell>
        </row>
        <row r="7556">
          <cell r="J7556" t="str">
            <v>04.16.04.03.003 Jaringan Pipa Dinas Lain-lain</v>
          </cell>
        </row>
        <row r="7557">
          <cell r="J7557" t="str">
            <v>04.16.04.04.001 Jaringan BBM</v>
          </cell>
        </row>
        <row r="7558">
          <cell r="J7558" t="str">
            <v>04.16.04.04.002 Jaringan BBM lain-lain</v>
          </cell>
        </row>
        <row r="7876">
          <cell r="J7876" t="str">
            <v>06.01.01.01.001 Konstruksi Dalam Pengerjaan</v>
          </cell>
        </row>
      </sheetData>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B.A"/>
      <sheetName val="KIB.B"/>
      <sheetName val="KIB.C"/>
      <sheetName val="KIB,D"/>
      <sheetName val="KIB.E"/>
      <sheetName val="KIB F"/>
      <sheetName val="Hasil Invent"/>
      <sheetName val="Ta_KIB_A"/>
      <sheetName val="1Ta_KIB_B"/>
      <sheetName val="2Ta_KIB_C"/>
      <sheetName val="Ta_KIB_D"/>
      <sheetName val="3Ta_KIB_E"/>
      <sheetName val="Kode Rek"/>
      <sheetName val="Resum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78"/>
  <sheetViews>
    <sheetView topLeftCell="A7" zoomScale="70" zoomScaleNormal="70" workbookViewId="0">
      <selection activeCell="J20" sqref="J20"/>
    </sheetView>
  </sheetViews>
  <sheetFormatPr defaultRowHeight="15" x14ac:dyDescent="0.25"/>
  <cols>
    <col min="1" max="1" width="4.85546875" customWidth="1"/>
    <col min="2" max="2" width="36.7109375" customWidth="1"/>
    <col min="3" max="6" width="10.7109375" customWidth="1"/>
    <col min="7" max="7" width="16.7109375" customWidth="1"/>
    <col min="8" max="9" width="14.7109375" customWidth="1"/>
    <col min="10" max="10" width="25.42578125" customWidth="1"/>
    <col min="11" max="12" width="10.7109375" customWidth="1"/>
    <col min="13" max="13" width="14.85546875" customWidth="1"/>
    <col min="14" max="14" width="19.5703125" customWidth="1"/>
    <col min="15" max="15" width="18.140625" customWidth="1"/>
    <col min="16" max="16" width="20" bestFit="1" customWidth="1"/>
    <col min="17" max="17" width="10.28515625" customWidth="1"/>
    <col min="18" max="18" width="22.140625" customWidth="1"/>
    <col min="19" max="19" width="20.140625" customWidth="1"/>
    <col min="20" max="20" width="21.5703125" customWidth="1"/>
    <col min="21" max="21" width="22.28515625" customWidth="1"/>
    <col min="22" max="22" width="18.85546875" bestFit="1" customWidth="1"/>
    <col min="23" max="23" width="16.5703125" customWidth="1"/>
    <col min="24" max="24" width="22.5703125" customWidth="1"/>
    <col min="25" max="25" width="19.140625" bestFit="1" customWidth="1"/>
    <col min="26" max="26" width="16.85546875" bestFit="1" customWidth="1"/>
    <col min="257" max="257" width="4.85546875" customWidth="1"/>
    <col min="258" max="258" width="36.7109375" customWidth="1"/>
    <col min="259" max="262" width="10.7109375" customWidth="1"/>
    <col min="263" max="263" width="16.7109375" customWidth="1"/>
    <col min="264" max="265" width="14.7109375" customWidth="1"/>
    <col min="266" max="266" width="16.85546875" bestFit="1" customWidth="1"/>
    <col min="267" max="268" width="10.7109375" customWidth="1"/>
    <col min="269" max="269" width="14.85546875" customWidth="1"/>
    <col min="270" max="270" width="19.5703125" customWidth="1"/>
    <col min="271" max="271" width="18.140625" customWidth="1"/>
    <col min="272" max="272" width="15.42578125" customWidth="1"/>
    <col min="273" max="273" width="10.28515625" customWidth="1"/>
    <col min="274" max="274" width="22.140625" customWidth="1"/>
    <col min="275" max="275" width="20.140625" customWidth="1"/>
    <col min="276" max="276" width="21.5703125" customWidth="1"/>
    <col min="277" max="277" width="22.28515625" customWidth="1"/>
    <col min="278" max="278" width="16.28515625" customWidth="1"/>
    <col min="279" max="279" width="16.5703125" customWidth="1"/>
    <col min="280" max="280" width="22.5703125" customWidth="1"/>
    <col min="513" max="513" width="4.85546875" customWidth="1"/>
    <col min="514" max="514" width="36.7109375" customWidth="1"/>
    <col min="515" max="518" width="10.7109375" customWidth="1"/>
    <col min="519" max="519" width="16.7109375" customWidth="1"/>
    <col min="520" max="521" width="14.7109375" customWidth="1"/>
    <col min="522" max="522" width="16.85546875" bestFit="1" customWidth="1"/>
    <col min="523" max="524" width="10.7109375" customWidth="1"/>
    <col min="525" max="525" width="14.85546875" customWidth="1"/>
    <col min="526" max="526" width="19.5703125" customWidth="1"/>
    <col min="527" max="527" width="18.140625" customWidth="1"/>
    <col min="528" max="528" width="15.42578125" customWidth="1"/>
    <col min="529" max="529" width="10.28515625" customWidth="1"/>
    <col min="530" max="530" width="22.140625" customWidth="1"/>
    <col min="531" max="531" width="20.140625" customWidth="1"/>
    <col min="532" max="532" width="21.5703125" customWidth="1"/>
    <col min="533" max="533" width="22.28515625" customWidth="1"/>
    <col min="534" max="534" width="16.28515625" customWidth="1"/>
    <col min="535" max="535" width="16.5703125" customWidth="1"/>
    <col min="536" max="536" width="22.5703125" customWidth="1"/>
    <col min="769" max="769" width="4.85546875" customWidth="1"/>
    <col min="770" max="770" width="36.7109375" customWidth="1"/>
    <col min="771" max="774" width="10.7109375" customWidth="1"/>
    <col min="775" max="775" width="16.7109375" customWidth="1"/>
    <col min="776" max="777" width="14.7109375" customWidth="1"/>
    <col min="778" max="778" width="16.85546875" bestFit="1" customWidth="1"/>
    <col min="779" max="780" width="10.7109375" customWidth="1"/>
    <col min="781" max="781" width="14.85546875" customWidth="1"/>
    <col min="782" max="782" width="19.5703125" customWidth="1"/>
    <col min="783" max="783" width="18.140625" customWidth="1"/>
    <col min="784" max="784" width="15.42578125" customWidth="1"/>
    <col min="785" max="785" width="10.28515625" customWidth="1"/>
    <col min="786" max="786" width="22.140625" customWidth="1"/>
    <col min="787" max="787" width="20.140625" customWidth="1"/>
    <col min="788" max="788" width="21.5703125" customWidth="1"/>
    <col min="789" max="789" width="22.28515625" customWidth="1"/>
    <col min="790" max="790" width="16.28515625" customWidth="1"/>
    <col min="791" max="791" width="16.5703125" customWidth="1"/>
    <col min="792" max="792" width="22.5703125" customWidth="1"/>
    <col min="1025" max="1025" width="4.85546875" customWidth="1"/>
    <col min="1026" max="1026" width="36.7109375" customWidth="1"/>
    <col min="1027" max="1030" width="10.7109375" customWidth="1"/>
    <col min="1031" max="1031" width="16.7109375" customWidth="1"/>
    <col min="1032" max="1033" width="14.7109375" customWidth="1"/>
    <col min="1034" max="1034" width="16.85546875" bestFit="1" customWidth="1"/>
    <col min="1035" max="1036" width="10.7109375" customWidth="1"/>
    <col min="1037" max="1037" width="14.85546875" customWidth="1"/>
    <col min="1038" max="1038" width="19.5703125" customWidth="1"/>
    <col min="1039" max="1039" width="18.140625" customWidth="1"/>
    <col min="1040" max="1040" width="15.42578125" customWidth="1"/>
    <col min="1041" max="1041" width="10.28515625" customWidth="1"/>
    <col min="1042" max="1042" width="22.140625" customWidth="1"/>
    <col min="1043" max="1043" width="20.140625" customWidth="1"/>
    <col min="1044" max="1044" width="21.5703125" customWidth="1"/>
    <col min="1045" max="1045" width="22.28515625" customWidth="1"/>
    <col min="1046" max="1046" width="16.28515625" customWidth="1"/>
    <col min="1047" max="1047" width="16.5703125" customWidth="1"/>
    <col min="1048" max="1048" width="22.5703125" customWidth="1"/>
    <col min="1281" max="1281" width="4.85546875" customWidth="1"/>
    <col min="1282" max="1282" width="36.7109375" customWidth="1"/>
    <col min="1283" max="1286" width="10.7109375" customWidth="1"/>
    <col min="1287" max="1287" width="16.7109375" customWidth="1"/>
    <col min="1288" max="1289" width="14.7109375" customWidth="1"/>
    <col min="1290" max="1290" width="16.85546875" bestFit="1" customWidth="1"/>
    <col min="1291" max="1292" width="10.7109375" customWidth="1"/>
    <col min="1293" max="1293" width="14.85546875" customWidth="1"/>
    <col min="1294" max="1294" width="19.5703125" customWidth="1"/>
    <col min="1295" max="1295" width="18.140625" customWidth="1"/>
    <col min="1296" max="1296" width="15.42578125" customWidth="1"/>
    <col min="1297" max="1297" width="10.28515625" customWidth="1"/>
    <col min="1298" max="1298" width="22.140625" customWidth="1"/>
    <col min="1299" max="1299" width="20.140625" customWidth="1"/>
    <col min="1300" max="1300" width="21.5703125" customWidth="1"/>
    <col min="1301" max="1301" width="22.28515625" customWidth="1"/>
    <col min="1302" max="1302" width="16.28515625" customWidth="1"/>
    <col min="1303" max="1303" width="16.5703125" customWidth="1"/>
    <col min="1304" max="1304" width="22.5703125" customWidth="1"/>
    <col min="1537" max="1537" width="4.85546875" customWidth="1"/>
    <col min="1538" max="1538" width="36.7109375" customWidth="1"/>
    <col min="1539" max="1542" width="10.7109375" customWidth="1"/>
    <col min="1543" max="1543" width="16.7109375" customWidth="1"/>
    <col min="1544" max="1545" width="14.7109375" customWidth="1"/>
    <col min="1546" max="1546" width="16.85546875" bestFit="1" customWidth="1"/>
    <col min="1547" max="1548" width="10.7109375" customWidth="1"/>
    <col min="1549" max="1549" width="14.85546875" customWidth="1"/>
    <col min="1550" max="1550" width="19.5703125" customWidth="1"/>
    <col min="1551" max="1551" width="18.140625" customWidth="1"/>
    <col min="1552" max="1552" width="15.42578125" customWidth="1"/>
    <col min="1553" max="1553" width="10.28515625" customWidth="1"/>
    <col min="1554" max="1554" width="22.140625" customWidth="1"/>
    <col min="1555" max="1555" width="20.140625" customWidth="1"/>
    <col min="1556" max="1556" width="21.5703125" customWidth="1"/>
    <col min="1557" max="1557" width="22.28515625" customWidth="1"/>
    <col min="1558" max="1558" width="16.28515625" customWidth="1"/>
    <col min="1559" max="1559" width="16.5703125" customWidth="1"/>
    <col min="1560" max="1560" width="22.5703125" customWidth="1"/>
    <col min="1793" max="1793" width="4.85546875" customWidth="1"/>
    <col min="1794" max="1794" width="36.7109375" customWidth="1"/>
    <col min="1795" max="1798" width="10.7109375" customWidth="1"/>
    <col min="1799" max="1799" width="16.7109375" customWidth="1"/>
    <col min="1800" max="1801" width="14.7109375" customWidth="1"/>
    <col min="1802" max="1802" width="16.85546875" bestFit="1" customWidth="1"/>
    <col min="1803" max="1804" width="10.7109375" customWidth="1"/>
    <col min="1805" max="1805" width="14.85546875" customWidth="1"/>
    <col min="1806" max="1806" width="19.5703125" customWidth="1"/>
    <col min="1807" max="1807" width="18.140625" customWidth="1"/>
    <col min="1808" max="1808" width="15.42578125" customWidth="1"/>
    <col min="1809" max="1809" width="10.28515625" customWidth="1"/>
    <col min="1810" max="1810" width="22.140625" customWidth="1"/>
    <col min="1811" max="1811" width="20.140625" customWidth="1"/>
    <col min="1812" max="1812" width="21.5703125" customWidth="1"/>
    <col min="1813" max="1813" width="22.28515625" customWidth="1"/>
    <col min="1814" max="1814" width="16.28515625" customWidth="1"/>
    <col min="1815" max="1815" width="16.5703125" customWidth="1"/>
    <col min="1816" max="1816" width="22.5703125" customWidth="1"/>
    <col min="2049" max="2049" width="4.85546875" customWidth="1"/>
    <col min="2050" max="2050" width="36.7109375" customWidth="1"/>
    <col min="2051" max="2054" width="10.7109375" customWidth="1"/>
    <col min="2055" max="2055" width="16.7109375" customWidth="1"/>
    <col min="2056" max="2057" width="14.7109375" customWidth="1"/>
    <col min="2058" max="2058" width="16.85546875" bestFit="1" customWidth="1"/>
    <col min="2059" max="2060" width="10.7109375" customWidth="1"/>
    <col min="2061" max="2061" width="14.85546875" customWidth="1"/>
    <col min="2062" max="2062" width="19.5703125" customWidth="1"/>
    <col min="2063" max="2063" width="18.140625" customWidth="1"/>
    <col min="2064" max="2064" width="15.42578125" customWidth="1"/>
    <col min="2065" max="2065" width="10.28515625" customWidth="1"/>
    <col min="2066" max="2066" width="22.140625" customWidth="1"/>
    <col min="2067" max="2067" width="20.140625" customWidth="1"/>
    <col min="2068" max="2068" width="21.5703125" customWidth="1"/>
    <col min="2069" max="2069" width="22.28515625" customWidth="1"/>
    <col min="2070" max="2070" width="16.28515625" customWidth="1"/>
    <col min="2071" max="2071" width="16.5703125" customWidth="1"/>
    <col min="2072" max="2072" width="22.5703125" customWidth="1"/>
    <col min="2305" max="2305" width="4.85546875" customWidth="1"/>
    <col min="2306" max="2306" width="36.7109375" customWidth="1"/>
    <col min="2307" max="2310" width="10.7109375" customWidth="1"/>
    <col min="2311" max="2311" width="16.7109375" customWidth="1"/>
    <col min="2312" max="2313" width="14.7109375" customWidth="1"/>
    <col min="2314" max="2314" width="16.85546875" bestFit="1" customWidth="1"/>
    <col min="2315" max="2316" width="10.7109375" customWidth="1"/>
    <col min="2317" max="2317" width="14.85546875" customWidth="1"/>
    <col min="2318" max="2318" width="19.5703125" customWidth="1"/>
    <col min="2319" max="2319" width="18.140625" customWidth="1"/>
    <col min="2320" max="2320" width="15.42578125" customWidth="1"/>
    <col min="2321" max="2321" width="10.28515625" customWidth="1"/>
    <col min="2322" max="2322" width="22.140625" customWidth="1"/>
    <col min="2323" max="2323" width="20.140625" customWidth="1"/>
    <col min="2324" max="2324" width="21.5703125" customWidth="1"/>
    <col min="2325" max="2325" width="22.28515625" customWidth="1"/>
    <col min="2326" max="2326" width="16.28515625" customWidth="1"/>
    <col min="2327" max="2327" width="16.5703125" customWidth="1"/>
    <col min="2328" max="2328" width="22.5703125" customWidth="1"/>
    <col min="2561" max="2561" width="4.85546875" customWidth="1"/>
    <col min="2562" max="2562" width="36.7109375" customWidth="1"/>
    <col min="2563" max="2566" width="10.7109375" customWidth="1"/>
    <col min="2567" max="2567" width="16.7109375" customWidth="1"/>
    <col min="2568" max="2569" width="14.7109375" customWidth="1"/>
    <col min="2570" max="2570" width="16.85546875" bestFit="1" customWidth="1"/>
    <col min="2571" max="2572" width="10.7109375" customWidth="1"/>
    <col min="2573" max="2573" width="14.85546875" customWidth="1"/>
    <col min="2574" max="2574" width="19.5703125" customWidth="1"/>
    <col min="2575" max="2575" width="18.140625" customWidth="1"/>
    <col min="2576" max="2576" width="15.42578125" customWidth="1"/>
    <col min="2577" max="2577" width="10.28515625" customWidth="1"/>
    <col min="2578" max="2578" width="22.140625" customWidth="1"/>
    <col min="2579" max="2579" width="20.140625" customWidth="1"/>
    <col min="2580" max="2580" width="21.5703125" customWidth="1"/>
    <col min="2581" max="2581" width="22.28515625" customWidth="1"/>
    <col min="2582" max="2582" width="16.28515625" customWidth="1"/>
    <col min="2583" max="2583" width="16.5703125" customWidth="1"/>
    <col min="2584" max="2584" width="22.5703125" customWidth="1"/>
    <col min="2817" max="2817" width="4.85546875" customWidth="1"/>
    <col min="2818" max="2818" width="36.7109375" customWidth="1"/>
    <col min="2819" max="2822" width="10.7109375" customWidth="1"/>
    <col min="2823" max="2823" width="16.7109375" customWidth="1"/>
    <col min="2824" max="2825" width="14.7109375" customWidth="1"/>
    <col min="2826" max="2826" width="16.85546875" bestFit="1" customWidth="1"/>
    <col min="2827" max="2828" width="10.7109375" customWidth="1"/>
    <col min="2829" max="2829" width="14.85546875" customWidth="1"/>
    <col min="2830" max="2830" width="19.5703125" customWidth="1"/>
    <col min="2831" max="2831" width="18.140625" customWidth="1"/>
    <col min="2832" max="2832" width="15.42578125" customWidth="1"/>
    <col min="2833" max="2833" width="10.28515625" customWidth="1"/>
    <col min="2834" max="2834" width="22.140625" customWidth="1"/>
    <col min="2835" max="2835" width="20.140625" customWidth="1"/>
    <col min="2836" max="2836" width="21.5703125" customWidth="1"/>
    <col min="2837" max="2837" width="22.28515625" customWidth="1"/>
    <col min="2838" max="2838" width="16.28515625" customWidth="1"/>
    <col min="2839" max="2839" width="16.5703125" customWidth="1"/>
    <col min="2840" max="2840" width="22.5703125" customWidth="1"/>
    <col min="3073" max="3073" width="4.85546875" customWidth="1"/>
    <col min="3074" max="3074" width="36.7109375" customWidth="1"/>
    <col min="3075" max="3078" width="10.7109375" customWidth="1"/>
    <col min="3079" max="3079" width="16.7109375" customWidth="1"/>
    <col min="3080" max="3081" width="14.7109375" customWidth="1"/>
    <col min="3082" max="3082" width="16.85546875" bestFit="1" customWidth="1"/>
    <col min="3083" max="3084" width="10.7109375" customWidth="1"/>
    <col min="3085" max="3085" width="14.85546875" customWidth="1"/>
    <col min="3086" max="3086" width="19.5703125" customWidth="1"/>
    <col min="3087" max="3087" width="18.140625" customWidth="1"/>
    <col min="3088" max="3088" width="15.42578125" customWidth="1"/>
    <col min="3089" max="3089" width="10.28515625" customWidth="1"/>
    <col min="3090" max="3090" width="22.140625" customWidth="1"/>
    <col min="3091" max="3091" width="20.140625" customWidth="1"/>
    <col min="3092" max="3092" width="21.5703125" customWidth="1"/>
    <col min="3093" max="3093" width="22.28515625" customWidth="1"/>
    <col min="3094" max="3094" width="16.28515625" customWidth="1"/>
    <col min="3095" max="3095" width="16.5703125" customWidth="1"/>
    <col min="3096" max="3096" width="22.5703125" customWidth="1"/>
    <col min="3329" max="3329" width="4.85546875" customWidth="1"/>
    <col min="3330" max="3330" width="36.7109375" customWidth="1"/>
    <col min="3331" max="3334" width="10.7109375" customWidth="1"/>
    <col min="3335" max="3335" width="16.7109375" customWidth="1"/>
    <col min="3336" max="3337" width="14.7109375" customWidth="1"/>
    <col min="3338" max="3338" width="16.85546875" bestFit="1" customWidth="1"/>
    <col min="3339" max="3340" width="10.7109375" customWidth="1"/>
    <col min="3341" max="3341" width="14.85546875" customWidth="1"/>
    <col min="3342" max="3342" width="19.5703125" customWidth="1"/>
    <col min="3343" max="3343" width="18.140625" customWidth="1"/>
    <col min="3344" max="3344" width="15.42578125" customWidth="1"/>
    <col min="3345" max="3345" width="10.28515625" customWidth="1"/>
    <col min="3346" max="3346" width="22.140625" customWidth="1"/>
    <col min="3347" max="3347" width="20.140625" customWidth="1"/>
    <col min="3348" max="3348" width="21.5703125" customWidth="1"/>
    <col min="3349" max="3349" width="22.28515625" customWidth="1"/>
    <col min="3350" max="3350" width="16.28515625" customWidth="1"/>
    <col min="3351" max="3351" width="16.5703125" customWidth="1"/>
    <col min="3352" max="3352" width="22.5703125" customWidth="1"/>
    <col min="3585" max="3585" width="4.85546875" customWidth="1"/>
    <col min="3586" max="3586" width="36.7109375" customWidth="1"/>
    <col min="3587" max="3590" width="10.7109375" customWidth="1"/>
    <col min="3591" max="3591" width="16.7109375" customWidth="1"/>
    <col min="3592" max="3593" width="14.7109375" customWidth="1"/>
    <col min="3594" max="3594" width="16.85546875" bestFit="1" customWidth="1"/>
    <col min="3595" max="3596" width="10.7109375" customWidth="1"/>
    <col min="3597" max="3597" width="14.85546875" customWidth="1"/>
    <col min="3598" max="3598" width="19.5703125" customWidth="1"/>
    <col min="3599" max="3599" width="18.140625" customWidth="1"/>
    <col min="3600" max="3600" width="15.42578125" customWidth="1"/>
    <col min="3601" max="3601" width="10.28515625" customWidth="1"/>
    <col min="3602" max="3602" width="22.140625" customWidth="1"/>
    <col min="3603" max="3603" width="20.140625" customWidth="1"/>
    <col min="3604" max="3604" width="21.5703125" customWidth="1"/>
    <col min="3605" max="3605" width="22.28515625" customWidth="1"/>
    <col min="3606" max="3606" width="16.28515625" customWidth="1"/>
    <col min="3607" max="3607" width="16.5703125" customWidth="1"/>
    <col min="3608" max="3608" width="22.5703125" customWidth="1"/>
    <col min="3841" max="3841" width="4.85546875" customWidth="1"/>
    <col min="3842" max="3842" width="36.7109375" customWidth="1"/>
    <col min="3843" max="3846" width="10.7109375" customWidth="1"/>
    <col min="3847" max="3847" width="16.7109375" customWidth="1"/>
    <col min="3848" max="3849" width="14.7109375" customWidth="1"/>
    <col min="3850" max="3850" width="16.85546875" bestFit="1" customWidth="1"/>
    <col min="3851" max="3852" width="10.7109375" customWidth="1"/>
    <col min="3853" max="3853" width="14.85546875" customWidth="1"/>
    <col min="3854" max="3854" width="19.5703125" customWidth="1"/>
    <col min="3855" max="3855" width="18.140625" customWidth="1"/>
    <col min="3856" max="3856" width="15.42578125" customWidth="1"/>
    <col min="3857" max="3857" width="10.28515625" customWidth="1"/>
    <col min="3858" max="3858" width="22.140625" customWidth="1"/>
    <col min="3859" max="3859" width="20.140625" customWidth="1"/>
    <col min="3860" max="3860" width="21.5703125" customWidth="1"/>
    <col min="3861" max="3861" width="22.28515625" customWidth="1"/>
    <col min="3862" max="3862" width="16.28515625" customWidth="1"/>
    <col min="3863" max="3863" width="16.5703125" customWidth="1"/>
    <col min="3864" max="3864" width="22.5703125" customWidth="1"/>
    <col min="4097" max="4097" width="4.85546875" customWidth="1"/>
    <col min="4098" max="4098" width="36.7109375" customWidth="1"/>
    <col min="4099" max="4102" width="10.7109375" customWidth="1"/>
    <col min="4103" max="4103" width="16.7109375" customWidth="1"/>
    <col min="4104" max="4105" width="14.7109375" customWidth="1"/>
    <col min="4106" max="4106" width="16.85546875" bestFit="1" customWidth="1"/>
    <col min="4107" max="4108" width="10.7109375" customWidth="1"/>
    <col min="4109" max="4109" width="14.85546875" customWidth="1"/>
    <col min="4110" max="4110" width="19.5703125" customWidth="1"/>
    <col min="4111" max="4111" width="18.140625" customWidth="1"/>
    <col min="4112" max="4112" width="15.42578125" customWidth="1"/>
    <col min="4113" max="4113" width="10.28515625" customWidth="1"/>
    <col min="4114" max="4114" width="22.140625" customWidth="1"/>
    <col min="4115" max="4115" width="20.140625" customWidth="1"/>
    <col min="4116" max="4116" width="21.5703125" customWidth="1"/>
    <col min="4117" max="4117" width="22.28515625" customWidth="1"/>
    <col min="4118" max="4118" width="16.28515625" customWidth="1"/>
    <col min="4119" max="4119" width="16.5703125" customWidth="1"/>
    <col min="4120" max="4120" width="22.5703125" customWidth="1"/>
    <col min="4353" max="4353" width="4.85546875" customWidth="1"/>
    <col min="4354" max="4354" width="36.7109375" customWidth="1"/>
    <col min="4355" max="4358" width="10.7109375" customWidth="1"/>
    <col min="4359" max="4359" width="16.7109375" customWidth="1"/>
    <col min="4360" max="4361" width="14.7109375" customWidth="1"/>
    <col min="4362" max="4362" width="16.85546875" bestFit="1" customWidth="1"/>
    <col min="4363" max="4364" width="10.7109375" customWidth="1"/>
    <col min="4365" max="4365" width="14.85546875" customWidth="1"/>
    <col min="4366" max="4366" width="19.5703125" customWidth="1"/>
    <col min="4367" max="4367" width="18.140625" customWidth="1"/>
    <col min="4368" max="4368" width="15.42578125" customWidth="1"/>
    <col min="4369" max="4369" width="10.28515625" customWidth="1"/>
    <col min="4370" max="4370" width="22.140625" customWidth="1"/>
    <col min="4371" max="4371" width="20.140625" customWidth="1"/>
    <col min="4372" max="4372" width="21.5703125" customWidth="1"/>
    <col min="4373" max="4373" width="22.28515625" customWidth="1"/>
    <col min="4374" max="4374" width="16.28515625" customWidth="1"/>
    <col min="4375" max="4375" width="16.5703125" customWidth="1"/>
    <col min="4376" max="4376" width="22.5703125" customWidth="1"/>
    <col min="4609" max="4609" width="4.85546875" customWidth="1"/>
    <col min="4610" max="4610" width="36.7109375" customWidth="1"/>
    <col min="4611" max="4614" width="10.7109375" customWidth="1"/>
    <col min="4615" max="4615" width="16.7109375" customWidth="1"/>
    <col min="4616" max="4617" width="14.7109375" customWidth="1"/>
    <col min="4618" max="4618" width="16.85546875" bestFit="1" customWidth="1"/>
    <col min="4619" max="4620" width="10.7109375" customWidth="1"/>
    <col min="4621" max="4621" width="14.85546875" customWidth="1"/>
    <col min="4622" max="4622" width="19.5703125" customWidth="1"/>
    <col min="4623" max="4623" width="18.140625" customWidth="1"/>
    <col min="4624" max="4624" width="15.42578125" customWidth="1"/>
    <col min="4625" max="4625" width="10.28515625" customWidth="1"/>
    <col min="4626" max="4626" width="22.140625" customWidth="1"/>
    <col min="4627" max="4627" width="20.140625" customWidth="1"/>
    <col min="4628" max="4628" width="21.5703125" customWidth="1"/>
    <col min="4629" max="4629" width="22.28515625" customWidth="1"/>
    <col min="4630" max="4630" width="16.28515625" customWidth="1"/>
    <col min="4631" max="4631" width="16.5703125" customWidth="1"/>
    <col min="4632" max="4632" width="22.5703125" customWidth="1"/>
    <col min="4865" max="4865" width="4.85546875" customWidth="1"/>
    <col min="4866" max="4866" width="36.7109375" customWidth="1"/>
    <col min="4867" max="4870" width="10.7109375" customWidth="1"/>
    <col min="4871" max="4871" width="16.7109375" customWidth="1"/>
    <col min="4872" max="4873" width="14.7109375" customWidth="1"/>
    <col min="4874" max="4874" width="16.85546875" bestFit="1" customWidth="1"/>
    <col min="4875" max="4876" width="10.7109375" customWidth="1"/>
    <col min="4877" max="4877" width="14.85546875" customWidth="1"/>
    <col min="4878" max="4878" width="19.5703125" customWidth="1"/>
    <col min="4879" max="4879" width="18.140625" customWidth="1"/>
    <col min="4880" max="4880" width="15.42578125" customWidth="1"/>
    <col min="4881" max="4881" width="10.28515625" customWidth="1"/>
    <col min="4882" max="4882" width="22.140625" customWidth="1"/>
    <col min="4883" max="4883" width="20.140625" customWidth="1"/>
    <col min="4884" max="4884" width="21.5703125" customWidth="1"/>
    <col min="4885" max="4885" width="22.28515625" customWidth="1"/>
    <col min="4886" max="4886" width="16.28515625" customWidth="1"/>
    <col min="4887" max="4887" width="16.5703125" customWidth="1"/>
    <col min="4888" max="4888" width="22.5703125" customWidth="1"/>
    <col min="5121" max="5121" width="4.85546875" customWidth="1"/>
    <col min="5122" max="5122" width="36.7109375" customWidth="1"/>
    <col min="5123" max="5126" width="10.7109375" customWidth="1"/>
    <col min="5127" max="5127" width="16.7109375" customWidth="1"/>
    <col min="5128" max="5129" width="14.7109375" customWidth="1"/>
    <col min="5130" max="5130" width="16.85546875" bestFit="1" customWidth="1"/>
    <col min="5131" max="5132" width="10.7109375" customWidth="1"/>
    <col min="5133" max="5133" width="14.85546875" customWidth="1"/>
    <col min="5134" max="5134" width="19.5703125" customWidth="1"/>
    <col min="5135" max="5135" width="18.140625" customWidth="1"/>
    <col min="5136" max="5136" width="15.42578125" customWidth="1"/>
    <col min="5137" max="5137" width="10.28515625" customWidth="1"/>
    <col min="5138" max="5138" width="22.140625" customWidth="1"/>
    <col min="5139" max="5139" width="20.140625" customWidth="1"/>
    <col min="5140" max="5140" width="21.5703125" customWidth="1"/>
    <col min="5141" max="5141" width="22.28515625" customWidth="1"/>
    <col min="5142" max="5142" width="16.28515625" customWidth="1"/>
    <col min="5143" max="5143" width="16.5703125" customWidth="1"/>
    <col min="5144" max="5144" width="22.5703125" customWidth="1"/>
    <col min="5377" max="5377" width="4.85546875" customWidth="1"/>
    <col min="5378" max="5378" width="36.7109375" customWidth="1"/>
    <col min="5379" max="5382" width="10.7109375" customWidth="1"/>
    <col min="5383" max="5383" width="16.7109375" customWidth="1"/>
    <col min="5384" max="5385" width="14.7109375" customWidth="1"/>
    <col min="5386" max="5386" width="16.85546875" bestFit="1" customWidth="1"/>
    <col min="5387" max="5388" width="10.7109375" customWidth="1"/>
    <col min="5389" max="5389" width="14.85546875" customWidth="1"/>
    <col min="5390" max="5390" width="19.5703125" customWidth="1"/>
    <col min="5391" max="5391" width="18.140625" customWidth="1"/>
    <col min="5392" max="5392" width="15.42578125" customWidth="1"/>
    <col min="5393" max="5393" width="10.28515625" customWidth="1"/>
    <col min="5394" max="5394" width="22.140625" customWidth="1"/>
    <col min="5395" max="5395" width="20.140625" customWidth="1"/>
    <col min="5396" max="5396" width="21.5703125" customWidth="1"/>
    <col min="5397" max="5397" width="22.28515625" customWidth="1"/>
    <col min="5398" max="5398" width="16.28515625" customWidth="1"/>
    <col min="5399" max="5399" width="16.5703125" customWidth="1"/>
    <col min="5400" max="5400" width="22.5703125" customWidth="1"/>
    <col min="5633" max="5633" width="4.85546875" customWidth="1"/>
    <col min="5634" max="5634" width="36.7109375" customWidth="1"/>
    <col min="5635" max="5638" width="10.7109375" customWidth="1"/>
    <col min="5639" max="5639" width="16.7109375" customWidth="1"/>
    <col min="5640" max="5641" width="14.7109375" customWidth="1"/>
    <col min="5642" max="5642" width="16.85546875" bestFit="1" customWidth="1"/>
    <col min="5643" max="5644" width="10.7109375" customWidth="1"/>
    <col min="5645" max="5645" width="14.85546875" customWidth="1"/>
    <col min="5646" max="5646" width="19.5703125" customWidth="1"/>
    <col min="5647" max="5647" width="18.140625" customWidth="1"/>
    <col min="5648" max="5648" width="15.42578125" customWidth="1"/>
    <col min="5649" max="5649" width="10.28515625" customWidth="1"/>
    <col min="5650" max="5650" width="22.140625" customWidth="1"/>
    <col min="5651" max="5651" width="20.140625" customWidth="1"/>
    <col min="5652" max="5652" width="21.5703125" customWidth="1"/>
    <col min="5653" max="5653" width="22.28515625" customWidth="1"/>
    <col min="5654" max="5654" width="16.28515625" customWidth="1"/>
    <col min="5655" max="5655" width="16.5703125" customWidth="1"/>
    <col min="5656" max="5656" width="22.5703125" customWidth="1"/>
    <col min="5889" max="5889" width="4.85546875" customWidth="1"/>
    <col min="5890" max="5890" width="36.7109375" customWidth="1"/>
    <col min="5891" max="5894" width="10.7109375" customWidth="1"/>
    <col min="5895" max="5895" width="16.7109375" customWidth="1"/>
    <col min="5896" max="5897" width="14.7109375" customWidth="1"/>
    <col min="5898" max="5898" width="16.85546875" bestFit="1" customWidth="1"/>
    <col min="5899" max="5900" width="10.7109375" customWidth="1"/>
    <col min="5901" max="5901" width="14.85546875" customWidth="1"/>
    <col min="5902" max="5902" width="19.5703125" customWidth="1"/>
    <col min="5903" max="5903" width="18.140625" customWidth="1"/>
    <col min="5904" max="5904" width="15.42578125" customWidth="1"/>
    <col min="5905" max="5905" width="10.28515625" customWidth="1"/>
    <col min="5906" max="5906" width="22.140625" customWidth="1"/>
    <col min="5907" max="5907" width="20.140625" customWidth="1"/>
    <col min="5908" max="5908" width="21.5703125" customWidth="1"/>
    <col min="5909" max="5909" width="22.28515625" customWidth="1"/>
    <col min="5910" max="5910" width="16.28515625" customWidth="1"/>
    <col min="5911" max="5911" width="16.5703125" customWidth="1"/>
    <col min="5912" max="5912" width="22.5703125" customWidth="1"/>
    <col min="6145" max="6145" width="4.85546875" customWidth="1"/>
    <col min="6146" max="6146" width="36.7109375" customWidth="1"/>
    <col min="6147" max="6150" width="10.7109375" customWidth="1"/>
    <col min="6151" max="6151" width="16.7109375" customWidth="1"/>
    <col min="6152" max="6153" width="14.7109375" customWidth="1"/>
    <col min="6154" max="6154" width="16.85546875" bestFit="1" customWidth="1"/>
    <col min="6155" max="6156" width="10.7109375" customWidth="1"/>
    <col min="6157" max="6157" width="14.85546875" customWidth="1"/>
    <col min="6158" max="6158" width="19.5703125" customWidth="1"/>
    <col min="6159" max="6159" width="18.140625" customWidth="1"/>
    <col min="6160" max="6160" width="15.42578125" customWidth="1"/>
    <col min="6161" max="6161" width="10.28515625" customWidth="1"/>
    <col min="6162" max="6162" width="22.140625" customWidth="1"/>
    <col min="6163" max="6163" width="20.140625" customWidth="1"/>
    <col min="6164" max="6164" width="21.5703125" customWidth="1"/>
    <col min="6165" max="6165" width="22.28515625" customWidth="1"/>
    <col min="6166" max="6166" width="16.28515625" customWidth="1"/>
    <col min="6167" max="6167" width="16.5703125" customWidth="1"/>
    <col min="6168" max="6168" width="22.5703125" customWidth="1"/>
    <col min="6401" max="6401" width="4.85546875" customWidth="1"/>
    <col min="6402" max="6402" width="36.7109375" customWidth="1"/>
    <col min="6403" max="6406" width="10.7109375" customWidth="1"/>
    <col min="6407" max="6407" width="16.7109375" customWidth="1"/>
    <col min="6408" max="6409" width="14.7109375" customWidth="1"/>
    <col min="6410" max="6410" width="16.85546875" bestFit="1" customWidth="1"/>
    <col min="6411" max="6412" width="10.7109375" customWidth="1"/>
    <col min="6413" max="6413" width="14.85546875" customWidth="1"/>
    <col min="6414" max="6414" width="19.5703125" customWidth="1"/>
    <col min="6415" max="6415" width="18.140625" customWidth="1"/>
    <col min="6416" max="6416" width="15.42578125" customWidth="1"/>
    <col min="6417" max="6417" width="10.28515625" customWidth="1"/>
    <col min="6418" max="6418" width="22.140625" customWidth="1"/>
    <col min="6419" max="6419" width="20.140625" customWidth="1"/>
    <col min="6420" max="6420" width="21.5703125" customWidth="1"/>
    <col min="6421" max="6421" width="22.28515625" customWidth="1"/>
    <col min="6422" max="6422" width="16.28515625" customWidth="1"/>
    <col min="6423" max="6423" width="16.5703125" customWidth="1"/>
    <col min="6424" max="6424" width="22.5703125" customWidth="1"/>
    <col min="6657" max="6657" width="4.85546875" customWidth="1"/>
    <col min="6658" max="6658" width="36.7109375" customWidth="1"/>
    <col min="6659" max="6662" width="10.7109375" customWidth="1"/>
    <col min="6663" max="6663" width="16.7109375" customWidth="1"/>
    <col min="6664" max="6665" width="14.7109375" customWidth="1"/>
    <col min="6666" max="6666" width="16.85546875" bestFit="1" customWidth="1"/>
    <col min="6667" max="6668" width="10.7109375" customWidth="1"/>
    <col min="6669" max="6669" width="14.85546875" customWidth="1"/>
    <col min="6670" max="6670" width="19.5703125" customWidth="1"/>
    <col min="6671" max="6671" width="18.140625" customWidth="1"/>
    <col min="6672" max="6672" width="15.42578125" customWidth="1"/>
    <col min="6673" max="6673" width="10.28515625" customWidth="1"/>
    <col min="6674" max="6674" width="22.140625" customWidth="1"/>
    <col min="6675" max="6675" width="20.140625" customWidth="1"/>
    <col min="6676" max="6676" width="21.5703125" customWidth="1"/>
    <col min="6677" max="6677" width="22.28515625" customWidth="1"/>
    <col min="6678" max="6678" width="16.28515625" customWidth="1"/>
    <col min="6679" max="6679" width="16.5703125" customWidth="1"/>
    <col min="6680" max="6680" width="22.5703125" customWidth="1"/>
    <col min="6913" max="6913" width="4.85546875" customWidth="1"/>
    <col min="6914" max="6914" width="36.7109375" customWidth="1"/>
    <col min="6915" max="6918" width="10.7109375" customWidth="1"/>
    <col min="6919" max="6919" width="16.7109375" customWidth="1"/>
    <col min="6920" max="6921" width="14.7109375" customWidth="1"/>
    <col min="6922" max="6922" width="16.85546875" bestFit="1" customWidth="1"/>
    <col min="6923" max="6924" width="10.7109375" customWidth="1"/>
    <col min="6925" max="6925" width="14.85546875" customWidth="1"/>
    <col min="6926" max="6926" width="19.5703125" customWidth="1"/>
    <col min="6927" max="6927" width="18.140625" customWidth="1"/>
    <col min="6928" max="6928" width="15.42578125" customWidth="1"/>
    <col min="6929" max="6929" width="10.28515625" customWidth="1"/>
    <col min="6930" max="6930" width="22.140625" customWidth="1"/>
    <col min="6931" max="6931" width="20.140625" customWidth="1"/>
    <col min="6932" max="6932" width="21.5703125" customWidth="1"/>
    <col min="6933" max="6933" width="22.28515625" customWidth="1"/>
    <col min="6934" max="6934" width="16.28515625" customWidth="1"/>
    <col min="6935" max="6935" width="16.5703125" customWidth="1"/>
    <col min="6936" max="6936" width="22.5703125" customWidth="1"/>
    <col min="7169" max="7169" width="4.85546875" customWidth="1"/>
    <col min="7170" max="7170" width="36.7109375" customWidth="1"/>
    <col min="7171" max="7174" width="10.7109375" customWidth="1"/>
    <col min="7175" max="7175" width="16.7109375" customWidth="1"/>
    <col min="7176" max="7177" width="14.7109375" customWidth="1"/>
    <col min="7178" max="7178" width="16.85546875" bestFit="1" customWidth="1"/>
    <col min="7179" max="7180" width="10.7109375" customWidth="1"/>
    <col min="7181" max="7181" width="14.85546875" customWidth="1"/>
    <col min="7182" max="7182" width="19.5703125" customWidth="1"/>
    <col min="7183" max="7183" width="18.140625" customWidth="1"/>
    <col min="7184" max="7184" width="15.42578125" customWidth="1"/>
    <col min="7185" max="7185" width="10.28515625" customWidth="1"/>
    <col min="7186" max="7186" width="22.140625" customWidth="1"/>
    <col min="7187" max="7187" width="20.140625" customWidth="1"/>
    <col min="7188" max="7188" width="21.5703125" customWidth="1"/>
    <col min="7189" max="7189" width="22.28515625" customWidth="1"/>
    <col min="7190" max="7190" width="16.28515625" customWidth="1"/>
    <col min="7191" max="7191" width="16.5703125" customWidth="1"/>
    <col min="7192" max="7192" width="22.5703125" customWidth="1"/>
    <col min="7425" max="7425" width="4.85546875" customWidth="1"/>
    <col min="7426" max="7426" width="36.7109375" customWidth="1"/>
    <col min="7427" max="7430" width="10.7109375" customWidth="1"/>
    <col min="7431" max="7431" width="16.7109375" customWidth="1"/>
    <col min="7432" max="7433" width="14.7109375" customWidth="1"/>
    <col min="7434" max="7434" width="16.85546875" bestFit="1" customWidth="1"/>
    <col min="7435" max="7436" width="10.7109375" customWidth="1"/>
    <col min="7437" max="7437" width="14.85546875" customWidth="1"/>
    <col min="7438" max="7438" width="19.5703125" customWidth="1"/>
    <col min="7439" max="7439" width="18.140625" customWidth="1"/>
    <col min="7440" max="7440" width="15.42578125" customWidth="1"/>
    <col min="7441" max="7441" width="10.28515625" customWidth="1"/>
    <col min="7442" max="7442" width="22.140625" customWidth="1"/>
    <col min="7443" max="7443" width="20.140625" customWidth="1"/>
    <col min="7444" max="7444" width="21.5703125" customWidth="1"/>
    <col min="7445" max="7445" width="22.28515625" customWidth="1"/>
    <col min="7446" max="7446" width="16.28515625" customWidth="1"/>
    <col min="7447" max="7447" width="16.5703125" customWidth="1"/>
    <col min="7448" max="7448" width="22.5703125" customWidth="1"/>
    <col min="7681" max="7681" width="4.85546875" customWidth="1"/>
    <col min="7682" max="7682" width="36.7109375" customWidth="1"/>
    <col min="7683" max="7686" width="10.7109375" customWidth="1"/>
    <col min="7687" max="7687" width="16.7109375" customWidth="1"/>
    <col min="7688" max="7689" width="14.7109375" customWidth="1"/>
    <col min="7690" max="7690" width="16.85546875" bestFit="1" customWidth="1"/>
    <col min="7691" max="7692" width="10.7109375" customWidth="1"/>
    <col min="7693" max="7693" width="14.85546875" customWidth="1"/>
    <col min="7694" max="7694" width="19.5703125" customWidth="1"/>
    <col min="7695" max="7695" width="18.140625" customWidth="1"/>
    <col min="7696" max="7696" width="15.42578125" customWidth="1"/>
    <col min="7697" max="7697" width="10.28515625" customWidth="1"/>
    <col min="7698" max="7698" width="22.140625" customWidth="1"/>
    <col min="7699" max="7699" width="20.140625" customWidth="1"/>
    <col min="7700" max="7700" width="21.5703125" customWidth="1"/>
    <col min="7701" max="7701" width="22.28515625" customWidth="1"/>
    <col min="7702" max="7702" width="16.28515625" customWidth="1"/>
    <col min="7703" max="7703" width="16.5703125" customWidth="1"/>
    <col min="7704" max="7704" width="22.5703125" customWidth="1"/>
    <col min="7937" max="7937" width="4.85546875" customWidth="1"/>
    <col min="7938" max="7938" width="36.7109375" customWidth="1"/>
    <col min="7939" max="7942" width="10.7109375" customWidth="1"/>
    <col min="7943" max="7943" width="16.7109375" customWidth="1"/>
    <col min="7944" max="7945" width="14.7109375" customWidth="1"/>
    <col min="7946" max="7946" width="16.85546875" bestFit="1" customWidth="1"/>
    <col min="7947" max="7948" width="10.7109375" customWidth="1"/>
    <col min="7949" max="7949" width="14.85546875" customWidth="1"/>
    <col min="7950" max="7950" width="19.5703125" customWidth="1"/>
    <col min="7951" max="7951" width="18.140625" customWidth="1"/>
    <col min="7952" max="7952" width="15.42578125" customWidth="1"/>
    <col min="7953" max="7953" width="10.28515625" customWidth="1"/>
    <col min="7954" max="7954" width="22.140625" customWidth="1"/>
    <col min="7955" max="7955" width="20.140625" customWidth="1"/>
    <col min="7956" max="7956" width="21.5703125" customWidth="1"/>
    <col min="7957" max="7957" width="22.28515625" customWidth="1"/>
    <col min="7958" max="7958" width="16.28515625" customWidth="1"/>
    <col min="7959" max="7959" width="16.5703125" customWidth="1"/>
    <col min="7960" max="7960" width="22.5703125" customWidth="1"/>
    <col min="8193" max="8193" width="4.85546875" customWidth="1"/>
    <col min="8194" max="8194" width="36.7109375" customWidth="1"/>
    <col min="8195" max="8198" width="10.7109375" customWidth="1"/>
    <col min="8199" max="8199" width="16.7109375" customWidth="1"/>
    <col min="8200" max="8201" width="14.7109375" customWidth="1"/>
    <col min="8202" max="8202" width="16.85546875" bestFit="1" customWidth="1"/>
    <col min="8203" max="8204" width="10.7109375" customWidth="1"/>
    <col min="8205" max="8205" width="14.85546875" customWidth="1"/>
    <col min="8206" max="8206" width="19.5703125" customWidth="1"/>
    <col min="8207" max="8207" width="18.140625" customWidth="1"/>
    <col min="8208" max="8208" width="15.42578125" customWidth="1"/>
    <col min="8209" max="8209" width="10.28515625" customWidth="1"/>
    <col min="8210" max="8210" width="22.140625" customWidth="1"/>
    <col min="8211" max="8211" width="20.140625" customWidth="1"/>
    <col min="8212" max="8212" width="21.5703125" customWidth="1"/>
    <col min="8213" max="8213" width="22.28515625" customWidth="1"/>
    <col min="8214" max="8214" width="16.28515625" customWidth="1"/>
    <col min="8215" max="8215" width="16.5703125" customWidth="1"/>
    <col min="8216" max="8216" width="22.5703125" customWidth="1"/>
    <col min="8449" max="8449" width="4.85546875" customWidth="1"/>
    <col min="8450" max="8450" width="36.7109375" customWidth="1"/>
    <col min="8451" max="8454" width="10.7109375" customWidth="1"/>
    <col min="8455" max="8455" width="16.7109375" customWidth="1"/>
    <col min="8456" max="8457" width="14.7109375" customWidth="1"/>
    <col min="8458" max="8458" width="16.85546875" bestFit="1" customWidth="1"/>
    <col min="8459" max="8460" width="10.7109375" customWidth="1"/>
    <col min="8461" max="8461" width="14.85546875" customWidth="1"/>
    <col min="8462" max="8462" width="19.5703125" customWidth="1"/>
    <col min="8463" max="8463" width="18.140625" customWidth="1"/>
    <col min="8464" max="8464" width="15.42578125" customWidth="1"/>
    <col min="8465" max="8465" width="10.28515625" customWidth="1"/>
    <col min="8466" max="8466" width="22.140625" customWidth="1"/>
    <col min="8467" max="8467" width="20.140625" customWidth="1"/>
    <col min="8468" max="8468" width="21.5703125" customWidth="1"/>
    <col min="8469" max="8469" width="22.28515625" customWidth="1"/>
    <col min="8470" max="8470" width="16.28515625" customWidth="1"/>
    <col min="8471" max="8471" width="16.5703125" customWidth="1"/>
    <col min="8472" max="8472" width="22.5703125" customWidth="1"/>
    <col min="8705" max="8705" width="4.85546875" customWidth="1"/>
    <col min="8706" max="8706" width="36.7109375" customWidth="1"/>
    <col min="8707" max="8710" width="10.7109375" customWidth="1"/>
    <col min="8711" max="8711" width="16.7109375" customWidth="1"/>
    <col min="8712" max="8713" width="14.7109375" customWidth="1"/>
    <col min="8714" max="8714" width="16.85546875" bestFit="1" customWidth="1"/>
    <col min="8715" max="8716" width="10.7109375" customWidth="1"/>
    <col min="8717" max="8717" width="14.85546875" customWidth="1"/>
    <col min="8718" max="8718" width="19.5703125" customWidth="1"/>
    <col min="8719" max="8719" width="18.140625" customWidth="1"/>
    <col min="8720" max="8720" width="15.42578125" customWidth="1"/>
    <col min="8721" max="8721" width="10.28515625" customWidth="1"/>
    <col min="8722" max="8722" width="22.140625" customWidth="1"/>
    <col min="8723" max="8723" width="20.140625" customWidth="1"/>
    <col min="8724" max="8724" width="21.5703125" customWidth="1"/>
    <col min="8725" max="8725" width="22.28515625" customWidth="1"/>
    <col min="8726" max="8726" width="16.28515625" customWidth="1"/>
    <col min="8727" max="8727" width="16.5703125" customWidth="1"/>
    <col min="8728" max="8728" width="22.5703125" customWidth="1"/>
    <col min="8961" max="8961" width="4.85546875" customWidth="1"/>
    <col min="8962" max="8962" width="36.7109375" customWidth="1"/>
    <col min="8963" max="8966" width="10.7109375" customWidth="1"/>
    <col min="8967" max="8967" width="16.7109375" customWidth="1"/>
    <col min="8968" max="8969" width="14.7109375" customWidth="1"/>
    <col min="8970" max="8970" width="16.85546875" bestFit="1" customWidth="1"/>
    <col min="8971" max="8972" width="10.7109375" customWidth="1"/>
    <col min="8973" max="8973" width="14.85546875" customWidth="1"/>
    <col min="8974" max="8974" width="19.5703125" customWidth="1"/>
    <col min="8975" max="8975" width="18.140625" customWidth="1"/>
    <col min="8976" max="8976" width="15.42578125" customWidth="1"/>
    <col min="8977" max="8977" width="10.28515625" customWidth="1"/>
    <col min="8978" max="8978" width="22.140625" customWidth="1"/>
    <col min="8979" max="8979" width="20.140625" customWidth="1"/>
    <col min="8980" max="8980" width="21.5703125" customWidth="1"/>
    <col min="8981" max="8981" width="22.28515625" customWidth="1"/>
    <col min="8982" max="8982" width="16.28515625" customWidth="1"/>
    <col min="8983" max="8983" width="16.5703125" customWidth="1"/>
    <col min="8984" max="8984" width="22.5703125" customWidth="1"/>
    <col min="9217" max="9217" width="4.85546875" customWidth="1"/>
    <col min="9218" max="9218" width="36.7109375" customWidth="1"/>
    <col min="9219" max="9222" width="10.7109375" customWidth="1"/>
    <col min="9223" max="9223" width="16.7109375" customWidth="1"/>
    <col min="9224" max="9225" width="14.7109375" customWidth="1"/>
    <col min="9226" max="9226" width="16.85546875" bestFit="1" customWidth="1"/>
    <col min="9227" max="9228" width="10.7109375" customWidth="1"/>
    <col min="9229" max="9229" width="14.85546875" customWidth="1"/>
    <col min="9230" max="9230" width="19.5703125" customWidth="1"/>
    <col min="9231" max="9231" width="18.140625" customWidth="1"/>
    <col min="9232" max="9232" width="15.42578125" customWidth="1"/>
    <col min="9233" max="9233" width="10.28515625" customWidth="1"/>
    <col min="9234" max="9234" width="22.140625" customWidth="1"/>
    <col min="9235" max="9235" width="20.140625" customWidth="1"/>
    <col min="9236" max="9236" width="21.5703125" customWidth="1"/>
    <col min="9237" max="9237" width="22.28515625" customWidth="1"/>
    <col min="9238" max="9238" width="16.28515625" customWidth="1"/>
    <col min="9239" max="9239" width="16.5703125" customWidth="1"/>
    <col min="9240" max="9240" width="22.5703125" customWidth="1"/>
    <col min="9473" max="9473" width="4.85546875" customWidth="1"/>
    <col min="9474" max="9474" width="36.7109375" customWidth="1"/>
    <col min="9475" max="9478" width="10.7109375" customWidth="1"/>
    <col min="9479" max="9479" width="16.7109375" customWidth="1"/>
    <col min="9480" max="9481" width="14.7109375" customWidth="1"/>
    <col min="9482" max="9482" width="16.85546875" bestFit="1" customWidth="1"/>
    <col min="9483" max="9484" width="10.7109375" customWidth="1"/>
    <col min="9485" max="9485" width="14.85546875" customWidth="1"/>
    <col min="9486" max="9486" width="19.5703125" customWidth="1"/>
    <col min="9487" max="9487" width="18.140625" customWidth="1"/>
    <col min="9488" max="9488" width="15.42578125" customWidth="1"/>
    <col min="9489" max="9489" width="10.28515625" customWidth="1"/>
    <col min="9490" max="9490" width="22.140625" customWidth="1"/>
    <col min="9491" max="9491" width="20.140625" customWidth="1"/>
    <col min="9492" max="9492" width="21.5703125" customWidth="1"/>
    <col min="9493" max="9493" width="22.28515625" customWidth="1"/>
    <col min="9494" max="9494" width="16.28515625" customWidth="1"/>
    <col min="9495" max="9495" width="16.5703125" customWidth="1"/>
    <col min="9496" max="9496" width="22.5703125" customWidth="1"/>
    <col min="9729" max="9729" width="4.85546875" customWidth="1"/>
    <col min="9730" max="9730" width="36.7109375" customWidth="1"/>
    <col min="9731" max="9734" width="10.7109375" customWidth="1"/>
    <col min="9735" max="9735" width="16.7109375" customWidth="1"/>
    <col min="9736" max="9737" width="14.7109375" customWidth="1"/>
    <col min="9738" max="9738" width="16.85546875" bestFit="1" customWidth="1"/>
    <col min="9739" max="9740" width="10.7109375" customWidth="1"/>
    <col min="9741" max="9741" width="14.85546875" customWidth="1"/>
    <col min="9742" max="9742" width="19.5703125" customWidth="1"/>
    <col min="9743" max="9743" width="18.140625" customWidth="1"/>
    <col min="9744" max="9744" width="15.42578125" customWidth="1"/>
    <col min="9745" max="9745" width="10.28515625" customWidth="1"/>
    <col min="9746" max="9746" width="22.140625" customWidth="1"/>
    <col min="9747" max="9747" width="20.140625" customWidth="1"/>
    <col min="9748" max="9748" width="21.5703125" customWidth="1"/>
    <col min="9749" max="9749" width="22.28515625" customWidth="1"/>
    <col min="9750" max="9750" width="16.28515625" customWidth="1"/>
    <col min="9751" max="9751" width="16.5703125" customWidth="1"/>
    <col min="9752" max="9752" width="22.5703125" customWidth="1"/>
    <col min="9985" max="9985" width="4.85546875" customWidth="1"/>
    <col min="9986" max="9986" width="36.7109375" customWidth="1"/>
    <col min="9987" max="9990" width="10.7109375" customWidth="1"/>
    <col min="9991" max="9991" width="16.7109375" customWidth="1"/>
    <col min="9992" max="9993" width="14.7109375" customWidth="1"/>
    <col min="9994" max="9994" width="16.85546875" bestFit="1" customWidth="1"/>
    <col min="9995" max="9996" width="10.7109375" customWidth="1"/>
    <col min="9997" max="9997" width="14.85546875" customWidth="1"/>
    <col min="9998" max="9998" width="19.5703125" customWidth="1"/>
    <col min="9999" max="9999" width="18.140625" customWidth="1"/>
    <col min="10000" max="10000" width="15.42578125" customWidth="1"/>
    <col min="10001" max="10001" width="10.28515625" customWidth="1"/>
    <col min="10002" max="10002" width="22.140625" customWidth="1"/>
    <col min="10003" max="10003" width="20.140625" customWidth="1"/>
    <col min="10004" max="10004" width="21.5703125" customWidth="1"/>
    <col min="10005" max="10005" width="22.28515625" customWidth="1"/>
    <col min="10006" max="10006" width="16.28515625" customWidth="1"/>
    <col min="10007" max="10007" width="16.5703125" customWidth="1"/>
    <col min="10008" max="10008" width="22.5703125" customWidth="1"/>
    <col min="10241" max="10241" width="4.85546875" customWidth="1"/>
    <col min="10242" max="10242" width="36.7109375" customWidth="1"/>
    <col min="10243" max="10246" width="10.7109375" customWidth="1"/>
    <col min="10247" max="10247" width="16.7109375" customWidth="1"/>
    <col min="10248" max="10249" width="14.7109375" customWidth="1"/>
    <col min="10250" max="10250" width="16.85546875" bestFit="1" customWidth="1"/>
    <col min="10251" max="10252" width="10.7109375" customWidth="1"/>
    <col min="10253" max="10253" width="14.85546875" customWidth="1"/>
    <col min="10254" max="10254" width="19.5703125" customWidth="1"/>
    <col min="10255" max="10255" width="18.140625" customWidth="1"/>
    <col min="10256" max="10256" width="15.42578125" customWidth="1"/>
    <col min="10257" max="10257" width="10.28515625" customWidth="1"/>
    <col min="10258" max="10258" width="22.140625" customWidth="1"/>
    <col min="10259" max="10259" width="20.140625" customWidth="1"/>
    <col min="10260" max="10260" width="21.5703125" customWidth="1"/>
    <col min="10261" max="10261" width="22.28515625" customWidth="1"/>
    <col min="10262" max="10262" width="16.28515625" customWidth="1"/>
    <col min="10263" max="10263" width="16.5703125" customWidth="1"/>
    <col min="10264" max="10264" width="22.5703125" customWidth="1"/>
    <col min="10497" max="10497" width="4.85546875" customWidth="1"/>
    <col min="10498" max="10498" width="36.7109375" customWidth="1"/>
    <col min="10499" max="10502" width="10.7109375" customWidth="1"/>
    <col min="10503" max="10503" width="16.7109375" customWidth="1"/>
    <col min="10504" max="10505" width="14.7109375" customWidth="1"/>
    <col min="10506" max="10506" width="16.85546875" bestFit="1" customWidth="1"/>
    <col min="10507" max="10508" width="10.7109375" customWidth="1"/>
    <col min="10509" max="10509" width="14.85546875" customWidth="1"/>
    <col min="10510" max="10510" width="19.5703125" customWidth="1"/>
    <col min="10511" max="10511" width="18.140625" customWidth="1"/>
    <col min="10512" max="10512" width="15.42578125" customWidth="1"/>
    <col min="10513" max="10513" width="10.28515625" customWidth="1"/>
    <col min="10514" max="10514" width="22.140625" customWidth="1"/>
    <col min="10515" max="10515" width="20.140625" customWidth="1"/>
    <col min="10516" max="10516" width="21.5703125" customWidth="1"/>
    <col min="10517" max="10517" width="22.28515625" customWidth="1"/>
    <col min="10518" max="10518" width="16.28515625" customWidth="1"/>
    <col min="10519" max="10519" width="16.5703125" customWidth="1"/>
    <col min="10520" max="10520" width="22.5703125" customWidth="1"/>
    <col min="10753" max="10753" width="4.85546875" customWidth="1"/>
    <col min="10754" max="10754" width="36.7109375" customWidth="1"/>
    <col min="10755" max="10758" width="10.7109375" customWidth="1"/>
    <col min="10759" max="10759" width="16.7109375" customWidth="1"/>
    <col min="10760" max="10761" width="14.7109375" customWidth="1"/>
    <col min="10762" max="10762" width="16.85546875" bestFit="1" customWidth="1"/>
    <col min="10763" max="10764" width="10.7109375" customWidth="1"/>
    <col min="10765" max="10765" width="14.85546875" customWidth="1"/>
    <col min="10766" max="10766" width="19.5703125" customWidth="1"/>
    <col min="10767" max="10767" width="18.140625" customWidth="1"/>
    <col min="10768" max="10768" width="15.42578125" customWidth="1"/>
    <col min="10769" max="10769" width="10.28515625" customWidth="1"/>
    <col min="10770" max="10770" width="22.140625" customWidth="1"/>
    <col min="10771" max="10771" width="20.140625" customWidth="1"/>
    <col min="10772" max="10772" width="21.5703125" customWidth="1"/>
    <col min="10773" max="10773" width="22.28515625" customWidth="1"/>
    <col min="10774" max="10774" width="16.28515625" customWidth="1"/>
    <col min="10775" max="10775" width="16.5703125" customWidth="1"/>
    <col min="10776" max="10776" width="22.5703125" customWidth="1"/>
    <col min="11009" max="11009" width="4.85546875" customWidth="1"/>
    <col min="11010" max="11010" width="36.7109375" customWidth="1"/>
    <col min="11011" max="11014" width="10.7109375" customWidth="1"/>
    <col min="11015" max="11015" width="16.7109375" customWidth="1"/>
    <col min="11016" max="11017" width="14.7109375" customWidth="1"/>
    <col min="11018" max="11018" width="16.85546875" bestFit="1" customWidth="1"/>
    <col min="11019" max="11020" width="10.7109375" customWidth="1"/>
    <col min="11021" max="11021" width="14.85546875" customWidth="1"/>
    <col min="11022" max="11022" width="19.5703125" customWidth="1"/>
    <col min="11023" max="11023" width="18.140625" customWidth="1"/>
    <col min="11024" max="11024" width="15.42578125" customWidth="1"/>
    <col min="11025" max="11025" width="10.28515625" customWidth="1"/>
    <col min="11026" max="11026" width="22.140625" customWidth="1"/>
    <col min="11027" max="11027" width="20.140625" customWidth="1"/>
    <col min="11028" max="11028" width="21.5703125" customWidth="1"/>
    <col min="11029" max="11029" width="22.28515625" customWidth="1"/>
    <col min="11030" max="11030" width="16.28515625" customWidth="1"/>
    <col min="11031" max="11031" width="16.5703125" customWidth="1"/>
    <col min="11032" max="11032" width="22.5703125" customWidth="1"/>
    <col min="11265" max="11265" width="4.85546875" customWidth="1"/>
    <col min="11266" max="11266" width="36.7109375" customWidth="1"/>
    <col min="11267" max="11270" width="10.7109375" customWidth="1"/>
    <col min="11271" max="11271" width="16.7109375" customWidth="1"/>
    <col min="11272" max="11273" width="14.7109375" customWidth="1"/>
    <col min="11274" max="11274" width="16.85546875" bestFit="1" customWidth="1"/>
    <col min="11275" max="11276" width="10.7109375" customWidth="1"/>
    <col min="11277" max="11277" width="14.85546875" customWidth="1"/>
    <col min="11278" max="11278" width="19.5703125" customWidth="1"/>
    <col min="11279" max="11279" width="18.140625" customWidth="1"/>
    <col min="11280" max="11280" width="15.42578125" customWidth="1"/>
    <col min="11281" max="11281" width="10.28515625" customWidth="1"/>
    <col min="11282" max="11282" width="22.140625" customWidth="1"/>
    <col min="11283" max="11283" width="20.140625" customWidth="1"/>
    <col min="11284" max="11284" width="21.5703125" customWidth="1"/>
    <col min="11285" max="11285" width="22.28515625" customWidth="1"/>
    <col min="11286" max="11286" width="16.28515625" customWidth="1"/>
    <col min="11287" max="11287" width="16.5703125" customWidth="1"/>
    <col min="11288" max="11288" width="22.5703125" customWidth="1"/>
    <col min="11521" max="11521" width="4.85546875" customWidth="1"/>
    <col min="11522" max="11522" width="36.7109375" customWidth="1"/>
    <col min="11523" max="11526" width="10.7109375" customWidth="1"/>
    <col min="11527" max="11527" width="16.7109375" customWidth="1"/>
    <col min="11528" max="11529" width="14.7109375" customWidth="1"/>
    <col min="11530" max="11530" width="16.85546875" bestFit="1" customWidth="1"/>
    <col min="11531" max="11532" width="10.7109375" customWidth="1"/>
    <col min="11533" max="11533" width="14.85546875" customWidth="1"/>
    <col min="11534" max="11534" width="19.5703125" customWidth="1"/>
    <col min="11535" max="11535" width="18.140625" customWidth="1"/>
    <col min="11536" max="11536" width="15.42578125" customWidth="1"/>
    <col min="11537" max="11537" width="10.28515625" customWidth="1"/>
    <col min="11538" max="11538" width="22.140625" customWidth="1"/>
    <col min="11539" max="11539" width="20.140625" customWidth="1"/>
    <col min="11540" max="11540" width="21.5703125" customWidth="1"/>
    <col min="11541" max="11541" width="22.28515625" customWidth="1"/>
    <col min="11542" max="11542" width="16.28515625" customWidth="1"/>
    <col min="11543" max="11543" width="16.5703125" customWidth="1"/>
    <col min="11544" max="11544" width="22.5703125" customWidth="1"/>
    <col min="11777" max="11777" width="4.85546875" customWidth="1"/>
    <col min="11778" max="11778" width="36.7109375" customWidth="1"/>
    <col min="11779" max="11782" width="10.7109375" customWidth="1"/>
    <col min="11783" max="11783" width="16.7109375" customWidth="1"/>
    <col min="11784" max="11785" width="14.7109375" customWidth="1"/>
    <col min="11786" max="11786" width="16.85546875" bestFit="1" customWidth="1"/>
    <col min="11787" max="11788" width="10.7109375" customWidth="1"/>
    <col min="11789" max="11789" width="14.85546875" customWidth="1"/>
    <col min="11790" max="11790" width="19.5703125" customWidth="1"/>
    <col min="11791" max="11791" width="18.140625" customWidth="1"/>
    <col min="11792" max="11792" width="15.42578125" customWidth="1"/>
    <col min="11793" max="11793" width="10.28515625" customWidth="1"/>
    <col min="11794" max="11794" width="22.140625" customWidth="1"/>
    <col min="11795" max="11795" width="20.140625" customWidth="1"/>
    <col min="11796" max="11796" width="21.5703125" customWidth="1"/>
    <col min="11797" max="11797" width="22.28515625" customWidth="1"/>
    <col min="11798" max="11798" width="16.28515625" customWidth="1"/>
    <col min="11799" max="11799" width="16.5703125" customWidth="1"/>
    <col min="11800" max="11800" width="22.5703125" customWidth="1"/>
    <col min="12033" max="12033" width="4.85546875" customWidth="1"/>
    <col min="12034" max="12034" width="36.7109375" customWidth="1"/>
    <col min="12035" max="12038" width="10.7109375" customWidth="1"/>
    <col min="12039" max="12039" width="16.7109375" customWidth="1"/>
    <col min="12040" max="12041" width="14.7109375" customWidth="1"/>
    <col min="12042" max="12042" width="16.85546875" bestFit="1" customWidth="1"/>
    <col min="12043" max="12044" width="10.7109375" customWidth="1"/>
    <col min="12045" max="12045" width="14.85546875" customWidth="1"/>
    <col min="12046" max="12046" width="19.5703125" customWidth="1"/>
    <col min="12047" max="12047" width="18.140625" customWidth="1"/>
    <col min="12048" max="12048" width="15.42578125" customWidth="1"/>
    <col min="12049" max="12049" width="10.28515625" customWidth="1"/>
    <col min="12050" max="12050" width="22.140625" customWidth="1"/>
    <col min="12051" max="12051" width="20.140625" customWidth="1"/>
    <col min="12052" max="12052" width="21.5703125" customWidth="1"/>
    <col min="12053" max="12053" width="22.28515625" customWidth="1"/>
    <col min="12054" max="12054" width="16.28515625" customWidth="1"/>
    <col min="12055" max="12055" width="16.5703125" customWidth="1"/>
    <col min="12056" max="12056" width="22.5703125" customWidth="1"/>
    <col min="12289" max="12289" width="4.85546875" customWidth="1"/>
    <col min="12290" max="12290" width="36.7109375" customWidth="1"/>
    <col min="12291" max="12294" width="10.7109375" customWidth="1"/>
    <col min="12295" max="12295" width="16.7109375" customWidth="1"/>
    <col min="12296" max="12297" width="14.7109375" customWidth="1"/>
    <col min="12298" max="12298" width="16.85546875" bestFit="1" customWidth="1"/>
    <col min="12299" max="12300" width="10.7109375" customWidth="1"/>
    <col min="12301" max="12301" width="14.85546875" customWidth="1"/>
    <col min="12302" max="12302" width="19.5703125" customWidth="1"/>
    <col min="12303" max="12303" width="18.140625" customWidth="1"/>
    <col min="12304" max="12304" width="15.42578125" customWidth="1"/>
    <col min="12305" max="12305" width="10.28515625" customWidth="1"/>
    <col min="12306" max="12306" width="22.140625" customWidth="1"/>
    <col min="12307" max="12307" width="20.140625" customWidth="1"/>
    <col min="12308" max="12308" width="21.5703125" customWidth="1"/>
    <col min="12309" max="12309" width="22.28515625" customWidth="1"/>
    <col min="12310" max="12310" width="16.28515625" customWidth="1"/>
    <col min="12311" max="12311" width="16.5703125" customWidth="1"/>
    <col min="12312" max="12312" width="22.5703125" customWidth="1"/>
    <col min="12545" max="12545" width="4.85546875" customWidth="1"/>
    <col min="12546" max="12546" width="36.7109375" customWidth="1"/>
    <col min="12547" max="12550" width="10.7109375" customWidth="1"/>
    <col min="12551" max="12551" width="16.7109375" customWidth="1"/>
    <col min="12552" max="12553" width="14.7109375" customWidth="1"/>
    <col min="12554" max="12554" width="16.85546875" bestFit="1" customWidth="1"/>
    <col min="12555" max="12556" width="10.7109375" customWidth="1"/>
    <col min="12557" max="12557" width="14.85546875" customWidth="1"/>
    <col min="12558" max="12558" width="19.5703125" customWidth="1"/>
    <col min="12559" max="12559" width="18.140625" customWidth="1"/>
    <col min="12560" max="12560" width="15.42578125" customWidth="1"/>
    <col min="12561" max="12561" width="10.28515625" customWidth="1"/>
    <col min="12562" max="12562" width="22.140625" customWidth="1"/>
    <col min="12563" max="12563" width="20.140625" customWidth="1"/>
    <col min="12564" max="12564" width="21.5703125" customWidth="1"/>
    <col min="12565" max="12565" width="22.28515625" customWidth="1"/>
    <col min="12566" max="12566" width="16.28515625" customWidth="1"/>
    <col min="12567" max="12567" width="16.5703125" customWidth="1"/>
    <col min="12568" max="12568" width="22.5703125" customWidth="1"/>
    <col min="12801" max="12801" width="4.85546875" customWidth="1"/>
    <col min="12802" max="12802" width="36.7109375" customWidth="1"/>
    <col min="12803" max="12806" width="10.7109375" customWidth="1"/>
    <col min="12807" max="12807" width="16.7109375" customWidth="1"/>
    <col min="12808" max="12809" width="14.7109375" customWidth="1"/>
    <col min="12810" max="12810" width="16.85546875" bestFit="1" customWidth="1"/>
    <col min="12811" max="12812" width="10.7109375" customWidth="1"/>
    <col min="12813" max="12813" width="14.85546875" customWidth="1"/>
    <col min="12814" max="12814" width="19.5703125" customWidth="1"/>
    <col min="12815" max="12815" width="18.140625" customWidth="1"/>
    <col min="12816" max="12816" width="15.42578125" customWidth="1"/>
    <col min="12817" max="12817" width="10.28515625" customWidth="1"/>
    <col min="12818" max="12818" width="22.140625" customWidth="1"/>
    <col min="12819" max="12819" width="20.140625" customWidth="1"/>
    <col min="12820" max="12820" width="21.5703125" customWidth="1"/>
    <col min="12821" max="12821" width="22.28515625" customWidth="1"/>
    <col min="12822" max="12822" width="16.28515625" customWidth="1"/>
    <col min="12823" max="12823" width="16.5703125" customWidth="1"/>
    <col min="12824" max="12824" width="22.5703125" customWidth="1"/>
    <col min="13057" max="13057" width="4.85546875" customWidth="1"/>
    <col min="13058" max="13058" width="36.7109375" customWidth="1"/>
    <col min="13059" max="13062" width="10.7109375" customWidth="1"/>
    <col min="13063" max="13063" width="16.7109375" customWidth="1"/>
    <col min="13064" max="13065" width="14.7109375" customWidth="1"/>
    <col min="13066" max="13066" width="16.85546875" bestFit="1" customWidth="1"/>
    <col min="13067" max="13068" width="10.7109375" customWidth="1"/>
    <col min="13069" max="13069" width="14.85546875" customWidth="1"/>
    <col min="13070" max="13070" width="19.5703125" customWidth="1"/>
    <col min="13071" max="13071" width="18.140625" customWidth="1"/>
    <col min="13072" max="13072" width="15.42578125" customWidth="1"/>
    <col min="13073" max="13073" width="10.28515625" customWidth="1"/>
    <col min="13074" max="13074" width="22.140625" customWidth="1"/>
    <col min="13075" max="13075" width="20.140625" customWidth="1"/>
    <col min="13076" max="13076" width="21.5703125" customWidth="1"/>
    <col min="13077" max="13077" width="22.28515625" customWidth="1"/>
    <col min="13078" max="13078" width="16.28515625" customWidth="1"/>
    <col min="13079" max="13079" width="16.5703125" customWidth="1"/>
    <col min="13080" max="13080" width="22.5703125" customWidth="1"/>
    <col min="13313" max="13313" width="4.85546875" customWidth="1"/>
    <col min="13314" max="13314" width="36.7109375" customWidth="1"/>
    <col min="13315" max="13318" width="10.7109375" customWidth="1"/>
    <col min="13319" max="13319" width="16.7109375" customWidth="1"/>
    <col min="13320" max="13321" width="14.7109375" customWidth="1"/>
    <col min="13322" max="13322" width="16.85546875" bestFit="1" customWidth="1"/>
    <col min="13323" max="13324" width="10.7109375" customWidth="1"/>
    <col min="13325" max="13325" width="14.85546875" customWidth="1"/>
    <col min="13326" max="13326" width="19.5703125" customWidth="1"/>
    <col min="13327" max="13327" width="18.140625" customWidth="1"/>
    <col min="13328" max="13328" width="15.42578125" customWidth="1"/>
    <col min="13329" max="13329" width="10.28515625" customWidth="1"/>
    <col min="13330" max="13330" width="22.140625" customWidth="1"/>
    <col min="13331" max="13331" width="20.140625" customWidth="1"/>
    <col min="13332" max="13332" width="21.5703125" customWidth="1"/>
    <col min="13333" max="13333" width="22.28515625" customWidth="1"/>
    <col min="13334" max="13334" width="16.28515625" customWidth="1"/>
    <col min="13335" max="13335" width="16.5703125" customWidth="1"/>
    <col min="13336" max="13336" width="22.5703125" customWidth="1"/>
    <col min="13569" max="13569" width="4.85546875" customWidth="1"/>
    <col min="13570" max="13570" width="36.7109375" customWidth="1"/>
    <col min="13571" max="13574" width="10.7109375" customWidth="1"/>
    <col min="13575" max="13575" width="16.7109375" customWidth="1"/>
    <col min="13576" max="13577" width="14.7109375" customWidth="1"/>
    <col min="13578" max="13578" width="16.85546875" bestFit="1" customWidth="1"/>
    <col min="13579" max="13580" width="10.7109375" customWidth="1"/>
    <col min="13581" max="13581" width="14.85546875" customWidth="1"/>
    <col min="13582" max="13582" width="19.5703125" customWidth="1"/>
    <col min="13583" max="13583" width="18.140625" customWidth="1"/>
    <col min="13584" max="13584" width="15.42578125" customWidth="1"/>
    <col min="13585" max="13585" width="10.28515625" customWidth="1"/>
    <col min="13586" max="13586" width="22.140625" customWidth="1"/>
    <col min="13587" max="13587" width="20.140625" customWidth="1"/>
    <col min="13588" max="13588" width="21.5703125" customWidth="1"/>
    <col min="13589" max="13589" width="22.28515625" customWidth="1"/>
    <col min="13590" max="13590" width="16.28515625" customWidth="1"/>
    <col min="13591" max="13591" width="16.5703125" customWidth="1"/>
    <col min="13592" max="13592" width="22.5703125" customWidth="1"/>
    <col min="13825" max="13825" width="4.85546875" customWidth="1"/>
    <col min="13826" max="13826" width="36.7109375" customWidth="1"/>
    <col min="13827" max="13830" width="10.7109375" customWidth="1"/>
    <col min="13831" max="13831" width="16.7109375" customWidth="1"/>
    <col min="13832" max="13833" width="14.7109375" customWidth="1"/>
    <col min="13834" max="13834" width="16.85546875" bestFit="1" customWidth="1"/>
    <col min="13835" max="13836" width="10.7109375" customWidth="1"/>
    <col min="13837" max="13837" width="14.85546875" customWidth="1"/>
    <col min="13838" max="13838" width="19.5703125" customWidth="1"/>
    <col min="13839" max="13839" width="18.140625" customWidth="1"/>
    <col min="13840" max="13840" width="15.42578125" customWidth="1"/>
    <col min="13841" max="13841" width="10.28515625" customWidth="1"/>
    <col min="13842" max="13842" width="22.140625" customWidth="1"/>
    <col min="13843" max="13843" width="20.140625" customWidth="1"/>
    <col min="13844" max="13844" width="21.5703125" customWidth="1"/>
    <col min="13845" max="13845" width="22.28515625" customWidth="1"/>
    <col min="13846" max="13846" width="16.28515625" customWidth="1"/>
    <col min="13847" max="13847" width="16.5703125" customWidth="1"/>
    <col min="13848" max="13848" width="22.5703125" customWidth="1"/>
    <col min="14081" max="14081" width="4.85546875" customWidth="1"/>
    <col min="14082" max="14082" width="36.7109375" customWidth="1"/>
    <col min="14083" max="14086" width="10.7109375" customWidth="1"/>
    <col min="14087" max="14087" width="16.7109375" customWidth="1"/>
    <col min="14088" max="14089" width="14.7109375" customWidth="1"/>
    <col min="14090" max="14090" width="16.85546875" bestFit="1" customWidth="1"/>
    <col min="14091" max="14092" width="10.7109375" customWidth="1"/>
    <col min="14093" max="14093" width="14.85546875" customWidth="1"/>
    <col min="14094" max="14094" width="19.5703125" customWidth="1"/>
    <col min="14095" max="14095" width="18.140625" customWidth="1"/>
    <col min="14096" max="14096" width="15.42578125" customWidth="1"/>
    <col min="14097" max="14097" width="10.28515625" customWidth="1"/>
    <col min="14098" max="14098" width="22.140625" customWidth="1"/>
    <col min="14099" max="14099" width="20.140625" customWidth="1"/>
    <col min="14100" max="14100" width="21.5703125" customWidth="1"/>
    <col min="14101" max="14101" width="22.28515625" customWidth="1"/>
    <col min="14102" max="14102" width="16.28515625" customWidth="1"/>
    <col min="14103" max="14103" width="16.5703125" customWidth="1"/>
    <col min="14104" max="14104" width="22.5703125" customWidth="1"/>
    <col min="14337" max="14337" width="4.85546875" customWidth="1"/>
    <col min="14338" max="14338" width="36.7109375" customWidth="1"/>
    <col min="14339" max="14342" width="10.7109375" customWidth="1"/>
    <col min="14343" max="14343" width="16.7109375" customWidth="1"/>
    <col min="14344" max="14345" width="14.7109375" customWidth="1"/>
    <col min="14346" max="14346" width="16.85546875" bestFit="1" customWidth="1"/>
    <col min="14347" max="14348" width="10.7109375" customWidth="1"/>
    <col min="14349" max="14349" width="14.85546875" customWidth="1"/>
    <col min="14350" max="14350" width="19.5703125" customWidth="1"/>
    <col min="14351" max="14351" width="18.140625" customWidth="1"/>
    <col min="14352" max="14352" width="15.42578125" customWidth="1"/>
    <col min="14353" max="14353" width="10.28515625" customWidth="1"/>
    <col min="14354" max="14354" width="22.140625" customWidth="1"/>
    <col min="14355" max="14355" width="20.140625" customWidth="1"/>
    <col min="14356" max="14356" width="21.5703125" customWidth="1"/>
    <col min="14357" max="14357" width="22.28515625" customWidth="1"/>
    <col min="14358" max="14358" width="16.28515625" customWidth="1"/>
    <col min="14359" max="14359" width="16.5703125" customWidth="1"/>
    <col min="14360" max="14360" width="22.5703125" customWidth="1"/>
    <col min="14593" max="14593" width="4.85546875" customWidth="1"/>
    <col min="14594" max="14594" width="36.7109375" customWidth="1"/>
    <col min="14595" max="14598" width="10.7109375" customWidth="1"/>
    <col min="14599" max="14599" width="16.7109375" customWidth="1"/>
    <col min="14600" max="14601" width="14.7109375" customWidth="1"/>
    <col min="14602" max="14602" width="16.85546875" bestFit="1" customWidth="1"/>
    <col min="14603" max="14604" width="10.7109375" customWidth="1"/>
    <col min="14605" max="14605" width="14.85546875" customWidth="1"/>
    <col min="14606" max="14606" width="19.5703125" customWidth="1"/>
    <col min="14607" max="14607" width="18.140625" customWidth="1"/>
    <col min="14608" max="14608" width="15.42578125" customWidth="1"/>
    <col min="14609" max="14609" width="10.28515625" customWidth="1"/>
    <col min="14610" max="14610" width="22.140625" customWidth="1"/>
    <col min="14611" max="14611" width="20.140625" customWidth="1"/>
    <col min="14612" max="14612" width="21.5703125" customWidth="1"/>
    <col min="14613" max="14613" width="22.28515625" customWidth="1"/>
    <col min="14614" max="14614" width="16.28515625" customWidth="1"/>
    <col min="14615" max="14615" width="16.5703125" customWidth="1"/>
    <col min="14616" max="14616" width="22.5703125" customWidth="1"/>
    <col min="14849" max="14849" width="4.85546875" customWidth="1"/>
    <col min="14850" max="14850" width="36.7109375" customWidth="1"/>
    <col min="14851" max="14854" width="10.7109375" customWidth="1"/>
    <col min="14855" max="14855" width="16.7109375" customWidth="1"/>
    <col min="14856" max="14857" width="14.7109375" customWidth="1"/>
    <col min="14858" max="14858" width="16.85546875" bestFit="1" customWidth="1"/>
    <col min="14859" max="14860" width="10.7109375" customWidth="1"/>
    <col min="14861" max="14861" width="14.85546875" customWidth="1"/>
    <col min="14862" max="14862" width="19.5703125" customWidth="1"/>
    <col min="14863" max="14863" width="18.140625" customWidth="1"/>
    <col min="14864" max="14864" width="15.42578125" customWidth="1"/>
    <col min="14865" max="14865" width="10.28515625" customWidth="1"/>
    <col min="14866" max="14866" width="22.140625" customWidth="1"/>
    <col min="14867" max="14867" width="20.140625" customWidth="1"/>
    <col min="14868" max="14868" width="21.5703125" customWidth="1"/>
    <col min="14869" max="14869" width="22.28515625" customWidth="1"/>
    <col min="14870" max="14870" width="16.28515625" customWidth="1"/>
    <col min="14871" max="14871" width="16.5703125" customWidth="1"/>
    <col min="14872" max="14872" width="22.5703125" customWidth="1"/>
    <col min="15105" max="15105" width="4.85546875" customWidth="1"/>
    <col min="15106" max="15106" width="36.7109375" customWidth="1"/>
    <col min="15107" max="15110" width="10.7109375" customWidth="1"/>
    <col min="15111" max="15111" width="16.7109375" customWidth="1"/>
    <col min="15112" max="15113" width="14.7109375" customWidth="1"/>
    <col min="15114" max="15114" width="16.85546875" bestFit="1" customWidth="1"/>
    <col min="15115" max="15116" width="10.7109375" customWidth="1"/>
    <col min="15117" max="15117" width="14.85546875" customWidth="1"/>
    <col min="15118" max="15118" width="19.5703125" customWidth="1"/>
    <col min="15119" max="15119" width="18.140625" customWidth="1"/>
    <col min="15120" max="15120" width="15.42578125" customWidth="1"/>
    <col min="15121" max="15121" width="10.28515625" customWidth="1"/>
    <col min="15122" max="15122" width="22.140625" customWidth="1"/>
    <col min="15123" max="15123" width="20.140625" customWidth="1"/>
    <col min="15124" max="15124" width="21.5703125" customWidth="1"/>
    <col min="15125" max="15125" width="22.28515625" customWidth="1"/>
    <col min="15126" max="15126" width="16.28515625" customWidth="1"/>
    <col min="15127" max="15127" width="16.5703125" customWidth="1"/>
    <col min="15128" max="15128" width="22.5703125" customWidth="1"/>
    <col min="15361" max="15361" width="4.85546875" customWidth="1"/>
    <col min="15362" max="15362" width="36.7109375" customWidth="1"/>
    <col min="15363" max="15366" width="10.7109375" customWidth="1"/>
    <col min="15367" max="15367" width="16.7109375" customWidth="1"/>
    <col min="15368" max="15369" width="14.7109375" customWidth="1"/>
    <col min="15370" max="15370" width="16.85546875" bestFit="1" customWidth="1"/>
    <col min="15371" max="15372" width="10.7109375" customWidth="1"/>
    <col min="15373" max="15373" width="14.85546875" customWidth="1"/>
    <col min="15374" max="15374" width="19.5703125" customWidth="1"/>
    <col min="15375" max="15375" width="18.140625" customWidth="1"/>
    <col min="15376" max="15376" width="15.42578125" customWidth="1"/>
    <col min="15377" max="15377" width="10.28515625" customWidth="1"/>
    <col min="15378" max="15378" width="22.140625" customWidth="1"/>
    <col min="15379" max="15379" width="20.140625" customWidth="1"/>
    <col min="15380" max="15380" width="21.5703125" customWidth="1"/>
    <col min="15381" max="15381" width="22.28515625" customWidth="1"/>
    <col min="15382" max="15382" width="16.28515625" customWidth="1"/>
    <col min="15383" max="15383" width="16.5703125" customWidth="1"/>
    <col min="15384" max="15384" width="22.5703125" customWidth="1"/>
    <col min="15617" max="15617" width="4.85546875" customWidth="1"/>
    <col min="15618" max="15618" width="36.7109375" customWidth="1"/>
    <col min="15619" max="15622" width="10.7109375" customWidth="1"/>
    <col min="15623" max="15623" width="16.7109375" customWidth="1"/>
    <col min="15624" max="15625" width="14.7109375" customWidth="1"/>
    <col min="15626" max="15626" width="16.85546875" bestFit="1" customWidth="1"/>
    <col min="15627" max="15628" width="10.7109375" customWidth="1"/>
    <col min="15629" max="15629" width="14.85546875" customWidth="1"/>
    <col min="15630" max="15630" width="19.5703125" customWidth="1"/>
    <col min="15631" max="15631" width="18.140625" customWidth="1"/>
    <col min="15632" max="15632" width="15.42578125" customWidth="1"/>
    <col min="15633" max="15633" width="10.28515625" customWidth="1"/>
    <col min="15634" max="15634" width="22.140625" customWidth="1"/>
    <col min="15635" max="15635" width="20.140625" customWidth="1"/>
    <col min="15636" max="15636" width="21.5703125" customWidth="1"/>
    <col min="15637" max="15637" width="22.28515625" customWidth="1"/>
    <col min="15638" max="15638" width="16.28515625" customWidth="1"/>
    <col min="15639" max="15639" width="16.5703125" customWidth="1"/>
    <col min="15640" max="15640" width="22.5703125" customWidth="1"/>
    <col min="15873" max="15873" width="4.85546875" customWidth="1"/>
    <col min="15874" max="15874" width="36.7109375" customWidth="1"/>
    <col min="15875" max="15878" width="10.7109375" customWidth="1"/>
    <col min="15879" max="15879" width="16.7109375" customWidth="1"/>
    <col min="15880" max="15881" width="14.7109375" customWidth="1"/>
    <col min="15882" max="15882" width="16.85546875" bestFit="1" customWidth="1"/>
    <col min="15883" max="15884" width="10.7109375" customWidth="1"/>
    <col min="15885" max="15885" width="14.85546875" customWidth="1"/>
    <col min="15886" max="15886" width="19.5703125" customWidth="1"/>
    <col min="15887" max="15887" width="18.140625" customWidth="1"/>
    <col min="15888" max="15888" width="15.42578125" customWidth="1"/>
    <col min="15889" max="15889" width="10.28515625" customWidth="1"/>
    <col min="15890" max="15890" width="22.140625" customWidth="1"/>
    <col min="15891" max="15891" width="20.140625" customWidth="1"/>
    <col min="15892" max="15892" width="21.5703125" customWidth="1"/>
    <col min="15893" max="15893" width="22.28515625" customWidth="1"/>
    <col min="15894" max="15894" width="16.28515625" customWidth="1"/>
    <col min="15895" max="15895" width="16.5703125" customWidth="1"/>
    <col min="15896" max="15896" width="22.5703125" customWidth="1"/>
    <col min="16129" max="16129" width="4.85546875" customWidth="1"/>
    <col min="16130" max="16130" width="36.7109375" customWidth="1"/>
    <col min="16131" max="16134" width="10.7109375" customWidth="1"/>
    <col min="16135" max="16135" width="16.7109375" customWidth="1"/>
    <col min="16136" max="16137" width="14.7109375" customWidth="1"/>
    <col min="16138" max="16138" width="16.85546875" bestFit="1" customWidth="1"/>
    <col min="16139" max="16140" width="10.7109375" customWidth="1"/>
    <col min="16141" max="16141" width="14.85546875" customWidth="1"/>
    <col min="16142" max="16142" width="19.5703125" customWidth="1"/>
    <col min="16143" max="16143" width="18.140625" customWidth="1"/>
    <col min="16144" max="16144" width="15.42578125" customWidth="1"/>
    <col min="16145" max="16145" width="10.28515625" customWidth="1"/>
    <col min="16146" max="16146" width="22.140625" customWidth="1"/>
    <col min="16147" max="16147" width="20.140625" customWidth="1"/>
    <col min="16148" max="16148" width="21.5703125" customWidth="1"/>
    <col min="16149" max="16149" width="22.28515625" customWidth="1"/>
    <col min="16150" max="16150" width="16.28515625" customWidth="1"/>
    <col min="16151" max="16151" width="16.5703125" customWidth="1"/>
    <col min="16152" max="16152" width="22.5703125" customWidth="1"/>
  </cols>
  <sheetData>
    <row r="1" spans="1:42" ht="18.75" x14ac:dyDescent="0.3">
      <c r="A1" s="161"/>
      <c r="B1" s="161"/>
      <c r="C1" s="161"/>
      <c r="D1" s="161"/>
      <c r="E1" s="161"/>
      <c r="F1" s="161"/>
      <c r="G1" s="161"/>
      <c r="H1" s="161"/>
      <c r="I1" s="161"/>
      <c r="J1" s="161"/>
      <c r="K1" s="161"/>
      <c r="L1" s="161"/>
      <c r="M1" s="161"/>
      <c r="N1" s="161"/>
      <c r="O1" s="161"/>
      <c r="P1" s="162"/>
      <c r="Q1" s="162"/>
      <c r="R1" s="162"/>
      <c r="S1" s="1"/>
      <c r="T1" s="1"/>
      <c r="U1" s="1"/>
      <c r="V1" s="1"/>
      <c r="W1" s="1"/>
      <c r="X1" s="1"/>
      <c r="AA1" s="1"/>
      <c r="AB1" s="1"/>
      <c r="AC1" s="1214"/>
      <c r="AD1" s="1214"/>
      <c r="AE1" s="1214"/>
      <c r="AF1" s="2"/>
      <c r="AG1" s="2"/>
      <c r="AH1" s="1"/>
      <c r="AI1" s="1"/>
      <c r="AJ1" s="1"/>
      <c r="AK1" s="1"/>
    </row>
    <row r="2" spans="1:42" s="165" customFormat="1" ht="24.95" customHeight="1" x14ac:dyDescent="0.25">
      <c r="A2" s="4" t="s">
        <v>102</v>
      </c>
      <c r="B2" s="5" t="s">
        <v>103</v>
      </c>
      <c r="C2" s="163"/>
      <c r="D2" s="163"/>
      <c r="E2" s="163"/>
      <c r="F2" s="163"/>
      <c r="G2" s="163"/>
      <c r="H2" s="163"/>
      <c r="I2" s="163"/>
      <c r="J2" s="163"/>
      <c r="K2" s="163"/>
      <c r="L2" s="163"/>
      <c r="M2" s="163"/>
      <c r="N2" s="163"/>
      <c r="O2" s="163"/>
      <c r="P2" s="163"/>
      <c r="Q2" s="163"/>
      <c r="R2" s="163"/>
      <c r="S2" s="163"/>
      <c r="T2" s="163"/>
      <c r="U2" s="163"/>
      <c r="V2" s="163"/>
      <c r="W2" s="163"/>
      <c r="X2" s="164"/>
      <c r="AA2" s="1"/>
      <c r="AB2" s="1"/>
      <c r="AC2" s="1"/>
      <c r="AD2" s="1"/>
      <c r="AE2" s="1"/>
      <c r="AF2" s="1"/>
      <c r="AG2" s="1"/>
      <c r="AH2" s="1"/>
      <c r="AI2" s="1"/>
      <c r="AJ2" s="1"/>
      <c r="AK2" s="1"/>
      <c r="AL2"/>
      <c r="AM2"/>
      <c r="AN2"/>
      <c r="AO2"/>
      <c r="AP2"/>
    </row>
    <row r="3" spans="1:42" ht="24.95" customHeight="1" x14ac:dyDescent="0.25">
      <c r="A3" s="1215" t="s">
        <v>104</v>
      </c>
      <c r="B3" s="1218" t="s">
        <v>105</v>
      </c>
      <c r="C3" s="1221" t="s">
        <v>106</v>
      </c>
      <c r="D3" s="1222"/>
      <c r="E3" s="1222"/>
      <c r="F3" s="1223"/>
      <c r="G3" s="1224" t="s">
        <v>107</v>
      </c>
      <c r="H3" s="1225"/>
      <c r="I3" s="1225"/>
      <c r="J3" s="1225"/>
      <c r="K3" s="1225"/>
      <c r="L3" s="1225"/>
      <c r="M3" s="1225"/>
      <c r="N3" s="1225"/>
      <c r="O3" s="1225"/>
      <c r="P3" s="1225" t="s">
        <v>107</v>
      </c>
      <c r="Q3" s="1225"/>
      <c r="R3" s="1226"/>
      <c r="S3" s="1227" t="s">
        <v>108</v>
      </c>
      <c r="T3" s="1228"/>
      <c r="U3" s="1231" t="s">
        <v>109</v>
      </c>
      <c r="V3" s="1222"/>
      <c r="W3" s="1222"/>
      <c r="X3" s="1222"/>
      <c r="AA3" s="1"/>
      <c r="AB3" s="1"/>
      <c r="AC3" s="1"/>
      <c r="AD3" s="1"/>
      <c r="AE3" s="1"/>
      <c r="AF3" s="1"/>
      <c r="AG3" s="1"/>
      <c r="AH3" s="1"/>
      <c r="AI3" s="1"/>
      <c r="AJ3" s="1"/>
      <c r="AK3" s="1"/>
    </row>
    <row r="4" spans="1:42" ht="24.95" customHeight="1" x14ac:dyDescent="0.25">
      <c r="A4" s="1216"/>
      <c r="B4" s="1219"/>
      <c r="C4" s="1232" t="s">
        <v>110</v>
      </c>
      <c r="D4" s="1215" t="s">
        <v>1</v>
      </c>
      <c r="E4" s="1215" t="s">
        <v>111</v>
      </c>
      <c r="F4" s="1218" t="s">
        <v>112</v>
      </c>
      <c r="G4" s="1221" t="s">
        <v>113</v>
      </c>
      <c r="H4" s="1231"/>
      <c r="I4" s="1231"/>
      <c r="J4" s="1222"/>
      <c r="K4" s="1222"/>
      <c r="L4" s="1222"/>
      <c r="M4" s="1222"/>
      <c r="N4" s="1222"/>
      <c r="O4" s="1223"/>
      <c r="P4" s="1221" t="s">
        <v>114</v>
      </c>
      <c r="Q4" s="1222"/>
      <c r="R4" s="1223"/>
      <c r="S4" s="1229"/>
      <c r="T4" s="1230"/>
      <c r="U4" s="1232" t="s">
        <v>110</v>
      </c>
      <c r="V4" s="1215" t="s">
        <v>115</v>
      </c>
      <c r="W4" s="1215" t="s">
        <v>116</v>
      </c>
      <c r="X4" s="1215" t="s">
        <v>112</v>
      </c>
      <c r="AA4" s="1"/>
      <c r="AB4" s="1"/>
      <c r="AC4" s="1"/>
      <c r="AD4" s="1"/>
      <c r="AE4" s="1"/>
      <c r="AF4" s="1"/>
      <c r="AG4" s="1"/>
      <c r="AH4" s="1"/>
      <c r="AI4" s="1"/>
      <c r="AJ4" s="1"/>
      <c r="AK4" s="1"/>
    </row>
    <row r="5" spans="1:42" ht="24.95" customHeight="1" x14ac:dyDescent="0.25">
      <c r="A5" s="1216"/>
      <c r="B5" s="1219"/>
      <c r="C5" s="1233"/>
      <c r="D5" s="1216"/>
      <c r="E5" s="1216"/>
      <c r="F5" s="1219"/>
      <c r="G5" s="1232" t="s">
        <v>117</v>
      </c>
      <c r="H5" s="1235" t="s">
        <v>118</v>
      </c>
      <c r="I5" s="1225"/>
      <c r="J5" s="1235" t="s">
        <v>119</v>
      </c>
      <c r="K5" s="1225"/>
      <c r="L5" s="1225"/>
      <c r="M5" s="1231"/>
      <c r="N5" s="1215" t="s">
        <v>120</v>
      </c>
      <c r="O5" s="1218" t="s">
        <v>121</v>
      </c>
      <c r="P5" s="1232" t="s">
        <v>122</v>
      </c>
      <c r="Q5" s="1215" t="s">
        <v>123</v>
      </c>
      <c r="R5" s="1218" t="s">
        <v>121</v>
      </c>
      <c r="S5" s="1232" t="s">
        <v>124</v>
      </c>
      <c r="T5" s="1218" t="s">
        <v>1</v>
      </c>
      <c r="U5" s="1233"/>
      <c r="V5" s="1216"/>
      <c r="W5" s="1216"/>
      <c r="X5" s="1216"/>
      <c r="AA5" s="1"/>
      <c r="AB5" s="1"/>
      <c r="AC5" s="1"/>
      <c r="AD5" s="1"/>
      <c r="AE5" s="1"/>
      <c r="AF5" s="1"/>
      <c r="AG5" s="1"/>
      <c r="AH5" s="1"/>
      <c r="AI5" s="1"/>
      <c r="AJ5" s="1"/>
      <c r="AK5" s="1"/>
    </row>
    <row r="6" spans="1:42" ht="24.95" customHeight="1" x14ac:dyDescent="0.25">
      <c r="A6" s="1217"/>
      <c r="B6" s="1220"/>
      <c r="C6" s="1234"/>
      <c r="D6" s="1217"/>
      <c r="E6" s="1217"/>
      <c r="F6" s="1220"/>
      <c r="G6" s="1234"/>
      <c r="H6" s="166" t="s">
        <v>125</v>
      </c>
      <c r="I6" s="167" t="s">
        <v>126</v>
      </c>
      <c r="J6" s="168" t="s">
        <v>127</v>
      </c>
      <c r="K6" s="168" t="s">
        <v>128</v>
      </c>
      <c r="L6" s="168" t="s">
        <v>129</v>
      </c>
      <c r="M6" s="168" t="s">
        <v>130</v>
      </c>
      <c r="N6" s="1217"/>
      <c r="O6" s="1220"/>
      <c r="P6" s="1234"/>
      <c r="Q6" s="1217"/>
      <c r="R6" s="1220"/>
      <c r="S6" s="1234"/>
      <c r="T6" s="1220"/>
      <c r="U6" s="1234"/>
      <c r="V6" s="1217"/>
      <c r="W6" s="1217"/>
      <c r="X6" s="1217"/>
      <c r="AA6" s="1"/>
      <c r="AB6" s="1"/>
      <c r="AC6" s="1"/>
      <c r="AD6" s="1"/>
      <c r="AE6" s="1"/>
      <c r="AF6" s="1"/>
      <c r="AG6" s="1"/>
      <c r="AH6" s="1"/>
      <c r="AI6" s="1"/>
      <c r="AJ6" s="1"/>
      <c r="AK6" s="1"/>
    </row>
    <row r="7" spans="1:42" ht="35.25" customHeight="1" x14ac:dyDescent="0.25">
      <c r="A7" s="169">
        <v>1</v>
      </c>
      <c r="B7" s="170">
        <v>2</v>
      </c>
      <c r="C7" s="171" t="s">
        <v>131</v>
      </c>
      <c r="D7" s="169">
        <v>4</v>
      </c>
      <c r="E7" s="169">
        <v>5</v>
      </c>
      <c r="F7" s="172" t="s">
        <v>132</v>
      </c>
      <c r="G7" s="171">
        <v>7</v>
      </c>
      <c r="H7" s="1235">
        <v>8</v>
      </c>
      <c r="I7" s="1225"/>
      <c r="J7" s="1235">
        <v>9</v>
      </c>
      <c r="K7" s="1225"/>
      <c r="L7" s="1225"/>
      <c r="M7" s="1231"/>
      <c r="N7" s="169">
        <v>10</v>
      </c>
      <c r="O7" s="172">
        <v>11</v>
      </c>
      <c r="P7" s="171">
        <v>12</v>
      </c>
      <c r="Q7" s="169">
        <v>13</v>
      </c>
      <c r="R7" s="172">
        <v>14</v>
      </c>
      <c r="S7" s="171">
        <v>15</v>
      </c>
      <c r="T7" s="172">
        <v>16</v>
      </c>
      <c r="U7" s="166" t="s">
        <v>133</v>
      </c>
      <c r="V7" s="169" t="s">
        <v>134</v>
      </c>
      <c r="W7" s="169" t="s">
        <v>135</v>
      </c>
      <c r="X7" s="169" t="s">
        <v>136</v>
      </c>
      <c r="AA7" s="1"/>
      <c r="AB7" s="1"/>
      <c r="AC7" s="1"/>
      <c r="AD7" s="1"/>
      <c r="AE7" s="1"/>
      <c r="AF7" s="1"/>
      <c r="AG7" s="1"/>
      <c r="AH7" s="1"/>
      <c r="AI7" s="1"/>
      <c r="AJ7" s="1"/>
      <c r="AK7" s="1"/>
    </row>
    <row r="8" spans="1:42" ht="24.95" customHeight="1" x14ac:dyDescent="0.25">
      <c r="A8" s="169"/>
      <c r="B8" s="170"/>
      <c r="C8" s="171"/>
      <c r="D8" s="169"/>
      <c r="E8" s="169"/>
      <c r="F8" s="172"/>
      <c r="G8" s="171"/>
      <c r="H8" s="166"/>
      <c r="I8" s="166"/>
      <c r="J8" s="169"/>
      <c r="K8" s="169"/>
      <c r="L8" s="169"/>
      <c r="M8" s="169"/>
      <c r="N8" s="169"/>
      <c r="O8" s="172"/>
      <c r="P8" s="171"/>
      <c r="Q8" s="169"/>
      <c r="R8" s="172"/>
      <c r="S8" s="171"/>
      <c r="T8" s="172"/>
      <c r="U8" s="166"/>
      <c r="V8" s="169"/>
      <c r="W8" s="169"/>
      <c r="X8" s="169"/>
      <c r="AA8" s="1"/>
      <c r="AB8" s="1"/>
      <c r="AC8" s="1"/>
      <c r="AD8" s="1"/>
      <c r="AE8" s="1"/>
      <c r="AF8" s="1"/>
      <c r="AG8" s="1"/>
      <c r="AH8" s="1"/>
      <c r="AI8" s="1"/>
      <c r="AJ8" s="1"/>
      <c r="AK8" s="1"/>
    </row>
    <row r="9" spans="1:42" ht="24.95" customHeight="1" x14ac:dyDescent="0.25">
      <c r="A9" s="173"/>
      <c r="B9" s="174"/>
      <c r="C9" s="175"/>
      <c r="D9" s="173"/>
      <c r="E9" s="173"/>
      <c r="F9" s="176"/>
      <c r="G9" s="177"/>
      <c r="H9" s="178"/>
      <c r="I9" s="178"/>
      <c r="J9" s="173"/>
      <c r="K9" s="173"/>
      <c r="L9" s="173"/>
      <c r="M9" s="173"/>
      <c r="N9" s="173"/>
      <c r="O9" s="179"/>
      <c r="P9" s="177"/>
      <c r="Q9" s="173"/>
      <c r="R9" s="179"/>
      <c r="S9" s="177"/>
      <c r="T9" s="179"/>
      <c r="U9" s="180"/>
      <c r="V9" s="181"/>
      <c r="W9" s="181"/>
      <c r="X9" s="181"/>
      <c r="AA9" s="1"/>
      <c r="AB9" s="1"/>
      <c r="AC9" s="1"/>
      <c r="AD9" s="1"/>
      <c r="AE9" s="1"/>
      <c r="AF9" s="1"/>
      <c r="AG9" s="1"/>
      <c r="AH9" s="1"/>
      <c r="AI9" s="1"/>
      <c r="AJ9" s="1"/>
      <c r="AK9" s="1"/>
    </row>
    <row r="10" spans="1:42" ht="24.95" customHeight="1" x14ac:dyDescent="0.25">
      <c r="A10" s="182" t="s">
        <v>137</v>
      </c>
      <c r="B10" s="183" t="s">
        <v>138</v>
      </c>
      <c r="C10" s="184">
        <v>0</v>
      </c>
      <c r="D10" s="185">
        <v>0</v>
      </c>
      <c r="E10" s="185">
        <v>0</v>
      </c>
      <c r="F10" s="186">
        <f>C10-D10-E10</f>
        <v>0</v>
      </c>
      <c r="G10" s="187"/>
      <c r="H10" s="188"/>
      <c r="I10" s="188"/>
      <c r="J10" s="185"/>
      <c r="K10" s="185"/>
      <c r="L10" s="185"/>
      <c r="M10" s="185"/>
      <c r="N10" s="185"/>
      <c r="O10" s="189"/>
      <c r="P10" s="187"/>
      <c r="Q10" s="185"/>
      <c r="R10" s="189"/>
      <c r="S10" s="187"/>
      <c r="T10" s="189"/>
      <c r="U10" s="190">
        <f>C10+G10+H10+I10+J10+K10+L10+M10+N10+O10-P10-Q10-R10</f>
        <v>0</v>
      </c>
      <c r="V10" s="186">
        <f>D10+T10</f>
        <v>0</v>
      </c>
      <c r="W10" s="186">
        <f>E10+S10</f>
        <v>0</v>
      </c>
      <c r="X10" s="186">
        <f>U10-V10-W10</f>
        <v>0</v>
      </c>
      <c r="AA10" s="1"/>
      <c r="AB10" s="1"/>
      <c r="AC10" s="1"/>
      <c r="AD10" s="1"/>
      <c r="AE10" s="1"/>
      <c r="AF10" s="1"/>
      <c r="AG10" s="1"/>
      <c r="AH10" s="1"/>
      <c r="AI10" s="1"/>
      <c r="AJ10" s="1"/>
      <c r="AK10" s="1"/>
    </row>
    <row r="11" spans="1:42" ht="24.95" customHeight="1" x14ac:dyDescent="0.25">
      <c r="A11" s="191"/>
      <c r="B11" s="192"/>
      <c r="C11" s="193"/>
      <c r="D11" s="194"/>
      <c r="E11" s="194"/>
      <c r="F11" s="195"/>
      <c r="G11" s="196"/>
      <c r="H11" s="197"/>
      <c r="I11" s="197"/>
      <c r="J11" s="194"/>
      <c r="K11" s="194"/>
      <c r="L11" s="194"/>
      <c r="M11" s="194"/>
      <c r="N11" s="194"/>
      <c r="O11" s="198"/>
      <c r="P11" s="196"/>
      <c r="Q11" s="194"/>
      <c r="R11" s="198"/>
      <c r="S11" s="196"/>
      <c r="T11" s="198"/>
      <c r="U11" s="199" t="s">
        <v>139</v>
      </c>
      <c r="V11" s="200" t="s">
        <v>139</v>
      </c>
      <c r="W11" s="200"/>
      <c r="X11" s="200"/>
      <c r="AA11" s="1"/>
      <c r="AB11" s="1"/>
      <c r="AC11" s="1"/>
      <c r="AD11" s="1"/>
      <c r="AE11" s="1"/>
      <c r="AF11" s="1"/>
      <c r="AG11" s="1"/>
      <c r="AH11" s="1"/>
      <c r="AI11" s="1"/>
      <c r="AJ11" s="1"/>
      <c r="AK11" s="1"/>
    </row>
    <row r="12" spans="1:42" ht="24.95" customHeight="1" x14ac:dyDescent="0.25">
      <c r="A12" s="201"/>
      <c r="B12" s="202"/>
      <c r="C12" s="203"/>
      <c r="D12" s="204"/>
      <c r="E12" s="204"/>
      <c r="F12" s="204"/>
      <c r="G12" s="205">
        <f>SUM(G13:G22)</f>
        <v>1152000</v>
      </c>
      <c r="H12" s="205">
        <f t="shared" ref="H12:X12" si="0">SUM(H13:H22)</f>
        <v>0</v>
      </c>
      <c r="I12" s="205">
        <f t="shared" si="0"/>
        <v>0</v>
      </c>
      <c r="J12" s="205">
        <f t="shared" si="0"/>
        <v>110643400</v>
      </c>
      <c r="K12" s="205">
        <f t="shared" si="0"/>
        <v>0</v>
      </c>
      <c r="L12" s="205">
        <f t="shared" si="0"/>
        <v>0</v>
      </c>
      <c r="M12" s="205">
        <f t="shared" si="0"/>
        <v>0</v>
      </c>
      <c r="N12" s="205">
        <f t="shared" si="0"/>
        <v>1325175986</v>
      </c>
      <c r="O12" s="205">
        <f t="shared" si="0"/>
        <v>218652500</v>
      </c>
      <c r="P12" s="205">
        <f t="shared" si="0"/>
        <v>0</v>
      </c>
      <c r="Q12" s="205">
        <f t="shared" si="0"/>
        <v>0</v>
      </c>
      <c r="R12" s="205">
        <f t="shared" si="0"/>
        <v>37681000</v>
      </c>
      <c r="S12" s="205">
        <f t="shared" si="0"/>
        <v>26109160</v>
      </c>
      <c r="T12" s="205">
        <f t="shared" si="0"/>
        <v>217030949</v>
      </c>
      <c r="U12" s="205">
        <f t="shared" si="0"/>
        <v>1617942886</v>
      </c>
      <c r="V12" s="205">
        <f t="shared" si="0"/>
        <v>217030949</v>
      </c>
      <c r="W12" s="205">
        <f t="shared" si="0"/>
        <v>26109160</v>
      </c>
      <c r="X12" s="206">
        <f t="shared" si="0"/>
        <v>1374802777</v>
      </c>
      <c r="Y12" s="1171"/>
      <c r="AA12" s="1"/>
      <c r="AB12" s="1"/>
      <c r="AC12" s="1"/>
      <c r="AD12" s="1"/>
      <c r="AE12" s="1"/>
      <c r="AF12" s="1"/>
      <c r="AG12" s="1"/>
      <c r="AH12" s="1"/>
      <c r="AI12" s="1"/>
      <c r="AJ12" s="1"/>
      <c r="AK12" s="1"/>
    </row>
    <row r="13" spans="1:42" ht="24.95" customHeight="1" x14ac:dyDescent="0.25">
      <c r="A13" s="191">
        <v>2</v>
      </c>
      <c r="B13" s="207" t="s">
        <v>140</v>
      </c>
      <c r="C13" s="208">
        <v>0</v>
      </c>
      <c r="D13" s="209">
        <v>0</v>
      </c>
      <c r="E13" s="209">
        <v>0</v>
      </c>
      <c r="F13" s="195">
        <f t="shared" ref="F13:F21" si="1">C13-D13-E13</f>
        <v>0</v>
      </c>
      <c r="G13" s="210"/>
      <c r="H13" s="211"/>
      <c r="I13" s="211"/>
      <c r="J13" s="212"/>
      <c r="K13" s="212"/>
      <c r="L13" s="212"/>
      <c r="M13" s="212">
        <v>0</v>
      </c>
      <c r="N13" s="212"/>
      <c r="O13" s="213"/>
      <c r="P13" s="210"/>
      <c r="Q13" s="212"/>
      <c r="R13" s="213"/>
      <c r="S13" s="210"/>
      <c r="T13" s="213"/>
      <c r="U13" s="214">
        <f>C13+G13+H13+I13+J13+K13+L13+M13+N13+O13-P13-Q13-R13</f>
        <v>0</v>
      </c>
      <c r="V13" s="215">
        <f>D13+T13</f>
        <v>0</v>
      </c>
      <c r="W13" s="215">
        <f>E13+S13</f>
        <v>0</v>
      </c>
      <c r="X13" s="200">
        <f>U13-V13-W13</f>
        <v>0</v>
      </c>
      <c r="Y13" s="1171"/>
      <c r="AA13" s="1"/>
      <c r="AB13" s="1"/>
      <c r="AC13" s="1"/>
      <c r="AD13" s="1"/>
      <c r="AE13" s="1"/>
      <c r="AF13" s="1"/>
      <c r="AG13" s="1"/>
      <c r="AH13" s="1"/>
      <c r="AI13" s="1"/>
      <c r="AJ13" s="1"/>
      <c r="AK13" s="1"/>
    </row>
    <row r="14" spans="1:42" ht="24.95" customHeight="1" x14ac:dyDescent="0.25">
      <c r="A14" s="191">
        <v>3</v>
      </c>
      <c r="B14" s="207" t="s">
        <v>141</v>
      </c>
      <c r="C14" s="208">
        <v>0</v>
      </c>
      <c r="D14" s="209">
        <v>0</v>
      </c>
      <c r="E14" s="209">
        <v>0</v>
      </c>
      <c r="F14" s="195">
        <f t="shared" si="1"/>
        <v>0</v>
      </c>
      <c r="G14" s="210"/>
      <c r="H14" s="211"/>
      <c r="I14" s="211"/>
      <c r="J14" s="212"/>
      <c r="K14" s="212"/>
      <c r="L14" s="212"/>
      <c r="M14" s="212">
        <v>0</v>
      </c>
      <c r="N14" s="212">
        <v>178689962</v>
      </c>
      <c r="O14" s="213">
        <v>217652500</v>
      </c>
      <c r="P14" s="210"/>
      <c r="Q14" s="212"/>
      <c r="R14" s="213">
        <v>0</v>
      </c>
      <c r="S14" s="210"/>
      <c r="T14" s="213">
        <v>6400000</v>
      </c>
      <c r="U14" s="214">
        <f t="shared" ref="U14:U21" si="2">C14+G14+H14+I14+J14+K14+L14+M14+N14+O14-P14-Q14-R14</f>
        <v>396342462</v>
      </c>
      <c r="V14" s="215">
        <f t="shared" ref="V14:V21" si="3">D14+T14</f>
        <v>6400000</v>
      </c>
      <c r="W14" s="215">
        <f t="shared" ref="W14:W21" si="4">E14+S14</f>
        <v>0</v>
      </c>
      <c r="X14" s="200">
        <f t="shared" ref="X14:X21" si="5">U14-V14-W14</f>
        <v>389942462</v>
      </c>
      <c r="Y14" s="1171"/>
      <c r="AA14" s="1"/>
      <c r="AB14" s="1"/>
      <c r="AC14" s="1"/>
      <c r="AD14" s="1"/>
      <c r="AE14" s="1"/>
      <c r="AF14" s="1"/>
      <c r="AG14" s="1"/>
      <c r="AH14" s="1"/>
      <c r="AI14" s="1"/>
      <c r="AJ14" s="1"/>
      <c r="AK14" s="1"/>
    </row>
    <row r="15" spans="1:42" ht="24.95" customHeight="1" x14ac:dyDescent="0.25">
      <c r="A15" s="191">
        <v>4</v>
      </c>
      <c r="B15" s="207" t="s">
        <v>142</v>
      </c>
      <c r="C15" s="208">
        <v>0</v>
      </c>
      <c r="D15" s="209">
        <v>0</v>
      </c>
      <c r="E15" s="209">
        <v>0</v>
      </c>
      <c r="F15" s="195">
        <f t="shared" si="1"/>
        <v>0</v>
      </c>
      <c r="G15" s="210">
        <v>0</v>
      </c>
      <c r="H15" s="211"/>
      <c r="I15" s="211"/>
      <c r="J15" s="212"/>
      <c r="K15" s="212"/>
      <c r="L15" s="212"/>
      <c r="M15" s="212">
        <v>0</v>
      </c>
      <c r="N15" s="212"/>
      <c r="O15" s="213"/>
      <c r="P15" s="210"/>
      <c r="Q15" s="212"/>
      <c r="R15" s="213"/>
      <c r="S15" s="210"/>
      <c r="T15" s="213"/>
      <c r="U15" s="214">
        <f t="shared" si="2"/>
        <v>0</v>
      </c>
      <c r="V15" s="215">
        <f t="shared" si="3"/>
        <v>0</v>
      </c>
      <c r="W15" s="215">
        <f t="shared" si="4"/>
        <v>0</v>
      </c>
      <c r="X15" s="200">
        <f t="shared" si="5"/>
        <v>0</v>
      </c>
      <c r="Y15" s="1171"/>
      <c r="AA15" s="1"/>
      <c r="AB15" s="1"/>
      <c r="AC15" s="1"/>
      <c r="AD15" s="1"/>
      <c r="AE15" s="1"/>
      <c r="AF15" s="1"/>
      <c r="AG15" s="1"/>
      <c r="AH15" s="1"/>
      <c r="AI15" s="1"/>
      <c r="AJ15" s="1"/>
      <c r="AK15" s="1"/>
    </row>
    <row r="16" spans="1:42" ht="24.95" customHeight="1" x14ac:dyDescent="0.25">
      <c r="A16" s="191">
        <v>5</v>
      </c>
      <c r="B16" s="207" t="s">
        <v>143</v>
      </c>
      <c r="C16" s="208">
        <v>0</v>
      </c>
      <c r="D16" s="209">
        <v>0</v>
      </c>
      <c r="E16" s="209">
        <v>0</v>
      </c>
      <c r="F16" s="195">
        <f t="shared" si="1"/>
        <v>0</v>
      </c>
      <c r="G16" s="210">
        <v>0</v>
      </c>
      <c r="H16" s="211"/>
      <c r="I16" s="211"/>
      <c r="J16" s="212"/>
      <c r="K16" s="212"/>
      <c r="L16" s="212"/>
      <c r="M16" s="212">
        <v>0</v>
      </c>
      <c r="N16" s="212"/>
      <c r="O16" s="213"/>
      <c r="P16" s="210"/>
      <c r="Q16" s="212"/>
      <c r="R16" s="213"/>
      <c r="S16" s="210">
        <v>0</v>
      </c>
      <c r="T16" s="213"/>
      <c r="U16" s="214">
        <f t="shared" si="2"/>
        <v>0</v>
      </c>
      <c r="V16" s="215">
        <f t="shared" si="3"/>
        <v>0</v>
      </c>
      <c r="W16" s="215">
        <f t="shared" si="4"/>
        <v>0</v>
      </c>
      <c r="X16" s="200">
        <f t="shared" si="5"/>
        <v>0</v>
      </c>
      <c r="Y16" s="1171"/>
      <c r="AA16" s="1"/>
      <c r="AB16" s="1"/>
      <c r="AC16" s="1"/>
      <c r="AD16" s="1"/>
      <c r="AE16" s="1"/>
      <c r="AF16" s="1"/>
      <c r="AG16" s="1"/>
      <c r="AH16" s="1"/>
      <c r="AI16" s="1"/>
      <c r="AJ16" s="1"/>
      <c r="AK16" s="1"/>
    </row>
    <row r="17" spans="1:52" ht="24.95" customHeight="1" x14ac:dyDescent="0.25">
      <c r="A17" s="191">
        <v>6</v>
      </c>
      <c r="B17" s="207" t="s">
        <v>144</v>
      </c>
      <c r="C17" s="208">
        <v>0</v>
      </c>
      <c r="D17" s="209">
        <v>0</v>
      </c>
      <c r="E17" s="209">
        <v>0</v>
      </c>
      <c r="F17" s="195">
        <f t="shared" si="1"/>
        <v>0</v>
      </c>
      <c r="G17" s="210">
        <v>1152000</v>
      </c>
      <c r="H17" s="211"/>
      <c r="I17" s="211"/>
      <c r="J17" s="212">
        <f>21000000+53950000+3200000+29000000-13500000</f>
        <v>93650000</v>
      </c>
      <c r="K17" s="212"/>
      <c r="L17" s="212">
        <v>0</v>
      </c>
      <c r="M17" s="212">
        <v>0</v>
      </c>
      <c r="N17" s="212">
        <v>424935045</v>
      </c>
      <c r="O17" s="213">
        <v>1000000</v>
      </c>
      <c r="P17" s="210"/>
      <c r="Q17" s="212"/>
      <c r="R17" s="213">
        <v>37681000</v>
      </c>
      <c r="S17" s="210">
        <v>18757760</v>
      </c>
      <c r="T17" s="213">
        <v>63943335</v>
      </c>
      <c r="U17" s="214">
        <f>C17+G17+H17+I17+J17+K17+L17+M17+N17+O17-P17-Q17-R17</f>
        <v>483056045</v>
      </c>
      <c r="V17" s="215">
        <f t="shared" si="3"/>
        <v>63943335</v>
      </c>
      <c r="W17" s="215">
        <f t="shared" si="4"/>
        <v>18757760</v>
      </c>
      <c r="X17" s="200">
        <f t="shared" si="5"/>
        <v>400354950</v>
      </c>
      <c r="Y17" s="1171">
        <f>'BI PKM DEMAK 2'!$R$241</f>
        <v>483056045</v>
      </c>
      <c r="Z17" s="704">
        <f>Y17-U17</f>
        <v>0</v>
      </c>
      <c r="AA17" s="1"/>
      <c r="AB17" s="1"/>
      <c r="AC17" s="1"/>
      <c r="AD17" s="1"/>
      <c r="AE17" s="1"/>
      <c r="AF17" s="1"/>
      <c r="AG17" s="1"/>
      <c r="AH17" s="1"/>
      <c r="AI17" s="1"/>
      <c r="AJ17" s="1"/>
      <c r="AK17" s="1"/>
    </row>
    <row r="18" spans="1:52" ht="24.95" customHeight="1" x14ac:dyDescent="0.25">
      <c r="A18" s="191">
        <v>7</v>
      </c>
      <c r="B18" s="207" t="s">
        <v>145</v>
      </c>
      <c r="C18" s="208">
        <v>0</v>
      </c>
      <c r="D18" s="209">
        <v>0</v>
      </c>
      <c r="E18" s="209">
        <v>0</v>
      </c>
      <c r="F18" s="195">
        <f t="shared" si="1"/>
        <v>0</v>
      </c>
      <c r="G18" s="210">
        <v>0</v>
      </c>
      <c r="H18" s="211"/>
      <c r="I18" s="211"/>
      <c r="J18" s="212">
        <v>0</v>
      </c>
      <c r="K18" s="212"/>
      <c r="L18" s="212"/>
      <c r="M18" s="212">
        <v>0</v>
      </c>
      <c r="N18" s="212">
        <v>5600000</v>
      </c>
      <c r="O18" s="213"/>
      <c r="P18" s="210"/>
      <c r="Q18" s="212"/>
      <c r="R18" s="213"/>
      <c r="S18" s="210"/>
      <c r="T18" s="213"/>
      <c r="U18" s="214">
        <f t="shared" si="2"/>
        <v>5600000</v>
      </c>
      <c r="V18" s="215">
        <f t="shared" si="3"/>
        <v>0</v>
      </c>
      <c r="W18" s="215">
        <f t="shared" si="4"/>
        <v>0</v>
      </c>
      <c r="X18" s="200">
        <f t="shared" si="5"/>
        <v>5600000</v>
      </c>
      <c r="Y18" s="1171"/>
      <c r="AA18" s="1"/>
      <c r="AB18" s="1"/>
      <c r="AC18" s="1"/>
      <c r="AD18" s="1"/>
      <c r="AE18" s="1"/>
      <c r="AF18" s="1"/>
      <c r="AG18" s="1"/>
      <c r="AH18" s="1"/>
      <c r="AI18" s="1"/>
      <c r="AJ18" s="1"/>
      <c r="AK18" s="1"/>
    </row>
    <row r="19" spans="1:52" ht="24.95" customHeight="1" x14ac:dyDescent="0.25">
      <c r="A19" s="191">
        <v>8</v>
      </c>
      <c r="B19" s="207" t="s">
        <v>47</v>
      </c>
      <c r="C19" s="208">
        <v>0</v>
      </c>
      <c r="D19" s="209">
        <v>0</v>
      </c>
      <c r="E19" s="209">
        <v>0</v>
      </c>
      <c r="F19" s="195">
        <f t="shared" si="1"/>
        <v>0</v>
      </c>
      <c r="G19" s="210">
        <v>0</v>
      </c>
      <c r="H19" s="211"/>
      <c r="I19" s="211"/>
      <c r="J19" s="212">
        <f>3743000+13250000+400</f>
        <v>16993400</v>
      </c>
      <c r="K19" s="212"/>
      <c r="L19" s="212"/>
      <c r="M19" s="212">
        <v>0</v>
      </c>
      <c r="N19" s="212">
        <v>528015979</v>
      </c>
      <c r="O19" s="213"/>
      <c r="P19" s="210"/>
      <c r="Q19" s="212"/>
      <c r="R19" s="213">
        <v>0</v>
      </c>
      <c r="S19" s="210">
        <v>7301400</v>
      </c>
      <c r="T19" s="213">
        <v>60597614</v>
      </c>
      <c r="U19" s="214">
        <f t="shared" si="2"/>
        <v>545009379</v>
      </c>
      <c r="V19" s="215">
        <f t="shared" si="3"/>
        <v>60597614</v>
      </c>
      <c r="W19" s="215">
        <f t="shared" si="4"/>
        <v>7301400</v>
      </c>
      <c r="X19" s="200">
        <f t="shared" si="5"/>
        <v>477110365</v>
      </c>
      <c r="Y19" s="1171">
        <v>545008979</v>
      </c>
      <c r="Z19" s="704">
        <f>Y19-U19</f>
        <v>-400</v>
      </c>
      <c r="AA19" s="1"/>
      <c r="AB19" s="1"/>
      <c r="AC19" s="1"/>
      <c r="AD19" s="1"/>
      <c r="AE19" s="1"/>
      <c r="AF19" s="1"/>
      <c r="AG19" s="1"/>
      <c r="AH19" s="1"/>
      <c r="AI19" s="1"/>
      <c r="AJ19" s="1"/>
      <c r="AK19" s="1"/>
    </row>
    <row r="20" spans="1:52" ht="24.95" customHeight="1" x14ac:dyDescent="0.25">
      <c r="A20" s="191">
        <v>9</v>
      </c>
      <c r="B20" s="207" t="s">
        <v>61</v>
      </c>
      <c r="C20" s="208">
        <v>0</v>
      </c>
      <c r="D20" s="209">
        <v>0</v>
      </c>
      <c r="E20" s="209">
        <v>0</v>
      </c>
      <c r="F20" s="195">
        <f t="shared" si="1"/>
        <v>0</v>
      </c>
      <c r="G20" s="210"/>
      <c r="H20" s="211"/>
      <c r="I20" s="211"/>
      <c r="J20" s="212"/>
      <c r="K20" s="212"/>
      <c r="L20" s="212"/>
      <c r="M20" s="212">
        <v>0</v>
      </c>
      <c r="N20" s="212">
        <v>187935000</v>
      </c>
      <c r="O20" s="213"/>
      <c r="P20" s="210"/>
      <c r="Q20" s="212"/>
      <c r="R20" s="213"/>
      <c r="S20" s="210">
        <v>50000</v>
      </c>
      <c r="T20" s="213">
        <v>86090000</v>
      </c>
      <c r="U20" s="214">
        <f t="shared" si="2"/>
        <v>187935000</v>
      </c>
      <c r="V20" s="215">
        <f t="shared" si="3"/>
        <v>86090000</v>
      </c>
      <c r="W20" s="215">
        <f t="shared" si="4"/>
        <v>50000</v>
      </c>
      <c r="X20" s="200">
        <f t="shared" si="5"/>
        <v>101795000</v>
      </c>
      <c r="Y20" s="1171"/>
      <c r="AA20" s="1"/>
      <c r="AB20" s="1"/>
      <c r="AC20" s="1"/>
      <c r="AD20" s="1"/>
      <c r="AE20" s="1"/>
      <c r="AF20" s="1"/>
      <c r="AG20" s="1"/>
      <c r="AH20" s="1"/>
      <c r="AI20" s="1"/>
      <c r="AJ20" s="1"/>
      <c r="AK20" s="1"/>
    </row>
    <row r="21" spans="1:52" ht="24.95" customHeight="1" x14ac:dyDescent="0.25">
      <c r="A21" s="191">
        <v>10</v>
      </c>
      <c r="B21" s="207" t="s">
        <v>146</v>
      </c>
      <c r="C21" s="208">
        <v>0</v>
      </c>
      <c r="D21" s="209">
        <v>0</v>
      </c>
      <c r="E21" s="209">
        <v>0</v>
      </c>
      <c r="F21" s="195">
        <f t="shared" si="1"/>
        <v>0</v>
      </c>
      <c r="G21" s="210">
        <v>0</v>
      </c>
      <c r="H21" s="211"/>
      <c r="I21" s="211"/>
      <c r="J21" s="212"/>
      <c r="K21" s="212"/>
      <c r="L21" s="212"/>
      <c r="M21" s="212">
        <v>0</v>
      </c>
      <c r="N21" s="212"/>
      <c r="O21" s="213"/>
      <c r="P21" s="210"/>
      <c r="Q21" s="212"/>
      <c r="R21" s="213"/>
      <c r="S21" s="210"/>
      <c r="T21" s="213"/>
      <c r="U21" s="214">
        <f t="shared" si="2"/>
        <v>0</v>
      </c>
      <c r="V21" s="215">
        <f t="shared" si="3"/>
        <v>0</v>
      </c>
      <c r="W21" s="215">
        <f t="shared" si="4"/>
        <v>0</v>
      </c>
      <c r="X21" s="200">
        <f t="shared" si="5"/>
        <v>0</v>
      </c>
      <c r="Y21" s="1171"/>
      <c r="AA21" s="1"/>
      <c r="AB21" s="1"/>
      <c r="AC21" s="1"/>
      <c r="AD21" s="1"/>
      <c r="AE21" s="1"/>
      <c r="AF21" s="1"/>
      <c r="AG21" s="1"/>
      <c r="AH21" s="1"/>
      <c r="AI21" s="1"/>
      <c r="AJ21" s="1"/>
      <c r="AK21" s="1"/>
    </row>
    <row r="22" spans="1:52" ht="24.95" customHeight="1" x14ac:dyDescent="0.25">
      <c r="A22" s="191"/>
      <c r="B22" s="192"/>
      <c r="C22" s="208"/>
      <c r="D22" s="209"/>
      <c r="E22" s="209"/>
      <c r="F22" s="195"/>
      <c r="G22" s="210"/>
      <c r="H22" s="211"/>
      <c r="I22" s="211"/>
      <c r="J22" s="212"/>
      <c r="K22" s="212"/>
      <c r="L22" s="212"/>
      <c r="M22" s="212"/>
      <c r="N22" s="212"/>
      <c r="O22" s="213"/>
      <c r="P22" s="210"/>
      <c r="Q22" s="212"/>
      <c r="R22" s="213"/>
      <c r="S22" s="210"/>
      <c r="T22" s="213"/>
      <c r="U22" s="214"/>
      <c r="V22" s="215"/>
      <c r="W22" s="215"/>
      <c r="X22" s="200"/>
      <c r="Y22" s="1171"/>
      <c r="AA22" s="1"/>
      <c r="AB22" s="1"/>
      <c r="AC22" s="1"/>
      <c r="AD22" s="1"/>
      <c r="AE22" s="1"/>
      <c r="AF22" s="1"/>
      <c r="AG22" s="1"/>
      <c r="AH22" s="1"/>
      <c r="AI22" s="1"/>
      <c r="AJ22" s="1"/>
      <c r="AK22" s="1"/>
    </row>
    <row r="23" spans="1:52" s="218" customFormat="1" ht="24.95" customHeight="1" x14ac:dyDescent="0.25">
      <c r="A23" s="201" t="s">
        <v>147</v>
      </c>
      <c r="B23" s="216" t="s">
        <v>148</v>
      </c>
      <c r="C23" s="203">
        <f>SUM(C24:C25)</f>
        <v>0</v>
      </c>
      <c r="D23" s="204">
        <f>SUM(D24:D25)</f>
        <v>0</v>
      </c>
      <c r="E23" s="204">
        <f>SUM(E24:E25)</f>
        <v>0</v>
      </c>
      <c r="F23" s="217">
        <f>SUM(F24:F25)</f>
        <v>0</v>
      </c>
      <c r="G23" s="205">
        <f>SUM(G24:G26)</f>
        <v>0</v>
      </c>
      <c r="H23" s="205">
        <f t="shared" ref="H23:X23" si="6">SUM(H24:H26)</f>
        <v>0</v>
      </c>
      <c r="I23" s="205">
        <f t="shared" si="6"/>
        <v>0</v>
      </c>
      <c r="J23" s="205">
        <f t="shared" si="6"/>
        <v>0</v>
      </c>
      <c r="K23" s="205">
        <f t="shared" si="6"/>
        <v>0</v>
      </c>
      <c r="L23" s="205">
        <f t="shared" si="6"/>
        <v>0</v>
      </c>
      <c r="M23" s="205">
        <f t="shared" si="6"/>
        <v>0</v>
      </c>
      <c r="N23" s="205">
        <f t="shared" si="6"/>
        <v>1953061949.9106369</v>
      </c>
      <c r="O23" s="205">
        <f t="shared" si="6"/>
        <v>0</v>
      </c>
      <c r="P23" s="205">
        <f t="shared" si="6"/>
        <v>0</v>
      </c>
      <c r="Q23" s="205">
        <f t="shared" si="6"/>
        <v>0</v>
      </c>
      <c r="R23" s="205">
        <f t="shared" si="6"/>
        <v>0</v>
      </c>
      <c r="S23" s="205">
        <f t="shared" si="6"/>
        <v>0</v>
      </c>
      <c r="T23" s="205">
        <f t="shared" si="6"/>
        <v>0</v>
      </c>
      <c r="U23" s="205">
        <f t="shared" si="6"/>
        <v>1953061949.9106369</v>
      </c>
      <c r="V23" s="205">
        <f t="shared" si="6"/>
        <v>0</v>
      </c>
      <c r="W23" s="205">
        <f t="shared" si="6"/>
        <v>0</v>
      </c>
      <c r="X23" s="206">
        <f t="shared" si="6"/>
        <v>1953061949.9106369</v>
      </c>
      <c r="Y23" s="1171"/>
      <c r="Z23"/>
      <c r="AA23" s="1"/>
      <c r="AB23" s="1"/>
      <c r="AC23" s="1"/>
      <c r="AD23" s="1"/>
      <c r="AE23" s="1"/>
      <c r="AF23" s="1"/>
      <c r="AG23" s="1"/>
      <c r="AH23" s="1"/>
      <c r="AI23" s="1"/>
      <c r="AJ23" s="1"/>
      <c r="AK23" s="1"/>
      <c r="AL23"/>
      <c r="AM23"/>
      <c r="AN23"/>
      <c r="AO23"/>
      <c r="AP23"/>
      <c r="AQ23"/>
      <c r="AR23"/>
      <c r="AS23"/>
      <c r="AT23"/>
      <c r="AU23"/>
      <c r="AV23"/>
      <c r="AW23"/>
      <c r="AX23"/>
      <c r="AY23"/>
      <c r="AZ23"/>
    </row>
    <row r="24" spans="1:52" ht="24.95" customHeight="1" x14ac:dyDescent="0.25">
      <c r="A24" s="191">
        <v>11</v>
      </c>
      <c r="B24" s="192" t="s">
        <v>149</v>
      </c>
      <c r="C24" s="208">
        <v>0</v>
      </c>
      <c r="D24" s="209">
        <v>0</v>
      </c>
      <c r="E24" s="209">
        <v>0</v>
      </c>
      <c r="F24" s="195">
        <f>C24-D24-E24</f>
        <v>0</v>
      </c>
      <c r="G24" s="210"/>
      <c r="H24" s="211"/>
      <c r="I24" s="211"/>
      <c r="J24" s="212"/>
      <c r="K24" s="212"/>
      <c r="L24" s="212">
        <v>0</v>
      </c>
      <c r="M24" s="212">
        <v>0</v>
      </c>
      <c r="N24" s="212">
        <v>1953061949.9106369</v>
      </c>
      <c r="O24" s="213"/>
      <c r="P24" s="210"/>
      <c r="Q24" s="212"/>
      <c r="R24" s="213"/>
      <c r="S24" s="210"/>
      <c r="T24" s="213"/>
      <c r="U24" s="214">
        <f>C24+G24+H24+I24+J24+K24+L24+M24+N24+O24-P24-Q24-R24</f>
        <v>1953061949.9106369</v>
      </c>
      <c r="V24" s="215">
        <f>D24+T24</f>
        <v>0</v>
      </c>
      <c r="W24" s="215">
        <f>E24+S24</f>
        <v>0</v>
      </c>
      <c r="X24" s="200">
        <f>U24-V24-W24</f>
        <v>1953061949.9106369</v>
      </c>
      <c r="Y24" s="1171"/>
      <c r="AA24" s="1"/>
      <c r="AB24" s="1"/>
      <c r="AC24" s="1"/>
      <c r="AD24" s="1"/>
      <c r="AE24" s="1"/>
      <c r="AF24" s="1"/>
      <c r="AG24" s="1"/>
      <c r="AH24" s="1"/>
      <c r="AI24" s="1"/>
      <c r="AJ24" s="1"/>
      <c r="AK24" s="1"/>
    </row>
    <row r="25" spans="1:52" ht="24.95" customHeight="1" x14ac:dyDescent="0.25">
      <c r="A25" s="191">
        <v>12</v>
      </c>
      <c r="B25" s="192" t="s">
        <v>150</v>
      </c>
      <c r="C25" s="208">
        <v>0</v>
      </c>
      <c r="D25" s="209">
        <v>0</v>
      </c>
      <c r="E25" s="209">
        <v>0</v>
      </c>
      <c r="F25" s="195">
        <f>C25-D25-E25</f>
        <v>0</v>
      </c>
      <c r="G25" s="210">
        <v>0</v>
      </c>
      <c r="H25" s="211"/>
      <c r="I25" s="211"/>
      <c r="J25" s="212"/>
      <c r="K25" s="212"/>
      <c r="L25" s="212"/>
      <c r="M25" s="212">
        <v>0</v>
      </c>
      <c r="N25" s="212"/>
      <c r="O25" s="213"/>
      <c r="P25" s="210"/>
      <c r="Q25" s="212"/>
      <c r="R25" s="213"/>
      <c r="S25" s="210"/>
      <c r="T25" s="213"/>
      <c r="U25" s="214">
        <f>C25+G25+H25+I25+J25+K25+L25+M25+N25+O25-P25-Q25-R25</f>
        <v>0</v>
      </c>
      <c r="V25" s="215">
        <f>D25+T25</f>
        <v>0</v>
      </c>
      <c r="W25" s="215"/>
      <c r="X25" s="200"/>
      <c r="Y25" s="1171"/>
      <c r="AA25" s="1"/>
      <c r="AB25" s="1"/>
      <c r="AC25" s="1"/>
      <c r="AD25" s="1"/>
      <c r="AE25" s="1"/>
      <c r="AF25" s="1"/>
      <c r="AG25" s="1"/>
      <c r="AH25" s="1"/>
      <c r="AI25" s="1"/>
      <c r="AJ25" s="1"/>
      <c r="AK25" s="1"/>
    </row>
    <row r="26" spans="1:52" ht="24.95" customHeight="1" x14ac:dyDescent="0.25">
      <c r="A26" s="191"/>
      <c r="B26" s="192"/>
      <c r="C26" s="208"/>
      <c r="D26" s="209"/>
      <c r="E26" s="209"/>
      <c r="F26" s="195"/>
      <c r="G26" s="210"/>
      <c r="H26" s="211"/>
      <c r="I26" s="211"/>
      <c r="J26" s="212"/>
      <c r="K26" s="212"/>
      <c r="L26" s="212"/>
      <c r="M26" s="212"/>
      <c r="N26" s="212"/>
      <c r="O26" s="213"/>
      <c r="P26" s="210"/>
      <c r="Q26" s="212"/>
      <c r="R26" s="213"/>
      <c r="S26" s="210"/>
      <c r="T26" s="213"/>
      <c r="U26" s="214">
        <f>C26+G26+H26+I26+J26+K26+L26+M26+N26+O26-P26-Q26-R26</f>
        <v>0</v>
      </c>
      <c r="V26" s="215">
        <f>D26+T26</f>
        <v>0</v>
      </c>
      <c r="W26" s="215"/>
      <c r="X26" s="200"/>
      <c r="Y26" s="1171"/>
      <c r="AA26" s="142"/>
      <c r="AB26" s="142"/>
      <c r="AC26" s="142"/>
      <c r="AD26" s="142"/>
      <c r="AE26" s="142"/>
      <c r="AF26" s="142"/>
      <c r="AG26" s="142"/>
      <c r="AH26" s="142"/>
      <c r="AI26" s="142"/>
      <c r="AJ26" s="142"/>
      <c r="AK26" s="142"/>
      <c r="AL26" s="142"/>
      <c r="AM26" s="142"/>
      <c r="AN26" s="142"/>
      <c r="AO26" s="142"/>
      <c r="AP26" s="142"/>
    </row>
    <row r="27" spans="1:52" s="218" customFormat="1" ht="24.95" customHeight="1" x14ac:dyDescent="0.25">
      <c r="A27" s="201" t="s">
        <v>151</v>
      </c>
      <c r="B27" s="216" t="s">
        <v>152</v>
      </c>
      <c r="C27" s="203">
        <f>SUM(C28:C31)</f>
        <v>0</v>
      </c>
      <c r="D27" s="204">
        <f>SUM(D28:D31)</f>
        <v>0</v>
      </c>
      <c r="E27" s="204">
        <f>SUM(E28:E31)</f>
        <v>0</v>
      </c>
      <c r="F27" s="217">
        <f>SUM(F28:F31)</f>
        <v>0</v>
      </c>
      <c r="G27" s="205">
        <f>SUM(G28:G31)</f>
        <v>0</v>
      </c>
      <c r="H27" s="205">
        <f t="shared" ref="H27:X27" si="7">SUM(H28:H31)</f>
        <v>0</v>
      </c>
      <c r="I27" s="205">
        <f t="shared" si="7"/>
        <v>0</v>
      </c>
      <c r="J27" s="205">
        <f t="shared" si="7"/>
        <v>0</v>
      </c>
      <c r="K27" s="205">
        <f t="shared" si="7"/>
        <v>0</v>
      </c>
      <c r="L27" s="205">
        <f t="shared" si="7"/>
        <v>0</v>
      </c>
      <c r="M27" s="205">
        <f t="shared" si="7"/>
        <v>0</v>
      </c>
      <c r="N27" s="205">
        <f t="shared" si="7"/>
        <v>800000</v>
      </c>
      <c r="O27" s="205">
        <f t="shared" si="7"/>
        <v>7267500</v>
      </c>
      <c r="P27" s="205">
        <f t="shared" si="7"/>
        <v>0</v>
      </c>
      <c r="Q27" s="205">
        <f t="shared" si="7"/>
        <v>0</v>
      </c>
      <c r="R27" s="205">
        <f t="shared" si="7"/>
        <v>0</v>
      </c>
      <c r="S27" s="205">
        <f t="shared" si="7"/>
        <v>0</v>
      </c>
      <c r="T27" s="205">
        <f t="shared" si="7"/>
        <v>0</v>
      </c>
      <c r="U27" s="205">
        <f t="shared" si="7"/>
        <v>8067500</v>
      </c>
      <c r="V27" s="205">
        <f t="shared" si="7"/>
        <v>0</v>
      </c>
      <c r="W27" s="205">
        <f t="shared" si="7"/>
        <v>0</v>
      </c>
      <c r="X27" s="206">
        <f t="shared" si="7"/>
        <v>8067500</v>
      </c>
      <c r="Y27" s="1171"/>
      <c r="Z27"/>
      <c r="AA27" s="143"/>
      <c r="AB27" s="143"/>
      <c r="AC27" s="143"/>
      <c r="AD27" s="143"/>
      <c r="AE27" s="143"/>
      <c r="AF27" s="143"/>
      <c r="AG27" s="143"/>
      <c r="AH27" s="143"/>
      <c r="AI27" s="143"/>
      <c r="AJ27" s="143"/>
      <c r="AK27" s="143"/>
      <c r="AL27" s="143"/>
      <c r="AM27" s="143"/>
      <c r="AN27" s="143"/>
      <c r="AO27" s="143"/>
      <c r="AP27" s="143"/>
      <c r="AQ27"/>
      <c r="AR27"/>
      <c r="AS27"/>
      <c r="AT27"/>
      <c r="AU27"/>
      <c r="AV27"/>
      <c r="AW27"/>
      <c r="AX27"/>
      <c r="AY27"/>
      <c r="AZ27"/>
    </row>
    <row r="28" spans="1:52" ht="24.95" customHeight="1" x14ac:dyDescent="0.25">
      <c r="A28" s="191">
        <v>13</v>
      </c>
      <c r="B28" s="192" t="s">
        <v>153</v>
      </c>
      <c r="C28" s="208">
        <v>0</v>
      </c>
      <c r="D28" s="209">
        <v>0</v>
      </c>
      <c r="E28" s="209">
        <v>0</v>
      </c>
      <c r="F28" s="195">
        <f>C28-D28-E28</f>
        <v>0</v>
      </c>
      <c r="G28" s="210">
        <v>0</v>
      </c>
      <c r="H28" s="211"/>
      <c r="I28" s="211"/>
      <c r="J28" s="212"/>
      <c r="K28" s="212"/>
      <c r="L28" s="212"/>
      <c r="M28" s="212">
        <v>0</v>
      </c>
      <c r="N28" s="212"/>
      <c r="O28" s="213"/>
      <c r="P28" s="210"/>
      <c r="Q28" s="212"/>
      <c r="R28" s="213"/>
      <c r="S28" s="210"/>
      <c r="T28" s="213"/>
      <c r="U28" s="214">
        <f>C28+G28+H28+I28+J28+K28+L28+M28+N28+O28-P28-Q28-R28</f>
        <v>0</v>
      </c>
      <c r="V28" s="215">
        <f>D28+T28</f>
        <v>0</v>
      </c>
      <c r="W28" s="215">
        <f>E28+S28</f>
        <v>0</v>
      </c>
      <c r="X28" s="200">
        <f>U28-V28-W28</f>
        <v>0</v>
      </c>
      <c r="Y28" s="1171"/>
      <c r="AA28" s="143"/>
      <c r="AB28" s="143"/>
      <c r="AC28" s="143"/>
      <c r="AD28" s="143"/>
      <c r="AE28" s="143"/>
      <c r="AF28" s="143"/>
      <c r="AG28" s="143"/>
      <c r="AH28" s="143"/>
      <c r="AI28" s="143"/>
      <c r="AJ28" s="143"/>
      <c r="AK28" s="143"/>
      <c r="AL28" s="143"/>
      <c r="AM28" s="143"/>
      <c r="AN28" s="143"/>
      <c r="AO28" s="143"/>
      <c r="AP28" s="143"/>
    </row>
    <row r="29" spans="1:52" ht="24.95" customHeight="1" x14ac:dyDescent="0.25">
      <c r="A29" s="191">
        <v>14</v>
      </c>
      <c r="B29" s="192" t="s">
        <v>154</v>
      </c>
      <c r="C29" s="208">
        <v>0</v>
      </c>
      <c r="D29" s="209">
        <v>0</v>
      </c>
      <c r="E29" s="209">
        <v>0</v>
      </c>
      <c r="F29" s="195">
        <f>C29-D29-E29</f>
        <v>0</v>
      </c>
      <c r="G29" s="210">
        <v>0</v>
      </c>
      <c r="H29" s="211"/>
      <c r="I29" s="211"/>
      <c r="J29" s="212"/>
      <c r="K29" s="212"/>
      <c r="L29" s="212">
        <v>0</v>
      </c>
      <c r="M29" s="212">
        <v>0</v>
      </c>
      <c r="N29" s="212"/>
      <c r="O29" s="213"/>
      <c r="P29" s="210"/>
      <c r="Q29" s="212"/>
      <c r="R29" s="213"/>
      <c r="S29" s="210"/>
      <c r="T29" s="213"/>
      <c r="U29" s="214">
        <f>C29+G29+H29+I29+J29+K29+L29+M29+N29+O29-P29-Q29-R29</f>
        <v>0</v>
      </c>
      <c r="V29" s="215">
        <f>D29+T29</f>
        <v>0</v>
      </c>
      <c r="W29" s="215">
        <f>E29+S29</f>
        <v>0</v>
      </c>
      <c r="X29" s="200">
        <f>U29-V29-W29</f>
        <v>0</v>
      </c>
      <c r="Y29" s="1171"/>
      <c r="AA29" s="146"/>
      <c r="AB29" s="146"/>
      <c r="AC29" s="146"/>
      <c r="AD29" s="146"/>
      <c r="AE29" s="146"/>
      <c r="AF29" s="146"/>
      <c r="AG29" s="146"/>
      <c r="AH29" s="146"/>
      <c r="AI29" s="146"/>
      <c r="AJ29" s="146"/>
      <c r="AK29" s="146"/>
      <c r="AL29" s="146"/>
      <c r="AM29" s="146"/>
      <c r="AN29" s="146"/>
      <c r="AO29" s="146"/>
      <c r="AP29" s="146"/>
    </row>
    <row r="30" spans="1:52" ht="24.95" customHeight="1" x14ac:dyDescent="0.25">
      <c r="A30" s="191">
        <v>15</v>
      </c>
      <c r="B30" s="192" t="s">
        <v>155</v>
      </c>
      <c r="C30" s="208">
        <v>0</v>
      </c>
      <c r="D30" s="209">
        <v>0</v>
      </c>
      <c r="E30" s="209">
        <v>0</v>
      </c>
      <c r="F30" s="195">
        <f>C30-D30-E30</f>
        <v>0</v>
      </c>
      <c r="G30" s="210"/>
      <c r="H30" s="211"/>
      <c r="I30" s="211"/>
      <c r="J30" s="212"/>
      <c r="K30" s="212"/>
      <c r="L30" s="212"/>
      <c r="M30" s="212">
        <v>0</v>
      </c>
      <c r="N30" s="212">
        <v>800000</v>
      </c>
      <c r="O30" s="213">
        <v>7267500</v>
      </c>
      <c r="P30" s="210"/>
      <c r="Q30" s="212"/>
      <c r="R30" s="213"/>
      <c r="S30" s="210"/>
      <c r="T30" s="213"/>
      <c r="U30" s="214">
        <f>C30+G30+H30+I30+J30+K30+L30+M30+N30+O30-P30-Q30-R30</f>
        <v>8067500</v>
      </c>
      <c r="V30" s="215">
        <f>D30+T30</f>
        <v>0</v>
      </c>
      <c r="W30" s="215">
        <f>E30+S30</f>
        <v>0</v>
      </c>
      <c r="X30" s="200">
        <f>U30-V30-W30</f>
        <v>8067500</v>
      </c>
      <c r="Y30" s="1171"/>
      <c r="AA30" s="146"/>
      <c r="AB30" s="146"/>
      <c r="AC30" s="146"/>
      <c r="AD30" s="146"/>
      <c r="AE30" s="146"/>
      <c r="AF30" s="146"/>
      <c r="AG30" s="146"/>
      <c r="AH30" s="146"/>
      <c r="AI30" s="146"/>
      <c r="AJ30" s="146"/>
      <c r="AK30" s="146"/>
      <c r="AL30" s="146"/>
      <c r="AM30" s="146"/>
      <c r="AN30" s="146"/>
      <c r="AO30" s="146"/>
      <c r="AP30" s="146"/>
    </row>
    <row r="31" spans="1:52" ht="24.95" customHeight="1" x14ac:dyDescent="0.25">
      <c r="A31" s="191">
        <v>16</v>
      </c>
      <c r="B31" s="192" t="s">
        <v>156</v>
      </c>
      <c r="C31" s="208">
        <v>0</v>
      </c>
      <c r="D31" s="209">
        <v>0</v>
      </c>
      <c r="E31" s="209">
        <v>0</v>
      </c>
      <c r="F31" s="195">
        <f>C31-D31-E31</f>
        <v>0</v>
      </c>
      <c r="G31" s="210">
        <v>0</v>
      </c>
      <c r="H31" s="211"/>
      <c r="I31" s="211"/>
      <c r="J31" s="212"/>
      <c r="K31" s="212"/>
      <c r="L31" s="212"/>
      <c r="M31" s="212">
        <v>0</v>
      </c>
      <c r="N31" s="212"/>
      <c r="O31" s="213"/>
      <c r="P31" s="210"/>
      <c r="Q31" s="212"/>
      <c r="R31" s="213"/>
      <c r="S31" s="210"/>
      <c r="T31" s="213"/>
      <c r="U31" s="214">
        <f>C31+G31+H31+I31+J31+K31+L31+M31+N31+O31-P31-Q31-R31</f>
        <v>0</v>
      </c>
      <c r="V31" s="215">
        <f>D31+T31</f>
        <v>0</v>
      </c>
      <c r="W31" s="215">
        <f>E31+S31</f>
        <v>0</v>
      </c>
      <c r="X31" s="200">
        <f>U31-V31-W31</f>
        <v>0</v>
      </c>
      <c r="Y31" s="1171"/>
      <c r="AA31" s="1236"/>
      <c r="AB31" s="1236"/>
      <c r="AC31" s="1236"/>
      <c r="AD31" s="1236"/>
      <c r="AE31" s="1236"/>
      <c r="AF31" s="1236"/>
      <c r="AG31" s="1236"/>
      <c r="AH31" s="1236"/>
      <c r="AI31" s="1236"/>
      <c r="AJ31" s="1236"/>
      <c r="AK31" s="1236"/>
      <c r="AL31" s="1236"/>
      <c r="AM31" s="1236"/>
      <c r="AN31" s="1236"/>
      <c r="AO31" s="1236"/>
      <c r="AP31" s="1236"/>
    </row>
    <row r="32" spans="1:52" ht="24.95" customHeight="1" x14ac:dyDescent="0.25">
      <c r="A32" s="191"/>
      <c r="B32" s="192"/>
      <c r="C32" s="208"/>
      <c r="D32" s="209"/>
      <c r="E32" s="209"/>
      <c r="F32" s="195"/>
      <c r="G32" s="210"/>
      <c r="H32" s="211"/>
      <c r="I32" s="211"/>
      <c r="J32" s="212"/>
      <c r="K32" s="212"/>
      <c r="L32" s="212"/>
      <c r="M32" s="212"/>
      <c r="N32" s="212"/>
      <c r="O32" s="213"/>
      <c r="P32" s="210"/>
      <c r="Q32" s="212"/>
      <c r="R32" s="213"/>
      <c r="S32" s="210"/>
      <c r="T32" s="213"/>
      <c r="U32" s="214"/>
      <c r="V32" s="215"/>
      <c r="W32" s="215"/>
      <c r="X32" s="200"/>
      <c r="Y32" s="1171"/>
      <c r="AA32" s="146"/>
      <c r="AB32" s="146"/>
      <c r="AC32" s="146"/>
      <c r="AD32" s="146"/>
      <c r="AE32" s="146"/>
      <c r="AF32" s="146"/>
      <c r="AG32" s="146"/>
      <c r="AH32" s="146"/>
      <c r="AI32" s="146"/>
      <c r="AJ32" s="146"/>
      <c r="AK32" s="146"/>
      <c r="AL32" s="146"/>
      <c r="AM32" s="146"/>
      <c r="AN32" s="146"/>
      <c r="AO32" s="146"/>
      <c r="AP32" s="146"/>
    </row>
    <row r="33" spans="1:52" s="218" customFormat="1" ht="24.95" customHeight="1" x14ac:dyDescent="0.25">
      <c r="A33" s="201" t="s">
        <v>157</v>
      </c>
      <c r="B33" s="216" t="s">
        <v>158</v>
      </c>
      <c r="C33" s="203">
        <f>SUM(C34:C36)</f>
        <v>0</v>
      </c>
      <c r="D33" s="204">
        <f t="shared" ref="D33:M33" si="8">SUM(D34:D36)</f>
        <v>0</v>
      </c>
      <c r="E33" s="204">
        <f t="shared" si="8"/>
        <v>0</v>
      </c>
      <c r="F33" s="217">
        <f t="shared" si="8"/>
        <v>0</v>
      </c>
      <c r="G33" s="205">
        <f t="shared" si="8"/>
        <v>0</v>
      </c>
      <c r="H33" s="219">
        <f t="shared" si="8"/>
        <v>0</v>
      </c>
      <c r="I33" s="219">
        <f t="shared" si="8"/>
        <v>0</v>
      </c>
      <c r="J33" s="219">
        <f t="shared" si="8"/>
        <v>0</v>
      </c>
      <c r="K33" s="219">
        <f t="shared" si="8"/>
        <v>0</v>
      </c>
      <c r="L33" s="219">
        <f t="shared" si="8"/>
        <v>0</v>
      </c>
      <c r="M33" s="219">
        <f t="shared" si="8"/>
        <v>0</v>
      </c>
      <c r="N33" s="219"/>
      <c r="O33" s="220"/>
      <c r="P33" s="205"/>
      <c r="Q33" s="219"/>
      <c r="R33" s="220"/>
      <c r="S33" s="205"/>
      <c r="T33" s="220"/>
      <c r="U33" s="221"/>
      <c r="V33" s="222"/>
      <c r="W33" s="222"/>
      <c r="X33" s="186"/>
      <c r="Y33" s="1171"/>
      <c r="Z33"/>
      <c r="AA33" s="146"/>
      <c r="AB33" s="146"/>
      <c r="AC33" s="146"/>
      <c r="AD33" s="146"/>
      <c r="AE33" s="146"/>
      <c r="AF33" s="146"/>
      <c r="AG33" s="146"/>
      <c r="AH33" s="146"/>
      <c r="AI33" s="146"/>
      <c r="AJ33" s="146"/>
      <c r="AK33" s="146"/>
      <c r="AL33" s="146"/>
      <c r="AM33" s="146"/>
      <c r="AN33" s="146"/>
      <c r="AO33" s="146"/>
      <c r="AP33" s="146"/>
      <c r="AQ33"/>
      <c r="AR33"/>
      <c r="AS33"/>
      <c r="AT33"/>
      <c r="AU33"/>
      <c r="AV33"/>
      <c r="AW33"/>
      <c r="AX33"/>
      <c r="AY33"/>
      <c r="AZ33"/>
    </row>
    <row r="34" spans="1:52" ht="24.95" customHeight="1" x14ac:dyDescent="0.25">
      <c r="A34" s="191">
        <v>17</v>
      </c>
      <c r="B34" s="207" t="s">
        <v>159</v>
      </c>
      <c r="C34" s="208">
        <v>0</v>
      </c>
      <c r="D34" s="209">
        <v>0</v>
      </c>
      <c r="E34" s="209">
        <v>0</v>
      </c>
      <c r="F34" s="195">
        <f>C34-D34-E34</f>
        <v>0</v>
      </c>
      <c r="G34" s="210">
        <v>0</v>
      </c>
      <c r="H34" s="211"/>
      <c r="I34" s="211"/>
      <c r="J34" s="212"/>
      <c r="K34" s="212"/>
      <c r="L34" s="212"/>
      <c r="M34" s="212">
        <v>0</v>
      </c>
      <c r="N34" s="212"/>
      <c r="O34" s="213"/>
      <c r="P34" s="210"/>
      <c r="Q34" s="212"/>
      <c r="R34" s="213"/>
      <c r="S34" s="210"/>
      <c r="T34" s="213"/>
      <c r="U34" s="214"/>
      <c r="V34" s="215"/>
      <c r="W34" s="215"/>
      <c r="X34" s="200"/>
      <c r="Y34" s="1171"/>
      <c r="AA34" s="151"/>
      <c r="AB34" s="151"/>
      <c r="AC34" s="151"/>
      <c r="AD34" s="151"/>
      <c r="AE34" s="151"/>
      <c r="AF34" s="151"/>
      <c r="AG34" s="151"/>
      <c r="AH34" s="151"/>
      <c r="AI34" s="151"/>
      <c r="AJ34" s="151"/>
      <c r="AK34" s="151"/>
      <c r="AL34" s="151"/>
      <c r="AM34" s="151"/>
      <c r="AN34" s="151"/>
      <c r="AO34" s="151"/>
      <c r="AP34" s="151"/>
    </row>
    <row r="35" spans="1:52" ht="24.95" customHeight="1" x14ac:dyDescent="0.25">
      <c r="A35" s="191">
        <v>18</v>
      </c>
      <c r="B35" s="207" t="s">
        <v>160</v>
      </c>
      <c r="C35" s="208">
        <v>0</v>
      </c>
      <c r="D35" s="209">
        <v>0</v>
      </c>
      <c r="E35" s="209">
        <v>0</v>
      </c>
      <c r="F35" s="195">
        <f>C35-D35-E35</f>
        <v>0</v>
      </c>
      <c r="G35" s="210">
        <v>0</v>
      </c>
      <c r="H35" s="211"/>
      <c r="I35" s="211"/>
      <c r="J35" s="212"/>
      <c r="K35" s="212"/>
      <c r="L35" s="212"/>
      <c r="M35" s="212">
        <v>0</v>
      </c>
      <c r="N35" s="212"/>
      <c r="O35" s="213"/>
      <c r="P35" s="210"/>
      <c r="Q35" s="212"/>
      <c r="R35" s="213"/>
      <c r="S35" s="210"/>
      <c r="T35" s="213"/>
      <c r="U35" s="214"/>
      <c r="V35" s="215"/>
      <c r="W35" s="215"/>
      <c r="X35" s="200"/>
      <c r="Y35" s="1171"/>
      <c r="AA35" s="151"/>
      <c r="AB35" s="151"/>
      <c r="AC35" s="151"/>
      <c r="AD35" s="151"/>
      <c r="AE35" s="151"/>
      <c r="AF35" s="151"/>
      <c r="AG35" s="151"/>
      <c r="AH35" s="151"/>
      <c r="AI35" s="151"/>
      <c r="AJ35" s="151"/>
      <c r="AK35" s="151"/>
      <c r="AL35" s="151"/>
      <c r="AM35" s="151"/>
      <c r="AN35" s="151"/>
      <c r="AO35" s="151"/>
      <c r="AP35" s="151"/>
    </row>
    <row r="36" spans="1:52" ht="24.95" customHeight="1" x14ac:dyDescent="0.25">
      <c r="A36" s="191">
        <v>19</v>
      </c>
      <c r="B36" s="207" t="s">
        <v>161</v>
      </c>
      <c r="C36" s="208">
        <v>0</v>
      </c>
      <c r="D36" s="209">
        <v>0</v>
      </c>
      <c r="E36" s="209">
        <v>0</v>
      </c>
      <c r="F36" s="195">
        <f>C36-D36-E36</f>
        <v>0</v>
      </c>
      <c r="G36" s="210">
        <v>0</v>
      </c>
      <c r="H36" s="211"/>
      <c r="I36" s="211"/>
      <c r="J36" s="212"/>
      <c r="K36" s="212"/>
      <c r="L36" s="212"/>
      <c r="M36" s="212">
        <v>0</v>
      </c>
      <c r="N36" s="212"/>
      <c r="O36" s="213"/>
      <c r="P36" s="210"/>
      <c r="Q36" s="212"/>
      <c r="R36" s="213"/>
      <c r="S36" s="210"/>
      <c r="T36" s="213"/>
      <c r="U36" s="214"/>
      <c r="V36" s="215"/>
      <c r="W36" s="215"/>
      <c r="X36" s="200"/>
      <c r="Y36" s="1171"/>
      <c r="AA36" s="146"/>
      <c r="AB36" s="146"/>
      <c r="AC36" s="146"/>
      <c r="AD36" s="146"/>
      <c r="AE36" s="146"/>
      <c r="AF36" s="146"/>
      <c r="AG36" s="146"/>
      <c r="AH36" s="146"/>
      <c r="AI36" s="146"/>
      <c r="AJ36" s="146"/>
      <c r="AK36" s="146"/>
      <c r="AL36" s="146"/>
      <c r="AM36" s="146"/>
      <c r="AN36" s="146"/>
      <c r="AO36" s="146"/>
      <c r="AP36" s="146"/>
    </row>
    <row r="37" spans="1:52" ht="24.95" customHeight="1" x14ac:dyDescent="0.25">
      <c r="A37" s="191"/>
      <c r="B37" s="192"/>
      <c r="C37" s="208"/>
      <c r="D37" s="209"/>
      <c r="E37" s="209"/>
      <c r="F37" s="195"/>
      <c r="G37" s="210"/>
      <c r="H37" s="211"/>
      <c r="I37" s="211"/>
      <c r="J37" s="212"/>
      <c r="K37" s="212"/>
      <c r="L37" s="212"/>
      <c r="M37" s="212"/>
      <c r="N37" s="212"/>
      <c r="O37" s="213"/>
      <c r="P37" s="210"/>
      <c r="Q37" s="212"/>
      <c r="R37" s="213"/>
      <c r="S37" s="210"/>
      <c r="T37" s="213"/>
      <c r="U37" s="214"/>
      <c r="V37" s="215"/>
      <c r="W37" s="215"/>
      <c r="X37" s="200"/>
      <c r="AA37" s="146"/>
      <c r="AB37" s="146"/>
      <c r="AC37" s="146"/>
      <c r="AD37" s="146"/>
      <c r="AE37" s="146"/>
      <c r="AF37" s="146"/>
      <c r="AG37" s="146"/>
      <c r="AH37" s="146"/>
      <c r="AI37" s="146"/>
      <c r="AJ37" s="146"/>
      <c r="AK37" s="146"/>
      <c r="AL37" s="146"/>
      <c r="AM37" s="146"/>
      <c r="AN37" s="146"/>
      <c r="AO37" s="146"/>
      <c r="AP37" s="146"/>
    </row>
    <row r="38" spans="1:52" s="218" customFormat="1" ht="24.95" customHeight="1" x14ac:dyDescent="0.25">
      <c r="A38" s="201" t="s">
        <v>162</v>
      </c>
      <c r="B38" s="216" t="s">
        <v>163</v>
      </c>
      <c r="C38" s="187"/>
      <c r="D38" s="185">
        <v>0</v>
      </c>
      <c r="E38" s="185">
        <v>0</v>
      </c>
      <c r="F38" s="186">
        <f>C38-D38-E38</f>
        <v>0</v>
      </c>
      <c r="G38" s="223"/>
      <c r="H38" s="224"/>
      <c r="I38" s="224"/>
      <c r="J38" s="225"/>
      <c r="K38" s="225"/>
      <c r="L38" s="225"/>
      <c r="M38" s="225"/>
      <c r="N38" s="225"/>
      <c r="O38" s="226"/>
      <c r="P38" s="223"/>
      <c r="Q38" s="225"/>
      <c r="R38" s="226"/>
      <c r="S38" s="223"/>
      <c r="T38" s="226"/>
      <c r="U38" s="221"/>
      <c r="V38" s="222"/>
      <c r="W38" s="222"/>
      <c r="X38" s="186"/>
      <c r="Y38"/>
      <c r="Z38"/>
      <c r="AA38" s="146"/>
      <c r="AB38" s="146"/>
      <c r="AC38" s="146"/>
      <c r="AD38" s="146"/>
      <c r="AE38" s="146"/>
      <c r="AF38" s="146"/>
      <c r="AG38" s="146"/>
      <c r="AH38" s="146"/>
      <c r="AI38" s="146"/>
      <c r="AJ38" s="146"/>
      <c r="AK38" s="146"/>
      <c r="AL38" s="146"/>
      <c r="AM38" s="146"/>
      <c r="AN38" s="146"/>
      <c r="AO38" s="146"/>
      <c r="AP38" s="146"/>
      <c r="AQ38"/>
      <c r="AR38"/>
      <c r="AS38"/>
      <c r="AT38"/>
      <c r="AU38"/>
      <c r="AV38"/>
      <c r="AW38"/>
      <c r="AX38"/>
      <c r="AY38"/>
      <c r="AZ38"/>
    </row>
    <row r="39" spans="1:52" ht="24.95" customHeight="1" x14ac:dyDescent="0.25">
      <c r="A39" s="191"/>
      <c r="B39" s="192"/>
      <c r="C39" s="193"/>
      <c r="D39" s="209"/>
      <c r="E39" s="209"/>
      <c r="F39" s="195"/>
      <c r="G39" s="210"/>
      <c r="H39" s="211"/>
      <c r="I39" s="211"/>
      <c r="J39" s="212"/>
      <c r="K39" s="212"/>
      <c r="L39" s="212"/>
      <c r="M39" s="212"/>
      <c r="N39" s="212"/>
      <c r="O39" s="213"/>
      <c r="P39" s="210"/>
      <c r="Q39" s="212"/>
      <c r="R39" s="213"/>
      <c r="S39" s="210"/>
      <c r="T39" s="213"/>
      <c r="U39" s="214"/>
      <c r="V39" s="215"/>
      <c r="W39" s="215"/>
      <c r="X39" s="200"/>
      <c r="AA39" s="146"/>
      <c r="AB39" s="146"/>
      <c r="AC39" s="146"/>
      <c r="AD39" s="146"/>
      <c r="AE39" s="146"/>
      <c r="AF39" s="146"/>
      <c r="AG39" s="146"/>
      <c r="AH39" s="146"/>
      <c r="AI39" s="146"/>
      <c r="AJ39" s="146"/>
      <c r="AK39" s="146"/>
      <c r="AL39" s="146"/>
      <c r="AM39" s="146"/>
      <c r="AN39" s="146"/>
      <c r="AO39" s="146"/>
      <c r="AP39" s="146"/>
    </row>
    <row r="40" spans="1:52" s="218" customFormat="1" ht="24.95" customHeight="1" x14ac:dyDescent="0.25">
      <c r="A40" s="1237"/>
      <c r="B40" s="1239" t="s">
        <v>164</v>
      </c>
      <c r="C40" s="1241">
        <f>C10+C12+C23+C27+C33+C38</f>
        <v>0</v>
      </c>
      <c r="D40" s="1241">
        <f>D10+D12+D23+D27+D33+D38</f>
        <v>0</v>
      </c>
      <c r="E40" s="1241">
        <f>E10+E12+E23+E27+E33+E38</f>
        <v>0</v>
      </c>
      <c r="F40" s="1243">
        <f>F10+F12+F23+F27+F33+F38</f>
        <v>0</v>
      </c>
      <c r="G40" s="227">
        <f>G38+G33+G27+G23+G12+G10</f>
        <v>1152000</v>
      </c>
      <c r="H40" s="227">
        <f t="shared" ref="H40:O40" si="9">H38+H33+H27+H23+H12+H10</f>
        <v>0</v>
      </c>
      <c r="I40" s="227">
        <f t="shared" si="9"/>
        <v>0</v>
      </c>
      <c r="J40" s="227">
        <f t="shared" si="9"/>
        <v>110643400</v>
      </c>
      <c r="K40" s="227">
        <f t="shared" si="9"/>
        <v>0</v>
      </c>
      <c r="L40" s="227">
        <f t="shared" si="9"/>
        <v>0</v>
      </c>
      <c r="M40" s="227">
        <f t="shared" si="9"/>
        <v>0</v>
      </c>
      <c r="N40" s="227">
        <f t="shared" si="9"/>
        <v>3279037935.9106369</v>
      </c>
      <c r="O40" s="227">
        <f t="shared" si="9"/>
        <v>225920000</v>
      </c>
      <c r="P40" s="228">
        <f t="shared" ref="P40:X40" si="10">P10+P12+P23+P27+P33+P38</f>
        <v>0</v>
      </c>
      <c r="Q40" s="229">
        <f t="shared" si="10"/>
        <v>0</v>
      </c>
      <c r="R40" s="230">
        <f t="shared" si="10"/>
        <v>37681000</v>
      </c>
      <c r="S40" s="1245">
        <f t="shared" si="10"/>
        <v>26109160</v>
      </c>
      <c r="T40" s="1245">
        <f t="shared" si="10"/>
        <v>217030949</v>
      </c>
      <c r="U40" s="1245">
        <f t="shared" si="10"/>
        <v>3579072335.9106369</v>
      </c>
      <c r="V40" s="1245">
        <f t="shared" si="10"/>
        <v>217030949</v>
      </c>
      <c r="W40" s="1245">
        <f t="shared" si="10"/>
        <v>26109160</v>
      </c>
      <c r="X40" s="1251">
        <f t="shared" si="10"/>
        <v>3335932226.9106369</v>
      </c>
      <c r="Y40"/>
      <c r="Z40"/>
      <c r="AA40" s="146"/>
      <c r="AB40" s="146"/>
      <c r="AC40" s="146"/>
      <c r="AD40" s="146"/>
      <c r="AE40" s="146"/>
      <c r="AF40" s="146"/>
      <c r="AG40" s="146"/>
      <c r="AH40" s="146"/>
      <c r="AI40" s="146"/>
      <c r="AJ40" s="146"/>
      <c r="AK40" s="146"/>
      <c r="AL40" s="146"/>
      <c r="AM40" s="146"/>
      <c r="AN40" s="146"/>
      <c r="AO40" s="146"/>
      <c r="AP40" s="146"/>
      <c r="AQ40"/>
      <c r="AR40"/>
      <c r="AS40"/>
      <c r="AT40"/>
      <c r="AU40"/>
      <c r="AV40"/>
      <c r="AW40"/>
      <c r="AX40"/>
      <c r="AY40"/>
      <c r="AZ40"/>
    </row>
    <row r="41" spans="1:52" s="218" customFormat="1" ht="24.95" customHeight="1" x14ac:dyDescent="0.25">
      <c r="A41" s="1238"/>
      <c r="B41" s="1240"/>
      <c r="C41" s="1242"/>
      <c r="D41" s="1242"/>
      <c r="E41" s="1242"/>
      <c r="F41" s="1244"/>
      <c r="G41" s="1247" t="s">
        <v>165</v>
      </c>
      <c r="H41" s="1248"/>
      <c r="I41" s="1248"/>
      <c r="J41" s="1248"/>
      <c r="K41" s="1248"/>
      <c r="L41" s="1248"/>
      <c r="M41" s="1248"/>
      <c r="N41" s="1249">
        <f>G40+H40+I40+J40+K40+L40+M40+N40+O40</f>
        <v>3616753335.9106369</v>
      </c>
      <c r="O41" s="1250"/>
      <c r="P41" s="1247" t="s">
        <v>166</v>
      </c>
      <c r="Q41" s="1248"/>
      <c r="R41" s="231">
        <f>P40+Q40+R40</f>
        <v>37681000</v>
      </c>
      <c r="S41" s="1246"/>
      <c r="T41" s="1246"/>
      <c r="U41" s="1246"/>
      <c r="V41" s="1246"/>
      <c r="W41" s="1246"/>
      <c r="X41" s="1252"/>
      <c r="Y41"/>
      <c r="Z41"/>
      <c r="AA41" s="146"/>
      <c r="AB41" s="146"/>
      <c r="AC41" s="146"/>
      <c r="AD41" s="146"/>
      <c r="AE41" s="146"/>
      <c r="AF41" s="146"/>
      <c r="AG41" s="146"/>
      <c r="AH41" s="146"/>
      <c r="AI41" s="146"/>
      <c r="AJ41" s="146"/>
      <c r="AK41" s="146"/>
      <c r="AL41" s="146"/>
      <c r="AM41" s="146"/>
      <c r="AN41" s="146"/>
      <c r="AO41" s="146"/>
      <c r="AP41" s="146"/>
      <c r="AQ41"/>
      <c r="AR41"/>
      <c r="AS41"/>
      <c r="AT41"/>
      <c r="AU41"/>
      <c r="AV41"/>
      <c r="AW41"/>
      <c r="AX41"/>
      <c r="AY41"/>
      <c r="AZ41"/>
    </row>
    <row r="42" spans="1:52" x14ac:dyDescent="0.25">
      <c r="A42" s="1"/>
      <c r="B42" s="1"/>
      <c r="C42" s="1"/>
      <c r="D42" s="1"/>
      <c r="E42" s="1"/>
      <c r="F42" s="1"/>
      <c r="G42" s="1"/>
      <c r="H42" s="1"/>
      <c r="I42" s="1"/>
      <c r="J42" s="1"/>
      <c r="K42" s="1"/>
      <c r="L42" s="1"/>
      <c r="M42" s="1"/>
      <c r="N42" s="1"/>
      <c r="O42" s="1"/>
      <c r="P42" s="1"/>
      <c r="Q42" s="1"/>
      <c r="R42" s="232"/>
      <c r="S42" s="1"/>
      <c r="T42" s="1"/>
      <c r="U42" s="233"/>
      <c r="V42" s="234"/>
      <c r="W42" s="1"/>
      <c r="X42" s="1"/>
      <c r="AA42" s="1"/>
      <c r="AB42" s="1"/>
      <c r="AC42" s="1"/>
      <c r="AD42" s="1"/>
      <c r="AE42" s="1"/>
      <c r="AF42" s="1"/>
      <c r="AG42" s="1"/>
      <c r="AH42" s="1"/>
      <c r="AI42" s="1"/>
      <c r="AJ42" s="1"/>
      <c r="AK42" s="1"/>
    </row>
    <row r="43" spans="1:52" x14ac:dyDescent="0.25">
      <c r="A43" s="1"/>
      <c r="B43" s="235"/>
      <c r="C43" s="2"/>
      <c r="D43" s="2"/>
      <c r="E43" s="2"/>
      <c r="F43" s="1"/>
      <c r="G43" s="236"/>
      <c r="H43" s="236"/>
      <c r="I43" s="236"/>
      <c r="J43" s="2"/>
      <c r="K43" s="2"/>
      <c r="L43" s="2"/>
      <c r="M43" s="2"/>
      <c r="N43" s="2"/>
      <c r="O43" s="2"/>
      <c r="P43" s="2"/>
      <c r="Q43" s="2"/>
      <c r="R43" s="2"/>
      <c r="S43" s="2"/>
      <c r="T43" s="2"/>
      <c r="U43" s="1"/>
      <c r="V43" s="237"/>
      <c r="W43" s="236"/>
      <c r="X43" s="236"/>
      <c r="AA43" s="1"/>
      <c r="AB43" s="1"/>
      <c r="AC43" s="1"/>
      <c r="AD43" s="1"/>
      <c r="AE43" s="1"/>
      <c r="AF43" s="1"/>
      <c r="AG43" s="1"/>
      <c r="AH43" s="1"/>
      <c r="AI43" s="1"/>
      <c r="AJ43" s="1"/>
      <c r="AK43" s="1"/>
    </row>
    <row r="44" spans="1:52" x14ac:dyDescent="0.25">
      <c r="A44" s="1"/>
      <c r="C44" s="2"/>
      <c r="D44" s="2"/>
      <c r="E44" s="2"/>
      <c r="F44" s="1"/>
      <c r="G44" s="2"/>
      <c r="H44" s="2"/>
      <c r="I44" s="2"/>
      <c r="J44" s="2"/>
      <c r="K44" s="2"/>
      <c r="L44" s="2"/>
      <c r="M44" s="2"/>
      <c r="N44" s="238"/>
      <c r="O44" s="2"/>
      <c r="P44" s="1145"/>
      <c r="Q44" s="2"/>
      <c r="R44" s="1145"/>
      <c r="S44" s="2"/>
      <c r="T44" s="1145"/>
      <c r="U44" s="1"/>
      <c r="V44" s="238"/>
      <c r="W44" s="2"/>
      <c r="X44" s="2"/>
      <c r="AA44" s="1"/>
      <c r="AB44" s="1"/>
      <c r="AC44" s="1"/>
      <c r="AD44" s="1"/>
      <c r="AE44" s="1"/>
      <c r="AF44" s="1"/>
      <c r="AG44" s="1"/>
      <c r="AH44" s="1"/>
      <c r="AI44" s="1"/>
      <c r="AJ44" s="1"/>
      <c r="AK44" s="1"/>
    </row>
    <row r="45" spans="1:52" x14ac:dyDescent="0.25">
      <c r="A45" s="1"/>
      <c r="B45" s="2"/>
      <c r="C45" s="2"/>
      <c r="D45" s="2"/>
      <c r="E45" s="2"/>
      <c r="F45" s="1"/>
      <c r="G45" s="2"/>
      <c r="H45" s="2"/>
      <c r="I45" s="2"/>
      <c r="J45" s="2"/>
      <c r="K45" s="2"/>
      <c r="L45" s="2"/>
      <c r="M45" s="2"/>
      <c r="N45" s="2"/>
      <c r="O45" s="1145"/>
      <c r="P45" s="1145"/>
      <c r="Q45" s="1145"/>
      <c r="R45" s="1145"/>
      <c r="S45" s="1145"/>
      <c r="T45" s="1145"/>
      <c r="U45" s="1"/>
      <c r="V45" s="2"/>
      <c r="W45" s="2"/>
      <c r="X45" s="2"/>
      <c r="AA45" s="1"/>
      <c r="AB45" s="1"/>
      <c r="AC45" s="1"/>
      <c r="AD45" s="1"/>
      <c r="AE45" s="1"/>
      <c r="AF45" s="1"/>
      <c r="AG45" s="1"/>
      <c r="AH45" s="1"/>
      <c r="AI45" s="1"/>
      <c r="AJ45" s="1"/>
      <c r="AK45" s="1"/>
    </row>
    <row r="46" spans="1:52" x14ac:dyDescent="0.25">
      <c r="A46" s="1"/>
      <c r="B46" s="236"/>
      <c r="C46" s="1"/>
      <c r="D46" s="1"/>
      <c r="E46" s="1"/>
      <c r="F46" s="1"/>
      <c r="G46" s="1"/>
      <c r="H46" s="1"/>
      <c r="I46" s="1"/>
      <c r="J46" s="1"/>
      <c r="K46" s="1"/>
      <c r="L46" s="1"/>
      <c r="M46" s="1"/>
      <c r="N46" s="232"/>
      <c r="O46" s="1"/>
      <c r="P46" s="1"/>
      <c r="Q46" s="1"/>
      <c r="R46" s="1"/>
      <c r="S46" s="1"/>
      <c r="T46" s="232"/>
      <c r="U46" s="1"/>
      <c r="V46" s="1"/>
      <c r="W46" s="1"/>
      <c r="X46" s="1"/>
      <c r="AA46" s="1"/>
      <c r="AB46" s="1"/>
      <c r="AC46" s="1"/>
      <c r="AD46" s="1"/>
      <c r="AE46" s="1"/>
      <c r="AF46" s="1"/>
      <c r="AG46" s="1"/>
      <c r="AH46" s="1"/>
      <c r="AI46" s="1"/>
      <c r="AJ46" s="1"/>
      <c r="AK46" s="1"/>
    </row>
    <row r="47" spans="1:52" x14ac:dyDescent="0.25">
      <c r="A47" s="239"/>
      <c r="B47" s="1"/>
      <c r="C47" s="1"/>
      <c r="D47" s="1"/>
      <c r="E47" s="1"/>
      <c r="F47" s="1"/>
      <c r="G47" s="1"/>
      <c r="H47" s="1"/>
      <c r="I47" s="1"/>
      <c r="J47" s="1"/>
      <c r="K47" s="1"/>
      <c r="L47" s="1"/>
      <c r="M47" s="1"/>
      <c r="N47" s="1"/>
      <c r="O47" s="1"/>
      <c r="P47" s="1"/>
      <c r="Q47" s="1"/>
      <c r="R47" s="1"/>
      <c r="S47" s="1"/>
      <c r="T47" s="1"/>
      <c r="U47" s="1"/>
      <c r="V47" s="1"/>
      <c r="W47" s="1"/>
      <c r="X47" s="1"/>
    </row>
    <row r="48" spans="1:52" x14ac:dyDescent="0.25">
      <c r="A48" s="239"/>
      <c r="B48" s="1"/>
      <c r="C48" s="1"/>
      <c r="D48" s="1"/>
      <c r="E48" s="1"/>
      <c r="F48" s="1"/>
      <c r="G48" s="1"/>
      <c r="H48" s="1"/>
      <c r="I48" s="1"/>
      <c r="J48" s="1"/>
      <c r="K48" s="1"/>
      <c r="L48" s="1"/>
      <c r="M48" s="1"/>
      <c r="N48" s="1"/>
      <c r="O48" s="1"/>
      <c r="P48" s="1"/>
      <c r="Q48" s="1"/>
      <c r="R48" s="1"/>
      <c r="S48" s="1"/>
      <c r="T48" s="1"/>
      <c r="U48" s="1"/>
      <c r="V48" s="1"/>
      <c r="W48" s="1"/>
      <c r="X48" s="1"/>
    </row>
    <row r="49" spans="1:24" x14ac:dyDescent="0.25">
      <c r="A49" s="239"/>
      <c r="B49" s="1"/>
      <c r="C49" s="1"/>
      <c r="D49" s="1"/>
      <c r="E49" s="1"/>
      <c r="F49" s="1"/>
      <c r="G49" s="1"/>
      <c r="H49" s="1"/>
      <c r="I49" s="1"/>
      <c r="J49" s="1"/>
      <c r="K49" s="1"/>
      <c r="L49" s="1"/>
      <c r="M49" s="1"/>
      <c r="N49" s="1"/>
      <c r="O49" s="1"/>
      <c r="P49" s="1"/>
      <c r="Q49" s="1"/>
      <c r="R49" s="1"/>
      <c r="S49" s="1"/>
      <c r="T49" s="1"/>
      <c r="U49" s="1"/>
      <c r="V49" s="1"/>
      <c r="W49" s="1"/>
      <c r="X49" s="1"/>
    </row>
    <row r="50" spans="1:24" x14ac:dyDescent="0.25">
      <c r="A50" s="239"/>
      <c r="B50" s="1"/>
      <c r="C50" s="1"/>
      <c r="D50" s="1"/>
      <c r="E50" s="1"/>
      <c r="F50" s="1"/>
      <c r="G50" s="1"/>
      <c r="H50" s="1"/>
      <c r="I50" s="1"/>
      <c r="J50" s="1"/>
      <c r="K50" s="1"/>
      <c r="L50" s="1"/>
      <c r="M50" s="1"/>
      <c r="N50" s="1"/>
      <c r="O50" s="1"/>
      <c r="P50" s="1"/>
      <c r="Q50" s="1"/>
      <c r="R50" s="1"/>
      <c r="S50" s="1"/>
      <c r="T50" s="1"/>
      <c r="U50" s="1"/>
      <c r="V50" s="1"/>
      <c r="W50" s="1"/>
      <c r="X50" s="1"/>
    </row>
    <row r="51" spans="1:24" x14ac:dyDescent="0.25">
      <c r="A51" s="239"/>
      <c r="B51" s="1"/>
      <c r="C51" s="1"/>
      <c r="D51" s="1"/>
      <c r="E51" s="1"/>
      <c r="F51" s="1"/>
      <c r="G51" s="1"/>
      <c r="H51" s="1"/>
      <c r="I51" s="1"/>
      <c r="J51" s="1"/>
      <c r="K51" s="1"/>
      <c r="L51" s="1"/>
      <c r="M51" s="1"/>
      <c r="N51" s="1"/>
      <c r="O51" s="1"/>
      <c r="P51" s="1"/>
      <c r="Q51" s="1"/>
      <c r="R51" s="1"/>
      <c r="S51" s="1"/>
      <c r="T51" s="1"/>
      <c r="U51" s="1"/>
      <c r="V51" s="1"/>
      <c r="W51" s="1"/>
      <c r="X51" s="1"/>
    </row>
    <row r="52" spans="1:24" x14ac:dyDescent="0.25">
      <c r="A52" s="239"/>
      <c r="B52" s="1"/>
      <c r="C52" s="1"/>
      <c r="D52" s="1"/>
      <c r="E52" s="1"/>
      <c r="F52" s="1"/>
      <c r="G52" s="1"/>
      <c r="H52" s="1"/>
      <c r="I52" s="1"/>
      <c r="J52" s="1"/>
      <c r="K52" s="1"/>
      <c r="L52" s="1"/>
      <c r="M52" s="1"/>
      <c r="N52" s="1"/>
      <c r="O52" s="1"/>
      <c r="P52" s="1"/>
      <c r="Q52" s="1"/>
      <c r="R52" s="1"/>
      <c r="S52" s="1"/>
      <c r="T52" s="1"/>
      <c r="U52" s="1"/>
      <c r="V52" s="1"/>
      <c r="W52" s="1"/>
      <c r="X52" s="1"/>
    </row>
    <row r="53" spans="1:24" x14ac:dyDescent="0.25">
      <c r="A53" s="239"/>
      <c r="B53" s="1"/>
      <c r="C53" s="1"/>
      <c r="D53" s="1"/>
      <c r="E53" s="1"/>
      <c r="F53" s="1"/>
      <c r="G53" s="1"/>
      <c r="H53" s="1"/>
      <c r="I53" s="1"/>
      <c r="J53" s="1"/>
      <c r="K53" s="1"/>
      <c r="L53" s="1"/>
      <c r="M53" s="1"/>
      <c r="N53" s="1"/>
      <c r="O53" s="1"/>
      <c r="P53" s="1"/>
      <c r="Q53" s="1"/>
      <c r="R53" s="1"/>
      <c r="S53" s="1"/>
      <c r="T53" s="1"/>
      <c r="U53" s="1"/>
      <c r="V53" s="1"/>
      <c r="W53" s="1"/>
      <c r="X53" s="1"/>
    </row>
    <row r="54" spans="1:24" x14ac:dyDescent="0.25">
      <c r="A54" s="239"/>
      <c r="B54" s="1"/>
      <c r="C54" s="1"/>
      <c r="D54" s="1"/>
      <c r="E54" s="1"/>
      <c r="F54" s="1"/>
      <c r="G54" s="1"/>
      <c r="H54" s="1"/>
      <c r="I54" s="1"/>
      <c r="J54" s="1"/>
      <c r="K54" s="1"/>
      <c r="L54" s="1"/>
      <c r="M54" s="1"/>
      <c r="N54" s="1"/>
      <c r="O54" s="1"/>
      <c r="P54" s="1"/>
      <c r="Q54" s="1"/>
      <c r="R54" s="1"/>
      <c r="S54" s="1"/>
      <c r="T54" s="1"/>
      <c r="U54" s="1"/>
      <c r="V54" s="1"/>
      <c r="W54" s="1"/>
      <c r="X54" s="1"/>
    </row>
    <row r="55" spans="1:24" x14ac:dyDescent="0.25">
      <c r="A55" s="239"/>
      <c r="B55" s="1"/>
      <c r="C55" s="1"/>
      <c r="D55" s="1"/>
      <c r="E55" s="1"/>
      <c r="F55" s="1"/>
      <c r="G55" s="1"/>
      <c r="H55" s="1"/>
      <c r="I55" s="1"/>
      <c r="J55" s="1"/>
      <c r="K55" s="1"/>
      <c r="L55" s="1"/>
      <c r="M55" s="1"/>
      <c r="N55" s="1"/>
      <c r="O55" s="1"/>
      <c r="P55" s="1"/>
      <c r="Q55" s="1"/>
      <c r="R55" s="1"/>
      <c r="S55" s="1"/>
      <c r="T55" s="1"/>
      <c r="U55" s="1"/>
      <c r="V55" s="1"/>
      <c r="W55" s="1"/>
      <c r="X55" s="1"/>
    </row>
    <row r="56" spans="1:24" ht="18.75" x14ac:dyDescent="0.3">
      <c r="A56" s="162"/>
      <c r="B56" s="162"/>
      <c r="C56" s="162"/>
      <c r="D56" s="162"/>
      <c r="E56" s="162"/>
      <c r="F56" s="162"/>
      <c r="G56" s="162"/>
      <c r="H56" s="162"/>
      <c r="I56" s="162"/>
      <c r="J56" s="162"/>
      <c r="K56" s="162"/>
      <c r="L56" s="162"/>
      <c r="M56" s="162"/>
      <c r="N56" s="162"/>
      <c r="O56" s="162"/>
      <c r="P56" s="162"/>
      <c r="Q56" s="162"/>
      <c r="R56" s="162"/>
      <c r="S56" s="1"/>
      <c r="T56" s="1"/>
      <c r="U56" s="1"/>
      <c r="V56" s="240"/>
      <c r="W56" s="1"/>
      <c r="X56" s="1"/>
    </row>
    <row r="57" spans="1:24" x14ac:dyDescent="0.25">
      <c r="A57" s="239"/>
      <c r="B57" s="1"/>
      <c r="C57" s="1"/>
      <c r="D57" s="1"/>
      <c r="E57" s="1"/>
      <c r="F57" s="1"/>
      <c r="G57" s="1"/>
      <c r="H57" s="1"/>
      <c r="I57" s="1"/>
      <c r="J57" s="1"/>
      <c r="K57" s="1"/>
      <c r="L57" s="1"/>
      <c r="M57" s="1"/>
      <c r="N57" s="1"/>
      <c r="O57" s="1"/>
      <c r="P57" s="1"/>
      <c r="Q57" s="1"/>
      <c r="R57" s="1"/>
      <c r="S57" s="1"/>
      <c r="T57" s="1"/>
      <c r="U57" s="1"/>
      <c r="V57" s="1"/>
      <c r="W57" s="1"/>
      <c r="X57" s="1"/>
    </row>
    <row r="58" spans="1:24" x14ac:dyDescent="0.25">
      <c r="A58" s="239"/>
      <c r="B58" s="1"/>
      <c r="C58" s="1"/>
      <c r="D58" s="1"/>
      <c r="E58" s="1"/>
      <c r="F58" s="1"/>
      <c r="G58" s="1"/>
      <c r="H58" s="1"/>
      <c r="I58" s="1"/>
      <c r="J58" s="1"/>
      <c r="K58" s="1"/>
      <c r="L58" s="1"/>
      <c r="M58" s="1"/>
      <c r="N58" s="1"/>
      <c r="O58" s="1"/>
      <c r="P58" s="1"/>
      <c r="Q58" s="1"/>
      <c r="R58" s="1"/>
      <c r="S58" s="1"/>
      <c r="T58" s="1"/>
      <c r="U58" s="1"/>
      <c r="V58" s="1"/>
      <c r="W58" s="1"/>
      <c r="X58" s="1"/>
    </row>
    <row r="59" spans="1:24" x14ac:dyDescent="0.25">
      <c r="A59" s="239"/>
      <c r="B59" s="1"/>
      <c r="C59" s="1"/>
      <c r="D59" s="1"/>
      <c r="E59" s="1"/>
      <c r="F59" s="1"/>
      <c r="G59" s="1"/>
      <c r="H59" s="1"/>
      <c r="I59" s="1"/>
      <c r="J59" s="1"/>
      <c r="K59" s="1"/>
      <c r="L59" s="1"/>
      <c r="M59" s="1"/>
      <c r="N59" s="1"/>
      <c r="O59" s="1"/>
      <c r="P59" s="1"/>
      <c r="Q59" s="1"/>
      <c r="R59" s="1"/>
      <c r="S59" s="1"/>
      <c r="T59" s="1"/>
      <c r="U59" s="1"/>
      <c r="V59" s="1"/>
      <c r="W59" s="1"/>
      <c r="X59" s="1"/>
    </row>
    <row r="60" spans="1:24" x14ac:dyDescent="0.25">
      <c r="A60" s="239"/>
      <c r="B60" s="1"/>
      <c r="C60" s="1"/>
      <c r="D60" s="1"/>
      <c r="E60" s="1"/>
      <c r="F60" s="1"/>
      <c r="G60" s="1"/>
      <c r="H60" s="1"/>
      <c r="I60" s="1"/>
      <c r="J60" s="1"/>
      <c r="K60" s="1"/>
      <c r="L60" s="1"/>
      <c r="M60" s="1"/>
      <c r="N60" s="1"/>
      <c r="O60" s="1"/>
      <c r="P60" s="1"/>
      <c r="Q60" s="1"/>
      <c r="R60" s="1"/>
      <c r="S60" s="1"/>
      <c r="T60" s="1"/>
      <c r="U60" s="1"/>
      <c r="V60" s="1"/>
      <c r="W60" s="1"/>
      <c r="X60" s="1"/>
    </row>
    <row r="61" spans="1:24" x14ac:dyDescent="0.25">
      <c r="A61" s="239"/>
      <c r="B61" s="1"/>
      <c r="C61" s="1"/>
      <c r="D61" s="1"/>
      <c r="E61" s="1"/>
      <c r="F61" s="1"/>
      <c r="G61" s="1"/>
      <c r="H61" s="1"/>
      <c r="I61" s="1"/>
      <c r="J61" s="1"/>
      <c r="K61" s="1"/>
      <c r="L61" s="1"/>
      <c r="M61" s="1"/>
      <c r="N61" s="1"/>
      <c r="O61" s="1"/>
      <c r="P61" s="1"/>
      <c r="Q61" s="1"/>
      <c r="R61" s="1"/>
      <c r="S61" s="1"/>
      <c r="T61" s="1"/>
      <c r="U61" s="1"/>
      <c r="V61" s="1"/>
      <c r="W61" s="1"/>
      <c r="X61" s="1"/>
    </row>
    <row r="62" spans="1:24" x14ac:dyDescent="0.25">
      <c r="A62" s="239"/>
      <c r="B62" s="1"/>
      <c r="C62" s="1"/>
      <c r="D62" s="1"/>
      <c r="E62" s="1"/>
      <c r="F62" s="1"/>
      <c r="G62" s="1"/>
      <c r="H62" s="1"/>
      <c r="I62" s="1"/>
      <c r="J62" s="1"/>
      <c r="K62" s="1"/>
      <c r="L62" s="1"/>
      <c r="M62" s="1"/>
      <c r="N62" s="1"/>
      <c r="O62" s="1"/>
      <c r="P62" s="1"/>
      <c r="Q62" s="1"/>
      <c r="R62" s="1"/>
      <c r="S62" s="1"/>
      <c r="T62" s="1"/>
      <c r="U62" s="1"/>
      <c r="V62" s="1"/>
      <c r="W62" s="1"/>
      <c r="X62" s="1"/>
    </row>
    <row r="63" spans="1:24" x14ac:dyDescent="0.25">
      <c r="A63" s="239"/>
      <c r="B63" s="1"/>
      <c r="C63" s="1"/>
      <c r="D63" s="1"/>
      <c r="E63" s="1"/>
      <c r="F63" s="1"/>
      <c r="G63" s="1"/>
      <c r="H63" s="1"/>
      <c r="I63" s="1"/>
      <c r="J63" s="1"/>
      <c r="K63" s="1"/>
      <c r="L63" s="1"/>
      <c r="M63" s="1"/>
      <c r="N63" s="1"/>
      <c r="O63" s="1"/>
      <c r="P63" s="1"/>
      <c r="Q63" s="1"/>
      <c r="R63" s="1"/>
      <c r="S63" s="1"/>
      <c r="T63" s="1"/>
      <c r="U63" s="1"/>
      <c r="V63" s="1"/>
      <c r="W63" s="1"/>
      <c r="X63" s="1"/>
    </row>
    <row r="64" spans="1:24" x14ac:dyDescent="0.25">
      <c r="A64" s="239"/>
      <c r="B64" s="1"/>
      <c r="C64" s="1"/>
      <c r="D64" s="1"/>
      <c r="E64" s="1"/>
      <c r="F64" s="1"/>
      <c r="G64" s="1"/>
      <c r="H64" s="1"/>
      <c r="I64" s="1"/>
      <c r="J64" s="1"/>
      <c r="K64" s="1"/>
      <c r="L64" s="1"/>
      <c r="M64" s="1"/>
      <c r="N64" s="1"/>
      <c r="O64" s="1"/>
      <c r="P64" s="1"/>
      <c r="Q64" s="1"/>
      <c r="R64" s="1"/>
      <c r="S64" s="1"/>
      <c r="T64" s="1"/>
      <c r="U64" s="1"/>
      <c r="V64" s="1"/>
      <c r="W64" s="1"/>
      <c r="X64" s="1"/>
    </row>
    <row r="65" spans="1:37" ht="18.75" x14ac:dyDescent="0.3">
      <c r="A65" s="162"/>
      <c r="B65" s="162"/>
      <c r="C65" s="162"/>
      <c r="D65" s="162"/>
      <c r="E65" s="162"/>
      <c r="F65" s="162"/>
      <c r="G65" s="162"/>
      <c r="H65" s="162"/>
      <c r="I65" s="162"/>
      <c r="J65" s="162"/>
      <c r="K65" s="162"/>
      <c r="L65" s="162"/>
      <c r="M65" s="162"/>
      <c r="N65" s="162"/>
      <c r="O65" s="162"/>
      <c r="P65" s="162"/>
      <c r="Q65" s="162"/>
      <c r="R65" s="162"/>
      <c r="S65" s="1"/>
      <c r="T65" s="1"/>
      <c r="U65" s="1"/>
      <c r="V65" s="240"/>
      <c r="W65" s="1"/>
      <c r="X65" s="1"/>
    </row>
    <row r="66" spans="1:37" x14ac:dyDescent="0.25">
      <c r="A66" s="1"/>
      <c r="C66" s="2"/>
      <c r="D66" s="2"/>
      <c r="E66" s="2"/>
      <c r="F66" s="1"/>
      <c r="G66" s="2"/>
      <c r="H66" s="2"/>
      <c r="I66" s="2"/>
      <c r="J66" s="2"/>
      <c r="K66" s="2"/>
      <c r="L66" s="2"/>
      <c r="M66" s="2"/>
      <c r="N66" s="238"/>
      <c r="O66" s="2"/>
      <c r="P66" s="2"/>
      <c r="Q66" s="2"/>
      <c r="R66" s="2"/>
      <c r="S66" s="2"/>
      <c r="T66" s="2"/>
      <c r="U66" s="1"/>
      <c r="V66" s="2"/>
      <c r="W66" s="2"/>
      <c r="X66" s="2"/>
      <c r="AA66" s="1"/>
      <c r="AB66" s="1"/>
      <c r="AC66" s="1"/>
      <c r="AD66" s="1"/>
      <c r="AE66" s="1"/>
      <c r="AF66" s="1"/>
      <c r="AG66" s="1"/>
      <c r="AH66" s="1"/>
      <c r="AI66" s="1"/>
      <c r="AJ66" s="1"/>
      <c r="AK66" s="1"/>
    </row>
    <row r="67" spans="1:37" x14ac:dyDescent="0.25">
      <c r="A67" s="1"/>
      <c r="B67" s="2"/>
      <c r="C67" s="2"/>
      <c r="D67" s="2"/>
      <c r="E67" s="2"/>
      <c r="F67" s="1"/>
      <c r="G67" s="2"/>
      <c r="H67" s="2"/>
      <c r="I67" s="2"/>
      <c r="J67" s="2"/>
      <c r="K67" s="2"/>
      <c r="L67" s="2"/>
      <c r="M67" s="2"/>
      <c r="N67" s="2"/>
      <c r="O67" s="2"/>
      <c r="P67" s="2"/>
      <c r="Q67" s="2"/>
      <c r="R67" s="2"/>
      <c r="S67" s="2"/>
      <c r="T67" s="2"/>
      <c r="U67" s="1"/>
      <c r="V67" s="2"/>
      <c r="W67" s="2"/>
      <c r="X67" s="2"/>
      <c r="AA67" s="1"/>
      <c r="AB67" s="1"/>
      <c r="AC67" s="1"/>
      <c r="AD67" s="1"/>
      <c r="AE67" s="1"/>
      <c r="AF67" s="1"/>
      <c r="AG67" s="1"/>
      <c r="AH67" s="1"/>
      <c r="AI67" s="1"/>
      <c r="AJ67" s="1"/>
      <c r="AK67" s="1"/>
    </row>
    <row r="68" spans="1:37" x14ac:dyDescent="0.25">
      <c r="A68" s="1"/>
      <c r="B68" s="236"/>
      <c r="C68" s="1"/>
      <c r="D68" s="1"/>
      <c r="E68" s="1"/>
      <c r="F68" s="1"/>
      <c r="G68" s="1"/>
      <c r="H68" s="1"/>
      <c r="I68" s="1"/>
      <c r="J68" s="1"/>
      <c r="K68" s="1"/>
      <c r="L68" s="1"/>
      <c r="M68" s="1"/>
      <c r="N68" s="1"/>
      <c r="O68" s="1"/>
      <c r="P68" s="1"/>
      <c r="Q68" s="1"/>
      <c r="R68" s="1"/>
      <c r="S68" s="1"/>
      <c r="T68" s="1"/>
      <c r="U68" s="1"/>
      <c r="V68" s="1"/>
      <c r="W68" s="1"/>
      <c r="X68" s="1"/>
      <c r="AA68" s="1"/>
      <c r="AB68" s="1"/>
      <c r="AC68" s="1"/>
      <c r="AD68" s="1"/>
      <c r="AE68" s="1"/>
      <c r="AF68" s="1"/>
      <c r="AG68" s="1"/>
      <c r="AH68" s="1"/>
      <c r="AI68" s="1"/>
      <c r="AJ68" s="1"/>
      <c r="AK68" s="1"/>
    </row>
    <row r="69" spans="1:37" x14ac:dyDescent="0.25">
      <c r="A69" s="239"/>
      <c r="B69" s="1"/>
      <c r="C69" s="1"/>
      <c r="D69" s="1"/>
      <c r="E69" s="1"/>
      <c r="F69" s="1"/>
      <c r="G69" s="1"/>
      <c r="H69" s="1"/>
      <c r="I69" s="1"/>
      <c r="J69" s="1"/>
      <c r="K69" s="1"/>
      <c r="L69" s="1"/>
      <c r="M69" s="1"/>
      <c r="N69" s="1"/>
      <c r="O69" s="1"/>
      <c r="P69" s="1"/>
      <c r="Q69" s="1"/>
      <c r="R69" s="1"/>
      <c r="S69" s="1"/>
      <c r="T69" s="1"/>
      <c r="U69" s="1"/>
      <c r="V69" s="1"/>
      <c r="W69" s="1"/>
      <c r="X69" s="1"/>
    </row>
    <row r="70" spans="1:37" x14ac:dyDescent="0.25">
      <c r="A70" s="239"/>
      <c r="B70" s="1"/>
      <c r="C70" s="1"/>
      <c r="D70" s="1"/>
      <c r="E70" s="1"/>
      <c r="F70" s="1"/>
      <c r="G70" s="1"/>
      <c r="H70" s="1"/>
      <c r="I70" s="1"/>
      <c r="J70" s="1"/>
      <c r="K70" s="1"/>
      <c r="L70" s="1"/>
      <c r="M70" s="1"/>
      <c r="N70" s="1"/>
      <c r="O70" s="1"/>
      <c r="P70" s="1"/>
      <c r="Q70" s="1"/>
      <c r="R70" s="1"/>
      <c r="S70" s="1"/>
      <c r="T70" s="1"/>
      <c r="U70" s="1"/>
      <c r="V70" s="1"/>
      <c r="W70" s="1"/>
      <c r="X70" s="1"/>
    </row>
    <row r="71" spans="1:37" x14ac:dyDescent="0.25">
      <c r="A71" s="239"/>
      <c r="B71" s="1"/>
      <c r="C71" s="1"/>
      <c r="D71" s="1"/>
      <c r="E71" s="1"/>
      <c r="F71" s="1"/>
      <c r="G71" s="1"/>
      <c r="H71" s="1"/>
      <c r="I71" s="1"/>
      <c r="J71" s="1"/>
      <c r="K71" s="1"/>
      <c r="L71" s="1"/>
      <c r="M71" s="1"/>
      <c r="N71" s="1"/>
      <c r="O71" s="1"/>
      <c r="P71" s="1"/>
      <c r="Q71" s="1"/>
      <c r="R71" s="1"/>
      <c r="S71" s="1"/>
      <c r="T71" s="1"/>
      <c r="U71" s="1"/>
      <c r="V71" s="1"/>
      <c r="W71" s="1"/>
      <c r="X71" s="1"/>
    </row>
    <row r="72" spans="1:37" x14ac:dyDescent="0.25">
      <c r="A72" s="239"/>
      <c r="B72" s="1"/>
      <c r="C72" s="1"/>
      <c r="D72" s="1"/>
      <c r="E72" s="1"/>
      <c r="F72" s="1"/>
      <c r="G72" s="1"/>
      <c r="H72" s="1"/>
      <c r="I72" s="1"/>
      <c r="J72" s="1"/>
      <c r="K72" s="1"/>
      <c r="L72" s="1"/>
      <c r="M72" s="1"/>
      <c r="N72" s="1"/>
      <c r="O72" s="1"/>
      <c r="P72" s="1"/>
      <c r="Q72" s="1"/>
      <c r="R72" s="1"/>
      <c r="S72" s="1"/>
      <c r="T72" s="1"/>
      <c r="U72" s="1"/>
      <c r="V72" s="1"/>
      <c r="W72" s="1"/>
      <c r="X72" s="1"/>
    </row>
    <row r="73" spans="1:37" x14ac:dyDescent="0.25">
      <c r="A73" s="239"/>
      <c r="B73" s="1"/>
      <c r="C73" s="1"/>
      <c r="D73" s="1"/>
      <c r="E73" s="1"/>
      <c r="F73" s="1"/>
      <c r="G73" s="1"/>
      <c r="H73" s="1"/>
      <c r="I73" s="1"/>
      <c r="J73" s="1"/>
      <c r="K73" s="1"/>
      <c r="L73" s="1"/>
      <c r="M73" s="1"/>
      <c r="N73" s="1"/>
      <c r="O73" s="1"/>
      <c r="P73" s="1"/>
      <c r="Q73" s="1"/>
      <c r="R73" s="1"/>
      <c r="S73" s="1"/>
      <c r="T73" s="1"/>
      <c r="U73" s="1"/>
      <c r="V73" s="1"/>
      <c r="W73" s="1"/>
      <c r="X73" s="1"/>
    </row>
    <row r="74" spans="1:37" x14ac:dyDescent="0.25">
      <c r="A74" s="239"/>
      <c r="B74" s="1"/>
      <c r="C74" s="1"/>
      <c r="D74" s="1"/>
      <c r="E74" s="1"/>
      <c r="F74" s="1"/>
      <c r="G74" s="1"/>
      <c r="H74" s="1"/>
      <c r="I74" s="1"/>
      <c r="J74" s="1"/>
      <c r="K74" s="1"/>
      <c r="L74" s="1"/>
      <c r="M74" s="1"/>
      <c r="N74" s="1"/>
      <c r="O74" s="1"/>
      <c r="P74" s="1"/>
      <c r="Q74" s="1"/>
      <c r="R74" s="1"/>
      <c r="S74" s="1"/>
      <c r="T74" s="1"/>
      <c r="U74" s="1"/>
      <c r="V74" s="1"/>
      <c r="W74" s="1"/>
      <c r="X74" s="1"/>
    </row>
    <row r="75" spans="1:37" x14ac:dyDescent="0.25">
      <c r="A75" s="239"/>
      <c r="B75" s="1"/>
      <c r="C75" s="1"/>
      <c r="D75" s="1"/>
      <c r="E75" s="1"/>
      <c r="F75" s="1"/>
      <c r="G75" s="1"/>
      <c r="H75" s="1"/>
      <c r="I75" s="1"/>
      <c r="J75" s="1"/>
      <c r="K75" s="1"/>
      <c r="L75" s="1"/>
      <c r="M75" s="1"/>
      <c r="N75" s="1"/>
      <c r="O75" s="1"/>
      <c r="P75" s="1"/>
      <c r="Q75" s="1"/>
      <c r="R75" s="1"/>
      <c r="S75" s="1"/>
      <c r="T75" s="1"/>
      <c r="U75" s="1"/>
      <c r="V75" s="1"/>
      <c r="W75" s="1"/>
      <c r="X75" s="1"/>
    </row>
    <row r="76" spans="1:37" x14ac:dyDescent="0.25">
      <c r="A76" s="239"/>
      <c r="B76" s="1"/>
      <c r="C76" s="1"/>
      <c r="D76" s="1"/>
      <c r="E76" s="1"/>
      <c r="F76" s="1"/>
      <c r="G76" s="1"/>
      <c r="H76" s="1"/>
      <c r="I76" s="1"/>
      <c r="J76" s="1"/>
      <c r="K76" s="1"/>
      <c r="L76" s="1"/>
      <c r="M76" s="1"/>
      <c r="N76" s="1"/>
      <c r="O76" s="1"/>
      <c r="P76" s="1"/>
      <c r="Q76" s="1"/>
      <c r="R76" s="1"/>
      <c r="S76" s="1"/>
      <c r="T76" s="1"/>
      <c r="U76" s="1"/>
      <c r="V76" s="1"/>
      <c r="W76" s="1"/>
      <c r="X76" s="1"/>
    </row>
    <row r="77" spans="1:37" x14ac:dyDescent="0.25">
      <c r="A77" s="239"/>
      <c r="B77" s="1"/>
      <c r="C77" s="1"/>
      <c r="D77" s="1"/>
      <c r="E77" s="1"/>
      <c r="F77" s="1"/>
      <c r="G77" s="1"/>
      <c r="H77" s="1"/>
      <c r="I77" s="1"/>
      <c r="J77" s="1"/>
      <c r="K77" s="1"/>
      <c r="L77" s="1"/>
      <c r="M77" s="1"/>
      <c r="N77" s="1"/>
      <c r="O77" s="1"/>
      <c r="P77" s="1"/>
      <c r="Q77" s="1"/>
      <c r="R77" s="1"/>
      <c r="S77" s="1"/>
      <c r="T77" s="1"/>
      <c r="U77" s="1"/>
      <c r="V77" s="1"/>
      <c r="W77" s="1"/>
      <c r="X77" s="1"/>
    </row>
    <row r="78" spans="1:37" x14ac:dyDescent="0.25">
      <c r="A78" s="239"/>
      <c r="B78" s="1"/>
      <c r="C78" s="1"/>
      <c r="D78" s="1"/>
      <c r="E78" s="1"/>
      <c r="F78" s="1"/>
      <c r="G78" s="1"/>
      <c r="H78" s="1"/>
      <c r="I78" s="1"/>
      <c r="J78" s="1"/>
      <c r="K78" s="1"/>
      <c r="L78" s="1"/>
      <c r="M78" s="1"/>
      <c r="N78" s="1"/>
      <c r="O78" s="1"/>
      <c r="P78" s="1"/>
      <c r="Q78" s="1"/>
      <c r="R78" s="1"/>
      <c r="S78" s="1"/>
      <c r="T78" s="1"/>
      <c r="U78" s="1"/>
      <c r="V78" s="1"/>
      <c r="W78" s="1"/>
      <c r="X78" s="1"/>
    </row>
  </sheetData>
  <mergeCells count="46">
    <mergeCell ref="H7:I7"/>
    <mergeCell ref="J7:M7"/>
    <mergeCell ref="T40:T41"/>
    <mergeCell ref="U40:U41"/>
    <mergeCell ref="V40:V41"/>
    <mergeCell ref="AA31:AP31"/>
    <mergeCell ref="A40:A41"/>
    <mergeCell ref="B40:B41"/>
    <mergeCell ref="C40:C41"/>
    <mergeCell ref="D40:D41"/>
    <mergeCell ref="E40:E41"/>
    <mergeCell ref="F40:F41"/>
    <mergeCell ref="S40:S41"/>
    <mergeCell ref="G41:M41"/>
    <mergeCell ref="N41:O41"/>
    <mergeCell ref="P41:Q41"/>
    <mergeCell ref="W40:W41"/>
    <mergeCell ref="X40:X41"/>
    <mergeCell ref="T5:T6"/>
    <mergeCell ref="W4:W6"/>
    <mergeCell ref="X4:X6"/>
    <mergeCell ref="G5:G6"/>
    <mergeCell ref="H5:I5"/>
    <mergeCell ref="J5:M5"/>
    <mergeCell ref="N5:N6"/>
    <mergeCell ref="O5:O6"/>
    <mergeCell ref="P5:P6"/>
    <mergeCell ref="Q5:Q6"/>
    <mergeCell ref="R5:R6"/>
    <mergeCell ref="V4:V6"/>
    <mergeCell ref="AC1:AE1"/>
    <mergeCell ref="A3:A6"/>
    <mergeCell ref="B3:B6"/>
    <mergeCell ref="C3:F3"/>
    <mergeCell ref="G3:O3"/>
    <mergeCell ref="P3:R3"/>
    <mergeCell ref="S3:T4"/>
    <mergeCell ref="U3:X3"/>
    <mergeCell ref="C4:C6"/>
    <mergeCell ref="D4:D6"/>
    <mergeCell ref="E4:E6"/>
    <mergeCell ref="F4:F6"/>
    <mergeCell ref="G4:O4"/>
    <mergeCell ref="P4:R4"/>
    <mergeCell ref="U4:U6"/>
    <mergeCell ref="S5:S6"/>
  </mergeCells>
  <pageMargins left="1.31" right="0.2" top="0.84" bottom="0.25" header="0.31496062992126" footer="0.31496062992126"/>
  <pageSetup paperSize="5" scale="40"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429"/>
  <sheetViews>
    <sheetView topLeftCell="A204" zoomScale="75" zoomScaleNormal="75" workbookViewId="0">
      <selection activeCell="R218" sqref="R218:R228"/>
    </sheetView>
  </sheetViews>
  <sheetFormatPr defaultRowHeight="15" x14ac:dyDescent="0.25"/>
  <cols>
    <col min="2" max="6" width="5.5703125" customWidth="1"/>
    <col min="8" max="8" width="22.28515625" customWidth="1"/>
    <col min="10" max="10" width="10.5703125" customWidth="1"/>
    <col min="18" max="18" width="19.42578125" customWidth="1"/>
    <col min="20" max="20" width="16.85546875" style="1073" bestFit="1" customWidth="1"/>
    <col min="21" max="21" width="12.140625" bestFit="1" customWidth="1"/>
    <col min="258" max="262" width="5.5703125" customWidth="1"/>
    <col min="264" max="264" width="22.28515625" customWidth="1"/>
    <col min="266" max="266" width="10.5703125" customWidth="1"/>
    <col min="274" max="274" width="19.42578125" customWidth="1"/>
    <col min="276" max="276" width="15.7109375" bestFit="1" customWidth="1"/>
    <col min="514" max="518" width="5.5703125" customWidth="1"/>
    <col min="520" max="520" width="22.28515625" customWidth="1"/>
    <col min="522" max="522" width="10.5703125" customWidth="1"/>
    <col min="530" max="530" width="19.42578125" customWidth="1"/>
    <col min="532" max="532" width="15.7109375" bestFit="1" customWidth="1"/>
    <col min="770" max="774" width="5.5703125" customWidth="1"/>
    <col min="776" max="776" width="22.28515625" customWidth="1"/>
    <col min="778" max="778" width="10.5703125" customWidth="1"/>
    <col min="786" max="786" width="19.42578125" customWidth="1"/>
    <col min="788" max="788" width="15.7109375" bestFit="1" customWidth="1"/>
    <col min="1026" max="1030" width="5.5703125" customWidth="1"/>
    <col min="1032" max="1032" width="22.28515625" customWidth="1"/>
    <col min="1034" max="1034" width="10.5703125" customWidth="1"/>
    <col min="1042" max="1042" width="19.42578125" customWidth="1"/>
    <col min="1044" max="1044" width="15.7109375" bestFit="1" customWidth="1"/>
    <col min="1282" max="1286" width="5.5703125" customWidth="1"/>
    <col min="1288" max="1288" width="22.28515625" customWidth="1"/>
    <col min="1290" max="1290" width="10.5703125" customWidth="1"/>
    <col min="1298" max="1298" width="19.42578125" customWidth="1"/>
    <col min="1300" max="1300" width="15.7109375" bestFit="1" customWidth="1"/>
    <col min="1538" max="1542" width="5.5703125" customWidth="1"/>
    <col min="1544" max="1544" width="22.28515625" customWidth="1"/>
    <col min="1546" max="1546" width="10.5703125" customWidth="1"/>
    <col min="1554" max="1554" width="19.42578125" customWidth="1"/>
    <col min="1556" max="1556" width="15.7109375" bestFit="1" customWidth="1"/>
    <col min="1794" max="1798" width="5.5703125" customWidth="1"/>
    <col min="1800" max="1800" width="22.28515625" customWidth="1"/>
    <col min="1802" max="1802" width="10.5703125" customWidth="1"/>
    <col min="1810" max="1810" width="19.42578125" customWidth="1"/>
    <col min="1812" max="1812" width="15.7109375" bestFit="1" customWidth="1"/>
    <col min="2050" max="2054" width="5.5703125" customWidth="1"/>
    <col min="2056" max="2056" width="22.28515625" customWidth="1"/>
    <col min="2058" max="2058" width="10.5703125" customWidth="1"/>
    <col min="2066" max="2066" width="19.42578125" customWidth="1"/>
    <col min="2068" max="2068" width="15.7109375" bestFit="1" customWidth="1"/>
    <col min="2306" max="2310" width="5.5703125" customWidth="1"/>
    <col min="2312" max="2312" width="22.28515625" customWidth="1"/>
    <col min="2314" max="2314" width="10.5703125" customWidth="1"/>
    <col min="2322" max="2322" width="19.42578125" customWidth="1"/>
    <col min="2324" max="2324" width="15.7109375" bestFit="1" customWidth="1"/>
    <col min="2562" max="2566" width="5.5703125" customWidth="1"/>
    <col min="2568" max="2568" width="22.28515625" customWidth="1"/>
    <col min="2570" max="2570" width="10.5703125" customWidth="1"/>
    <col min="2578" max="2578" width="19.42578125" customWidth="1"/>
    <col min="2580" max="2580" width="15.7109375" bestFit="1" customWidth="1"/>
    <col min="2818" max="2822" width="5.5703125" customWidth="1"/>
    <col min="2824" max="2824" width="22.28515625" customWidth="1"/>
    <col min="2826" max="2826" width="10.5703125" customWidth="1"/>
    <col min="2834" max="2834" width="19.42578125" customWidth="1"/>
    <col min="2836" max="2836" width="15.7109375" bestFit="1" customWidth="1"/>
    <col min="3074" max="3078" width="5.5703125" customWidth="1"/>
    <col min="3080" max="3080" width="22.28515625" customWidth="1"/>
    <col min="3082" max="3082" width="10.5703125" customWidth="1"/>
    <col min="3090" max="3090" width="19.42578125" customWidth="1"/>
    <col min="3092" max="3092" width="15.7109375" bestFit="1" customWidth="1"/>
    <col min="3330" max="3334" width="5.5703125" customWidth="1"/>
    <col min="3336" max="3336" width="22.28515625" customWidth="1"/>
    <col min="3338" max="3338" width="10.5703125" customWidth="1"/>
    <col min="3346" max="3346" width="19.42578125" customWidth="1"/>
    <col min="3348" max="3348" width="15.7109375" bestFit="1" customWidth="1"/>
    <col min="3586" max="3590" width="5.5703125" customWidth="1"/>
    <col min="3592" max="3592" width="22.28515625" customWidth="1"/>
    <col min="3594" max="3594" width="10.5703125" customWidth="1"/>
    <col min="3602" max="3602" width="19.42578125" customWidth="1"/>
    <col min="3604" max="3604" width="15.7109375" bestFit="1" customWidth="1"/>
    <col min="3842" max="3846" width="5.5703125" customWidth="1"/>
    <col min="3848" max="3848" width="22.28515625" customWidth="1"/>
    <col min="3850" max="3850" width="10.5703125" customWidth="1"/>
    <col min="3858" max="3858" width="19.42578125" customWidth="1"/>
    <col min="3860" max="3860" width="15.7109375" bestFit="1" customWidth="1"/>
    <col min="4098" max="4102" width="5.5703125" customWidth="1"/>
    <col min="4104" max="4104" width="22.28515625" customWidth="1"/>
    <col min="4106" max="4106" width="10.5703125" customWidth="1"/>
    <col min="4114" max="4114" width="19.42578125" customWidth="1"/>
    <col min="4116" max="4116" width="15.7109375" bestFit="1" customWidth="1"/>
    <col min="4354" max="4358" width="5.5703125" customWidth="1"/>
    <col min="4360" max="4360" width="22.28515625" customWidth="1"/>
    <col min="4362" max="4362" width="10.5703125" customWidth="1"/>
    <col min="4370" max="4370" width="19.42578125" customWidth="1"/>
    <col min="4372" max="4372" width="15.7109375" bestFit="1" customWidth="1"/>
    <col min="4610" max="4614" width="5.5703125" customWidth="1"/>
    <col min="4616" max="4616" width="22.28515625" customWidth="1"/>
    <col min="4618" max="4618" width="10.5703125" customWidth="1"/>
    <col min="4626" max="4626" width="19.42578125" customWidth="1"/>
    <col min="4628" max="4628" width="15.7109375" bestFit="1" customWidth="1"/>
    <col min="4866" max="4870" width="5.5703125" customWidth="1"/>
    <col min="4872" max="4872" width="22.28515625" customWidth="1"/>
    <col min="4874" max="4874" width="10.5703125" customWidth="1"/>
    <col min="4882" max="4882" width="19.42578125" customWidth="1"/>
    <col min="4884" max="4884" width="15.7109375" bestFit="1" customWidth="1"/>
    <col min="5122" max="5126" width="5.5703125" customWidth="1"/>
    <col min="5128" max="5128" width="22.28515625" customWidth="1"/>
    <col min="5130" max="5130" width="10.5703125" customWidth="1"/>
    <col min="5138" max="5138" width="19.42578125" customWidth="1"/>
    <col min="5140" max="5140" width="15.7109375" bestFit="1" customWidth="1"/>
    <col min="5378" max="5382" width="5.5703125" customWidth="1"/>
    <col min="5384" max="5384" width="22.28515625" customWidth="1"/>
    <col min="5386" max="5386" width="10.5703125" customWidth="1"/>
    <col min="5394" max="5394" width="19.42578125" customWidth="1"/>
    <col min="5396" max="5396" width="15.7109375" bestFit="1" customWidth="1"/>
    <col min="5634" max="5638" width="5.5703125" customWidth="1"/>
    <col min="5640" max="5640" width="22.28515625" customWidth="1"/>
    <col min="5642" max="5642" width="10.5703125" customWidth="1"/>
    <col min="5650" max="5650" width="19.42578125" customWidth="1"/>
    <col min="5652" max="5652" width="15.7109375" bestFit="1" customWidth="1"/>
    <col min="5890" max="5894" width="5.5703125" customWidth="1"/>
    <col min="5896" max="5896" width="22.28515625" customWidth="1"/>
    <col min="5898" max="5898" width="10.5703125" customWidth="1"/>
    <col min="5906" max="5906" width="19.42578125" customWidth="1"/>
    <col min="5908" max="5908" width="15.7109375" bestFit="1" customWidth="1"/>
    <col min="6146" max="6150" width="5.5703125" customWidth="1"/>
    <col min="6152" max="6152" width="22.28515625" customWidth="1"/>
    <col min="6154" max="6154" width="10.5703125" customWidth="1"/>
    <col min="6162" max="6162" width="19.42578125" customWidth="1"/>
    <col min="6164" max="6164" width="15.7109375" bestFit="1" customWidth="1"/>
    <col min="6402" max="6406" width="5.5703125" customWidth="1"/>
    <col min="6408" max="6408" width="22.28515625" customWidth="1"/>
    <col min="6410" max="6410" width="10.5703125" customWidth="1"/>
    <col min="6418" max="6418" width="19.42578125" customWidth="1"/>
    <col min="6420" max="6420" width="15.7109375" bestFit="1" customWidth="1"/>
    <col min="6658" max="6662" width="5.5703125" customWidth="1"/>
    <col min="6664" max="6664" width="22.28515625" customWidth="1"/>
    <col min="6666" max="6666" width="10.5703125" customWidth="1"/>
    <col min="6674" max="6674" width="19.42578125" customWidth="1"/>
    <col min="6676" max="6676" width="15.7109375" bestFit="1" customWidth="1"/>
    <col min="6914" max="6918" width="5.5703125" customWidth="1"/>
    <col min="6920" max="6920" width="22.28515625" customWidth="1"/>
    <col min="6922" max="6922" width="10.5703125" customWidth="1"/>
    <col min="6930" max="6930" width="19.42578125" customWidth="1"/>
    <col min="6932" max="6932" width="15.7109375" bestFit="1" customWidth="1"/>
    <col min="7170" max="7174" width="5.5703125" customWidth="1"/>
    <col min="7176" max="7176" width="22.28515625" customWidth="1"/>
    <col min="7178" max="7178" width="10.5703125" customWidth="1"/>
    <col min="7186" max="7186" width="19.42578125" customWidth="1"/>
    <col min="7188" max="7188" width="15.7109375" bestFit="1" customWidth="1"/>
    <col min="7426" max="7430" width="5.5703125" customWidth="1"/>
    <col min="7432" max="7432" width="22.28515625" customWidth="1"/>
    <col min="7434" max="7434" width="10.5703125" customWidth="1"/>
    <col min="7442" max="7442" width="19.42578125" customWidth="1"/>
    <col min="7444" max="7444" width="15.7109375" bestFit="1" customWidth="1"/>
    <col min="7682" max="7686" width="5.5703125" customWidth="1"/>
    <col min="7688" max="7688" width="22.28515625" customWidth="1"/>
    <col min="7690" max="7690" width="10.5703125" customWidth="1"/>
    <col min="7698" max="7698" width="19.42578125" customWidth="1"/>
    <col min="7700" max="7700" width="15.7109375" bestFit="1" customWidth="1"/>
    <col min="7938" max="7942" width="5.5703125" customWidth="1"/>
    <col min="7944" max="7944" width="22.28515625" customWidth="1"/>
    <col min="7946" max="7946" width="10.5703125" customWidth="1"/>
    <col min="7954" max="7954" width="19.42578125" customWidth="1"/>
    <col min="7956" max="7956" width="15.7109375" bestFit="1" customWidth="1"/>
    <col min="8194" max="8198" width="5.5703125" customWidth="1"/>
    <col min="8200" max="8200" width="22.28515625" customWidth="1"/>
    <col min="8202" max="8202" width="10.5703125" customWidth="1"/>
    <col min="8210" max="8210" width="19.42578125" customWidth="1"/>
    <col min="8212" max="8212" width="15.7109375" bestFit="1" customWidth="1"/>
    <col min="8450" max="8454" width="5.5703125" customWidth="1"/>
    <col min="8456" max="8456" width="22.28515625" customWidth="1"/>
    <col min="8458" max="8458" width="10.5703125" customWidth="1"/>
    <col min="8466" max="8466" width="19.42578125" customWidth="1"/>
    <col min="8468" max="8468" width="15.7109375" bestFit="1" customWidth="1"/>
    <col min="8706" max="8710" width="5.5703125" customWidth="1"/>
    <col min="8712" max="8712" width="22.28515625" customWidth="1"/>
    <col min="8714" max="8714" width="10.5703125" customWidth="1"/>
    <col min="8722" max="8722" width="19.42578125" customWidth="1"/>
    <col min="8724" max="8724" width="15.7109375" bestFit="1" customWidth="1"/>
    <col min="8962" max="8966" width="5.5703125" customWidth="1"/>
    <col min="8968" max="8968" width="22.28515625" customWidth="1"/>
    <col min="8970" max="8970" width="10.5703125" customWidth="1"/>
    <col min="8978" max="8978" width="19.42578125" customWidth="1"/>
    <col min="8980" max="8980" width="15.7109375" bestFit="1" customWidth="1"/>
    <col min="9218" max="9222" width="5.5703125" customWidth="1"/>
    <col min="9224" max="9224" width="22.28515625" customWidth="1"/>
    <col min="9226" max="9226" width="10.5703125" customWidth="1"/>
    <col min="9234" max="9234" width="19.42578125" customWidth="1"/>
    <col min="9236" max="9236" width="15.7109375" bestFit="1" customWidth="1"/>
    <col min="9474" max="9478" width="5.5703125" customWidth="1"/>
    <col min="9480" max="9480" width="22.28515625" customWidth="1"/>
    <col min="9482" max="9482" width="10.5703125" customWidth="1"/>
    <col min="9490" max="9490" width="19.42578125" customWidth="1"/>
    <col min="9492" max="9492" width="15.7109375" bestFit="1" customWidth="1"/>
    <col min="9730" max="9734" width="5.5703125" customWidth="1"/>
    <col min="9736" max="9736" width="22.28515625" customWidth="1"/>
    <col min="9738" max="9738" width="10.5703125" customWidth="1"/>
    <col min="9746" max="9746" width="19.42578125" customWidth="1"/>
    <col min="9748" max="9748" width="15.7109375" bestFit="1" customWidth="1"/>
    <col min="9986" max="9990" width="5.5703125" customWidth="1"/>
    <col min="9992" max="9992" width="22.28515625" customWidth="1"/>
    <col min="9994" max="9994" width="10.5703125" customWidth="1"/>
    <col min="10002" max="10002" width="19.42578125" customWidth="1"/>
    <col min="10004" max="10004" width="15.7109375" bestFit="1" customWidth="1"/>
    <col min="10242" max="10246" width="5.5703125" customWidth="1"/>
    <col min="10248" max="10248" width="22.28515625" customWidth="1"/>
    <col min="10250" max="10250" width="10.5703125" customWidth="1"/>
    <col min="10258" max="10258" width="19.42578125" customWidth="1"/>
    <col min="10260" max="10260" width="15.7109375" bestFit="1" customWidth="1"/>
    <col min="10498" max="10502" width="5.5703125" customWidth="1"/>
    <col min="10504" max="10504" width="22.28515625" customWidth="1"/>
    <col min="10506" max="10506" width="10.5703125" customWidth="1"/>
    <col min="10514" max="10514" width="19.42578125" customWidth="1"/>
    <col min="10516" max="10516" width="15.7109375" bestFit="1" customWidth="1"/>
    <col min="10754" max="10758" width="5.5703125" customWidth="1"/>
    <col min="10760" max="10760" width="22.28515625" customWidth="1"/>
    <col min="10762" max="10762" width="10.5703125" customWidth="1"/>
    <col min="10770" max="10770" width="19.42578125" customWidth="1"/>
    <col min="10772" max="10772" width="15.7109375" bestFit="1" customWidth="1"/>
    <col min="11010" max="11014" width="5.5703125" customWidth="1"/>
    <col min="11016" max="11016" width="22.28515625" customWidth="1"/>
    <col min="11018" max="11018" width="10.5703125" customWidth="1"/>
    <col min="11026" max="11026" width="19.42578125" customWidth="1"/>
    <col min="11028" max="11028" width="15.7109375" bestFit="1" customWidth="1"/>
    <col min="11266" max="11270" width="5.5703125" customWidth="1"/>
    <col min="11272" max="11272" width="22.28515625" customWidth="1"/>
    <col min="11274" max="11274" width="10.5703125" customWidth="1"/>
    <col min="11282" max="11282" width="19.42578125" customWidth="1"/>
    <col min="11284" max="11284" width="15.7109375" bestFit="1" customWidth="1"/>
    <col min="11522" max="11526" width="5.5703125" customWidth="1"/>
    <col min="11528" max="11528" width="22.28515625" customWidth="1"/>
    <col min="11530" max="11530" width="10.5703125" customWidth="1"/>
    <col min="11538" max="11538" width="19.42578125" customWidth="1"/>
    <col min="11540" max="11540" width="15.7109375" bestFit="1" customWidth="1"/>
    <col min="11778" max="11782" width="5.5703125" customWidth="1"/>
    <col min="11784" max="11784" width="22.28515625" customWidth="1"/>
    <col min="11786" max="11786" width="10.5703125" customWidth="1"/>
    <col min="11794" max="11794" width="19.42578125" customWidth="1"/>
    <col min="11796" max="11796" width="15.7109375" bestFit="1" customWidth="1"/>
    <col min="12034" max="12038" width="5.5703125" customWidth="1"/>
    <col min="12040" max="12040" width="22.28515625" customWidth="1"/>
    <col min="12042" max="12042" width="10.5703125" customWidth="1"/>
    <col min="12050" max="12050" width="19.42578125" customWidth="1"/>
    <col min="12052" max="12052" width="15.7109375" bestFit="1" customWidth="1"/>
    <col min="12290" max="12294" width="5.5703125" customWidth="1"/>
    <col min="12296" max="12296" width="22.28515625" customWidth="1"/>
    <col min="12298" max="12298" width="10.5703125" customWidth="1"/>
    <col min="12306" max="12306" width="19.42578125" customWidth="1"/>
    <col min="12308" max="12308" width="15.7109375" bestFit="1" customWidth="1"/>
    <col min="12546" max="12550" width="5.5703125" customWidth="1"/>
    <col min="12552" max="12552" width="22.28515625" customWidth="1"/>
    <col min="12554" max="12554" width="10.5703125" customWidth="1"/>
    <col min="12562" max="12562" width="19.42578125" customWidth="1"/>
    <col min="12564" max="12564" width="15.7109375" bestFit="1" customWidth="1"/>
    <col min="12802" max="12806" width="5.5703125" customWidth="1"/>
    <col min="12808" max="12808" width="22.28515625" customWidth="1"/>
    <col min="12810" max="12810" width="10.5703125" customWidth="1"/>
    <col min="12818" max="12818" width="19.42578125" customWidth="1"/>
    <col min="12820" max="12820" width="15.7109375" bestFit="1" customWidth="1"/>
    <col min="13058" max="13062" width="5.5703125" customWidth="1"/>
    <col min="13064" max="13064" width="22.28515625" customWidth="1"/>
    <col min="13066" max="13066" width="10.5703125" customWidth="1"/>
    <col min="13074" max="13074" width="19.42578125" customWidth="1"/>
    <col min="13076" max="13076" width="15.7109375" bestFit="1" customWidth="1"/>
    <col min="13314" max="13318" width="5.5703125" customWidth="1"/>
    <col min="13320" max="13320" width="22.28515625" customWidth="1"/>
    <col min="13322" max="13322" width="10.5703125" customWidth="1"/>
    <col min="13330" max="13330" width="19.42578125" customWidth="1"/>
    <col min="13332" max="13332" width="15.7109375" bestFit="1" customWidth="1"/>
    <col min="13570" max="13574" width="5.5703125" customWidth="1"/>
    <col min="13576" max="13576" width="22.28515625" customWidth="1"/>
    <col min="13578" max="13578" width="10.5703125" customWidth="1"/>
    <col min="13586" max="13586" width="19.42578125" customWidth="1"/>
    <col min="13588" max="13588" width="15.7109375" bestFit="1" customWidth="1"/>
    <col min="13826" max="13830" width="5.5703125" customWidth="1"/>
    <col min="13832" max="13832" width="22.28515625" customWidth="1"/>
    <col min="13834" max="13834" width="10.5703125" customWidth="1"/>
    <col min="13842" max="13842" width="19.42578125" customWidth="1"/>
    <col min="13844" max="13844" width="15.7109375" bestFit="1" customWidth="1"/>
    <col min="14082" max="14086" width="5.5703125" customWidth="1"/>
    <col min="14088" max="14088" width="22.28515625" customWidth="1"/>
    <col min="14090" max="14090" width="10.5703125" customWidth="1"/>
    <col min="14098" max="14098" width="19.42578125" customWidth="1"/>
    <col min="14100" max="14100" width="15.7109375" bestFit="1" customWidth="1"/>
    <col min="14338" max="14342" width="5.5703125" customWidth="1"/>
    <col min="14344" max="14344" width="22.28515625" customWidth="1"/>
    <col min="14346" max="14346" width="10.5703125" customWidth="1"/>
    <col min="14354" max="14354" width="19.42578125" customWidth="1"/>
    <col min="14356" max="14356" width="15.7109375" bestFit="1" customWidth="1"/>
    <col min="14594" max="14598" width="5.5703125" customWidth="1"/>
    <col min="14600" max="14600" width="22.28515625" customWidth="1"/>
    <col min="14602" max="14602" width="10.5703125" customWidth="1"/>
    <col min="14610" max="14610" width="19.42578125" customWidth="1"/>
    <col min="14612" max="14612" width="15.7109375" bestFit="1" customWidth="1"/>
    <col min="14850" max="14854" width="5.5703125" customWidth="1"/>
    <col min="14856" max="14856" width="22.28515625" customWidth="1"/>
    <col min="14858" max="14858" width="10.5703125" customWidth="1"/>
    <col min="14866" max="14866" width="19.42578125" customWidth="1"/>
    <col min="14868" max="14868" width="15.7109375" bestFit="1" customWidth="1"/>
    <col min="15106" max="15110" width="5.5703125" customWidth="1"/>
    <col min="15112" max="15112" width="22.28515625" customWidth="1"/>
    <col min="15114" max="15114" width="10.5703125" customWidth="1"/>
    <col min="15122" max="15122" width="19.42578125" customWidth="1"/>
    <col min="15124" max="15124" width="15.7109375" bestFit="1" customWidth="1"/>
    <col min="15362" max="15366" width="5.5703125" customWidth="1"/>
    <col min="15368" max="15368" width="22.28515625" customWidth="1"/>
    <col min="15370" max="15370" width="10.5703125" customWidth="1"/>
    <col min="15378" max="15378" width="19.42578125" customWidth="1"/>
    <col min="15380" max="15380" width="15.7109375" bestFit="1" customWidth="1"/>
    <col min="15618" max="15622" width="5.5703125" customWidth="1"/>
    <col min="15624" max="15624" width="22.28515625" customWidth="1"/>
    <col min="15626" max="15626" width="10.5703125" customWidth="1"/>
    <col min="15634" max="15634" width="19.42578125" customWidth="1"/>
    <col min="15636" max="15636" width="15.7109375" bestFit="1" customWidth="1"/>
    <col min="15874" max="15878" width="5.5703125" customWidth="1"/>
    <col min="15880" max="15880" width="22.28515625" customWidth="1"/>
    <col min="15882" max="15882" width="10.5703125" customWidth="1"/>
    <col min="15890" max="15890" width="19.42578125" customWidth="1"/>
    <col min="15892" max="15892" width="15.7109375" bestFit="1" customWidth="1"/>
    <col min="16130" max="16134" width="5.5703125" customWidth="1"/>
    <col min="16136" max="16136" width="22.28515625" customWidth="1"/>
    <col min="16138" max="16138" width="10.5703125" customWidth="1"/>
    <col min="16146" max="16146" width="19.42578125" customWidth="1"/>
    <col min="16148" max="16148" width="15.7109375" bestFit="1" customWidth="1"/>
  </cols>
  <sheetData>
    <row r="1" spans="1:20" s="772" customFormat="1" ht="8.25" x14ac:dyDescent="0.15">
      <c r="A1" s="1253"/>
      <c r="B1" s="1253"/>
      <c r="C1" s="1253"/>
      <c r="D1" s="1253"/>
      <c r="E1" s="1253"/>
      <c r="F1" s="1253"/>
      <c r="G1" s="1253"/>
      <c r="H1" s="1253"/>
      <c r="I1" s="1253"/>
      <c r="J1" s="1253"/>
      <c r="K1" s="1253"/>
      <c r="L1" s="1253"/>
      <c r="M1" s="1253"/>
      <c r="N1" s="1253"/>
      <c r="O1" s="1253"/>
      <c r="P1" s="1253"/>
      <c r="Q1" s="771"/>
      <c r="T1" s="773"/>
    </row>
    <row r="2" spans="1:20" s="772" customFormat="1" ht="8.25" x14ac:dyDescent="0.15">
      <c r="A2" s="1253" t="s">
        <v>688</v>
      </c>
      <c r="B2" s="1253"/>
      <c r="C2" s="1253"/>
      <c r="D2" s="1253"/>
      <c r="E2" s="1253"/>
      <c r="F2" s="1253"/>
      <c r="G2" s="1253"/>
      <c r="H2" s="1253"/>
      <c r="I2" s="1253"/>
      <c r="J2" s="1253"/>
      <c r="K2" s="1253"/>
      <c r="L2" s="1253"/>
      <c r="M2" s="1253"/>
      <c r="N2" s="1253"/>
      <c r="O2" s="1253"/>
      <c r="P2" s="1253"/>
      <c r="Q2" s="771"/>
      <c r="T2" s="773"/>
    </row>
    <row r="3" spans="1:20" s="772" customFormat="1" ht="8.25" x14ac:dyDescent="0.15">
      <c r="A3" s="771"/>
      <c r="E3" s="774"/>
      <c r="F3" s="775"/>
      <c r="H3" s="776"/>
      <c r="J3" s="776"/>
      <c r="K3" s="777"/>
      <c r="L3" s="776"/>
      <c r="M3" s="776"/>
      <c r="N3" s="776"/>
      <c r="O3" s="776"/>
      <c r="P3" s="777"/>
      <c r="Q3" s="771"/>
      <c r="R3" s="774"/>
      <c r="T3" s="773"/>
    </row>
    <row r="4" spans="1:20" s="772" customFormat="1" ht="8.25" x14ac:dyDescent="0.15">
      <c r="A4" s="771" t="s">
        <v>689</v>
      </c>
      <c r="D4" s="772" t="s">
        <v>665</v>
      </c>
      <c r="F4" s="778"/>
      <c r="H4" s="775"/>
      <c r="J4" s="775"/>
      <c r="L4" s="775"/>
      <c r="M4" s="775"/>
      <c r="N4" s="775"/>
      <c r="O4" s="775"/>
      <c r="Q4" s="771"/>
      <c r="R4" s="774"/>
      <c r="T4" s="773"/>
    </row>
    <row r="5" spans="1:20" s="772" customFormat="1" ht="8.25" x14ac:dyDescent="0.15">
      <c r="A5" s="771" t="s">
        <v>690</v>
      </c>
      <c r="D5" s="772" t="s">
        <v>691</v>
      </c>
      <c r="F5" s="778"/>
      <c r="H5" s="775"/>
      <c r="J5" s="775"/>
      <c r="L5" s="775"/>
      <c r="M5" s="775"/>
      <c r="N5" s="775"/>
      <c r="O5" s="775"/>
      <c r="Q5" s="771"/>
      <c r="R5" s="774"/>
      <c r="T5" s="773"/>
    </row>
    <row r="6" spans="1:20" s="772" customFormat="1" ht="8.25" x14ac:dyDescent="0.15">
      <c r="A6" s="771" t="s">
        <v>692</v>
      </c>
      <c r="D6" s="774" t="s">
        <v>693</v>
      </c>
      <c r="F6" s="778"/>
      <c r="H6" s="775"/>
      <c r="J6" s="775"/>
      <c r="L6" s="775"/>
      <c r="M6" s="775"/>
      <c r="N6" s="775"/>
      <c r="O6" s="775"/>
      <c r="Q6" s="771"/>
      <c r="R6" s="774"/>
      <c r="T6" s="773"/>
    </row>
    <row r="7" spans="1:20" s="772" customFormat="1" ht="8.25" x14ac:dyDescent="0.15">
      <c r="A7" s="771" t="s">
        <v>694</v>
      </c>
      <c r="D7" s="774" t="s">
        <v>693</v>
      </c>
      <c r="F7" s="778"/>
      <c r="H7" s="775"/>
      <c r="J7" s="775"/>
      <c r="L7" s="775"/>
      <c r="M7" s="775"/>
      <c r="N7" s="775"/>
      <c r="O7" s="775"/>
      <c r="Q7" s="771"/>
      <c r="R7" s="774"/>
      <c r="T7" s="773"/>
    </row>
    <row r="8" spans="1:20" s="772" customFormat="1" ht="8.25" x14ac:dyDescent="0.15">
      <c r="A8" s="771" t="s">
        <v>695</v>
      </c>
      <c r="D8" s="774" t="s">
        <v>696</v>
      </c>
      <c r="F8" s="778"/>
      <c r="H8" s="775"/>
      <c r="J8" s="775"/>
      <c r="L8" s="775"/>
      <c r="M8" s="775"/>
      <c r="N8" s="775"/>
      <c r="O8" s="775"/>
      <c r="Q8" s="771"/>
      <c r="R8" s="774"/>
      <c r="T8" s="773"/>
    </row>
    <row r="10" spans="1:20" s="367" customFormat="1" ht="15" customHeight="1" x14ac:dyDescent="0.25">
      <c r="A10" s="1254" t="s">
        <v>281</v>
      </c>
      <c r="B10" s="1254"/>
      <c r="C10" s="1254"/>
      <c r="D10" s="1254"/>
      <c r="E10" s="1254"/>
      <c r="F10" s="1254"/>
      <c r="G10" s="1254" t="s">
        <v>282</v>
      </c>
      <c r="H10" s="1254"/>
      <c r="I10" s="1254"/>
      <c r="J10" s="1254"/>
      <c r="K10" s="1254"/>
      <c r="L10" s="1255" t="s">
        <v>283</v>
      </c>
      <c r="M10" s="1254" t="s">
        <v>284</v>
      </c>
      <c r="N10" s="1254" t="s">
        <v>285</v>
      </c>
      <c r="O10" s="1254" t="s">
        <v>286</v>
      </c>
      <c r="P10" s="1254" t="s">
        <v>287</v>
      </c>
      <c r="Q10" s="1258" t="s">
        <v>235</v>
      </c>
      <c r="R10" s="1259"/>
      <c r="S10" s="1254" t="s">
        <v>236</v>
      </c>
      <c r="T10" s="779"/>
    </row>
    <row r="11" spans="1:20" s="367" customFormat="1" ht="15" customHeight="1" x14ac:dyDescent="0.25">
      <c r="A11" s="1254"/>
      <c r="B11" s="1254"/>
      <c r="C11" s="1254"/>
      <c r="D11" s="1254"/>
      <c r="E11" s="1254"/>
      <c r="F11" s="1254"/>
      <c r="G11" s="1254"/>
      <c r="H11" s="1254"/>
      <c r="I11" s="1254"/>
      <c r="J11" s="1254"/>
      <c r="K11" s="1254"/>
      <c r="L11" s="1256"/>
      <c r="M11" s="1254"/>
      <c r="N11" s="1254"/>
      <c r="O11" s="1254"/>
      <c r="P11" s="1254"/>
      <c r="Q11" s="1260"/>
      <c r="R11" s="1261"/>
      <c r="S11" s="1254"/>
      <c r="T11" s="779"/>
    </row>
    <row r="12" spans="1:20" s="367" customFormat="1" ht="15" customHeight="1" x14ac:dyDescent="0.25">
      <c r="A12" s="1254" t="s">
        <v>288</v>
      </c>
      <c r="B12" s="1258" t="s">
        <v>289</v>
      </c>
      <c r="C12" s="1263"/>
      <c r="D12" s="1263"/>
      <c r="E12" s="1263"/>
      <c r="F12" s="1259"/>
      <c r="G12" s="1254" t="s">
        <v>290</v>
      </c>
      <c r="H12" s="370" t="s">
        <v>291</v>
      </c>
      <c r="I12" s="1254" t="s">
        <v>292</v>
      </c>
      <c r="J12" s="1254" t="s">
        <v>293</v>
      </c>
      <c r="K12" s="370" t="s">
        <v>294</v>
      </c>
      <c r="L12" s="1256"/>
      <c r="M12" s="1254"/>
      <c r="N12" s="1254"/>
      <c r="O12" s="1254"/>
      <c r="P12" s="1254"/>
      <c r="Q12" s="1254" t="s">
        <v>295</v>
      </c>
      <c r="R12" s="1268" t="s">
        <v>296</v>
      </c>
      <c r="S12" s="1254"/>
      <c r="T12" s="779"/>
    </row>
    <row r="13" spans="1:20" s="367" customFormat="1" x14ac:dyDescent="0.25">
      <c r="A13" s="1254"/>
      <c r="B13" s="1264"/>
      <c r="C13" s="1265"/>
      <c r="D13" s="1265"/>
      <c r="E13" s="1265"/>
      <c r="F13" s="1266"/>
      <c r="G13" s="1254"/>
      <c r="H13" s="371"/>
      <c r="I13" s="1254"/>
      <c r="J13" s="1254"/>
      <c r="K13" s="371"/>
      <c r="L13" s="1256"/>
      <c r="M13" s="1254"/>
      <c r="N13" s="1254"/>
      <c r="O13" s="1254"/>
      <c r="P13" s="1254"/>
      <c r="Q13" s="1254"/>
      <c r="R13" s="1268"/>
      <c r="S13" s="1254"/>
      <c r="T13" s="779"/>
    </row>
    <row r="14" spans="1:20" s="367" customFormat="1" x14ac:dyDescent="0.25">
      <c r="A14" s="1254"/>
      <c r="B14" s="1264"/>
      <c r="C14" s="1265"/>
      <c r="D14" s="1265"/>
      <c r="E14" s="1265"/>
      <c r="F14" s="1266"/>
      <c r="G14" s="1254"/>
      <c r="H14" s="371"/>
      <c r="I14" s="1254"/>
      <c r="J14" s="1254"/>
      <c r="K14" s="371"/>
      <c r="L14" s="1256"/>
      <c r="M14" s="1254"/>
      <c r="N14" s="1254"/>
      <c r="O14" s="1254"/>
      <c r="P14" s="1254"/>
      <c r="Q14" s="1254"/>
      <c r="R14" s="1268"/>
      <c r="S14" s="1254"/>
      <c r="T14" s="779"/>
    </row>
    <row r="15" spans="1:20" s="367" customFormat="1" x14ac:dyDescent="0.25">
      <c r="A15" s="1254"/>
      <c r="B15" s="1260"/>
      <c r="C15" s="1267"/>
      <c r="D15" s="1267"/>
      <c r="E15" s="1267"/>
      <c r="F15" s="1261"/>
      <c r="G15" s="1254"/>
      <c r="H15" s="372"/>
      <c r="I15" s="1254"/>
      <c r="J15" s="1254"/>
      <c r="K15" s="372"/>
      <c r="L15" s="1257"/>
      <c r="M15" s="1254"/>
      <c r="N15" s="1254"/>
      <c r="O15" s="1254"/>
      <c r="P15" s="1254"/>
      <c r="Q15" s="1254"/>
      <c r="R15" s="1268"/>
      <c r="S15" s="1262"/>
      <c r="T15" s="779"/>
    </row>
    <row r="16" spans="1:20" s="367" customFormat="1" x14ac:dyDescent="0.25">
      <c r="A16" s="373">
        <v>1</v>
      </c>
      <c r="B16" s="1276">
        <v>2</v>
      </c>
      <c r="C16" s="1276"/>
      <c r="D16" s="1276"/>
      <c r="E16" s="1276"/>
      <c r="F16" s="1276"/>
      <c r="G16" s="373">
        <v>3</v>
      </c>
      <c r="H16" s="373">
        <v>4</v>
      </c>
      <c r="I16" s="373">
        <v>5</v>
      </c>
      <c r="J16" s="373">
        <v>6</v>
      </c>
      <c r="K16" s="373">
        <v>7</v>
      </c>
      <c r="L16" s="373">
        <v>8</v>
      </c>
      <c r="M16" s="373">
        <v>9</v>
      </c>
      <c r="N16" s="373">
        <v>10</v>
      </c>
      <c r="O16" s="373">
        <v>11</v>
      </c>
      <c r="P16" s="373">
        <v>12</v>
      </c>
      <c r="Q16" s="373">
        <v>13</v>
      </c>
      <c r="R16" s="374">
        <v>14</v>
      </c>
      <c r="S16" s="373">
        <v>15</v>
      </c>
      <c r="T16" s="779"/>
    </row>
    <row r="17" spans="1:20" s="367" customFormat="1" x14ac:dyDescent="0.25">
      <c r="A17" s="384"/>
      <c r="B17" s="384"/>
      <c r="C17" s="384"/>
      <c r="D17" s="384"/>
      <c r="E17" s="384"/>
      <c r="F17" s="385"/>
      <c r="G17" s="102"/>
      <c r="H17" s="386"/>
      <c r="I17" s="102"/>
      <c r="J17" s="102"/>
      <c r="K17" s="387"/>
      <c r="L17" s="387"/>
      <c r="M17" s="388"/>
      <c r="N17" s="387"/>
      <c r="O17" s="388"/>
      <c r="P17" s="387"/>
      <c r="Q17" s="389"/>
      <c r="R17" s="387"/>
      <c r="S17" s="393"/>
      <c r="T17" s="779"/>
    </row>
    <row r="18" spans="1:20" s="21" customFormat="1" x14ac:dyDescent="0.25">
      <c r="A18" s="394"/>
      <c r="B18" s="394"/>
      <c r="C18" s="394"/>
      <c r="D18" s="394"/>
      <c r="E18" s="394"/>
      <c r="F18" s="395"/>
      <c r="G18" s="396"/>
      <c r="H18" s="378" t="s">
        <v>8</v>
      </c>
      <c r="I18" s="396"/>
      <c r="J18" s="396"/>
      <c r="K18" s="379"/>
      <c r="L18" s="397"/>
      <c r="M18" s="377"/>
      <c r="N18" s="379"/>
      <c r="O18" s="398"/>
      <c r="P18" s="379"/>
      <c r="Q18" s="399">
        <f>Q19+Q29+Q231+Q237+Q396</f>
        <v>803</v>
      </c>
      <c r="R18" s="399">
        <f>R19+R29+R231+R237+R396</f>
        <v>1573192486</v>
      </c>
      <c r="S18" s="382"/>
      <c r="T18" s="780"/>
    </row>
    <row r="19" spans="1:20" s="367" customFormat="1" x14ac:dyDescent="0.25">
      <c r="A19" s="384"/>
      <c r="B19" s="384"/>
      <c r="C19" s="384"/>
      <c r="D19" s="384"/>
      <c r="E19" s="384"/>
      <c r="F19" s="402"/>
      <c r="G19" s="403" t="str">
        <f>MID(F19,1,2)</f>
        <v/>
      </c>
      <c r="H19" s="404" t="s">
        <v>298</v>
      </c>
      <c r="I19" s="403" t="str">
        <f>MID(F19,7,2)</f>
        <v/>
      </c>
      <c r="J19" s="403" t="str">
        <f>MID(F19,10,2)</f>
        <v/>
      </c>
      <c r="K19" s="387"/>
      <c r="L19" s="405"/>
      <c r="M19" s="406" t="s">
        <v>298</v>
      </c>
      <c r="N19" s="387"/>
      <c r="O19" s="407"/>
      <c r="P19" s="387"/>
      <c r="Q19" s="399">
        <f>SUM(Q20:Q26)</f>
        <v>7</v>
      </c>
      <c r="R19" s="408">
        <f>SUM(R20:R26)</f>
        <v>396342462</v>
      </c>
      <c r="S19" s="393"/>
      <c r="T19" s="779"/>
    </row>
    <row r="20" spans="1:20" s="367" customFormat="1" x14ac:dyDescent="0.25">
      <c r="A20" s="384"/>
      <c r="B20" s="410">
        <v>2</v>
      </c>
      <c r="C20" s="410">
        <v>3</v>
      </c>
      <c r="D20" s="410">
        <v>1</v>
      </c>
      <c r="E20" s="410">
        <v>5</v>
      </c>
      <c r="F20" s="410">
        <v>1</v>
      </c>
      <c r="G20" s="393"/>
      <c r="H20" s="106" t="s">
        <v>299</v>
      </c>
      <c r="I20" s="106" t="s">
        <v>300</v>
      </c>
      <c r="J20" s="106"/>
      <c r="K20" s="411" t="s">
        <v>301</v>
      </c>
      <c r="L20" s="411"/>
      <c r="M20" s="411">
        <v>2007</v>
      </c>
      <c r="N20" s="411" t="s">
        <v>302</v>
      </c>
      <c r="O20" s="411"/>
      <c r="P20" s="411" t="s">
        <v>303</v>
      </c>
      <c r="Q20" s="414">
        <v>1</v>
      </c>
      <c r="R20" s="415">
        <v>147790000</v>
      </c>
      <c r="S20" s="393"/>
      <c r="T20" s="779"/>
    </row>
    <row r="21" spans="1:20" s="367" customFormat="1" x14ac:dyDescent="0.25">
      <c r="A21" s="384"/>
      <c r="B21" s="410">
        <v>2</v>
      </c>
      <c r="C21" s="410">
        <v>3</v>
      </c>
      <c r="D21" s="410">
        <v>1</v>
      </c>
      <c r="E21" s="410">
        <v>5</v>
      </c>
      <c r="F21" s="410">
        <v>1</v>
      </c>
      <c r="G21" s="393"/>
      <c r="H21" s="106" t="s">
        <v>9</v>
      </c>
      <c r="I21" s="106" t="s">
        <v>304</v>
      </c>
      <c r="J21" s="106"/>
      <c r="K21" s="411" t="s">
        <v>301</v>
      </c>
      <c r="L21" s="411"/>
      <c r="M21" s="411">
        <v>1991</v>
      </c>
      <c r="N21" s="411" t="s">
        <v>305</v>
      </c>
      <c r="O21" s="411"/>
      <c r="P21" s="411" t="s">
        <v>303</v>
      </c>
      <c r="Q21" s="414">
        <v>1</v>
      </c>
      <c r="R21" s="415">
        <v>3200000</v>
      </c>
      <c r="S21" s="393"/>
      <c r="T21" s="779"/>
    </row>
    <row r="22" spans="1:20" s="367" customFormat="1" x14ac:dyDescent="0.25">
      <c r="A22" s="384"/>
      <c r="B22" s="410">
        <v>2</v>
      </c>
      <c r="C22" s="410">
        <v>3</v>
      </c>
      <c r="D22" s="410">
        <v>1</v>
      </c>
      <c r="E22" s="410">
        <v>5</v>
      </c>
      <c r="F22" s="410">
        <v>1</v>
      </c>
      <c r="G22" s="393"/>
      <c r="H22" s="106" t="s">
        <v>9</v>
      </c>
      <c r="I22" s="106" t="s">
        <v>304</v>
      </c>
      <c r="J22" s="106"/>
      <c r="K22" s="411" t="s">
        <v>301</v>
      </c>
      <c r="L22" s="411"/>
      <c r="M22" s="411">
        <v>1991</v>
      </c>
      <c r="N22" s="411" t="s">
        <v>305</v>
      </c>
      <c r="O22" s="411"/>
      <c r="P22" s="411" t="s">
        <v>303</v>
      </c>
      <c r="Q22" s="414">
        <v>1</v>
      </c>
      <c r="R22" s="415">
        <v>3200000</v>
      </c>
      <c r="S22" s="393"/>
      <c r="T22" s="779"/>
    </row>
    <row r="23" spans="1:20" s="367" customFormat="1" x14ac:dyDescent="0.25">
      <c r="A23" s="384"/>
      <c r="B23" s="410">
        <v>2</v>
      </c>
      <c r="C23" s="410">
        <v>3</v>
      </c>
      <c r="D23" s="410">
        <v>1</v>
      </c>
      <c r="E23" s="410">
        <v>5</v>
      </c>
      <c r="F23" s="410">
        <v>1</v>
      </c>
      <c r="G23" s="393"/>
      <c r="H23" s="106" t="s">
        <v>9</v>
      </c>
      <c r="I23" s="106" t="s">
        <v>306</v>
      </c>
      <c r="J23" s="106"/>
      <c r="K23" s="411" t="s">
        <v>301</v>
      </c>
      <c r="L23" s="411"/>
      <c r="M23" s="411">
        <v>2006</v>
      </c>
      <c r="N23" s="411"/>
      <c r="O23" s="411"/>
      <c r="P23" s="411" t="s">
        <v>303</v>
      </c>
      <c r="Q23" s="414">
        <v>1</v>
      </c>
      <c r="R23" s="415">
        <v>10800000</v>
      </c>
      <c r="S23" s="393"/>
      <c r="T23" s="779"/>
    </row>
    <row r="24" spans="1:20" s="367" customFormat="1" x14ac:dyDescent="0.25">
      <c r="A24" s="384"/>
      <c r="B24" s="403"/>
      <c r="C24" s="403"/>
      <c r="D24" s="403"/>
      <c r="E24" s="403"/>
      <c r="F24" s="403"/>
      <c r="G24" s="393"/>
      <c r="H24" s="106" t="s">
        <v>9</v>
      </c>
      <c r="I24" s="106" t="s">
        <v>307</v>
      </c>
      <c r="J24" s="106"/>
      <c r="K24" s="411" t="s">
        <v>301</v>
      </c>
      <c r="L24" s="411"/>
      <c r="M24" s="411">
        <v>2007</v>
      </c>
      <c r="N24" s="411" t="s">
        <v>308</v>
      </c>
      <c r="O24" s="411"/>
      <c r="P24" s="411" t="s">
        <v>303</v>
      </c>
      <c r="Q24" s="414">
        <v>1</v>
      </c>
      <c r="R24" s="415">
        <v>13699962</v>
      </c>
      <c r="S24" s="393"/>
      <c r="T24" s="779"/>
    </row>
    <row r="25" spans="1:20" s="427" customFormat="1" x14ac:dyDescent="0.25">
      <c r="A25" s="416"/>
      <c r="B25" s="417"/>
      <c r="C25" s="417"/>
      <c r="D25" s="417"/>
      <c r="E25" s="417"/>
      <c r="F25" s="417"/>
      <c r="G25" s="418"/>
      <c r="H25" s="419" t="s">
        <v>299</v>
      </c>
      <c r="I25" s="419" t="s">
        <v>309</v>
      </c>
      <c r="J25" s="419"/>
      <c r="K25" s="420"/>
      <c r="L25" s="420"/>
      <c r="M25" s="420">
        <v>2014</v>
      </c>
      <c r="N25" s="420"/>
      <c r="O25" s="420"/>
      <c r="P25" s="420" t="s">
        <v>200</v>
      </c>
      <c r="Q25" s="423">
        <v>1</v>
      </c>
      <c r="R25" s="424">
        <v>202610000</v>
      </c>
      <c r="S25" s="418"/>
      <c r="T25" s="781"/>
    </row>
    <row r="26" spans="1:20" s="427" customFormat="1" x14ac:dyDescent="0.25">
      <c r="A26" s="416"/>
      <c r="B26" s="417"/>
      <c r="C26" s="417"/>
      <c r="D26" s="417"/>
      <c r="E26" s="417"/>
      <c r="F26" s="417"/>
      <c r="G26" s="418"/>
      <c r="H26" s="419" t="s">
        <v>9</v>
      </c>
      <c r="I26" s="419" t="s">
        <v>307</v>
      </c>
      <c r="J26" s="419"/>
      <c r="K26" s="420"/>
      <c r="L26" s="420"/>
      <c r="M26" s="420">
        <v>2008</v>
      </c>
      <c r="N26" s="420"/>
      <c r="O26" s="420"/>
      <c r="P26" s="420" t="s">
        <v>200</v>
      </c>
      <c r="Q26" s="423">
        <v>1</v>
      </c>
      <c r="R26" s="424">
        <v>15042500</v>
      </c>
      <c r="S26" s="418"/>
      <c r="T26" s="781"/>
    </row>
    <row r="27" spans="1:20" s="367" customFormat="1" x14ac:dyDescent="0.25">
      <c r="A27" s="384"/>
      <c r="B27" s="403"/>
      <c r="C27" s="403"/>
      <c r="D27" s="403"/>
      <c r="E27" s="403"/>
      <c r="F27" s="403"/>
      <c r="G27" s="393"/>
      <c r="H27" s="106"/>
      <c r="I27" s="106"/>
      <c r="J27" s="106"/>
      <c r="K27" s="411"/>
      <c r="L27" s="411"/>
      <c r="M27" s="411"/>
      <c r="N27" s="411"/>
      <c r="O27" s="411"/>
      <c r="P27" s="411"/>
      <c r="Q27" s="414"/>
      <c r="R27" s="414"/>
      <c r="S27" s="393"/>
      <c r="T27" s="779"/>
    </row>
    <row r="28" spans="1:20" s="21" customFormat="1" x14ac:dyDescent="0.25">
      <c r="A28" s="394"/>
      <c r="B28" s="396"/>
      <c r="C28" s="396"/>
      <c r="D28" s="396"/>
      <c r="E28" s="396"/>
      <c r="F28" s="396"/>
      <c r="G28" s="382"/>
      <c r="H28" s="378" t="s">
        <v>310</v>
      </c>
      <c r="I28" s="382"/>
      <c r="J28" s="382"/>
      <c r="K28" s="379"/>
      <c r="L28" s="430"/>
      <c r="M28" s="379"/>
      <c r="N28" s="379"/>
      <c r="O28" s="379"/>
      <c r="P28" s="398"/>
      <c r="Q28" s="433"/>
      <c r="R28" s="433"/>
      <c r="S28" s="382"/>
      <c r="T28" s="780"/>
    </row>
    <row r="29" spans="1:20" s="367" customFormat="1" x14ac:dyDescent="0.25">
      <c r="A29" s="384"/>
      <c r="B29" s="403"/>
      <c r="C29" s="403" t="str">
        <f>MID(A30,4,2)</f>
        <v/>
      </c>
      <c r="D29" s="403" t="str">
        <f>MID(A30,7,2)</f>
        <v/>
      </c>
      <c r="E29" s="403" t="str">
        <f>MID(A30,10,2)</f>
        <v/>
      </c>
      <c r="F29" s="403" t="str">
        <f>MID(A30,13,3)</f>
        <v/>
      </c>
      <c r="G29" s="393"/>
      <c r="H29" s="404" t="s">
        <v>311</v>
      </c>
      <c r="I29" s="393"/>
      <c r="J29" s="393"/>
      <c r="K29" s="387"/>
      <c r="L29" s="405"/>
      <c r="M29" s="387"/>
      <c r="N29" s="407"/>
      <c r="O29" s="387"/>
      <c r="P29" s="387"/>
      <c r="Q29" s="436">
        <f>SUM(Q30:Q228)</f>
        <v>517</v>
      </c>
      <c r="R29" s="436">
        <f>SUM(R30:R228)</f>
        <v>451556045</v>
      </c>
      <c r="S29" s="393"/>
      <c r="T29" s="779"/>
    </row>
    <row r="30" spans="1:20" s="450" customFormat="1" ht="12.75" x14ac:dyDescent="0.2">
      <c r="A30" s="437"/>
      <c r="B30" s="438" t="str">
        <f>MID(A31,1,2)</f>
        <v/>
      </c>
      <c r="C30" s="438" t="str">
        <f>MID(A31,4,2)</f>
        <v/>
      </c>
      <c r="D30" s="438" t="str">
        <f>MID(A31,7,2)</f>
        <v/>
      </c>
      <c r="E30" s="438" t="str">
        <f>MID(A31,10,2)</f>
        <v/>
      </c>
      <c r="F30" s="438" t="str">
        <f>MID(A31,13,3)</f>
        <v/>
      </c>
      <c r="G30" s="439"/>
      <c r="H30" s="782" t="s">
        <v>312</v>
      </c>
      <c r="I30" s="783" t="s">
        <v>313</v>
      </c>
      <c r="J30" s="783" t="s">
        <v>313</v>
      </c>
      <c r="K30" s="783" t="s">
        <v>313</v>
      </c>
      <c r="L30" s="783" t="s">
        <v>314</v>
      </c>
      <c r="M30" s="783">
        <v>2007</v>
      </c>
      <c r="N30" s="783" t="s">
        <v>313</v>
      </c>
      <c r="O30" s="783" t="s">
        <v>315</v>
      </c>
      <c r="P30" s="783" t="s">
        <v>200</v>
      </c>
      <c r="Q30" s="784">
        <v>1</v>
      </c>
      <c r="R30" s="785">
        <v>1100000</v>
      </c>
      <c r="S30" s="439"/>
      <c r="T30" s="786"/>
    </row>
    <row r="31" spans="1:20" s="450" customFormat="1" ht="12.75" x14ac:dyDescent="0.2">
      <c r="A31" s="437"/>
      <c r="B31" s="438" t="str">
        <f>MID(A32,1,2)</f>
        <v/>
      </c>
      <c r="C31" s="438" t="str">
        <f>MID(A32,4,2)</f>
        <v/>
      </c>
      <c r="D31" s="438" t="str">
        <f>MID(A32,7,2)</f>
        <v/>
      </c>
      <c r="E31" s="438" t="str">
        <f>MID(A32,10,2)</f>
        <v/>
      </c>
      <c r="F31" s="438" t="str">
        <f>MID(A32,13,3)</f>
        <v/>
      </c>
      <c r="G31" s="439"/>
      <c r="H31" s="787" t="s">
        <v>316</v>
      </c>
      <c r="I31" s="788" t="s">
        <v>313</v>
      </c>
      <c r="J31" s="788" t="s">
        <v>313</v>
      </c>
      <c r="K31" s="788" t="s">
        <v>313</v>
      </c>
      <c r="L31" s="788" t="s">
        <v>314</v>
      </c>
      <c r="M31" s="788">
        <v>2010</v>
      </c>
      <c r="N31" s="788" t="s">
        <v>313</v>
      </c>
      <c r="O31" s="788" t="s">
        <v>315</v>
      </c>
      <c r="P31" s="788" t="s">
        <v>200</v>
      </c>
      <c r="Q31" s="789">
        <v>1</v>
      </c>
      <c r="R31" s="790">
        <v>1382000</v>
      </c>
      <c r="S31" s="439"/>
      <c r="T31" s="786"/>
    </row>
    <row r="32" spans="1:20" s="450" customFormat="1" ht="12.75" x14ac:dyDescent="0.2">
      <c r="A32" s="437"/>
      <c r="B32" s="438" t="str">
        <f>MID(A33,1,2)</f>
        <v/>
      </c>
      <c r="C32" s="438" t="str">
        <f>MID(A33,4,2)</f>
        <v/>
      </c>
      <c r="D32" s="438" t="str">
        <f>MID(A33,7,2)</f>
        <v/>
      </c>
      <c r="E32" s="438" t="str">
        <f>MID(A33,10,2)</f>
        <v/>
      </c>
      <c r="F32" s="438" t="str">
        <f>MID(A33,13,3)</f>
        <v/>
      </c>
      <c r="G32" s="439"/>
      <c r="H32" s="791" t="s">
        <v>317</v>
      </c>
      <c r="I32" s="792" t="s">
        <v>313</v>
      </c>
      <c r="J32" s="792" t="s">
        <v>313</v>
      </c>
      <c r="K32" s="792" t="s">
        <v>313</v>
      </c>
      <c r="L32" s="792" t="s">
        <v>314</v>
      </c>
      <c r="M32" s="792">
        <v>2010</v>
      </c>
      <c r="N32" s="792" t="s">
        <v>313</v>
      </c>
      <c r="O32" s="792" t="s">
        <v>315</v>
      </c>
      <c r="P32" s="792" t="s">
        <v>200</v>
      </c>
      <c r="Q32" s="793">
        <v>1</v>
      </c>
      <c r="R32" s="794">
        <v>172000</v>
      </c>
      <c r="S32" s="439"/>
      <c r="T32" s="786"/>
    </row>
    <row r="33" spans="1:20" s="450" customFormat="1" ht="12.75" x14ac:dyDescent="0.2">
      <c r="A33" s="437"/>
      <c r="B33" s="438" t="str">
        <f>MID(A34,1,2)</f>
        <v/>
      </c>
      <c r="C33" s="438" t="str">
        <f>MID(A34,4,2)</f>
        <v/>
      </c>
      <c r="D33" s="438" t="str">
        <f>MID(A34,7,2)</f>
        <v/>
      </c>
      <c r="E33" s="438" t="str">
        <f>MID(A34,10,2)</f>
        <v/>
      </c>
      <c r="F33" s="438" t="str">
        <f>MID(A34,13,3)</f>
        <v/>
      </c>
      <c r="G33" s="439"/>
      <c r="H33" s="791" t="s">
        <v>318</v>
      </c>
      <c r="I33" s="792" t="s">
        <v>313</v>
      </c>
      <c r="J33" s="792" t="s">
        <v>313</v>
      </c>
      <c r="K33" s="792" t="s">
        <v>313</v>
      </c>
      <c r="L33" s="792" t="s">
        <v>314</v>
      </c>
      <c r="M33" s="792">
        <v>2010</v>
      </c>
      <c r="N33" s="792" t="s">
        <v>313</v>
      </c>
      <c r="O33" s="792" t="s">
        <v>315</v>
      </c>
      <c r="P33" s="792" t="s">
        <v>200</v>
      </c>
      <c r="Q33" s="793">
        <v>1</v>
      </c>
      <c r="R33" s="794">
        <v>410000</v>
      </c>
      <c r="S33" s="439"/>
      <c r="T33" s="786"/>
    </row>
    <row r="34" spans="1:20" s="450" customFormat="1" ht="12.75" x14ac:dyDescent="0.2">
      <c r="A34" s="437"/>
      <c r="B34" s="438" t="s">
        <v>242</v>
      </c>
      <c r="C34" s="438" t="s">
        <v>250</v>
      </c>
      <c r="D34" s="438" t="s">
        <v>242</v>
      </c>
      <c r="E34" s="438" t="s">
        <v>241</v>
      </c>
      <c r="F34" s="438" t="s">
        <v>326</v>
      </c>
      <c r="G34" s="439"/>
      <c r="H34" s="791" t="s">
        <v>319</v>
      </c>
      <c r="I34" s="792" t="s">
        <v>313</v>
      </c>
      <c r="J34" s="792" t="s">
        <v>313</v>
      </c>
      <c r="K34" s="792" t="s">
        <v>313</v>
      </c>
      <c r="L34" s="792" t="s">
        <v>314</v>
      </c>
      <c r="M34" s="792">
        <v>2010</v>
      </c>
      <c r="N34" s="792" t="s">
        <v>313</v>
      </c>
      <c r="O34" s="792" t="s">
        <v>315</v>
      </c>
      <c r="P34" s="792" t="s">
        <v>200</v>
      </c>
      <c r="Q34" s="793">
        <v>1</v>
      </c>
      <c r="R34" s="794">
        <v>2596000</v>
      </c>
      <c r="S34" s="439"/>
      <c r="T34" s="786"/>
    </row>
    <row r="35" spans="1:20" s="450" customFormat="1" ht="12.75" x14ac:dyDescent="0.2">
      <c r="A35" s="437"/>
      <c r="B35" s="438" t="s">
        <v>242</v>
      </c>
      <c r="C35" s="438" t="s">
        <v>250</v>
      </c>
      <c r="D35" s="438" t="s">
        <v>242</v>
      </c>
      <c r="E35" s="438" t="s">
        <v>241</v>
      </c>
      <c r="F35" s="438" t="s">
        <v>326</v>
      </c>
      <c r="G35" s="439"/>
      <c r="H35" s="795" t="s">
        <v>321</v>
      </c>
      <c r="I35" s="796" t="s">
        <v>313</v>
      </c>
      <c r="J35" s="796" t="s">
        <v>313</v>
      </c>
      <c r="K35" s="796" t="s">
        <v>313</v>
      </c>
      <c r="L35" s="796" t="s">
        <v>314</v>
      </c>
      <c r="M35" s="796">
        <v>2011</v>
      </c>
      <c r="N35" s="796" t="s">
        <v>313</v>
      </c>
      <c r="O35" s="796" t="s">
        <v>315</v>
      </c>
      <c r="P35" s="796" t="s">
        <v>200</v>
      </c>
      <c r="Q35" s="797">
        <v>1</v>
      </c>
      <c r="R35" s="798">
        <v>2000000</v>
      </c>
      <c r="S35" s="439"/>
      <c r="T35" s="786"/>
    </row>
    <row r="36" spans="1:20" s="450" customFormat="1" ht="12.75" x14ac:dyDescent="0.2">
      <c r="A36" s="437"/>
      <c r="B36" s="438" t="str">
        <f>MID(A37,1,2)</f>
        <v/>
      </c>
      <c r="C36" s="438" t="str">
        <f>MID(A37,4,2)</f>
        <v/>
      </c>
      <c r="D36" s="438" t="str">
        <f>MID(A37,7,2)</f>
        <v/>
      </c>
      <c r="E36" s="438" t="str">
        <f>MID(A37,10,2)</f>
        <v/>
      </c>
      <c r="F36" s="438" t="str">
        <f>MID(A37,13,3)</f>
        <v/>
      </c>
      <c r="G36" s="439"/>
      <c r="H36" s="799" t="s">
        <v>322</v>
      </c>
      <c r="I36" s="800" t="s">
        <v>313</v>
      </c>
      <c r="J36" s="800" t="s">
        <v>313</v>
      </c>
      <c r="K36" s="800" t="s">
        <v>313</v>
      </c>
      <c r="L36" s="800" t="s">
        <v>314</v>
      </c>
      <c r="M36" s="800">
        <v>2011</v>
      </c>
      <c r="N36" s="800" t="s">
        <v>313</v>
      </c>
      <c r="O36" s="800" t="s">
        <v>315</v>
      </c>
      <c r="P36" s="800" t="s">
        <v>200</v>
      </c>
      <c r="Q36" s="801">
        <v>1</v>
      </c>
      <c r="R36" s="802">
        <v>900000</v>
      </c>
      <c r="S36" s="439"/>
      <c r="T36" s="786"/>
    </row>
    <row r="37" spans="1:20" s="450" customFormat="1" ht="12.75" x14ac:dyDescent="0.2">
      <c r="A37" s="437"/>
      <c r="B37" s="438" t="s">
        <v>242</v>
      </c>
      <c r="C37" s="438" t="s">
        <v>250</v>
      </c>
      <c r="D37" s="438" t="s">
        <v>244</v>
      </c>
      <c r="E37" s="438" t="s">
        <v>246</v>
      </c>
      <c r="F37" s="438" t="s">
        <v>328</v>
      </c>
      <c r="G37" s="439"/>
      <c r="H37" s="787" t="s">
        <v>323</v>
      </c>
      <c r="I37" s="788" t="s">
        <v>313</v>
      </c>
      <c r="J37" s="788" t="s">
        <v>313</v>
      </c>
      <c r="K37" s="788" t="s">
        <v>313</v>
      </c>
      <c r="L37" s="788" t="s">
        <v>314</v>
      </c>
      <c r="M37" s="788">
        <v>2011</v>
      </c>
      <c r="N37" s="788" t="s">
        <v>313</v>
      </c>
      <c r="O37" s="788" t="s">
        <v>315</v>
      </c>
      <c r="P37" s="788" t="s">
        <v>200</v>
      </c>
      <c r="Q37" s="789">
        <v>1</v>
      </c>
      <c r="R37" s="790">
        <v>950000</v>
      </c>
      <c r="S37" s="439"/>
      <c r="T37" s="786"/>
    </row>
    <row r="38" spans="1:20" s="450" customFormat="1" ht="12.75" x14ac:dyDescent="0.2">
      <c r="A38" s="437"/>
      <c r="B38" s="438" t="s">
        <v>242</v>
      </c>
      <c r="C38" s="438" t="s">
        <v>250</v>
      </c>
      <c r="D38" s="438" t="s">
        <v>242</v>
      </c>
      <c r="E38" s="438" t="s">
        <v>241</v>
      </c>
      <c r="F38" s="438" t="s">
        <v>326</v>
      </c>
      <c r="G38" s="439"/>
      <c r="H38" s="803" t="s">
        <v>21</v>
      </c>
      <c r="I38" s="804" t="s">
        <v>313</v>
      </c>
      <c r="J38" s="804" t="s">
        <v>313</v>
      </c>
      <c r="K38" s="804" t="s">
        <v>313</v>
      </c>
      <c r="L38" s="804" t="s">
        <v>314</v>
      </c>
      <c r="M38" s="804">
        <v>2011</v>
      </c>
      <c r="N38" s="804" t="s">
        <v>313</v>
      </c>
      <c r="O38" s="804" t="s">
        <v>315</v>
      </c>
      <c r="P38" s="804" t="s">
        <v>200</v>
      </c>
      <c r="Q38" s="805">
        <v>1</v>
      </c>
      <c r="R38" s="806">
        <v>650000</v>
      </c>
      <c r="S38" s="439"/>
      <c r="T38" s="786"/>
    </row>
    <row r="39" spans="1:20" s="450" customFormat="1" ht="12.75" x14ac:dyDescent="0.2">
      <c r="A39" s="437"/>
      <c r="B39" s="438" t="str">
        <f>MID(A40,1,2)</f>
        <v/>
      </c>
      <c r="C39" s="438" t="str">
        <f>MID(A40,4,2)</f>
        <v/>
      </c>
      <c r="D39" s="438" t="str">
        <f>MID(A40,7,2)</f>
        <v/>
      </c>
      <c r="E39" s="438" t="str">
        <f>MID(A40,10,2)</f>
        <v/>
      </c>
      <c r="F39" s="438" t="str">
        <f>MID(A40,13,3)</f>
        <v/>
      </c>
      <c r="G39" s="439"/>
      <c r="H39" s="807" t="s">
        <v>324</v>
      </c>
      <c r="I39" s="808" t="s">
        <v>313</v>
      </c>
      <c r="J39" s="808" t="s">
        <v>313</v>
      </c>
      <c r="K39" s="808" t="s">
        <v>313</v>
      </c>
      <c r="L39" s="808" t="s">
        <v>314</v>
      </c>
      <c r="M39" s="808">
        <v>2011</v>
      </c>
      <c r="N39" s="808" t="s">
        <v>313</v>
      </c>
      <c r="O39" s="808" t="s">
        <v>315</v>
      </c>
      <c r="P39" s="808" t="s">
        <v>200</v>
      </c>
      <c r="Q39" s="809">
        <v>1</v>
      </c>
      <c r="R39" s="810">
        <v>215000</v>
      </c>
      <c r="S39" s="439"/>
      <c r="T39" s="786"/>
    </row>
    <row r="40" spans="1:20" s="450" customFormat="1" ht="12.75" x14ac:dyDescent="0.2">
      <c r="A40" s="437"/>
      <c r="B40" s="438" t="s">
        <v>242</v>
      </c>
      <c r="C40" s="438" t="s">
        <v>250</v>
      </c>
      <c r="D40" s="438" t="s">
        <v>244</v>
      </c>
      <c r="E40" s="438" t="s">
        <v>246</v>
      </c>
      <c r="F40" s="438" t="s">
        <v>328</v>
      </c>
      <c r="G40" s="439"/>
      <c r="H40" s="799" t="s">
        <v>15</v>
      </c>
      <c r="I40" s="800" t="s">
        <v>313</v>
      </c>
      <c r="J40" s="800" t="s">
        <v>313</v>
      </c>
      <c r="K40" s="800" t="s">
        <v>325</v>
      </c>
      <c r="L40" s="800" t="s">
        <v>314</v>
      </c>
      <c r="M40" s="800">
        <v>2012</v>
      </c>
      <c r="N40" s="800" t="s">
        <v>313</v>
      </c>
      <c r="O40" s="800" t="s">
        <v>315</v>
      </c>
      <c r="P40" s="800" t="s">
        <v>200</v>
      </c>
      <c r="Q40" s="801">
        <v>1</v>
      </c>
      <c r="R40" s="802">
        <v>250000</v>
      </c>
      <c r="S40" s="439"/>
      <c r="T40" s="786"/>
    </row>
    <row r="41" spans="1:20" s="450" customFormat="1" ht="12.75" x14ac:dyDescent="0.2">
      <c r="A41" s="437"/>
      <c r="B41" s="438" t="s">
        <v>242</v>
      </c>
      <c r="C41" s="438" t="s">
        <v>250</v>
      </c>
      <c r="D41" s="438" t="s">
        <v>242</v>
      </c>
      <c r="E41" s="438" t="s">
        <v>241</v>
      </c>
      <c r="F41" s="438" t="s">
        <v>326</v>
      </c>
      <c r="G41" s="439"/>
      <c r="H41" s="787" t="s">
        <v>323</v>
      </c>
      <c r="I41" s="788" t="s">
        <v>313</v>
      </c>
      <c r="J41" s="788" t="s">
        <v>313</v>
      </c>
      <c r="K41" s="788" t="s">
        <v>301</v>
      </c>
      <c r="L41" s="788" t="s">
        <v>314</v>
      </c>
      <c r="M41" s="788">
        <v>2012</v>
      </c>
      <c r="N41" s="788" t="s">
        <v>313</v>
      </c>
      <c r="O41" s="788" t="s">
        <v>315</v>
      </c>
      <c r="P41" s="788" t="s">
        <v>200</v>
      </c>
      <c r="Q41" s="789">
        <v>1</v>
      </c>
      <c r="R41" s="790">
        <v>495600</v>
      </c>
      <c r="S41" s="439"/>
      <c r="T41" s="786"/>
    </row>
    <row r="42" spans="1:20" s="450" customFormat="1" ht="12.75" x14ac:dyDescent="0.2">
      <c r="A42" s="437"/>
      <c r="B42" s="438" t="str">
        <f>MID(A43,1,2)</f>
        <v/>
      </c>
      <c r="C42" s="438" t="str">
        <f>MID(A43,4,2)</f>
        <v/>
      </c>
      <c r="D42" s="438" t="str">
        <f>MID(A43,7,2)</f>
        <v/>
      </c>
      <c r="E42" s="438" t="str">
        <f>MID(A43,10,2)</f>
        <v/>
      </c>
      <c r="F42" s="438" t="str">
        <f>MID(A43,13,3)</f>
        <v/>
      </c>
      <c r="G42" s="439"/>
      <c r="H42" s="791" t="s">
        <v>324</v>
      </c>
      <c r="I42" s="792" t="s">
        <v>313</v>
      </c>
      <c r="J42" s="792" t="s">
        <v>313</v>
      </c>
      <c r="K42" s="792" t="s">
        <v>327</v>
      </c>
      <c r="L42" s="792" t="s">
        <v>314</v>
      </c>
      <c r="M42" s="792">
        <v>2012</v>
      </c>
      <c r="N42" s="792" t="s">
        <v>313</v>
      </c>
      <c r="O42" s="792" t="s">
        <v>315</v>
      </c>
      <c r="P42" s="792" t="s">
        <v>200</v>
      </c>
      <c r="Q42" s="793">
        <v>1</v>
      </c>
      <c r="R42" s="794">
        <v>535500</v>
      </c>
      <c r="S42" s="439"/>
      <c r="T42" s="786"/>
    </row>
    <row r="43" spans="1:20" s="450" customFormat="1" ht="12.75" x14ac:dyDescent="0.2">
      <c r="A43" s="437"/>
      <c r="B43" s="438" t="s">
        <v>242</v>
      </c>
      <c r="C43" s="438" t="s">
        <v>250</v>
      </c>
      <c r="D43" s="438" t="s">
        <v>244</v>
      </c>
      <c r="E43" s="438" t="s">
        <v>246</v>
      </c>
      <c r="F43" s="438" t="s">
        <v>328</v>
      </c>
      <c r="G43" s="439"/>
      <c r="H43" s="811" t="s">
        <v>329</v>
      </c>
      <c r="I43" s="812">
        <v>1</v>
      </c>
      <c r="J43" s="792" t="s">
        <v>313</v>
      </c>
      <c r="K43" s="792"/>
      <c r="L43" s="792" t="s">
        <v>314</v>
      </c>
      <c r="M43" s="792">
        <v>2013</v>
      </c>
      <c r="N43" s="792" t="s">
        <v>313</v>
      </c>
      <c r="O43" s="792" t="s">
        <v>315</v>
      </c>
      <c r="P43" s="792" t="s">
        <v>200</v>
      </c>
      <c r="Q43" s="793">
        <v>1</v>
      </c>
      <c r="R43" s="794">
        <v>1465000</v>
      </c>
      <c r="S43" s="439"/>
      <c r="T43" s="786"/>
    </row>
    <row r="44" spans="1:20" s="450" customFormat="1" ht="12.75" x14ac:dyDescent="0.2">
      <c r="A44" s="437"/>
      <c r="B44" s="438" t="s">
        <v>242</v>
      </c>
      <c r="C44" s="438" t="s">
        <v>250</v>
      </c>
      <c r="D44" s="438" t="s">
        <v>244</v>
      </c>
      <c r="E44" s="438" t="s">
        <v>246</v>
      </c>
      <c r="F44" s="438" t="s">
        <v>328</v>
      </c>
      <c r="G44" s="439"/>
      <c r="H44" s="813" t="s">
        <v>330</v>
      </c>
      <c r="I44" s="814">
        <v>6</v>
      </c>
      <c r="J44" s="815" t="s">
        <v>313</v>
      </c>
      <c r="K44" s="815"/>
      <c r="L44" s="815" t="s">
        <v>314</v>
      </c>
      <c r="M44" s="815">
        <v>2013</v>
      </c>
      <c r="N44" s="815" t="s">
        <v>313</v>
      </c>
      <c r="O44" s="815" t="s">
        <v>331</v>
      </c>
      <c r="P44" s="815" t="s">
        <v>200</v>
      </c>
      <c r="Q44" s="816">
        <v>6</v>
      </c>
      <c r="R44" s="817">
        <v>3914550</v>
      </c>
      <c r="S44" s="439"/>
      <c r="T44" s="786"/>
    </row>
    <row r="45" spans="1:20" s="450" customFormat="1" ht="12.75" x14ac:dyDescent="0.2">
      <c r="A45" s="437"/>
      <c r="B45" s="438" t="s">
        <v>242</v>
      </c>
      <c r="C45" s="438" t="s">
        <v>250</v>
      </c>
      <c r="D45" s="438" t="s">
        <v>244</v>
      </c>
      <c r="E45" s="438" t="s">
        <v>246</v>
      </c>
      <c r="F45" s="438" t="s">
        <v>328</v>
      </c>
      <c r="G45" s="439"/>
      <c r="H45" s="818" t="s">
        <v>332</v>
      </c>
      <c r="I45" s="819">
        <v>4</v>
      </c>
      <c r="J45" s="820" t="s">
        <v>313</v>
      </c>
      <c r="K45" s="820"/>
      <c r="L45" s="820" t="s">
        <v>314</v>
      </c>
      <c r="M45" s="820">
        <v>2013</v>
      </c>
      <c r="N45" s="820" t="s">
        <v>313</v>
      </c>
      <c r="O45" s="820" t="s">
        <v>315</v>
      </c>
      <c r="P45" s="820" t="s">
        <v>200</v>
      </c>
      <c r="Q45" s="821">
        <v>4</v>
      </c>
      <c r="R45" s="822">
        <v>900000</v>
      </c>
      <c r="S45" s="439"/>
      <c r="T45" s="786"/>
    </row>
    <row r="46" spans="1:20" s="483" customFormat="1" ht="12.75" x14ac:dyDescent="0.2">
      <c r="A46" s="470"/>
      <c r="B46" s="438" t="s">
        <v>242</v>
      </c>
      <c r="C46" s="438" t="s">
        <v>250</v>
      </c>
      <c r="D46" s="438" t="s">
        <v>244</v>
      </c>
      <c r="E46" s="438" t="s">
        <v>246</v>
      </c>
      <c r="F46" s="438" t="s">
        <v>328</v>
      </c>
      <c r="G46" s="472"/>
      <c r="H46" s="823" t="s">
        <v>31</v>
      </c>
      <c r="I46" s="824" t="s">
        <v>313</v>
      </c>
      <c r="J46" s="824" t="s">
        <v>313</v>
      </c>
      <c r="K46" s="824" t="s">
        <v>333</v>
      </c>
      <c r="L46" s="824" t="s">
        <v>314</v>
      </c>
      <c r="M46" s="824">
        <v>2007</v>
      </c>
      <c r="N46" s="824" t="s">
        <v>313</v>
      </c>
      <c r="O46" s="824" t="s">
        <v>315</v>
      </c>
      <c r="P46" s="824" t="s">
        <v>200</v>
      </c>
      <c r="Q46" s="825">
        <v>1</v>
      </c>
      <c r="R46" s="826">
        <v>16585715</v>
      </c>
      <c r="S46" s="472"/>
      <c r="T46" s="827"/>
    </row>
    <row r="47" spans="1:20" s="450" customFormat="1" ht="12.75" x14ac:dyDescent="0.2">
      <c r="A47" s="437"/>
      <c r="B47" s="438" t="str">
        <f>MID(A48,1,2)</f>
        <v/>
      </c>
      <c r="C47" s="438" t="str">
        <f>MID(A48,4,2)</f>
        <v/>
      </c>
      <c r="D47" s="438" t="str">
        <f>MID(A48,7,2)</f>
        <v/>
      </c>
      <c r="E47" s="438" t="str">
        <f>MID(A48,10,2)</f>
        <v/>
      </c>
      <c r="F47" s="438" t="str">
        <f>MID(A48,13,3)</f>
        <v/>
      </c>
      <c r="G47" s="439"/>
      <c r="H47" s="828" t="s">
        <v>335</v>
      </c>
      <c r="I47" s="829" t="s">
        <v>313</v>
      </c>
      <c r="J47" s="829" t="s">
        <v>313</v>
      </c>
      <c r="K47" s="829" t="s">
        <v>327</v>
      </c>
      <c r="L47" s="829" t="s">
        <v>314</v>
      </c>
      <c r="M47" s="829">
        <v>2010</v>
      </c>
      <c r="N47" s="829" t="s">
        <v>313</v>
      </c>
      <c r="O47" s="829" t="s">
        <v>315</v>
      </c>
      <c r="P47" s="829" t="s">
        <v>200</v>
      </c>
      <c r="Q47" s="830">
        <v>1</v>
      </c>
      <c r="R47" s="831">
        <v>700000</v>
      </c>
      <c r="S47" s="439"/>
      <c r="T47" s="786"/>
    </row>
    <row r="48" spans="1:20" s="450" customFormat="1" ht="12.75" x14ac:dyDescent="0.2">
      <c r="A48" s="437"/>
      <c r="B48" s="485">
        <v>2</v>
      </c>
      <c r="C48" s="485">
        <v>6</v>
      </c>
      <c r="D48" s="485">
        <v>2</v>
      </c>
      <c r="E48" s="485">
        <v>1</v>
      </c>
      <c r="F48" s="485">
        <v>10</v>
      </c>
      <c r="G48" s="439"/>
      <c r="H48" s="832" t="s">
        <v>336</v>
      </c>
      <c r="I48" s="833" t="s">
        <v>313</v>
      </c>
      <c r="J48" s="833" t="s">
        <v>313</v>
      </c>
      <c r="K48" s="833" t="s">
        <v>327</v>
      </c>
      <c r="L48" s="833" t="s">
        <v>314</v>
      </c>
      <c r="M48" s="833">
        <v>2010</v>
      </c>
      <c r="N48" s="833" t="s">
        <v>313</v>
      </c>
      <c r="O48" s="833" t="s">
        <v>315</v>
      </c>
      <c r="P48" s="833" t="s">
        <v>200</v>
      </c>
      <c r="Q48" s="834">
        <v>1</v>
      </c>
      <c r="R48" s="835">
        <v>190000</v>
      </c>
      <c r="S48" s="439"/>
      <c r="T48" s="786"/>
    </row>
    <row r="49" spans="1:20" s="450" customFormat="1" ht="12.75" x14ac:dyDescent="0.2">
      <c r="A49" s="437"/>
      <c r="B49" s="485">
        <v>2</v>
      </c>
      <c r="C49" s="485">
        <v>6</v>
      </c>
      <c r="D49" s="485">
        <v>2</v>
      </c>
      <c r="E49" s="485">
        <v>4</v>
      </c>
      <c r="F49" s="485">
        <v>16</v>
      </c>
      <c r="G49" s="439"/>
      <c r="H49" s="828" t="s">
        <v>337</v>
      </c>
      <c r="I49" s="829" t="s">
        <v>313</v>
      </c>
      <c r="J49" s="829" t="s">
        <v>313</v>
      </c>
      <c r="K49" s="829" t="s">
        <v>327</v>
      </c>
      <c r="L49" s="829" t="s">
        <v>314</v>
      </c>
      <c r="M49" s="829">
        <v>2011</v>
      </c>
      <c r="N49" s="829" t="s">
        <v>313</v>
      </c>
      <c r="O49" s="829" t="s">
        <v>315</v>
      </c>
      <c r="P49" s="829" t="s">
        <v>200</v>
      </c>
      <c r="Q49" s="836">
        <v>1</v>
      </c>
      <c r="R49" s="831">
        <v>536000</v>
      </c>
      <c r="S49" s="439"/>
      <c r="T49" s="786"/>
    </row>
    <row r="50" spans="1:20" s="450" customFormat="1" ht="25.5" x14ac:dyDescent="0.2">
      <c r="A50" s="437"/>
      <c r="B50" s="485">
        <v>2</v>
      </c>
      <c r="C50" s="485">
        <v>6</v>
      </c>
      <c r="D50" s="485">
        <v>2</v>
      </c>
      <c r="E50" s="485">
        <v>5</v>
      </c>
      <c r="F50" s="485">
        <v>4</v>
      </c>
      <c r="G50" s="439"/>
      <c r="H50" s="837" t="s">
        <v>338</v>
      </c>
      <c r="I50" s="815" t="s">
        <v>313</v>
      </c>
      <c r="J50" s="815" t="s">
        <v>313</v>
      </c>
      <c r="K50" s="815" t="s">
        <v>327</v>
      </c>
      <c r="L50" s="815" t="s">
        <v>314</v>
      </c>
      <c r="M50" s="815">
        <v>2012</v>
      </c>
      <c r="N50" s="815" t="s">
        <v>313</v>
      </c>
      <c r="O50" s="815" t="s">
        <v>315</v>
      </c>
      <c r="P50" s="815" t="s">
        <v>200</v>
      </c>
      <c r="Q50" s="838">
        <v>1</v>
      </c>
      <c r="R50" s="817">
        <v>133532000</v>
      </c>
      <c r="S50" s="439"/>
      <c r="T50" s="786"/>
    </row>
    <row r="51" spans="1:20" s="450" customFormat="1" ht="25.5" x14ac:dyDescent="0.2">
      <c r="A51" s="437"/>
      <c r="B51" s="485">
        <v>2</v>
      </c>
      <c r="C51" s="485">
        <v>6</v>
      </c>
      <c r="D51" s="485">
        <v>2</v>
      </c>
      <c r="E51" s="485">
        <v>2</v>
      </c>
      <c r="F51" s="485">
        <v>3</v>
      </c>
      <c r="G51" s="439"/>
      <c r="H51" s="839" t="s">
        <v>339</v>
      </c>
      <c r="I51" s="829" t="s">
        <v>313</v>
      </c>
      <c r="J51" s="829" t="s">
        <v>313</v>
      </c>
      <c r="K51" s="829" t="s">
        <v>327</v>
      </c>
      <c r="L51" s="829" t="s">
        <v>314</v>
      </c>
      <c r="M51" s="829">
        <v>2012</v>
      </c>
      <c r="N51" s="829" t="s">
        <v>313</v>
      </c>
      <c r="O51" s="829" t="s">
        <v>315</v>
      </c>
      <c r="P51" s="829" t="s">
        <v>200</v>
      </c>
      <c r="Q51" s="836">
        <v>1</v>
      </c>
      <c r="R51" s="831">
        <v>14000000</v>
      </c>
      <c r="S51" s="439"/>
      <c r="T51" s="786"/>
    </row>
    <row r="52" spans="1:20" s="450" customFormat="1" ht="12.75" x14ac:dyDescent="0.2">
      <c r="A52" s="437"/>
      <c r="B52" s="485">
        <v>2</v>
      </c>
      <c r="C52" s="485">
        <v>6</v>
      </c>
      <c r="D52" s="485">
        <v>2</v>
      </c>
      <c r="E52" s="485">
        <v>1</v>
      </c>
      <c r="F52" s="485">
        <v>11</v>
      </c>
      <c r="G52" s="439"/>
      <c r="H52" s="840" t="s">
        <v>340</v>
      </c>
      <c r="I52" s="841"/>
      <c r="J52" s="840"/>
      <c r="K52" s="841" t="s">
        <v>325</v>
      </c>
      <c r="L52" s="841" t="s">
        <v>314</v>
      </c>
      <c r="M52" s="841">
        <v>1999</v>
      </c>
      <c r="N52" s="841"/>
      <c r="O52" s="842" t="s">
        <v>315</v>
      </c>
      <c r="P52" s="842" t="s">
        <v>200</v>
      </c>
      <c r="Q52" s="843">
        <v>2</v>
      </c>
      <c r="R52" s="844">
        <v>400000</v>
      </c>
      <c r="S52" s="439"/>
      <c r="T52" s="786"/>
    </row>
    <row r="53" spans="1:20" s="450" customFormat="1" ht="12.75" x14ac:dyDescent="0.2">
      <c r="A53" s="437"/>
      <c r="B53" s="485">
        <v>2</v>
      </c>
      <c r="C53" s="485">
        <v>6</v>
      </c>
      <c r="D53" s="485">
        <v>2</v>
      </c>
      <c r="E53" s="485">
        <v>1</v>
      </c>
      <c r="F53" s="485">
        <v>6</v>
      </c>
      <c r="G53" s="439"/>
      <c r="H53" s="845" t="s">
        <v>341</v>
      </c>
      <c r="I53" s="846"/>
      <c r="J53" s="845"/>
      <c r="K53" s="846" t="s">
        <v>325</v>
      </c>
      <c r="L53" s="846" t="s">
        <v>314</v>
      </c>
      <c r="M53" s="846">
        <v>1999</v>
      </c>
      <c r="N53" s="846"/>
      <c r="O53" s="847" t="s">
        <v>315</v>
      </c>
      <c r="P53" s="847" t="s">
        <v>200</v>
      </c>
      <c r="Q53" s="848">
        <v>1</v>
      </c>
      <c r="R53" s="849">
        <v>100000</v>
      </c>
      <c r="S53" s="439"/>
      <c r="T53" s="786"/>
    </row>
    <row r="54" spans="1:20" s="450" customFormat="1" ht="12.75" x14ac:dyDescent="0.2">
      <c r="A54" s="437"/>
      <c r="B54" s="485">
        <v>2</v>
      </c>
      <c r="C54" s="485">
        <v>6</v>
      </c>
      <c r="D54" s="485">
        <v>2</v>
      </c>
      <c r="E54" s="485">
        <v>4</v>
      </c>
      <c r="F54" s="485">
        <v>6</v>
      </c>
      <c r="G54" s="439"/>
      <c r="H54" s="490" t="s">
        <v>342</v>
      </c>
      <c r="I54" s="466"/>
      <c r="J54" s="490"/>
      <c r="K54" s="466" t="s">
        <v>325</v>
      </c>
      <c r="L54" s="466" t="s">
        <v>314</v>
      </c>
      <c r="M54" s="466">
        <v>1999</v>
      </c>
      <c r="N54" s="466"/>
      <c r="O54" s="492" t="s">
        <v>315</v>
      </c>
      <c r="P54" s="492" t="s">
        <v>200</v>
      </c>
      <c r="Q54" s="488">
        <v>4</v>
      </c>
      <c r="R54" s="445">
        <v>400000</v>
      </c>
      <c r="S54" s="439"/>
      <c r="T54" s="786"/>
    </row>
    <row r="55" spans="1:20" s="450" customFormat="1" ht="12.75" x14ac:dyDescent="0.2">
      <c r="A55" s="437"/>
      <c r="B55" s="485">
        <v>2</v>
      </c>
      <c r="C55" s="485">
        <v>6</v>
      </c>
      <c r="D55" s="485">
        <v>4</v>
      </c>
      <c r="E55" s="485">
        <v>1</v>
      </c>
      <c r="F55" s="485">
        <v>4</v>
      </c>
      <c r="G55" s="439"/>
      <c r="H55" s="490" t="s">
        <v>343</v>
      </c>
      <c r="I55" s="466"/>
      <c r="J55" s="490"/>
      <c r="K55" s="466" t="s">
        <v>344</v>
      </c>
      <c r="L55" s="466" t="s">
        <v>314</v>
      </c>
      <c r="M55" s="466">
        <v>2008</v>
      </c>
      <c r="N55" s="466"/>
      <c r="O55" s="492" t="s">
        <v>315</v>
      </c>
      <c r="P55" s="492" t="s">
        <v>200</v>
      </c>
      <c r="Q55" s="488">
        <v>1</v>
      </c>
      <c r="R55" s="445">
        <v>15000</v>
      </c>
      <c r="S55" s="439"/>
      <c r="T55" s="786"/>
    </row>
    <row r="56" spans="1:20" s="450" customFormat="1" ht="12.75" x14ac:dyDescent="0.2">
      <c r="A56" s="437"/>
      <c r="B56" s="485">
        <v>2</v>
      </c>
      <c r="C56" s="485">
        <v>6</v>
      </c>
      <c r="D56" s="485">
        <v>2</v>
      </c>
      <c r="E56" s="485">
        <v>1</v>
      </c>
      <c r="F56" s="485">
        <v>10</v>
      </c>
      <c r="G56" s="439"/>
      <c r="H56" s="850" t="s">
        <v>345</v>
      </c>
      <c r="I56" s="851"/>
      <c r="J56" s="850"/>
      <c r="K56" s="851" t="s">
        <v>346</v>
      </c>
      <c r="L56" s="851" t="s">
        <v>314</v>
      </c>
      <c r="M56" s="851">
        <v>2008</v>
      </c>
      <c r="N56" s="851"/>
      <c r="O56" s="852" t="s">
        <v>315</v>
      </c>
      <c r="P56" s="852" t="s">
        <v>200</v>
      </c>
      <c r="Q56" s="853">
        <v>1</v>
      </c>
      <c r="R56" s="854">
        <v>30000</v>
      </c>
      <c r="S56" s="439"/>
      <c r="T56" s="786"/>
    </row>
    <row r="57" spans="1:20" s="450" customFormat="1" ht="12.75" x14ac:dyDescent="0.2">
      <c r="A57" s="437"/>
      <c r="B57" s="485">
        <v>2</v>
      </c>
      <c r="C57" s="485">
        <v>6</v>
      </c>
      <c r="D57" s="485">
        <v>4</v>
      </c>
      <c r="E57" s="485">
        <v>1</v>
      </c>
      <c r="F57" s="485">
        <v>4</v>
      </c>
      <c r="G57" s="439"/>
      <c r="H57" s="855" t="s">
        <v>347</v>
      </c>
      <c r="I57" s="856"/>
      <c r="J57" s="855"/>
      <c r="K57" s="856" t="s">
        <v>346</v>
      </c>
      <c r="L57" s="856" t="s">
        <v>314</v>
      </c>
      <c r="M57" s="856">
        <v>2010</v>
      </c>
      <c r="N57" s="856"/>
      <c r="O57" s="857" t="s">
        <v>315</v>
      </c>
      <c r="P57" s="857" t="s">
        <v>200</v>
      </c>
      <c r="Q57" s="858">
        <v>1</v>
      </c>
      <c r="R57" s="859">
        <v>579000</v>
      </c>
      <c r="S57" s="439"/>
      <c r="T57" s="786"/>
    </row>
    <row r="58" spans="1:20" s="450" customFormat="1" ht="12.75" x14ac:dyDescent="0.2">
      <c r="A58" s="437"/>
      <c r="B58" s="485">
        <v>2</v>
      </c>
      <c r="C58" s="485">
        <v>6</v>
      </c>
      <c r="D58" s="485">
        <v>2</v>
      </c>
      <c r="E58" s="485">
        <v>1</v>
      </c>
      <c r="F58" s="485">
        <v>1</v>
      </c>
      <c r="G58" s="439"/>
      <c r="H58" s="845" t="s">
        <v>348</v>
      </c>
      <c r="I58" s="846"/>
      <c r="J58" s="845"/>
      <c r="K58" s="846" t="s">
        <v>346</v>
      </c>
      <c r="L58" s="846" t="s">
        <v>314</v>
      </c>
      <c r="M58" s="846">
        <v>2010</v>
      </c>
      <c r="N58" s="846"/>
      <c r="O58" s="847" t="s">
        <v>315</v>
      </c>
      <c r="P58" s="847" t="s">
        <v>200</v>
      </c>
      <c r="Q58" s="848">
        <v>1</v>
      </c>
      <c r="R58" s="849">
        <v>230400</v>
      </c>
      <c r="S58" s="439"/>
      <c r="T58" s="786"/>
    </row>
    <row r="59" spans="1:20" s="450" customFormat="1" ht="12.75" x14ac:dyDescent="0.2">
      <c r="A59" s="437"/>
      <c r="B59" s="485">
        <v>2</v>
      </c>
      <c r="C59" s="485">
        <v>6</v>
      </c>
      <c r="D59" s="485">
        <v>2</v>
      </c>
      <c r="E59" s="485">
        <v>1</v>
      </c>
      <c r="F59" s="485">
        <v>11</v>
      </c>
      <c r="G59" s="439"/>
      <c r="H59" s="860" t="s">
        <v>349</v>
      </c>
      <c r="I59" s="861"/>
      <c r="J59" s="860"/>
      <c r="K59" s="861" t="s">
        <v>346</v>
      </c>
      <c r="L59" s="861" t="s">
        <v>314</v>
      </c>
      <c r="M59" s="861">
        <v>2011</v>
      </c>
      <c r="N59" s="861"/>
      <c r="O59" s="862" t="s">
        <v>315</v>
      </c>
      <c r="P59" s="862" t="s">
        <v>200</v>
      </c>
      <c r="Q59" s="863">
        <v>1</v>
      </c>
      <c r="R59" s="810">
        <v>85000</v>
      </c>
      <c r="S59" s="439"/>
      <c r="T59" s="786"/>
    </row>
    <row r="60" spans="1:20" s="450" customFormat="1" ht="12.75" x14ac:dyDescent="0.2">
      <c r="A60" s="437"/>
      <c r="B60" s="485">
        <v>2</v>
      </c>
      <c r="C60" s="485">
        <v>6</v>
      </c>
      <c r="D60" s="485">
        <v>2</v>
      </c>
      <c r="E60" s="485">
        <v>2</v>
      </c>
      <c r="F60" s="485">
        <v>3</v>
      </c>
      <c r="G60" s="439"/>
      <c r="H60" s="864" t="s">
        <v>350</v>
      </c>
      <c r="I60" s="865"/>
      <c r="J60" s="864"/>
      <c r="K60" s="865" t="s">
        <v>344</v>
      </c>
      <c r="L60" s="865" t="s">
        <v>314</v>
      </c>
      <c r="M60" s="865">
        <v>2012</v>
      </c>
      <c r="N60" s="865"/>
      <c r="O60" s="866" t="s">
        <v>315</v>
      </c>
      <c r="P60" s="866" t="s">
        <v>200</v>
      </c>
      <c r="Q60" s="867">
        <v>1</v>
      </c>
      <c r="R60" s="868">
        <v>35000</v>
      </c>
      <c r="S60" s="439"/>
      <c r="T60" s="786"/>
    </row>
    <row r="61" spans="1:20" s="450" customFormat="1" ht="12.75" x14ac:dyDescent="0.2">
      <c r="A61" s="437"/>
      <c r="B61" s="485">
        <v>2</v>
      </c>
      <c r="C61" s="485">
        <v>6</v>
      </c>
      <c r="D61" s="485">
        <v>2</v>
      </c>
      <c r="E61" s="485">
        <v>6</v>
      </c>
      <c r="F61" s="485">
        <v>29</v>
      </c>
      <c r="G61" s="439"/>
      <c r="H61" s="840" t="s">
        <v>322</v>
      </c>
      <c r="I61" s="841" t="s">
        <v>313</v>
      </c>
      <c r="J61" s="840" t="s">
        <v>313</v>
      </c>
      <c r="K61" s="841" t="s">
        <v>325</v>
      </c>
      <c r="L61" s="841" t="s">
        <v>314</v>
      </c>
      <c r="M61" s="841">
        <v>2010</v>
      </c>
      <c r="N61" s="841"/>
      <c r="O61" s="842" t="s">
        <v>315</v>
      </c>
      <c r="P61" s="842" t="s">
        <v>200</v>
      </c>
      <c r="Q61" s="843">
        <v>1</v>
      </c>
      <c r="R61" s="844">
        <v>450000</v>
      </c>
      <c r="S61" s="439"/>
      <c r="T61" s="786"/>
    </row>
    <row r="62" spans="1:20" s="450" customFormat="1" ht="12.75" x14ac:dyDescent="0.2">
      <c r="A62" s="437"/>
      <c r="B62" s="485">
        <v>2</v>
      </c>
      <c r="C62" s="485">
        <v>6</v>
      </c>
      <c r="D62" s="485">
        <v>2</v>
      </c>
      <c r="E62" s="485">
        <v>6</v>
      </c>
      <c r="F62" s="485">
        <v>29</v>
      </c>
      <c r="G62" s="439"/>
      <c r="H62" s="845" t="s">
        <v>351</v>
      </c>
      <c r="I62" s="846" t="s">
        <v>313</v>
      </c>
      <c r="J62" s="845" t="s">
        <v>313</v>
      </c>
      <c r="K62" s="846" t="s">
        <v>346</v>
      </c>
      <c r="L62" s="846" t="s">
        <v>314</v>
      </c>
      <c r="M62" s="846">
        <v>2011</v>
      </c>
      <c r="N62" s="846"/>
      <c r="O62" s="847" t="s">
        <v>315</v>
      </c>
      <c r="P62" s="847" t="s">
        <v>200</v>
      </c>
      <c r="Q62" s="848">
        <v>1</v>
      </c>
      <c r="R62" s="849">
        <v>450000</v>
      </c>
      <c r="S62" s="439"/>
      <c r="T62" s="786"/>
    </row>
    <row r="63" spans="1:20" s="450" customFormat="1" ht="12.75" x14ac:dyDescent="0.2">
      <c r="A63" s="437"/>
      <c r="B63" s="485">
        <v>2</v>
      </c>
      <c r="C63" s="485">
        <v>6</v>
      </c>
      <c r="D63" s="485">
        <v>2</v>
      </c>
      <c r="E63" s="485">
        <v>6</v>
      </c>
      <c r="F63" s="485">
        <v>50</v>
      </c>
      <c r="G63" s="439"/>
      <c r="H63" s="869" t="s">
        <v>352</v>
      </c>
      <c r="I63" s="870"/>
      <c r="J63" s="869"/>
      <c r="K63" s="870" t="s">
        <v>353</v>
      </c>
      <c r="L63" s="870" t="s">
        <v>314</v>
      </c>
      <c r="M63" s="870">
        <v>2008</v>
      </c>
      <c r="N63" s="870"/>
      <c r="O63" s="871" t="s">
        <v>315</v>
      </c>
      <c r="P63" s="871" t="s">
        <v>200</v>
      </c>
      <c r="Q63" s="872">
        <v>1</v>
      </c>
      <c r="R63" s="802">
        <v>850000</v>
      </c>
      <c r="S63" s="439"/>
      <c r="T63" s="786"/>
    </row>
    <row r="64" spans="1:20" s="450" customFormat="1" ht="12.75" x14ac:dyDescent="0.2">
      <c r="A64" s="437"/>
      <c r="B64" s="485">
        <v>2</v>
      </c>
      <c r="C64" s="485">
        <v>6</v>
      </c>
      <c r="D64" s="485">
        <v>2</v>
      </c>
      <c r="E64" s="485">
        <v>6</v>
      </c>
      <c r="F64" s="485">
        <v>8</v>
      </c>
      <c r="G64" s="439"/>
      <c r="H64" s="873" t="s">
        <v>354</v>
      </c>
      <c r="I64" s="874" t="s">
        <v>313</v>
      </c>
      <c r="J64" s="873" t="s">
        <v>313</v>
      </c>
      <c r="K64" s="874" t="s">
        <v>353</v>
      </c>
      <c r="L64" s="874" t="s">
        <v>314</v>
      </c>
      <c r="M64" s="874">
        <v>2007</v>
      </c>
      <c r="N64" s="874"/>
      <c r="O64" s="875" t="s">
        <v>315</v>
      </c>
      <c r="P64" s="875" t="s">
        <v>200</v>
      </c>
      <c r="Q64" s="876">
        <v>1</v>
      </c>
      <c r="R64" s="877">
        <v>2000000</v>
      </c>
      <c r="S64" s="439"/>
      <c r="T64" s="786"/>
    </row>
    <row r="65" spans="1:20" s="450" customFormat="1" ht="12.75" x14ac:dyDescent="0.2">
      <c r="A65" s="437"/>
      <c r="B65" s="485">
        <v>2</v>
      </c>
      <c r="C65" s="485">
        <v>6</v>
      </c>
      <c r="D65" s="485">
        <v>4</v>
      </c>
      <c r="E65" s="485">
        <v>1</v>
      </c>
      <c r="F65" s="485">
        <v>4</v>
      </c>
      <c r="G65" s="439"/>
      <c r="H65" s="850" t="s">
        <v>355</v>
      </c>
      <c r="I65" s="851" t="s">
        <v>313</v>
      </c>
      <c r="J65" s="850" t="s">
        <v>313</v>
      </c>
      <c r="K65" s="851" t="s">
        <v>346</v>
      </c>
      <c r="L65" s="851" t="s">
        <v>314</v>
      </c>
      <c r="M65" s="851">
        <v>2001</v>
      </c>
      <c r="N65" s="851"/>
      <c r="O65" s="852" t="s">
        <v>315</v>
      </c>
      <c r="P65" s="852" t="s">
        <v>200</v>
      </c>
      <c r="Q65" s="853">
        <v>1</v>
      </c>
      <c r="R65" s="854">
        <v>30000</v>
      </c>
      <c r="S65" s="439"/>
      <c r="T65" s="786"/>
    </row>
    <row r="66" spans="1:20" s="450" customFormat="1" ht="12.75" x14ac:dyDescent="0.2">
      <c r="A66" s="437"/>
      <c r="B66" s="485">
        <v>2</v>
      </c>
      <c r="C66" s="485">
        <v>6</v>
      </c>
      <c r="D66" s="485">
        <v>4</v>
      </c>
      <c r="E66" s="485">
        <v>1</v>
      </c>
      <c r="F66" s="485">
        <v>4</v>
      </c>
      <c r="G66" s="439"/>
      <c r="H66" s="878" t="s">
        <v>356</v>
      </c>
      <c r="I66" s="879" t="s">
        <v>313</v>
      </c>
      <c r="J66" s="878" t="s">
        <v>313</v>
      </c>
      <c r="K66" s="879" t="s">
        <v>353</v>
      </c>
      <c r="L66" s="879" t="s">
        <v>314</v>
      </c>
      <c r="M66" s="879">
        <v>2010</v>
      </c>
      <c r="N66" s="879"/>
      <c r="O66" s="880" t="s">
        <v>315</v>
      </c>
      <c r="P66" s="880" t="s">
        <v>200</v>
      </c>
      <c r="Q66" s="881">
        <v>1</v>
      </c>
      <c r="R66" s="882">
        <v>100000</v>
      </c>
      <c r="S66" s="439"/>
      <c r="T66" s="786"/>
    </row>
    <row r="67" spans="1:20" s="450" customFormat="1" ht="12.75" x14ac:dyDescent="0.2">
      <c r="A67" s="437"/>
      <c r="B67" s="485">
        <v>2</v>
      </c>
      <c r="C67" s="485">
        <v>6</v>
      </c>
      <c r="D67" s="485">
        <v>2</v>
      </c>
      <c r="E67" s="485">
        <v>1</v>
      </c>
      <c r="F67" s="485">
        <v>10</v>
      </c>
      <c r="G67" s="439"/>
      <c r="H67" s="878" t="s">
        <v>357</v>
      </c>
      <c r="I67" s="879" t="s">
        <v>313</v>
      </c>
      <c r="J67" s="878" t="s">
        <v>313</v>
      </c>
      <c r="K67" s="879" t="s">
        <v>358</v>
      </c>
      <c r="L67" s="879" t="s">
        <v>314</v>
      </c>
      <c r="M67" s="879">
        <v>2003</v>
      </c>
      <c r="N67" s="879"/>
      <c r="O67" s="880" t="s">
        <v>315</v>
      </c>
      <c r="P67" s="880" t="s">
        <v>200</v>
      </c>
      <c r="Q67" s="881">
        <v>1</v>
      </c>
      <c r="R67" s="882">
        <v>200000</v>
      </c>
      <c r="S67" s="439"/>
      <c r="T67" s="786"/>
    </row>
    <row r="68" spans="1:20" s="450" customFormat="1" ht="12.75" x14ac:dyDescent="0.2">
      <c r="A68" s="437"/>
      <c r="B68" s="485">
        <v>2</v>
      </c>
      <c r="C68" s="485">
        <v>6</v>
      </c>
      <c r="D68" s="485">
        <v>2</v>
      </c>
      <c r="E68" s="485">
        <v>1</v>
      </c>
      <c r="F68" s="485">
        <v>6</v>
      </c>
      <c r="G68" s="439"/>
      <c r="H68" s="878" t="s">
        <v>359</v>
      </c>
      <c r="I68" s="879" t="s">
        <v>313</v>
      </c>
      <c r="J68" s="878" t="s">
        <v>313</v>
      </c>
      <c r="K68" s="879" t="s">
        <v>353</v>
      </c>
      <c r="L68" s="879" t="s">
        <v>314</v>
      </c>
      <c r="M68" s="879">
        <v>2003</v>
      </c>
      <c r="N68" s="879"/>
      <c r="O68" s="880" t="s">
        <v>315</v>
      </c>
      <c r="P68" s="880" t="s">
        <v>200</v>
      </c>
      <c r="Q68" s="881">
        <v>1</v>
      </c>
      <c r="R68" s="882">
        <v>50000</v>
      </c>
      <c r="S68" s="439"/>
      <c r="T68" s="786"/>
    </row>
    <row r="69" spans="1:20" s="450" customFormat="1" ht="12.75" x14ac:dyDescent="0.2">
      <c r="A69" s="437"/>
      <c r="B69" s="485">
        <v>2</v>
      </c>
      <c r="C69" s="485">
        <v>6</v>
      </c>
      <c r="D69" s="485">
        <v>1</v>
      </c>
      <c r="E69" s="485">
        <v>4</v>
      </c>
      <c r="F69" s="485">
        <v>3</v>
      </c>
      <c r="G69" s="439"/>
      <c r="H69" s="883" t="s">
        <v>360</v>
      </c>
      <c r="I69" s="884" t="s">
        <v>313</v>
      </c>
      <c r="J69" s="883" t="s">
        <v>313</v>
      </c>
      <c r="K69" s="884" t="s">
        <v>353</v>
      </c>
      <c r="L69" s="884" t="s">
        <v>314</v>
      </c>
      <c r="M69" s="884">
        <v>2003</v>
      </c>
      <c r="N69" s="884"/>
      <c r="O69" s="885" t="s">
        <v>315</v>
      </c>
      <c r="P69" s="885" t="s">
        <v>200</v>
      </c>
      <c r="Q69" s="886">
        <v>1</v>
      </c>
      <c r="R69" s="887">
        <v>25000</v>
      </c>
      <c r="S69" s="439"/>
      <c r="T69" s="786"/>
    </row>
    <row r="70" spans="1:20" s="450" customFormat="1" ht="12.75" x14ac:dyDescent="0.2">
      <c r="A70" s="437"/>
      <c r="B70" s="485">
        <v>2</v>
      </c>
      <c r="C70" s="485">
        <v>6</v>
      </c>
      <c r="D70" s="485">
        <v>2</v>
      </c>
      <c r="E70" s="485"/>
      <c r="F70" s="485"/>
      <c r="G70" s="439"/>
      <c r="H70" s="860" t="s">
        <v>349</v>
      </c>
      <c r="I70" s="861"/>
      <c r="J70" s="860"/>
      <c r="K70" s="861" t="s">
        <v>346</v>
      </c>
      <c r="L70" s="861" t="s">
        <v>314</v>
      </c>
      <c r="M70" s="861">
        <v>2008</v>
      </c>
      <c r="N70" s="861"/>
      <c r="O70" s="862" t="s">
        <v>315</v>
      </c>
      <c r="P70" s="862" t="s">
        <v>200</v>
      </c>
      <c r="Q70" s="863">
        <v>1</v>
      </c>
      <c r="R70" s="810">
        <v>150000</v>
      </c>
      <c r="S70" s="439"/>
      <c r="T70" s="786"/>
    </row>
    <row r="71" spans="1:20" s="450" customFormat="1" ht="12.75" x14ac:dyDescent="0.2">
      <c r="A71" s="437"/>
      <c r="B71" s="485">
        <v>2</v>
      </c>
      <c r="C71" s="485">
        <v>6</v>
      </c>
      <c r="D71" s="485">
        <v>2</v>
      </c>
      <c r="E71" s="485">
        <v>1</v>
      </c>
      <c r="F71" s="485">
        <v>61</v>
      </c>
      <c r="G71" s="439"/>
      <c r="H71" s="869" t="s">
        <v>19</v>
      </c>
      <c r="I71" s="870" t="s">
        <v>313</v>
      </c>
      <c r="J71" s="869" t="s">
        <v>313</v>
      </c>
      <c r="K71" s="870" t="s">
        <v>325</v>
      </c>
      <c r="L71" s="870" t="s">
        <v>314</v>
      </c>
      <c r="M71" s="870">
        <v>1985</v>
      </c>
      <c r="N71" s="870"/>
      <c r="O71" s="871" t="s">
        <v>315</v>
      </c>
      <c r="P71" s="871" t="s">
        <v>200</v>
      </c>
      <c r="Q71" s="872">
        <v>1</v>
      </c>
      <c r="R71" s="802">
        <v>180000</v>
      </c>
      <c r="S71" s="439"/>
      <c r="T71" s="786"/>
    </row>
    <row r="72" spans="1:20" s="450" customFormat="1" ht="12.75" x14ac:dyDescent="0.2">
      <c r="A72" s="437"/>
      <c r="B72" s="485">
        <v>2</v>
      </c>
      <c r="C72" s="485">
        <v>6</v>
      </c>
      <c r="D72" s="485">
        <v>2</v>
      </c>
      <c r="E72" s="485">
        <v>1</v>
      </c>
      <c r="F72" s="485">
        <v>10</v>
      </c>
      <c r="G72" s="439"/>
      <c r="H72" s="888" t="s">
        <v>362</v>
      </c>
      <c r="I72" s="889" t="s">
        <v>313</v>
      </c>
      <c r="J72" s="888" t="s">
        <v>313</v>
      </c>
      <c r="K72" s="889" t="s">
        <v>325</v>
      </c>
      <c r="L72" s="889" t="s">
        <v>314</v>
      </c>
      <c r="M72" s="889" t="s">
        <v>363</v>
      </c>
      <c r="N72" s="889"/>
      <c r="O72" s="890" t="s">
        <v>315</v>
      </c>
      <c r="P72" s="890" t="s">
        <v>200</v>
      </c>
      <c r="Q72" s="891">
        <v>2</v>
      </c>
      <c r="R72" s="790">
        <v>200000</v>
      </c>
      <c r="S72" s="439"/>
      <c r="T72" s="786"/>
    </row>
    <row r="73" spans="1:20" s="450" customFormat="1" ht="12.75" x14ac:dyDescent="0.2">
      <c r="A73" s="437"/>
      <c r="B73" s="485">
        <v>2</v>
      </c>
      <c r="C73" s="485">
        <v>6</v>
      </c>
      <c r="D73" s="485">
        <v>4</v>
      </c>
      <c r="E73" s="485">
        <v>1</v>
      </c>
      <c r="F73" s="485">
        <v>4</v>
      </c>
      <c r="G73" s="439"/>
      <c r="H73" s="490" t="s">
        <v>364</v>
      </c>
      <c r="I73" s="466" t="s">
        <v>313</v>
      </c>
      <c r="J73" s="490" t="s">
        <v>313</v>
      </c>
      <c r="K73" s="466" t="s">
        <v>344</v>
      </c>
      <c r="L73" s="466" t="s">
        <v>314</v>
      </c>
      <c r="M73" s="466">
        <v>2000</v>
      </c>
      <c r="N73" s="466"/>
      <c r="O73" s="492" t="s">
        <v>315</v>
      </c>
      <c r="P73" s="492" t="s">
        <v>200</v>
      </c>
      <c r="Q73" s="488">
        <v>1</v>
      </c>
      <c r="R73" s="445">
        <v>50000</v>
      </c>
      <c r="S73" s="439"/>
      <c r="T73" s="786"/>
    </row>
    <row r="74" spans="1:20" s="450" customFormat="1" ht="12.75" x14ac:dyDescent="0.2">
      <c r="A74" s="437"/>
      <c r="B74" s="485">
        <v>2</v>
      </c>
      <c r="C74" s="485">
        <v>6</v>
      </c>
      <c r="D74" s="485">
        <v>2</v>
      </c>
      <c r="E74" s="485">
        <v>1</v>
      </c>
      <c r="F74" s="485">
        <v>1</v>
      </c>
      <c r="G74" s="439"/>
      <c r="H74" s="490" t="s">
        <v>365</v>
      </c>
      <c r="I74" s="466"/>
      <c r="J74" s="490"/>
      <c r="K74" s="466" t="s">
        <v>353</v>
      </c>
      <c r="L74" s="466" t="s">
        <v>314</v>
      </c>
      <c r="M74" s="466">
        <v>2009</v>
      </c>
      <c r="N74" s="466"/>
      <c r="O74" s="492" t="s">
        <v>315</v>
      </c>
      <c r="P74" s="492" t="s">
        <v>200</v>
      </c>
      <c r="Q74" s="488">
        <v>1</v>
      </c>
      <c r="R74" s="445">
        <v>250000</v>
      </c>
      <c r="S74" s="439"/>
      <c r="T74" s="786"/>
    </row>
    <row r="75" spans="1:20" s="450" customFormat="1" ht="12.75" x14ac:dyDescent="0.2">
      <c r="A75" s="437"/>
      <c r="B75" s="485">
        <v>2</v>
      </c>
      <c r="C75" s="485">
        <v>6</v>
      </c>
      <c r="D75" s="485">
        <v>4</v>
      </c>
      <c r="E75" s="485">
        <v>1</v>
      </c>
      <c r="F75" s="485">
        <v>4</v>
      </c>
      <c r="G75" s="439"/>
      <c r="H75" s="850" t="s">
        <v>355</v>
      </c>
      <c r="I75" s="851" t="s">
        <v>313</v>
      </c>
      <c r="J75" s="850" t="s">
        <v>313</v>
      </c>
      <c r="K75" s="851" t="s">
        <v>346</v>
      </c>
      <c r="L75" s="851" t="s">
        <v>314</v>
      </c>
      <c r="M75" s="851">
        <v>2005</v>
      </c>
      <c r="N75" s="851"/>
      <c r="O75" s="852" t="s">
        <v>315</v>
      </c>
      <c r="P75" s="852" t="s">
        <v>200</v>
      </c>
      <c r="Q75" s="853">
        <v>1</v>
      </c>
      <c r="R75" s="854">
        <v>30000</v>
      </c>
      <c r="S75" s="439"/>
      <c r="T75" s="786"/>
    </row>
    <row r="76" spans="1:20" s="450" customFormat="1" ht="12.75" x14ac:dyDescent="0.2">
      <c r="A76" s="437"/>
      <c r="B76" s="485">
        <v>2</v>
      </c>
      <c r="C76" s="485">
        <v>6</v>
      </c>
      <c r="D76" s="485">
        <v>2</v>
      </c>
      <c r="E76" s="485">
        <v>1</v>
      </c>
      <c r="F76" s="485">
        <v>34</v>
      </c>
      <c r="G76" s="439"/>
      <c r="H76" s="490" t="s">
        <v>18</v>
      </c>
      <c r="I76" s="466" t="s">
        <v>313</v>
      </c>
      <c r="J76" s="490" t="s">
        <v>313</v>
      </c>
      <c r="K76" s="466" t="s">
        <v>344</v>
      </c>
      <c r="L76" s="466" t="s">
        <v>314</v>
      </c>
      <c r="M76" s="466">
        <v>2007</v>
      </c>
      <c r="N76" s="466"/>
      <c r="O76" s="492" t="s">
        <v>315</v>
      </c>
      <c r="P76" s="492" t="s">
        <v>200</v>
      </c>
      <c r="Q76" s="488">
        <v>1</v>
      </c>
      <c r="R76" s="445">
        <v>40000</v>
      </c>
      <c r="S76" s="439"/>
      <c r="T76" s="786"/>
    </row>
    <row r="77" spans="1:20" s="450" customFormat="1" ht="12.75" x14ac:dyDescent="0.2">
      <c r="A77" s="437"/>
      <c r="B77" s="485">
        <v>2</v>
      </c>
      <c r="C77" s="485">
        <v>6</v>
      </c>
      <c r="D77" s="485">
        <v>2</v>
      </c>
      <c r="E77" s="485">
        <v>1</v>
      </c>
      <c r="F77" s="485">
        <v>6</v>
      </c>
      <c r="G77" s="439"/>
      <c r="H77" s="869" t="s">
        <v>366</v>
      </c>
      <c r="I77" s="870" t="s">
        <v>313</v>
      </c>
      <c r="J77" s="869" t="s">
        <v>313</v>
      </c>
      <c r="K77" s="870" t="s">
        <v>325</v>
      </c>
      <c r="L77" s="870" t="s">
        <v>314</v>
      </c>
      <c r="M77" s="870" t="s">
        <v>363</v>
      </c>
      <c r="N77" s="870"/>
      <c r="O77" s="871" t="s">
        <v>315</v>
      </c>
      <c r="P77" s="871" t="s">
        <v>200</v>
      </c>
      <c r="Q77" s="872">
        <v>3</v>
      </c>
      <c r="R77" s="802">
        <v>360000</v>
      </c>
      <c r="S77" s="439"/>
      <c r="T77" s="786"/>
    </row>
    <row r="78" spans="1:20" s="450" customFormat="1" ht="12.75" x14ac:dyDescent="0.2">
      <c r="A78" s="437"/>
      <c r="B78" s="485">
        <v>2</v>
      </c>
      <c r="C78" s="485">
        <v>6</v>
      </c>
      <c r="D78" s="485">
        <v>2</v>
      </c>
      <c r="E78" s="485"/>
      <c r="F78" s="485"/>
      <c r="G78" s="439"/>
      <c r="H78" s="888" t="s">
        <v>341</v>
      </c>
      <c r="I78" s="889" t="s">
        <v>313</v>
      </c>
      <c r="J78" s="888" t="s">
        <v>313</v>
      </c>
      <c r="K78" s="889" t="s">
        <v>325</v>
      </c>
      <c r="L78" s="889" t="s">
        <v>314</v>
      </c>
      <c r="M78" s="889">
        <v>1985</v>
      </c>
      <c r="N78" s="889"/>
      <c r="O78" s="890" t="s">
        <v>315</v>
      </c>
      <c r="P78" s="890" t="s">
        <v>200</v>
      </c>
      <c r="Q78" s="891">
        <v>2</v>
      </c>
      <c r="R78" s="790">
        <v>200000</v>
      </c>
      <c r="S78" s="439"/>
      <c r="T78" s="786"/>
    </row>
    <row r="79" spans="1:20" s="450" customFormat="1" ht="12.75" x14ac:dyDescent="0.2">
      <c r="A79" s="437"/>
      <c r="B79" s="485">
        <v>2</v>
      </c>
      <c r="C79" s="485">
        <v>6</v>
      </c>
      <c r="D79" s="485">
        <v>2</v>
      </c>
      <c r="E79" s="485"/>
      <c r="F79" s="485"/>
      <c r="G79" s="439"/>
      <c r="H79" s="869" t="s">
        <v>15</v>
      </c>
      <c r="I79" s="870" t="s">
        <v>313</v>
      </c>
      <c r="J79" s="869" t="s">
        <v>313</v>
      </c>
      <c r="K79" s="870" t="s">
        <v>325</v>
      </c>
      <c r="L79" s="870" t="s">
        <v>314</v>
      </c>
      <c r="M79" s="870">
        <v>1985</v>
      </c>
      <c r="N79" s="870"/>
      <c r="O79" s="871" t="s">
        <v>315</v>
      </c>
      <c r="P79" s="871" t="s">
        <v>200</v>
      </c>
      <c r="Q79" s="872">
        <v>1</v>
      </c>
      <c r="R79" s="802">
        <v>750000</v>
      </c>
      <c r="S79" s="439"/>
      <c r="T79" s="786"/>
    </row>
    <row r="80" spans="1:20" s="450" customFormat="1" ht="12.75" x14ac:dyDescent="0.2">
      <c r="A80" s="437"/>
      <c r="B80" s="485">
        <v>2</v>
      </c>
      <c r="C80" s="485">
        <v>6</v>
      </c>
      <c r="D80" s="485">
        <v>2</v>
      </c>
      <c r="E80" s="485">
        <v>6</v>
      </c>
      <c r="F80" s="485">
        <v>29</v>
      </c>
      <c r="G80" s="439"/>
      <c r="H80" s="860" t="s">
        <v>12</v>
      </c>
      <c r="I80" s="861" t="s">
        <v>367</v>
      </c>
      <c r="J80" s="860" t="s">
        <v>313</v>
      </c>
      <c r="K80" s="861" t="s">
        <v>346</v>
      </c>
      <c r="L80" s="861" t="s">
        <v>314</v>
      </c>
      <c r="M80" s="861">
        <v>1999</v>
      </c>
      <c r="N80" s="861"/>
      <c r="O80" s="862" t="s">
        <v>315</v>
      </c>
      <c r="P80" s="862" t="s">
        <v>200</v>
      </c>
      <c r="Q80" s="863">
        <v>1</v>
      </c>
      <c r="R80" s="810">
        <v>175000</v>
      </c>
      <c r="S80" s="439"/>
      <c r="T80" s="786"/>
    </row>
    <row r="81" spans="1:20" s="450" customFormat="1" ht="12.75" x14ac:dyDescent="0.2">
      <c r="A81" s="437"/>
      <c r="B81" s="485">
        <v>2</v>
      </c>
      <c r="C81" s="485">
        <v>6</v>
      </c>
      <c r="D81" s="485">
        <v>2</v>
      </c>
      <c r="E81" s="485">
        <v>1</v>
      </c>
      <c r="F81" s="485">
        <v>61</v>
      </c>
      <c r="G81" s="439"/>
      <c r="H81" s="888" t="s">
        <v>368</v>
      </c>
      <c r="I81" s="889"/>
      <c r="J81" s="888"/>
      <c r="K81" s="889" t="s">
        <v>353</v>
      </c>
      <c r="L81" s="889" t="s">
        <v>314</v>
      </c>
      <c r="M81" s="889">
        <v>2010</v>
      </c>
      <c r="N81" s="889"/>
      <c r="O81" s="890" t="s">
        <v>315</v>
      </c>
      <c r="P81" s="890" t="s">
        <v>200</v>
      </c>
      <c r="Q81" s="891">
        <v>1</v>
      </c>
      <c r="R81" s="790">
        <v>230400</v>
      </c>
      <c r="S81" s="439"/>
      <c r="T81" s="786"/>
    </row>
    <row r="82" spans="1:20" s="450" customFormat="1" ht="12.75" x14ac:dyDescent="0.2">
      <c r="A82" s="437"/>
      <c r="B82" s="485">
        <v>2</v>
      </c>
      <c r="C82" s="485">
        <v>6</v>
      </c>
      <c r="D82" s="485">
        <v>2</v>
      </c>
      <c r="E82" s="485">
        <v>1</v>
      </c>
      <c r="F82" s="485">
        <v>10</v>
      </c>
      <c r="G82" s="439"/>
      <c r="H82" s="490" t="s">
        <v>18</v>
      </c>
      <c r="I82" s="466" t="s">
        <v>313</v>
      </c>
      <c r="J82" s="490" t="s">
        <v>313</v>
      </c>
      <c r="K82" s="466" t="s">
        <v>344</v>
      </c>
      <c r="L82" s="466" t="s">
        <v>314</v>
      </c>
      <c r="M82" s="466">
        <v>2007</v>
      </c>
      <c r="N82" s="466"/>
      <c r="O82" s="492" t="s">
        <v>315</v>
      </c>
      <c r="P82" s="492" t="s">
        <v>200</v>
      </c>
      <c r="Q82" s="488">
        <v>1</v>
      </c>
      <c r="R82" s="445">
        <v>40000</v>
      </c>
      <c r="S82" s="439"/>
      <c r="T82" s="786"/>
    </row>
    <row r="83" spans="1:20" s="450" customFormat="1" ht="12.75" x14ac:dyDescent="0.2">
      <c r="A83" s="437"/>
      <c r="B83" s="485">
        <v>2</v>
      </c>
      <c r="C83" s="485">
        <v>6</v>
      </c>
      <c r="D83" s="485">
        <v>2</v>
      </c>
      <c r="E83" s="485">
        <v>1</v>
      </c>
      <c r="F83" s="485">
        <v>4</v>
      </c>
      <c r="G83" s="439"/>
      <c r="H83" s="869" t="s">
        <v>369</v>
      </c>
      <c r="I83" s="870" t="s">
        <v>313</v>
      </c>
      <c r="J83" s="869" t="s">
        <v>313</v>
      </c>
      <c r="K83" s="870" t="s">
        <v>370</v>
      </c>
      <c r="L83" s="870" t="s">
        <v>314</v>
      </c>
      <c r="M83" s="870">
        <v>2005</v>
      </c>
      <c r="N83" s="870"/>
      <c r="O83" s="871" t="s">
        <v>315</v>
      </c>
      <c r="P83" s="871" t="s">
        <v>200</v>
      </c>
      <c r="Q83" s="872">
        <v>1</v>
      </c>
      <c r="R83" s="802">
        <v>150000</v>
      </c>
      <c r="S83" s="439"/>
      <c r="T83" s="786"/>
    </row>
    <row r="84" spans="1:20" s="450" customFormat="1" ht="12.75" x14ac:dyDescent="0.2">
      <c r="A84" s="437"/>
      <c r="B84" s="485">
        <v>2</v>
      </c>
      <c r="C84" s="485">
        <v>6</v>
      </c>
      <c r="D84" s="485">
        <v>2</v>
      </c>
      <c r="E84" s="485"/>
      <c r="F84" s="485"/>
      <c r="G84" s="439"/>
      <c r="H84" s="850" t="s">
        <v>355</v>
      </c>
      <c r="I84" s="851" t="s">
        <v>313</v>
      </c>
      <c r="J84" s="850" t="s">
        <v>313</v>
      </c>
      <c r="K84" s="851" t="s">
        <v>370</v>
      </c>
      <c r="L84" s="851" t="s">
        <v>314</v>
      </c>
      <c r="M84" s="851">
        <v>2005</v>
      </c>
      <c r="N84" s="851"/>
      <c r="O84" s="852" t="s">
        <v>315</v>
      </c>
      <c r="P84" s="852" t="s">
        <v>200</v>
      </c>
      <c r="Q84" s="853">
        <v>1</v>
      </c>
      <c r="R84" s="854">
        <v>150000</v>
      </c>
      <c r="S84" s="439"/>
      <c r="T84" s="786"/>
    </row>
    <row r="85" spans="1:20" s="450" customFormat="1" ht="12.75" x14ac:dyDescent="0.2">
      <c r="A85" s="437"/>
      <c r="B85" s="485">
        <v>2</v>
      </c>
      <c r="C85" s="485">
        <v>6</v>
      </c>
      <c r="D85" s="485">
        <v>3</v>
      </c>
      <c r="E85" s="485">
        <v>2</v>
      </c>
      <c r="F85" s="485">
        <v>4</v>
      </c>
      <c r="G85" s="439"/>
      <c r="H85" s="855" t="s">
        <v>371</v>
      </c>
      <c r="I85" s="856"/>
      <c r="J85" s="855"/>
      <c r="K85" s="856" t="s">
        <v>353</v>
      </c>
      <c r="L85" s="856" t="s">
        <v>314</v>
      </c>
      <c r="M85" s="856">
        <v>2007</v>
      </c>
      <c r="N85" s="856"/>
      <c r="O85" s="857" t="s">
        <v>315</v>
      </c>
      <c r="P85" s="857" t="s">
        <v>200</v>
      </c>
      <c r="Q85" s="858">
        <v>6</v>
      </c>
      <c r="R85" s="859">
        <v>60000</v>
      </c>
      <c r="S85" s="439"/>
      <c r="T85" s="786"/>
    </row>
    <row r="86" spans="1:20" s="450" customFormat="1" ht="12.75" x14ac:dyDescent="0.2">
      <c r="A86" s="437"/>
      <c r="B86" s="485">
        <v>2</v>
      </c>
      <c r="C86" s="485">
        <v>6</v>
      </c>
      <c r="D86" s="485">
        <v>2</v>
      </c>
      <c r="E86" s="485"/>
      <c r="F86" s="485"/>
      <c r="G86" s="439"/>
      <c r="H86" s="490" t="s">
        <v>18</v>
      </c>
      <c r="I86" s="466" t="s">
        <v>313</v>
      </c>
      <c r="J86" s="490" t="s">
        <v>313</v>
      </c>
      <c r="K86" s="466" t="s">
        <v>344</v>
      </c>
      <c r="L86" s="466" t="s">
        <v>314</v>
      </c>
      <c r="M86" s="466">
        <v>2005</v>
      </c>
      <c r="N86" s="466"/>
      <c r="O86" s="492" t="s">
        <v>315</v>
      </c>
      <c r="P86" s="492" t="s">
        <v>200</v>
      </c>
      <c r="Q86" s="488">
        <v>1</v>
      </c>
      <c r="R86" s="445">
        <v>40000</v>
      </c>
      <c r="S86" s="439"/>
      <c r="T86" s="786"/>
    </row>
    <row r="87" spans="1:20" s="450" customFormat="1" ht="12.75" x14ac:dyDescent="0.2">
      <c r="A87" s="437"/>
      <c r="B87" s="485">
        <v>2</v>
      </c>
      <c r="C87" s="485">
        <v>6</v>
      </c>
      <c r="D87" s="485">
        <v>1</v>
      </c>
      <c r="E87" s="485">
        <v>11</v>
      </c>
      <c r="F87" s="485">
        <v>1</v>
      </c>
      <c r="G87" s="439"/>
      <c r="H87" s="840" t="s">
        <v>372</v>
      </c>
      <c r="I87" s="841"/>
      <c r="J87" s="840"/>
      <c r="K87" s="841" t="s">
        <v>325</v>
      </c>
      <c r="L87" s="841" t="s">
        <v>314</v>
      </c>
      <c r="M87" s="841">
        <v>2006</v>
      </c>
      <c r="N87" s="841"/>
      <c r="O87" s="842" t="s">
        <v>315</v>
      </c>
      <c r="P87" s="842" t="s">
        <v>200</v>
      </c>
      <c r="Q87" s="843">
        <v>1</v>
      </c>
      <c r="R87" s="844">
        <v>200000</v>
      </c>
      <c r="S87" s="439"/>
      <c r="T87" s="786"/>
    </row>
    <row r="88" spans="1:20" s="450" customFormat="1" ht="12.75" x14ac:dyDescent="0.2">
      <c r="A88" s="437"/>
      <c r="B88" s="485">
        <v>2</v>
      </c>
      <c r="C88" s="485">
        <v>6</v>
      </c>
      <c r="D88" s="485">
        <v>1</v>
      </c>
      <c r="E88" s="485">
        <v>1</v>
      </c>
      <c r="F88" s="485">
        <v>4</v>
      </c>
      <c r="G88" s="439"/>
      <c r="H88" s="892" t="s">
        <v>373</v>
      </c>
      <c r="I88" s="893"/>
      <c r="J88" s="892"/>
      <c r="K88" s="893" t="s">
        <v>325</v>
      </c>
      <c r="L88" s="893" t="s">
        <v>314</v>
      </c>
      <c r="M88" s="893">
        <v>2006</v>
      </c>
      <c r="N88" s="893"/>
      <c r="O88" s="894" t="s">
        <v>315</v>
      </c>
      <c r="P88" s="894" t="s">
        <v>200</v>
      </c>
      <c r="Q88" s="895">
        <v>1</v>
      </c>
      <c r="R88" s="896">
        <v>150000</v>
      </c>
      <c r="S88" s="439"/>
      <c r="T88" s="786"/>
    </row>
    <row r="89" spans="1:20" s="450" customFormat="1" ht="12.75" x14ac:dyDescent="0.2">
      <c r="A89" s="437"/>
      <c r="B89" s="485">
        <v>2</v>
      </c>
      <c r="C89" s="485">
        <v>6</v>
      </c>
      <c r="D89" s="485">
        <v>1</v>
      </c>
      <c r="E89" s="485">
        <v>1</v>
      </c>
      <c r="F89" s="485">
        <v>1</v>
      </c>
      <c r="G89" s="439"/>
      <c r="H89" s="850" t="s">
        <v>355</v>
      </c>
      <c r="I89" s="851"/>
      <c r="J89" s="850"/>
      <c r="K89" s="851" t="s">
        <v>374</v>
      </c>
      <c r="L89" s="851" t="s">
        <v>314</v>
      </c>
      <c r="M89" s="851">
        <v>2006</v>
      </c>
      <c r="N89" s="851"/>
      <c r="O89" s="852" t="s">
        <v>315</v>
      </c>
      <c r="P89" s="852" t="s">
        <v>200</v>
      </c>
      <c r="Q89" s="853">
        <v>1</v>
      </c>
      <c r="R89" s="854">
        <v>30000</v>
      </c>
      <c r="S89" s="439"/>
      <c r="T89" s="786"/>
    </row>
    <row r="90" spans="1:20" s="450" customFormat="1" ht="12.75" x14ac:dyDescent="0.2">
      <c r="A90" s="437"/>
      <c r="B90" s="485">
        <v>2</v>
      </c>
      <c r="C90" s="485">
        <v>6</v>
      </c>
      <c r="D90" s="485">
        <v>2</v>
      </c>
      <c r="E90" s="485">
        <v>1</v>
      </c>
      <c r="F90" s="485">
        <v>6</v>
      </c>
      <c r="G90" s="439"/>
      <c r="H90" s="897" t="s">
        <v>377</v>
      </c>
      <c r="I90" s="898"/>
      <c r="J90" s="897"/>
      <c r="K90" s="898" t="s">
        <v>376</v>
      </c>
      <c r="L90" s="898" t="s">
        <v>314</v>
      </c>
      <c r="M90" s="898">
        <v>2008</v>
      </c>
      <c r="N90" s="898"/>
      <c r="O90" s="899" t="s">
        <v>315</v>
      </c>
      <c r="P90" s="899" t="s">
        <v>200</v>
      </c>
      <c r="Q90" s="900">
        <v>1</v>
      </c>
      <c r="R90" s="901">
        <v>8500000</v>
      </c>
      <c r="S90" s="439"/>
      <c r="T90" s="786"/>
    </row>
    <row r="91" spans="1:20" s="450" customFormat="1" ht="12.75" x14ac:dyDescent="0.2">
      <c r="A91" s="437"/>
      <c r="B91" s="485">
        <v>2</v>
      </c>
      <c r="C91" s="485">
        <v>6</v>
      </c>
      <c r="D91" s="485">
        <v>2</v>
      </c>
      <c r="E91" s="485">
        <v>2</v>
      </c>
      <c r="F91" s="485">
        <v>3</v>
      </c>
      <c r="G91" s="439"/>
      <c r="H91" s="869" t="s">
        <v>372</v>
      </c>
      <c r="I91" s="870"/>
      <c r="J91" s="869"/>
      <c r="K91" s="870" t="s">
        <v>325</v>
      </c>
      <c r="L91" s="870" t="s">
        <v>314</v>
      </c>
      <c r="M91" s="870">
        <v>2006</v>
      </c>
      <c r="N91" s="870"/>
      <c r="O91" s="871" t="s">
        <v>315</v>
      </c>
      <c r="P91" s="871" t="s">
        <v>200</v>
      </c>
      <c r="Q91" s="872">
        <v>2</v>
      </c>
      <c r="R91" s="802">
        <v>800000</v>
      </c>
      <c r="S91" s="439"/>
      <c r="T91" s="786"/>
    </row>
    <row r="92" spans="1:20" s="450" customFormat="1" ht="12.75" x14ac:dyDescent="0.2">
      <c r="A92" s="437"/>
      <c r="B92" s="485">
        <v>2</v>
      </c>
      <c r="C92" s="485">
        <v>6</v>
      </c>
      <c r="D92" s="485">
        <v>2</v>
      </c>
      <c r="E92" s="485">
        <v>1</v>
      </c>
      <c r="F92" s="485">
        <v>1</v>
      </c>
      <c r="G92" s="439"/>
      <c r="H92" s="888" t="s">
        <v>341</v>
      </c>
      <c r="I92" s="889"/>
      <c r="J92" s="888"/>
      <c r="K92" s="889" t="s">
        <v>325</v>
      </c>
      <c r="L92" s="889" t="s">
        <v>314</v>
      </c>
      <c r="M92" s="889">
        <v>2006</v>
      </c>
      <c r="N92" s="889"/>
      <c r="O92" s="890" t="s">
        <v>315</v>
      </c>
      <c r="P92" s="890" t="s">
        <v>200</v>
      </c>
      <c r="Q92" s="891">
        <v>2</v>
      </c>
      <c r="R92" s="790">
        <v>200000</v>
      </c>
      <c r="S92" s="439"/>
      <c r="T92" s="786"/>
    </row>
    <row r="93" spans="1:20" s="450" customFormat="1" ht="12.75" x14ac:dyDescent="0.2">
      <c r="A93" s="437"/>
      <c r="B93" s="485">
        <v>2</v>
      </c>
      <c r="C93" s="485">
        <v>6</v>
      </c>
      <c r="D93" s="485">
        <v>2</v>
      </c>
      <c r="E93" s="485">
        <v>1</v>
      </c>
      <c r="F93" s="485">
        <v>1</v>
      </c>
      <c r="G93" s="439"/>
      <c r="H93" s="897" t="s">
        <v>378</v>
      </c>
      <c r="I93" s="898"/>
      <c r="J93" s="897"/>
      <c r="K93" s="898" t="s">
        <v>379</v>
      </c>
      <c r="L93" s="898" t="s">
        <v>314</v>
      </c>
      <c r="M93" s="898">
        <v>2007</v>
      </c>
      <c r="N93" s="898"/>
      <c r="O93" s="899" t="s">
        <v>315</v>
      </c>
      <c r="P93" s="899" t="s">
        <v>200</v>
      </c>
      <c r="Q93" s="900">
        <v>1</v>
      </c>
      <c r="R93" s="901">
        <v>6500000</v>
      </c>
      <c r="S93" s="439"/>
      <c r="T93" s="786"/>
    </row>
    <row r="94" spans="1:20" s="450" customFormat="1" ht="12.75" x14ac:dyDescent="0.2">
      <c r="A94" s="437"/>
      <c r="B94" s="485">
        <v>2</v>
      </c>
      <c r="C94" s="485">
        <v>6</v>
      </c>
      <c r="D94" s="485">
        <v>2</v>
      </c>
      <c r="E94" s="485">
        <v>1</v>
      </c>
      <c r="F94" s="485">
        <v>10</v>
      </c>
      <c r="G94" s="439"/>
      <c r="H94" s="902" t="s">
        <v>37</v>
      </c>
      <c r="I94" s="903"/>
      <c r="J94" s="902"/>
      <c r="K94" s="903" t="s">
        <v>344</v>
      </c>
      <c r="L94" s="903" t="s">
        <v>314</v>
      </c>
      <c r="M94" s="903">
        <v>2008</v>
      </c>
      <c r="N94" s="903"/>
      <c r="O94" s="904" t="s">
        <v>315</v>
      </c>
      <c r="P94" s="904" t="s">
        <v>200</v>
      </c>
      <c r="Q94" s="905">
        <v>1</v>
      </c>
      <c r="R94" s="906">
        <v>15000</v>
      </c>
      <c r="S94" s="439"/>
      <c r="T94" s="786"/>
    </row>
    <row r="95" spans="1:20" s="450" customFormat="1" ht="12.75" x14ac:dyDescent="0.2">
      <c r="A95" s="437"/>
      <c r="B95" s="485">
        <v>2</v>
      </c>
      <c r="C95" s="485">
        <v>6</v>
      </c>
      <c r="D95" s="485">
        <v>4</v>
      </c>
      <c r="E95" s="485">
        <v>1</v>
      </c>
      <c r="F95" s="485">
        <v>4</v>
      </c>
      <c r="G95" s="439"/>
      <c r="H95" s="490" t="s">
        <v>380</v>
      </c>
      <c r="I95" s="466"/>
      <c r="J95" s="490"/>
      <c r="K95" s="466" t="s">
        <v>344</v>
      </c>
      <c r="L95" s="466" t="s">
        <v>314</v>
      </c>
      <c r="M95" s="466">
        <v>2008</v>
      </c>
      <c r="N95" s="466"/>
      <c r="O95" s="492" t="s">
        <v>315</v>
      </c>
      <c r="P95" s="492" t="s">
        <v>200</v>
      </c>
      <c r="Q95" s="488">
        <v>2</v>
      </c>
      <c r="R95" s="445">
        <v>70000</v>
      </c>
      <c r="S95" s="439"/>
      <c r="T95" s="786"/>
    </row>
    <row r="96" spans="1:20" s="450" customFormat="1" ht="12.75" x14ac:dyDescent="0.2">
      <c r="A96" s="437"/>
      <c r="B96" s="485">
        <v>2</v>
      </c>
      <c r="C96" s="485">
        <v>6</v>
      </c>
      <c r="D96" s="485">
        <v>2</v>
      </c>
      <c r="E96" s="485">
        <v>1</v>
      </c>
      <c r="F96" s="485">
        <v>6</v>
      </c>
      <c r="G96" s="439"/>
      <c r="H96" s="850" t="s">
        <v>381</v>
      </c>
      <c r="I96" s="851"/>
      <c r="J96" s="850"/>
      <c r="K96" s="851" t="s">
        <v>382</v>
      </c>
      <c r="L96" s="851" t="s">
        <v>314</v>
      </c>
      <c r="M96" s="851">
        <v>2008</v>
      </c>
      <c r="N96" s="851"/>
      <c r="O96" s="852" t="s">
        <v>315</v>
      </c>
      <c r="P96" s="852" t="s">
        <v>200</v>
      </c>
      <c r="Q96" s="853">
        <v>1</v>
      </c>
      <c r="R96" s="854">
        <v>30000</v>
      </c>
      <c r="S96" s="439"/>
      <c r="T96" s="786"/>
    </row>
    <row r="97" spans="1:20" s="450" customFormat="1" ht="12.75" x14ac:dyDescent="0.2">
      <c r="A97" s="437"/>
      <c r="B97" s="485">
        <v>2</v>
      </c>
      <c r="C97" s="485">
        <v>6</v>
      </c>
      <c r="D97" s="485">
        <v>2</v>
      </c>
      <c r="E97" s="485">
        <v>1</v>
      </c>
      <c r="F97" s="485">
        <v>61</v>
      </c>
      <c r="G97" s="439"/>
      <c r="H97" s="878" t="s">
        <v>15</v>
      </c>
      <c r="I97" s="879" t="s">
        <v>313</v>
      </c>
      <c r="J97" s="878" t="s">
        <v>313</v>
      </c>
      <c r="K97" s="879" t="s">
        <v>325</v>
      </c>
      <c r="L97" s="879" t="s">
        <v>314</v>
      </c>
      <c r="M97" s="879">
        <v>1999</v>
      </c>
      <c r="N97" s="879"/>
      <c r="O97" s="880" t="s">
        <v>315</v>
      </c>
      <c r="P97" s="880" t="s">
        <v>200</v>
      </c>
      <c r="Q97" s="881">
        <v>1</v>
      </c>
      <c r="R97" s="882">
        <v>60000</v>
      </c>
      <c r="S97" s="439"/>
      <c r="T97" s="786"/>
    </row>
    <row r="98" spans="1:20" s="450" customFormat="1" ht="12.75" x14ac:dyDescent="0.2">
      <c r="A98" s="437"/>
      <c r="B98" s="485">
        <v>2</v>
      </c>
      <c r="C98" s="485">
        <v>6</v>
      </c>
      <c r="D98" s="485">
        <v>2</v>
      </c>
      <c r="E98" s="485"/>
      <c r="F98" s="485"/>
      <c r="G98" s="439"/>
      <c r="H98" s="869" t="s">
        <v>15</v>
      </c>
      <c r="I98" s="870" t="s">
        <v>313</v>
      </c>
      <c r="J98" s="869" t="s">
        <v>313</v>
      </c>
      <c r="K98" s="870" t="s">
        <v>383</v>
      </c>
      <c r="L98" s="870" t="s">
        <v>314</v>
      </c>
      <c r="M98" s="870">
        <v>1990</v>
      </c>
      <c r="N98" s="870"/>
      <c r="O98" s="871" t="s">
        <v>315</v>
      </c>
      <c r="P98" s="871" t="s">
        <v>200</v>
      </c>
      <c r="Q98" s="872">
        <v>1</v>
      </c>
      <c r="R98" s="802">
        <v>15000</v>
      </c>
      <c r="S98" s="439"/>
      <c r="T98" s="786"/>
    </row>
    <row r="99" spans="1:20" s="450" customFormat="1" ht="12.75" x14ac:dyDescent="0.2">
      <c r="A99" s="437"/>
      <c r="B99" s="485">
        <v>2</v>
      </c>
      <c r="C99" s="485">
        <v>6</v>
      </c>
      <c r="D99" s="485">
        <v>2</v>
      </c>
      <c r="E99" s="485"/>
      <c r="F99" s="485"/>
      <c r="G99" s="439"/>
      <c r="H99" s="869" t="s">
        <v>19</v>
      </c>
      <c r="I99" s="870" t="s">
        <v>313</v>
      </c>
      <c r="J99" s="869" t="s">
        <v>313</v>
      </c>
      <c r="K99" s="870" t="s">
        <v>325</v>
      </c>
      <c r="L99" s="870" t="s">
        <v>314</v>
      </c>
      <c r="M99" s="870">
        <v>1990</v>
      </c>
      <c r="N99" s="870"/>
      <c r="O99" s="871" t="s">
        <v>315</v>
      </c>
      <c r="P99" s="871" t="s">
        <v>200</v>
      </c>
      <c r="Q99" s="872">
        <v>1</v>
      </c>
      <c r="R99" s="802">
        <v>65000</v>
      </c>
      <c r="S99" s="439"/>
      <c r="T99" s="786"/>
    </row>
    <row r="100" spans="1:20" s="450" customFormat="1" ht="12.75" x14ac:dyDescent="0.2">
      <c r="A100" s="437"/>
      <c r="B100" s="485">
        <v>2</v>
      </c>
      <c r="C100" s="485">
        <v>6</v>
      </c>
      <c r="D100" s="485">
        <v>2</v>
      </c>
      <c r="E100" s="485">
        <v>1</v>
      </c>
      <c r="F100" s="485">
        <v>6</v>
      </c>
      <c r="G100" s="439"/>
      <c r="H100" s="850" t="s">
        <v>345</v>
      </c>
      <c r="I100" s="851"/>
      <c r="J100" s="850"/>
      <c r="K100" s="851" t="s">
        <v>346</v>
      </c>
      <c r="L100" s="851" t="s">
        <v>314</v>
      </c>
      <c r="M100" s="851">
        <v>2006</v>
      </c>
      <c r="N100" s="851"/>
      <c r="O100" s="852" t="s">
        <v>315</v>
      </c>
      <c r="P100" s="852" t="s">
        <v>200</v>
      </c>
      <c r="Q100" s="853">
        <v>1</v>
      </c>
      <c r="R100" s="854">
        <v>20000</v>
      </c>
      <c r="S100" s="439"/>
      <c r="T100" s="786"/>
    </row>
    <row r="101" spans="1:20" s="450" customFormat="1" ht="12.75" x14ac:dyDescent="0.2">
      <c r="A101" s="437"/>
      <c r="B101" s="485">
        <v>2</v>
      </c>
      <c r="C101" s="485">
        <v>6</v>
      </c>
      <c r="D101" s="485">
        <v>2</v>
      </c>
      <c r="E101" s="485"/>
      <c r="F101" s="485"/>
      <c r="G101" s="439"/>
      <c r="H101" s="888" t="s">
        <v>341</v>
      </c>
      <c r="I101" s="889" t="s">
        <v>313</v>
      </c>
      <c r="J101" s="888" t="s">
        <v>313</v>
      </c>
      <c r="K101" s="889" t="s">
        <v>325</v>
      </c>
      <c r="L101" s="889" t="s">
        <v>314</v>
      </c>
      <c r="M101" s="889">
        <v>1990</v>
      </c>
      <c r="N101" s="889"/>
      <c r="O101" s="890" t="s">
        <v>315</v>
      </c>
      <c r="P101" s="890" t="s">
        <v>200</v>
      </c>
      <c r="Q101" s="891">
        <v>1</v>
      </c>
      <c r="R101" s="790">
        <v>25000</v>
      </c>
      <c r="S101" s="439"/>
      <c r="T101" s="786"/>
    </row>
    <row r="102" spans="1:20" s="450" customFormat="1" ht="12.75" x14ac:dyDescent="0.2">
      <c r="A102" s="437"/>
      <c r="B102" s="485">
        <v>2</v>
      </c>
      <c r="C102" s="485">
        <v>6</v>
      </c>
      <c r="D102" s="485">
        <v>2</v>
      </c>
      <c r="E102" s="485">
        <v>1</v>
      </c>
      <c r="F102" s="485">
        <v>10</v>
      </c>
      <c r="G102" s="439"/>
      <c r="H102" s="490" t="s">
        <v>38</v>
      </c>
      <c r="I102" s="466" t="s">
        <v>313</v>
      </c>
      <c r="J102" s="490" t="s">
        <v>313</v>
      </c>
      <c r="K102" s="466" t="s">
        <v>353</v>
      </c>
      <c r="L102" s="466" t="s">
        <v>314</v>
      </c>
      <c r="M102" s="466">
        <v>2006</v>
      </c>
      <c r="N102" s="466"/>
      <c r="O102" s="492" t="s">
        <v>315</v>
      </c>
      <c r="P102" s="492" t="s">
        <v>200</v>
      </c>
      <c r="Q102" s="488">
        <v>1</v>
      </c>
      <c r="R102" s="445">
        <v>125000</v>
      </c>
      <c r="S102" s="439"/>
      <c r="T102" s="786"/>
    </row>
    <row r="103" spans="1:20" s="450" customFormat="1" ht="12.75" x14ac:dyDescent="0.2">
      <c r="A103" s="437"/>
      <c r="B103" s="485"/>
      <c r="C103" s="485"/>
      <c r="D103" s="485"/>
      <c r="E103" s="485"/>
      <c r="F103" s="485"/>
      <c r="G103" s="439"/>
      <c r="H103" s="490" t="s">
        <v>384</v>
      </c>
      <c r="I103" s="466"/>
      <c r="J103" s="490"/>
      <c r="K103" s="466" t="s">
        <v>385</v>
      </c>
      <c r="L103" s="466" t="s">
        <v>314</v>
      </c>
      <c r="M103" s="466">
        <v>2006</v>
      </c>
      <c r="N103" s="466"/>
      <c r="O103" s="492" t="s">
        <v>386</v>
      </c>
      <c r="P103" s="492"/>
      <c r="Q103" s="488"/>
      <c r="R103" s="445"/>
      <c r="S103" s="439"/>
      <c r="T103" s="786"/>
    </row>
    <row r="104" spans="1:20" s="450" customFormat="1" ht="12.75" x14ac:dyDescent="0.2">
      <c r="A104" s="437"/>
      <c r="B104" s="485">
        <v>2</v>
      </c>
      <c r="C104" s="485">
        <v>6</v>
      </c>
      <c r="D104" s="485">
        <v>2</v>
      </c>
      <c r="E104" s="485">
        <v>1</v>
      </c>
      <c r="F104" s="485">
        <v>1</v>
      </c>
      <c r="G104" s="439"/>
      <c r="H104" s="490" t="s">
        <v>387</v>
      </c>
      <c r="I104" s="466" t="s">
        <v>313</v>
      </c>
      <c r="J104" s="490" t="s">
        <v>313</v>
      </c>
      <c r="K104" s="466" t="s">
        <v>344</v>
      </c>
      <c r="L104" s="466" t="s">
        <v>314</v>
      </c>
      <c r="M104" s="466">
        <v>2006</v>
      </c>
      <c r="N104" s="466"/>
      <c r="O104" s="492" t="s">
        <v>315</v>
      </c>
      <c r="P104" s="492" t="s">
        <v>200</v>
      </c>
      <c r="Q104" s="488">
        <v>1</v>
      </c>
      <c r="R104" s="445">
        <v>5000</v>
      </c>
      <c r="S104" s="439"/>
      <c r="T104" s="786"/>
    </row>
    <row r="105" spans="1:20" s="450" customFormat="1" ht="12.75" x14ac:dyDescent="0.2">
      <c r="A105" s="437"/>
      <c r="B105" s="485">
        <v>2</v>
      </c>
      <c r="C105" s="485">
        <v>6</v>
      </c>
      <c r="D105" s="485">
        <v>2</v>
      </c>
      <c r="E105" s="485">
        <v>1</v>
      </c>
      <c r="F105" s="485">
        <v>10</v>
      </c>
      <c r="G105" s="439"/>
      <c r="H105" s="490" t="s">
        <v>18</v>
      </c>
      <c r="I105" s="466" t="s">
        <v>313</v>
      </c>
      <c r="J105" s="490" t="s">
        <v>313</v>
      </c>
      <c r="K105" s="466" t="s">
        <v>344</v>
      </c>
      <c r="L105" s="466" t="s">
        <v>314</v>
      </c>
      <c r="M105" s="466">
        <v>2006</v>
      </c>
      <c r="N105" s="466"/>
      <c r="O105" s="492" t="s">
        <v>315</v>
      </c>
      <c r="P105" s="492" t="s">
        <v>200</v>
      </c>
      <c r="Q105" s="488">
        <v>1</v>
      </c>
      <c r="R105" s="445">
        <v>75000</v>
      </c>
      <c r="S105" s="439"/>
      <c r="T105" s="786"/>
    </row>
    <row r="106" spans="1:20" s="450" customFormat="1" ht="12.75" x14ac:dyDescent="0.2">
      <c r="A106" s="437"/>
      <c r="B106" s="485">
        <v>2</v>
      </c>
      <c r="C106" s="485">
        <v>6</v>
      </c>
      <c r="D106" s="485">
        <v>4</v>
      </c>
      <c r="E106" s="485">
        <v>1</v>
      </c>
      <c r="F106" s="485">
        <v>4</v>
      </c>
      <c r="G106" s="439"/>
      <c r="H106" s="907" t="s">
        <v>388</v>
      </c>
      <c r="I106" s="908" t="s">
        <v>313</v>
      </c>
      <c r="J106" s="907" t="s">
        <v>313</v>
      </c>
      <c r="K106" s="908" t="s">
        <v>344</v>
      </c>
      <c r="L106" s="908" t="s">
        <v>314</v>
      </c>
      <c r="M106" s="908">
        <v>2006</v>
      </c>
      <c r="N106" s="908"/>
      <c r="O106" s="909" t="s">
        <v>315</v>
      </c>
      <c r="P106" s="909" t="s">
        <v>200</v>
      </c>
      <c r="Q106" s="910">
        <v>1</v>
      </c>
      <c r="R106" s="806">
        <v>75000</v>
      </c>
      <c r="S106" s="439"/>
      <c r="T106" s="786"/>
    </row>
    <row r="107" spans="1:20" s="450" customFormat="1" ht="12.75" x14ac:dyDescent="0.2">
      <c r="A107" s="437"/>
      <c r="B107" s="485">
        <v>2</v>
      </c>
      <c r="C107" s="485">
        <v>6</v>
      </c>
      <c r="D107" s="485">
        <v>2</v>
      </c>
      <c r="E107" s="485">
        <v>1</v>
      </c>
      <c r="F107" s="485">
        <v>4</v>
      </c>
      <c r="G107" s="439"/>
      <c r="H107" s="869" t="s">
        <v>19</v>
      </c>
      <c r="I107" s="870" t="s">
        <v>313</v>
      </c>
      <c r="J107" s="869" t="s">
        <v>313</v>
      </c>
      <c r="K107" s="870" t="s">
        <v>325</v>
      </c>
      <c r="L107" s="870" t="s">
        <v>314</v>
      </c>
      <c r="M107" s="870">
        <v>1999</v>
      </c>
      <c r="N107" s="870"/>
      <c r="O107" s="871" t="s">
        <v>315</v>
      </c>
      <c r="P107" s="871" t="s">
        <v>200</v>
      </c>
      <c r="Q107" s="872">
        <v>1</v>
      </c>
      <c r="R107" s="802">
        <v>125000</v>
      </c>
      <c r="S107" s="439"/>
      <c r="T107" s="786"/>
    </row>
    <row r="108" spans="1:20" s="450" customFormat="1" ht="12.75" x14ac:dyDescent="0.2">
      <c r="A108" s="437"/>
      <c r="B108" s="485">
        <v>2</v>
      </c>
      <c r="C108" s="485">
        <v>6</v>
      </c>
      <c r="D108" s="485">
        <v>2</v>
      </c>
      <c r="E108" s="485"/>
      <c r="F108" s="485"/>
      <c r="G108" s="439"/>
      <c r="H108" s="888" t="s">
        <v>389</v>
      </c>
      <c r="I108" s="889" t="s">
        <v>313</v>
      </c>
      <c r="J108" s="888" t="s">
        <v>313</v>
      </c>
      <c r="K108" s="889" t="s">
        <v>390</v>
      </c>
      <c r="L108" s="889" t="s">
        <v>314</v>
      </c>
      <c r="M108" s="889">
        <v>2001</v>
      </c>
      <c r="N108" s="889"/>
      <c r="O108" s="890" t="s">
        <v>315</v>
      </c>
      <c r="P108" s="890" t="s">
        <v>200</v>
      </c>
      <c r="Q108" s="891">
        <v>1</v>
      </c>
      <c r="R108" s="790">
        <v>450000</v>
      </c>
      <c r="S108" s="439"/>
      <c r="T108" s="786"/>
    </row>
    <row r="109" spans="1:20" s="450" customFormat="1" ht="12.75" x14ac:dyDescent="0.2">
      <c r="A109" s="437"/>
      <c r="B109" s="485">
        <v>2</v>
      </c>
      <c r="C109" s="485">
        <v>6</v>
      </c>
      <c r="D109" s="485">
        <v>2</v>
      </c>
      <c r="E109" s="485"/>
      <c r="F109" s="485"/>
      <c r="G109" s="439"/>
      <c r="H109" s="869" t="s">
        <v>15</v>
      </c>
      <c r="I109" s="870" t="s">
        <v>313</v>
      </c>
      <c r="J109" s="869" t="s">
        <v>313</v>
      </c>
      <c r="K109" s="870" t="s">
        <v>325</v>
      </c>
      <c r="L109" s="870" t="s">
        <v>314</v>
      </c>
      <c r="M109" s="870">
        <v>2007</v>
      </c>
      <c r="N109" s="870"/>
      <c r="O109" s="871" t="s">
        <v>315</v>
      </c>
      <c r="P109" s="871" t="s">
        <v>200</v>
      </c>
      <c r="Q109" s="872">
        <v>1</v>
      </c>
      <c r="R109" s="802">
        <v>1000000</v>
      </c>
      <c r="S109" s="439"/>
      <c r="T109" s="786"/>
    </row>
    <row r="110" spans="1:20" s="450" customFormat="1" ht="12.75" x14ac:dyDescent="0.2">
      <c r="A110" s="437"/>
      <c r="B110" s="485">
        <v>2</v>
      </c>
      <c r="C110" s="485">
        <v>6</v>
      </c>
      <c r="D110" s="485">
        <v>4</v>
      </c>
      <c r="E110" s="485">
        <v>1</v>
      </c>
      <c r="F110" s="485">
        <v>4</v>
      </c>
      <c r="G110" s="439"/>
      <c r="H110" s="869" t="s">
        <v>366</v>
      </c>
      <c r="I110" s="870" t="s">
        <v>313</v>
      </c>
      <c r="J110" s="869" t="s">
        <v>313</v>
      </c>
      <c r="K110" s="870" t="s">
        <v>325</v>
      </c>
      <c r="L110" s="870" t="s">
        <v>314</v>
      </c>
      <c r="M110" s="870">
        <v>1985</v>
      </c>
      <c r="N110" s="870"/>
      <c r="O110" s="871" t="s">
        <v>315</v>
      </c>
      <c r="P110" s="871" t="s">
        <v>200</v>
      </c>
      <c r="Q110" s="872">
        <v>2</v>
      </c>
      <c r="R110" s="802">
        <v>250000</v>
      </c>
      <c r="S110" s="439"/>
      <c r="T110" s="786"/>
    </row>
    <row r="111" spans="1:20" s="450" customFormat="1" ht="12.75" x14ac:dyDescent="0.2">
      <c r="A111" s="437"/>
      <c r="B111" s="485">
        <v>2</v>
      </c>
      <c r="C111" s="485">
        <v>6</v>
      </c>
      <c r="D111" s="485">
        <v>2</v>
      </c>
      <c r="E111" s="485">
        <v>1</v>
      </c>
      <c r="F111" s="485">
        <v>6</v>
      </c>
      <c r="G111" s="439"/>
      <c r="H111" s="888" t="s">
        <v>341</v>
      </c>
      <c r="I111" s="889" t="s">
        <v>313</v>
      </c>
      <c r="J111" s="888" t="s">
        <v>313</v>
      </c>
      <c r="K111" s="889" t="s">
        <v>325</v>
      </c>
      <c r="L111" s="889" t="s">
        <v>314</v>
      </c>
      <c r="M111" s="889">
        <v>1985</v>
      </c>
      <c r="N111" s="889"/>
      <c r="O111" s="890" t="s">
        <v>315</v>
      </c>
      <c r="P111" s="890" t="s">
        <v>200</v>
      </c>
      <c r="Q111" s="891">
        <v>1</v>
      </c>
      <c r="R111" s="790">
        <v>150000</v>
      </c>
      <c r="S111" s="439"/>
      <c r="T111" s="786"/>
    </row>
    <row r="112" spans="1:20" s="450" customFormat="1" ht="12.75" x14ac:dyDescent="0.2">
      <c r="A112" s="437"/>
      <c r="B112" s="485">
        <v>2</v>
      </c>
      <c r="C112" s="485">
        <v>6</v>
      </c>
      <c r="D112" s="485">
        <v>2</v>
      </c>
      <c r="E112" s="485"/>
      <c r="F112" s="485"/>
      <c r="G112" s="439"/>
      <c r="H112" s="888" t="s">
        <v>341</v>
      </c>
      <c r="I112" s="889" t="s">
        <v>313</v>
      </c>
      <c r="J112" s="888" t="s">
        <v>313</v>
      </c>
      <c r="K112" s="889" t="s">
        <v>390</v>
      </c>
      <c r="L112" s="889" t="s">
        <v>314</v>
      </c>
      <c r="M112" s="889">
        <v>2001</v>
      </c>
      <c r="N112" s="889"/>
      <c r="O112" s="890" t="s">
        <v>315</v>
      </c>
      <c r="P112" s="890" t="s">
        <v>200</v>
      </c>
      <c r="Q112" s="891">
        <v>1</v>
      </c>
      <c r="R112" s="790">
        <v>150000</v>
      </c>
      <c r="S112" s="439"/>
      <c r="T112" s="786"/>
    </row>
    <row r="113" spans="1:20" s="450" customFormat="1" ht="12.75" x14ac:dyDescent="0.2">
      <c r="A113" s="437"/>
      <c r="B113" s="485">
        <v>2</v>
      </c>
      <c r="C113" s="485">
        <v>6</v>
      </c>
      <c r="D113" s="485">
        <v>4</v>
      </c>
      <c r="E113" s="485">
        <v>1</v>
      </c>
      <c r="F113" s="485">
        <v>4</v>
      </c>
      <c r="G113" s="439"/>
      <c r="H113" s="855" t="s">
        <v>41</v>
      </c>
      <c r="I113" s="856" t="s">
        <v>313</v>
      </c>
      <c r="J113" s="855" t="s">
        <v>313</v>
      </c>
      <c r="K113" s="856" t="s">
        <v>391</v>
      </c>
      <c r="L113" s="856" t="s">
        <v>314</v>
      </c>
      <c r="M113" s="856">
        <v>2000</v>
      </c>
      <c r="N113" s="856"/>
      <c r="O113" s="857" t="s">
        <v>315</v>
      </c>
      <c r="P113" s="857" t="s">
        <v>200</v>
      </c>
      <c r="Q113" s="858">
        <v>1</v>
      </c>
      <c r="R113" s="859">
        <v>3500</v>
      </c>
      <c r="S113" s="439"/>
      <c r="T113" s="786"/>
    </row>
    <row r="114" spans="1:20" s="450" customFormat="1" ht="12.75" x14ac:dyDescent="0.2">
      <c r="A114" s="437"/>
      <c r="B114" s="485">
        <v>2</v>
      </c>
      <c r="C114" s="485">
        <v>6</v>
      </c>
      <c r="D114" s="485">
        <v>2</v>
      </c>
      <c r="E114" s="485"/>
      <c r="F114" s="485"/>
      <c r="G114" s="439"/>
      <c r="H114" s="855" t="s">
        <v>42</v>
      </c>
      <c r="I114" s="856" t="s">
        <v>313</v>
      </c>
      <c r="J114" s="855" t="s">
        <v>313</v>
      </c>
      <c r="K114" s="856" t="s">
        <v>391</v>
      </c>
      <c r="L114" s="856" t="s">
        <v>314</v>
      </c>
      <c r="M114" s="856">
        <v>2005</v>
      </c>
      <c r="N114" s="856"/>
      <c r="O114" s="857" t="s">
        <v>315</v>
      </c>
      <c r="P114" s="857" t="s">
        <v>200</v>
      </c>
      <c r="Q114" s="858">
        <v>1</v>
      </c>
      <c r="R114" s="859">
        <v>2500</v>
      </c>
      <c r="S114" s="439"/>
      <c r="T114" s="786"/>
    </row>
    <row r="115" spans="1:20" s="450" customFormat="1" ht="12.75" x14ac:dyDescent="0.2">
      <c r="A115" s="437"/>
      <c r="B115" s="485">
        <v>2</v>
      </c>
      <c r="C115" s="485">
        <v>6</v>
      </c>
      <c r="D115" s="485">
        <v>2</v>
      </c>
      <c r="E115" s="485"/>
      <c r="F115" s="485"/>
      <c r="G115" s="439"/>
      <c r="H115" s="911" t="s">
        <v>373</v>
      </c>
      <c r="I115" s="912"/>
      <c r="J115" s="911"/>
      <c r="K115" s="912" t="s">
        <v>344</v>
      </c>
      <c r="L115" s="912" t="s">
        <v>314</v>
      </c>
      <c r="M115" s="912">
        <v>2005</v>
      </c>
      <c r="N115" s="912"/>
      <c r="O115" s="913" t="s">
        <v>315</v>
      </c>
      <c r="P115" s="913" t="s">
        <v>200</v>
      </c>
      <c r="Q115" s="914">
        <v>2</v>
      </c>
      <c r="R115" s="915">
        <v>15000</v>
      </c>
      <c r="S115" s="439"/>
      <c r="T115" s="786"/>
    </row>
    <row r="116" spans="1:20" s="450" customFormat="1" ht="12.75" x14ac:dyDescent="0.2">
      <c r="A116" s="437"/>
      <c r="B116" s="485">
        <v>2</v>
      </c>
      <c r="C116" s="485">
        <v>6</v>
      </c>
      <c r="D116" s="485">
        <v>2</v>
      </c>
      <c r="E116" s="485">
        <v>1</v>
      </c>
      <c r="F116" s="485">
        <v>6</v>
      </c>
      <c r="G116" s="439"/>
      <c r="H116" s="490" t="s">
        <v>18</v>
      </c>
      <c r="I116" s="466" t="s">
        <v>313</v>
      </c>
      <c r="J116" s="490" t="s">
        <v>313</v>
      </c>
      <c r="K116" s="466" t="s">
        <v>344</v>
      </c>
      <c r="L116" s="466" t="s">
        <v>314</v>
      </c>
      <c r="M116" s="466">
        <v>2005</v>
      </c>
      <c r="N116" s="466"/>
      <c r="O116" s="492" t="s">
        <v>315</v>
      </c>
      <c r="P116" s="492" t="s">
        <v>200</v>
      </c>
      <c r="Q116" s="488">
        <v>1</v>
      </c>
      <c r="R116" s="445">
        <v>3500</v>
      </c>
      <c r="S116" s="439"/>
      <c r="T116" s="786"/>
    </row>
    <row r="117" spans="1:20" s="450" customFormat="1" ht="12.75" x14ac:dyDescent="0.2">
      <c r="A117" s="437"/>
      <c r="B117" s="485">
        <v>2</v>
      </c>
      <c r="C117" s="485">
        <v>6</v>
      </c>
      <c r="D117" s="485">
        <v>2</v>
      </c>
      <c r="E117" s="485">
        <v>1</v>
      </c>
      <c r="F117" s="485">
        <v>34</v>
      </c>
      <c r="G117" s="439"/>
      <c r="H117" s="855" t="s">
        <v>43</v>
      </c>
      <c r="I117" s="856" t="s">
        <v>313</v>
      </c>
      <c r="J117" s="855" t="s">
        <v>313</v>
      </c>
      <c r="K117" s="856" t="s">
        <v>392</v>
      </c>
      <c r="L117" s="856" t="s">
        <v>314</v>
      </c>
      <c r="M117" s="856">
        <v>1995</v>
      </c>
      <c r="N117" s="856"/>
      <c r="O117" s="857" t="s">
        <v>315</v>
      </c>
      <c r="P117" s="857" t="s">
        <v>200</v>
      </c>
      <c r="Q117" s="858">
        <v>1</v>
      </c>
      <c r="R117" s="859">
        <v>30000</v>
      </c>
      <c r="S117" s="439"/>
      <c r="T117" s="786"/>
    </row>
    <row r="118" spans="1:20" s="450" customFormat="1" ht="12.75" x14ac:dyDescent="0.2">
      <c r="A118" s="437"/>
      <c r="B118" s="485">
        <v>2</v>
      </c>
      <c r="C118" s="485">
        <v>6</v>
      </c>
      <c r="D118" s="485">
        <v>2</v>
      </c>
      <c r="E118" s="485">
        <v>1</v>
      </c>
      <c r="F118" s="485">
        <v>34</v>
      </c>
      <c r="G118" s="439"/>
      <c r="H118" s="860" t="s">
        <v>12</v>
      </c>
      <c r="I118" s="861" t="s">
        <v>313</v>
      </c>
      <c r="J118" s="860" t="s">
        <v>313</v>
      </c>
      <c r="K118" s="861" t="s">
        <v>346</v>
      </c>
      <c r="L118" s="861" t="s">
        <v>314</v>
      </c>
      <c r="M118" s="861">
        <v>2004</v>
      </c>
      <c r="N118" s="861"/>
      <c r="O118" s="862" t="s">
        <v>315</v>
      </c>
      <c r="P118" s="862" t="s">
        <v>200</v>
      </c>
      <c r="Q118" s="863">
        <v>1</v>
      </c>
      <c r="R118" s="810">
        <v>265000</v>
      </c>
      <c r="S118" s="439"/>
      <c r="T118" s="786"/>
    </row>
    <row r="119" spans="1:20" s="450" customFormat="1" ht="12.75" x14ac:dyDescent="0.2">
      <c r="A119" s="437"/>
      <c r="B119" s="485">
        <v>2</v>
      </c>
      <c r="C119" s="485">
        <v>6</v>
      </c>
      <c r="D119" s="485">
        <v>2</v>
      </c>
      <c r="E119" s="485">
        <v>1</v>
      </c>
      <c r="F119" s="485">
        <v>34</v>
      </c>
      <c r="G119" s="439"/>
      <c r="H119" s="907" t="s">
        <v>393</v>
      </c>
      <c r="I119" s="908" t="s">
        <v>313</v>
      </c>
      <c r="J119" s="907" t="s">
        <v>313</v>
      </c>
      <c r="K119" s="908" t="s">
        <v>346</v>
      </c>
      <c r="L119" s="908" t="s">
        <v>314</v>
      </c>
      <c r="M119" s="908">
        <v>2010</v>
      </c>
      <c r="N119" s="908"/>
      <c r="O119" s="909" t="s">
        <v>315</v>
      </c>
      <c r="P119" s="909" t="s">
        <v>200</v>
      </c>
      <c r="Q119" s="910">
        <v>1</v>
      </c>
      <c r="R119" s="806">
        <v>250000</v>
      </c>
      <c r="S119" s="439"/>
      <c r="T119" s="786"/>
    </row>
    <row r="120" spans="1:20" s="450" customFormat="1" ht="12.75" x14ac:dyDescent="0.2">
      <c r="A120" s="437"/>
      <c r="B120" s="485">
        <v>2</v>
      </c>
      <c r="C120" s="485">
        <v>6</v>
      </c>
      <c r="D120" s="485">
        <v>2</v>
      </c>
      <c r="E120" s="485">
        <v>1</v>
      </c>
      <c r="F120" s="485">
        <v>34</v>
      </c>
      <c r="G120" s="439"/>
      <c r="H120" s="916" t="s">
        <v>394</v>
      </c>
      <c r="I120" s="917" t="s">
        <v>313</v>
      </c>
      <c r="J120" s="916" t="s">
        <v>313</v>
      </c>
      <c r="K120" s="917" t="s">
        <v>346</v>
      </c>
      <c r="L120" s="917" t="s">
        <v>314</v>
      </c>
      <c r="M120" s="917">
        <v>2010</v>
      </c>
      <c r="N120" s="917"/>
      <c r="O120" s="918" t="s">
        <v>315</v>
      </c>
      <c r="P120" s="918" t="s">
        <v>200</v>
      </c>
      <c r="Q120" s="919">
        <v>1</v>
      </c>
      <c r="R120" s="920">
        <v>60000</v>
      </c>
      <c r="S120" s="439"/>
      <c r="T120" s="786"/>
    </row>
    <row r="121" spans="1:20" s="450" customFormat="1" ht="12.75" x14ac:dyDescent="0.2">
      <c r="A121" s="437"/>
      <c r="B121" s="485">
        <v>2</v>
      </c>
      <c r="C121" s="485">
        <v>6</v>
      </c>
      <c r="D121" s="485">
        <v>2</v>
      </c>
      <c r="E121" s="485">
        <v>1</v>
      </c>
      <c r="F121" s="485">
        <v>6</v>
      </c>
      <c r="G121" s="439"/>
      <c r="H121" s="490" t="s">
        <v>18</v>
      </c>
      <c r="I121" s="466" t="s">
        <v>313</v>
      </c>
      <c r="J121" s="490" t="s">
        <v>313</v>
      </c>
      <c r="K121" s="466" t="s">
        <v>344</v>
      </c>
      <c r="L121" s="466" t="s">
        <v>314</v>
      </c>
      <c r="M121" s="466">
        <v>2007</v>
      </c>
      <c r="N121" s="466"/>
      <c r="O121" s="492" t="s">
        <v>315</v>
      </c>
      <c r="P121" s="492" t="s">
        <v>200</v>
      </c>
      <c r="Q121" s="488">
        <v>1</v>
      </c>
      <c r="R121" s="445">
        <v>40000</v>
      </c>
      <c r="S121" s="439"/>
      <c r="T121" s="786"/>
    </row>
    <row r="122" spans="1:20" s="450" customFormat="1" ht="12.75" x14ac:dyDescent="0.2">
      <c r="A122" s="437"/>
      <c r="B122" s="485">
        <v>2</v>
      </c>
      <c r="C122" s="485">
        <v>6</v>
      </c>
      <c r="D122" s="485">
        <v>2</v>
      </c>
      <c r="E122" s="485">
        <v>1</v>
      </c>
      <c r="F122" s="485">
        <v>6</v>
      </c>
      <c r="G122" s="439"/>
      <c r="H122" s="921" t="s">
        <v>395</v>
      </c>
      <c r="I122" s="922" t="s">
        <v>313</v>
      </c>
      <c r="J122" s="921" t="s">
        <v>313</v>
      </c>
      <c r="K122" s="922" t="s">
        <v>325</v>
      </c>
      <c r="L122" s="922" t="s">
        <v>314</v>
      </c>
      <c r="M122" s="922">
        <v>1985</v>
      </c>
      <c r="N122" s="922"/>
      <c r="O122" s="923" t="s">
        <v>315</v>
      </c>
      <c r="P122" s="923" t="s">
        <v>200</v>
      </c>
      <c r="Q122" s="924">
        <v>2</v>
      </c>
      <c r="R122" s="925">
        <v>1600000</v>
      </c>
      <c r="S122" s="439"/>
      <c r="T122" s="786"/>
    </row>
    <row r="123" spans="1:20" s="450" customFormat="1" ht="12.75" x14ac:dyDescent="0.2">
      <c r="A123" s="437"/>
      <c r="B123" s="485">
        <v>2</v>
      </c>
      <c r="C123" s="485">
        <v>6</v>
      </c>
      <c r="D123" s="485">
        <v>2</v>
      </c>
      <c r="E123" s="485">
        <v>6</v>
      </c>
      <c r="F123" s="485">
        <v>4</v>
      </c>
      <c r="G123" s="439"/>
      <c r="H123" s="926" t="s">
        <v>395</v>
      </c>
      <c r="I123" s="927"/>
      <c r="J123" s="926" t="s">
        <v>313</v>
      </c>
      <c r="K123" s="927" t="s">
        <v>325</v>
      </c>
      <c r="L123" s="927" t="s">
        <v>314</v>
      </c>
      <c r="M123" s="927">
        <v>2008</v>
      </c>
      <c r="N123" s="927"/>
      <c r="O123" s="928" t="s">
        <v>315</v>
      </c>
      <c r="P123" s="928" t="s">
        <v>200</v>
      </c>
      <c r="Q123" s="929">
        <v>2</v>
      </c>
      <c r="R123" s="930">
        <v>900000</v>
      </c>
      <c r="S123" s="439"/>
      <c r="T123" s="786"/>
    </row>
    <row r="124" spans="1:20" s="450" customFormat="1" ht="12.75" x14ac:dyDescent="0.2">
      <c r="A124" s="437"/>
      <c r="B124" s="485">
        <v>2</v>
      </c>
      <c r="C124" s="485">
        <v>6</v>
      </c>
      <c r="D124" s="485">
        <v>2</v>
      </c>
      <c r="E124" s="485">
        <v>6</v>
      </c>
      <c r="F124" s="485">
        <v>33</v>
      </c>
      <c r="G124" s="439"/>
      <c r="H124" s="926" t="s">
        <v>395</v>
      </c>
      <c r="I124" s="927" t="s">
        <v>313</v>
      </c>
      <c r="J124" s="926" t="s">
        <v>313</v>
      </c>
      <c r="K124" s="927" t="s">
        <v>325</v>
      </c>
      <c r="L124" s="927" t="s">
        <v>314</v>
      </c>
      <c r="M124" s="927">
        <v>2008</v>
      </c>
      <c r="N124" s="927"/>
      <c r="O124" s="928" t="s">
        <v>315</v>
      </c>
      <c r="P124" s="928" t="s">
        <v>200</v>
      </c>
      <c r="Q124" s="929">
        <v>2</v>
      </c>
      <c r="R124" s="930">
        <v>350000</v>
      </c>
      <c r="S124" s="439"/>
      <c r="T124" s="786"/>
    </row>
    <row r="125" spans="1:20" s="450" customFormat="1" ht="12.75" x14ac:dyDescent="0.2">
      <c r="A125" s="437"/>
      <c r="B125" s="485">
        <v>2</v>
      </c>
      <c r="C125" s="485">
        <v>6</v>
      </c>
      <c r="D125" s="485">
        <v>2</v>
      </c>
      <c r="E125" s="485">
        <v>2</v>
      </c>
      <c r="F125" s="485">
        <v>3</v>
      </c>
      <c r="G125" s="439"/>
      <c r="H125" s="926" t="s">
        <v>396</v>
      </c>
      <c r="I125" s="927" t="s">
        <v>313</v>
      </c>
      <c r="J125" s="926" t="s">
        <v>313</v>
      </c>
      <c r="K125" s="927" t="s">
        <v>325</v>
      </c>
      <c r="L125" s="927" t="s">
        <v>314</v>
      </c>
      <c r="M125" s="927">
        <v>1999</v>
      </c>
      <c r="N125" s="927"/>
      <c r="O125" s="928" t="s">
        <v>315</v>
      </c>
      <c r="P125" s="928" t="s">
        <v>200</v>
      </c>
      <c r="Q125" s="929">
        <v>1</v>
      </c>
      <c r="R125" s="930">
        <v>350000</v>
      </c>
      <c r="S125" s="439"/>
      <c r="T125" s="786"/>
    </row>
    <row r="126" spans="1:20" s="450" customFormat="1" ht="12.75" x14ac:dyDescent="0.2">
      <c r="A126" s="437"/>
      <c r="B126" s="485">
        <v>2</v>
      </c>
      <c r="C126" s="485">
        <v>6</v>
      </c>
      <c r="D126" s="485">
        <v>2</v>
      </c>
      <c r="E126" s="485">
        <v>1</v>
      </c>
      <c r="F126" s="485">
        <v>34</v>
      </c>
      <c r="G126" s="439"/>
      <c r="H126" s="490" t="s">
        <v>18</v>
      </c>
      <c r="I126" s="466" t="s">
        <v>313</v>
      </c>
      <c r="J126" s="490" t="s">
        <v>313</v>
      </c>
      <c r="K126" s="466" t="s">
        <v>344</v>
      </c>
      <c r="L126" s="466" t="s">
        <v>314</v>
      </c>
      <c r="M126" s="466">
        <v>2005</v>
      </c>
      <c r="N126" s="466"/>
      <c r="O126" s="492" t="s">
        <v>315</v>
      </c>
      <c r="P126" s="492" t="s">
        <v>200</v>
      </c>
      <c r="Q126" s="488">
        <v>1</v>
      </c>
      <c r="R126" s="445">
        <v>4000</v>
      </c>
      <c r="S126" s="439"/>
      <c r="T126" s="786"/>
    </row>
    <row r="127" spans="1:20" s="450" customFormat="1" ht="12.75" x14ac:dyDescent="0.2">
      <c r="A127" s="437"/>
      <c r="B127" s="485">
        <v>2</v>
      </c>
      <c r="C127" s="485">
        <v>6</v>
      </c>
      <c r="D127" s="485">
        <v>2</v>
      </c>
      <c r="E127" s="485">
        <v>1</v>
      </c>
      <c r="F127" s="485">
        <v>34</v>
      </c>
      <c r="G127" s="439"/>
      <c r="H127" s="490" t="s">
        <v>397</v>
      </c>
      <c r="I127" s="466" t="s">
        <v>313</v>
      </c>
      <c r="J127" s="490" t="s">
        <v>313</v>
      </c>
      <c r="K127" s="466" t="s">
        <v>398</v>
      </c>
      <c r="L127" s="466" t="s">
        <v>314</v>
      </c>
      <c r="M127" s="466">
        <v>2000</v>
      </c>
      <c r="N127" s="466"/>
      <c r="O127" s="492" t="s">
        <v>315</v>
      </c>
      <c r="P127" s="492" t="s">
        <v>200</v>
      </c>
      <c r="Q127" s="488">
        <v>2</v>
      </c>
      <c r="R127" s="445">
        <v>1500000</v>
      </c>
      <c r="S127" s="439"/>
      <c r="T127" s="786"/>
    </row>
    <row r="128" spans="1:20" s="450" customFormat="1" ht="12.75" x14ac:dyDescent="0.2">
      <c r="A128" s="437"/>
      <c r="B128" s="485">
        <v>2</v>
      </c>
      <c r="C128" s="485">
        <v>6</v>
      </c>
      <c r="D128" s="485">
        <v>2</v>
      </c>
      <c r="E128" s="485">
        <v>6</v>
      </c>
      <c r="F128" s="485">
        <v>33</v>
      </c>
      <c r="G128" s="439"/>
      <c r="H128" s="907" t="s">
        <v>399</v>
      </c>
      <c r="I128" s="908" t="s">
        <v>313</v>
      </c>
      <c r="J128" s="907" t="s">
        <v>313</v>
      </c>
      <c r="K128" s="908" t="s">
        <v>392</v>
      </c>
      <c r="L128" s="908" t="s">
        <v>314</v>
      </c>
      <c r="M128" s="908">
        <v>2009</v>
      </c>
      <c r="N128" s="908"/>
      <c r="O128" s="909" t="s">
        <v>315</v>
      </c>
      <c r="P128" s="909" t="s">
        <v>200</v>
      </c>
      <c r="Q128" s="910">
        <v>1</v>
      </c>
      <c r="R128" s="806">
        <v>100000</v>
      </c>
      <c r="S128" s="439"/>
      <c r="T128" s="786"/>
    </row>
    <row r="129" spans="1:20" s="450" customFormat="1" ht="12.75" x14ac:dyDescent="0.2">
      <c r="A129" s="437"/>
      <c r="B129" s="485">
        <v>2</v>
      </c>
      <c r="C129" s="485">
        <v>6</v>
      </c>
      <c r="D129" s="485">
        <v>2</v>
      </c>
      <c r="E129" s="485">
        <v>2</v>
      </c>
      <c r="F129" s="485">
        <v>3</v>
      </c>
      <c r="G129" s="439"/>
      <c r="H129" s="883" t="s">
        <v>400</v>
      </c>
      <c r="I129" s="884" t="s">
        <v>313</v>
      </c>
      <c r="J129" s="883" t="s">
        <v>313</v>
      </c>
      <c r="K129" s="884" t="s">
        <v>346</v>
      </c>
      <c r="L129" s="884" t="s">
        <v>314</v>
      </c>
      <c r="M129" s="884">
        <v>1999</v>
      </c>
      <c r="N129" s="884"/>
      <c r="O129" s="885" t="s">
        <v>315</v>
      </c>
      <c r="P129" s="885" t="s">
        <v>200</v>
      </c>
      <c r="Q129" s="886">
        <v>1</v>
      </c>
      <c r="R129" s="887">
        <v>50000</v>
      </c>
      <c r="S129" s="439"/>
      <c r="T129" s="786"/>
    </row>
    <row r="130" spans="1:20" s="450" customFormat="1" ht="12.75" x14ac:dyDescent="0.2">
      <c r="A130" s="437"/>
      <c r="B130" s="485">
        <v>2</v>
      </c>
      <c r="C130" s="485">
        <v>6</v>
      </c>
      <c r="D130" s="485">
        <v>2</v>
      </c>
      <c r="E130" s="485">
        <v>1</v>
      </c>
      <c r="F130" s="485">
        <v>10</v>
      </c>
      <c r="G130" s="439"/>
      <c r="H130" s="869" t="s">
        <v>402</v>
      </c>
      <c r="I130" s="870" t="s">
        <v>313</v>
      </c>
      <c r="J130" s="869" t="s">
        <v>313</v>
      </c>
      <c r="K130" s="870" t="s">
        <v>403</v>
      </c>
      <c r="L130" s="870" t="s">
        <v>314</v>
      </c>
      <c r="M130" s="870">
        <v>1999</v>
      </c>
      <c r="N130" s="870"/>
      <c r="O130" s="871" t="s">
        <v>315</v>
      </c>
      <c r="P130" s="871" t="s">
        <v>200</v>
      </c>
      <c r="Q130" s="872">
        <v>1</v>
      </c>
      <c r="R130" s="802">
        <v>40000</v>
      </c>
      <c r="S130" s="439"/>
      <c r="T130" s="786"/>
    </row>
    <row r="131" spans="1:20" s="450" customFormat="1" ht="12.75" x14ac:dyDescent="0.2">
      <c r="A131" s="437"/>
      <c r="B131" s="485">
        <v>2</v>
      </c>
      <c r="C131" s="485">
        <v>6</v>
      </c>
      <c r="D131" s="485">
        <v>2</v>
      </c>
      <c r="E131" s="485">
        <v>1</v>
      </c>
      <c r="F131" s="485">
        <v>6</v>
      </c>
      <c r="G131" s="439"/>
      <c r="H131" s="855" t="s">
        <v>404</v>
      </c>
      <c r="I131" s="856" t="s">
        <v>313</v>
      </c>
      <c r="J131" s="855" t="s">
        <v>313</v>
      </c>
      <c r="K131" s="856" t="s">
        <v>301</v>
      </c>
      <c r="L131" s="856" t="s">
        <v>314</v>
      </c>
      <c r="M131" s="856">
        <v>2000</v>
      </c>
      <c r="N131" s="856"/>
      <c r="O131" s="857" t="s">
        <v>315</v>
      </c>
      <c r="P131" s="857" t="s">
        <v>200</v>
      </c>
      <c r="Q131" s="858">
        <v>1</v>
      </c>
      <c r="R131" s="859">
        <v>250000</v>
      </c>
      <c r="S131" s="439"/>
      <c r="T131" s="786"/>
    </row>
    <row r="132" spans="1:20" s="450" customFormat="1" ht="12.75" x14ac:dyDescent="0.2">
      <c r="A132" s="437"/>
      <c r="B132" s="485">
        <v>2</v>
      </c>
      <c r="C132" s="485">
        <v>6</v>
      </c>
      <c r="D132" s="485">
        <v>4</v>
      </c>
      <c r="E132" s="485">
        <v>1</v>
      </c>
      <c r="F132" s="485">
        <v>4</v>
      </c>
      <c r="G132" s="439"/>
      <c r="H132" s="907" t="s">
        <v>405</v>
      </c>
      <c r="I132" s="908" t="s">
        <v>313</v>
      </c>
      <c r="J132" s="907" t="s">
        <v>313</v>
      </c>
      <c r="K132" s="908" t="s">
        <v>406</v>
      </c>
      <c r="L132" s="908" t="s">
        <v>314</v>
      </c>
      <c r="M132" s="908">
        <v>2005</v>
      </c>
      <c r="N132" s="908"/>
      <c r="O132" s="909" t="s">
        <v>315</v>
      </c>
      <c r="P132" s="909" t="s">
        <v>200</v>
      </c>
      <c r="Q132" s="910">
        <v>1</v>
      </c>
      <c r="R132" s="806">
        <v>500000</v>
      </c>
      <c r="S132" s="439"/>
      <c r="T132" s="786"/>
    </row>
    <row r="133" spans="1:20" s="450" customFormat="1" ht="12.75" x14ac:dyDescent="0.2">
      <c r="A133" s="437"/>
      <c r="B133" s="485">
        <v>2</v>
      </c>
      <c r="C133" s="485">
        <v>6</v>
      </c>
      <c r="D133" s="485">
        <v>2</v>
      </c>
      <c r="E133" s="485">
        <v>1</v>
      </c>
      <c r="F133" s="485">
        <v>10</v>
      </c>
      <c r="G133" s="439"/>
      <c r="H133" s="850" t="s">
        <v>345</v>
      </c>
      <c r="I133" s="851" t="s">
        <v>313</v>
      </c>
      <c r="J133" s="850" t="s">
        <v>313</v>
      </c>
      <c r="K133" s="851" t="s">
        <v>406</v>
      </c>
      <c r="L133" s="851" t="s">
        <v>314</v>
      </c>
      <c r="M133" s="851">
        <v>2005</v>
      </c>
      <c r="N133" s="851"/>
      <c r="O133" s="852" t="s">
        <v>315</v>
      </c>
      <c r="P133" s="852" t="s">
        <v>200</v>
      </c>
      <c r="Q133" s="853">
        <v>1</v>
      </c>
      <c r="R133" s="854">
        <v>30000</v>
      </c>
      <c r="S133" s="439"/>
      <c r="T133" s="786"/>
    </row>
    <row r="134" spans="1:20" s="450" customFormat="1" ht="12.75" x14ac:dyDescent="0.2">
      <c r="A134" s="437"/>
      <c r="B134" s="485">
        <v>2</v>
      </c>
      <c r="C134" s="485">
        <v>6</v>
      </c>
      <c r="D134" s="485">
        <v>2</v>
      </c>
      <c r="E134" s="485"/>
      <c r="F134" s="485"/>
      <c r="G134" s="439"/>
      <c r="H134" s="926" t="s">
        <v>407</v>
      </c>
      <c r="I134" s="927" t="s">
        <v>313</v>
      </c>
      <c r="J134" s="926" t="s">
        <v>313</v>
      </c>
      <c r="K134" s="927" t="s">
        <v>353</v>
      </c>
      <c r="L134" s="927" t="s">
        <v>314</v>
      </c>
      <c r="M134" s="927">
        <v>1999</v>
      </c>
      <c r="N134" s="927"/>
      <c r="O134" s="928" t="s">
        <v>315</v>
      </c>
      <c r="P134" s="928" t="s">
        <v>200</v>
      </c>
      <c r="Q134" s="929">
        <v>5</v>
      </c>
      <c r="R134" s="930">
        <v>250000</v>
      </c>
      <c r="S134" s="439"/>
      <c r="T134" s="786"/>
    </row>
    <row r="135" spans="1:20" s="450" customFormat="1" ht="12.75" x14ac:dyDescent="0.2">
      <c r="A135" s="437"/>
      <c r="B135" s="485">
        <v>2</v>
      </c>
      <c r="C135" s="485">
        <v>6</v>
      </c>
      <c r="D135" s="485">
        <v>2</v>
      </c>
      <c r="E135" s="485">
        <v>1</v>
      </c>
      <c r="F135" s="485">
        <v>6</v>
      </c>
      <c r="G135" s="439"/>
      <c r="H135" s="869" t="s">
        <v>322</v>
      </c>
      <c r="I135" s="870" t="s">
        <v>408</v>
      </c>
      <c r="J135" s="869" t="s">
        <v>313</v>
      </c>
      <c r="K135" s="870" t="s">
        <v>409</v>
      </c>
      <c r="L135" s="870" t="s">
        <v>314</v>
      </c>
      <c r="M135" s="870">
        <v>2008</v>
      </c>
      <c r="N135" s="870"/>
      <c r="O135" s="871" t="s">
        <v>315</v>
      </c>
      <c r="P135" s="871" t="s">
        <v>200</v>
      </c>
      <c r="Q135" s="872">
        <v>2</v>
      </c>
      <c r="R135" s="802">
        <v>1200000</v>
      </c>
      <c r="S135" s="439"/>
      <c r="T135" s="786"/>
    </row>
    <row r="136" spans="1:20" s="450" customFormat="1" ht="12.75" x14ac:dyDescent="0.2">
      <c r="A136" s="437"/>
      <c r="B136" s="485">
        <v>2</v>
      </c>
      <c r="C136" s="485">
        <v>6</v>
      </c>
      <c r="D136" s="485">
        <v>2</v>
      </c>
      <c r="E136" s="485">
        <v>1</v>
      </c>
      <c r="F136" s="485">
        <v>10</v>
      </c>
      <c r="G136" s="439"/>
      <c r="H136" s="926" t="s">
        <v>341</v>
      </c>
      <c r="I136" s="927" t="s">
        <v>408</v>
      </c>
      <c r="J136" s="926" t="s">
        <v>313</v>
      </c>
      <c r="K136" s="927" t="s">
        <v>325</v>
      </c>
      <c r="L136" s="927" t="s">
        <v>314</v>
      </c>
      <c r="M136" s="927">
        <v>1984</v>
      </c>
      <c r="N136" s="927"/>
      <c r="O136" s="928" t="s">
        <v>315</v>
      </c>
      <c r="P136" s="928" t="s">
        <v>200</v>
      </c>
      <c r="Q136" s="929">
        <v>2</v>
      </c>
      <c r="R136" s="930">
        <v>150000</v>
      </c>
      <c r="S136" s="439"/>
      <c r="T136" s="786"/>
    </row>
    <row r="137" spans="1:20" s="450" customFormat="1" ht="12.75" x14ac:dyDescent="0.2">
      <c r="A137" s="437"/>
      <c r="B137" s="485">
        <v>2</v>
      </c>
      <c r="C137" s="485">
        <v>6</v>
      </c>
      <c r="D137" s="485">
        <v>2</v>
      </c>
      <c r="E137" s="485"/>
      <c r="F137" s="485"/>
      <c r="G137" s="439"/>
      <c r="H137" s="860" t="s">
        <v>12</v>
      </c>
      <c r="I137" s="861" t="s">
        <v>367</v>
      </c>
      <c r="J137" s="860" t="s">
        <v>313</v>
      </c>
      <c r="K137" s="861" t="s">
        <v>353</v>
      </c>
      <c r="L137" s="861" t="s">
        <v>314</v>
      </c>
      <c r="M137" s="861">
        <v>2006</v>
      </c>
      <c r="N137" s="861"/>
      <c r="O137" s="862" t="s">
        <v>315</v>
      </c>
      <c r="P137" s="862" t="s">
        <v>200</v>
      </c>
      <c r="Q137" s="863">
        <v>1</v>
      </c>
      <c r="R137" s="810">
        <v>350000</v>
      </c>
      <c r="S137" s="439"/>
      <c r="T137" s="786"/>
    </row>
    <row r="138" spans="1:20" s="450" customFormat="1" ht="12.75" x14ac:dyDescent="0.2">
      <c r="A138" s="437"/>
      <c r="B138" s="485">
        <v>2</v>
      </c>
      <c r="C138" s="485">
        <v>6</v>
      </c>
      <c r="D138" s="485">
        <v>2</v>
      </c>
      <c r="E138" s="485">
        <v>1</v>
      </c>
      <c r="F138" s="485">
        <v>6</v>
      </c>
      <c r="G138" s="439"/>
      <c r="H138" s="869" t="s">
        <v>410</v>
      </c>
      <c r="I138" s="870" t="s">
        <v>408</v>
      </c>
      <c r="J138" s="869"/>
      <c r="K138" s="870" t="s">
        <v>409</v>
      </c>
      <c r="L138" s="870" t="s">
        <v>314</v>
      </c>
      <c r="M138" s="870">
        <v>2008</v>
      </c>
      <c r="N138" s="870"/>
      <c r="O138" s="871" t="s">
        <v>315</v>
      </c>
      <c r="P138" s="871" t="s">
        <v>200</v>
      </c>
      <c r="Q138" s="872">
        <v>2</v>
      </c>
      <c r="R138" s="802">
        <v>800000</v>
      </c>
      <c r="S138" s="439"/>
      <c r="T138" s="786"/>
    </row>
    <row r="139" spans="1:20" s="450" customFormat="1" ht="12.75" x14ac:dyDescent="0.2">
      <c r="A139" s="437"/>
      <c r="B139" s="485">
        <v>2</v>
      </c>
      <c r="C139" s="485">
        <v>6</v>
      </c>
      <c r="D139" s="485">
        <v>2</v>
      </c>
      <c r="E139" s="485">
        <v>2</v>
      </c>
      <c r="F139" s="485">
        <v>3</v>
      </c>
      <c r="G139" s="439"/>
      <c r="H139" s="931" t="s">
        <v>31</v>
      </c>
      <c r="I139" s="932" t="s">
        <v>411</v>
      </c>
      <c r="J139" s="931" t="s">
        <v>313</v>
      </c>
      <c r="K139" s="932" t="s">
        <v>353</v>
      </c>
      <c r="L139" s="932" t="s">
        <v>314</v>
      </c>
      <c r="M139" s="932">
        <v>2008</v>
      </c>
      <c r="N139" s="932"/>
      <c r="O139" s="933" t="s">
        <v>315</v>
      </c>
      <c r="P139" s="933" t="s">
        <v>200</v>
      </c>
      <c r="Q139" s="934">
        <v>1</v>
      </c>
      <c r="R139" s="935">
        <v>6386620</v>
      </c>
      <c r="S139" s="439"/>
      <c r="T139" s="786"/>
    </row>
    <row r="140" spans="1:20" s="450" customFormat="1" ht="12.75" x14ac:dyDescent="0.2">
      <c r="A140" s="437"/>
      <c r="B140" s="485">
        <v>2</v>
      </c>
      <c r="C140" s="485">
        <v>6</v>
      </c>
      <c r="D140" s="485">
        <v>2</v>
      </c>
      <c r="E140" s="485">
        <v>1</v>
      </c>
      <c r="F140" s="485">
        <v>1</v>
      </c>
      <c r="G140" s="439"/>
      <c r="H140" s="926" t="s">
        <v>341</v>
      </c>
      <c r="I140" s="927" t="s">
        <v>408</v>
      </c>
      <c r="J140" s="926" t="s">
        <v>313</v>
      </c>
      <c r="K140" s="927" t="s">
        <v>325</v>
      </c>
      <c r="L140" s="927" t="s">
        <v>314</v>
      </c>
      <c r="M140" s="927">
        <v>1984</v>
      </c>
      <c r="N140" s="927"/>
      <c r="O140" s="928" t="s">
        <v>315</v>
      </c>
      <c r="P140" s="928" t="s">
        <v>200</v>
      </c>
      <c r="Q140" s="929">
        <v>1</v>
      </c>
      <c r="R140" s="930">
        <v>150000</v>
      </c>
      <c r="S140" s="439"/>
      <c r="T140" s="786"/>
    </row>
    <row r="141" spans="1:20" s="450" customFormat="1" ht="12.75" x14ac:dyDescent="0.2">
      <c r="A141" s="437"/>
      <c r="B141" s="485">
        <v>2</v>
      </c>
      <c r="C141" s="485">
        <v>6</v>
      </c>
      <c r="D141" s="485">
        <v>2</v>
      </c>
      <c r="E141" s="485">
        <v>1</v>
      </c>
      <c r="F141" s="485">
        <v>10</v>
      </c>
      <c r="G141" s="439"/>
      <c r="H141" s="869" t="s">
        <v>412</v>
      </c>
      <c r="I141" s="870" t="s">
        <v>408</v>
      </c>
      <c r="J141" s="869" t="s">
        <v>313</v>
      </c>
      <c r="K141" s="870" t="s">
        <v>409</v>
      </c>
      <c r="L141" s="870" t="s">
        <v>314</v>
      </c>
      <c r="M141" s="870">
        <v>2010</v>
      </c>
      <c r="N141" s="870"/>
      <c r="O141" s="871" t="s">
        <v>315</v>
      </c>
      <c r="P141" s="871" t="s">
        <v>200</v>
      </c>
      <c r="Q141" s="872">
        <v>1</v>
      </c>
      <c r="R141" s="802">
        <v>300000</v>
      </c>
      <c r="S141" s="439"/>
      <c r="T141" s="786"/>
    </row>
    <row r="142" spans="1:20" s="450" customFormat="1" ht="12.75" x14ac:dyDescent="0.2">
      <c r="A142" s="437"/>
      <c r="B142" s="485">
        <v>2</v>
      </c>
      <c r="C142" s="485">
        <v>6</v>
      </c>
      <c r="D142" s="485">
        <v>2</v>
      </c>
      <c r="E142" s="485">
        <v>1</v>
      </c>
      <c r="F142" s="485">
        <v>6</v>
      </c>
      <c r="G142" s="439"/>
      <c r="H142" s="490" t="s">
        <v>18</v>
      </c>
      <c r="I142" s="466" t="s">
        <v>413</v>
      </c>
      <c r="J142" s="490" t="s">
        <v>313</v>
      </c>
      <c r="K142" s="466" t="s">
        <v>344</v>
      </c>
      <c r="L142" s="466" t="s">
        <v>314</v>
      </c>
      <c r="M142" s="466">
        <v>2005</v>
      </c>
      <c r="N142" s="466"/>
      <c r="O142" s="492" t="s">
        <v>315</v>
      </c>
      <c r="P142" s="492" t="s">
        <v>200</v>
      </c>
      <c r="Q142" s="488">
        <v>1</v>
      </c>
      <c r="R142" s="445">
        <v>4000</v>
      </c>
      <c r="S142" s="439"/>
      <c r="T142" s="786"/>
    </row>
    <row r="143" spans="1:20" s="450" customFormat="1" ht="12.75" x14ac:dyDescent="0.2">
      <c r="A143" s="437"/>
      <c r="B143" s="485">
        <v>2</v>
      </c>
      <c r="C143" s="485">
        <v>6</v>
      </c>
      <c r="D143" s="485">
        <v>2</v>
      </c>
      <c r="E143" s="485">
        <v>1</v>
      </c>
      <c r="F143" s="485">
        <v>6</v>
      </c>
      <c r="G143" s="439"/>
      <c r="H143" s="926" t="s">
        <v>389</v>
      </c>
      <c r="I143" s="927" t="s">
        <v>414</v>
      </c>
      <c r="J143" s="926" t="s">
        <v>313</v>
      </c>
      <c r="K143" s="927" t="s">
        <v>353</v>
      </c>
      <c r="L143" s="927" t="s">
        <v>314</v>
      </c>
      <c r="M143" s="927">
        <v>2010</v>
      </c>
      <c r="N143" s="927"/>
      <c r="O143" s="928" t="s">
        <v>315</v>
      </c>
      <c r="P143" s="928" t="s">
        <v>200</v>
      </c>
      <c r="Q143" s="929">
        <v>1</v>
      </c>
      <c r="R143" s="930">
        <v>450000</v>
      </c>
      <c r="S143" s="439"/>
      <c r="T143" s="786"/>
    </row>
    <row r="144" spans="1:20" s="450" customFormat="1" ht="12.75" x14ac:dyDescent="0.2">
      <c r="A144" s="437"/>
      <c r="B144" s="485">
        <v>2</v>
      </c>
      <c r="C144" s="485">
        <v>6</v>
      </c>
      <c r="D144" s="485">
        <v>2</v>
      </c>
      <c r="E144" s="485">
        <v>2</v>
      </c>
      <c r="F144" s="485">
        <v>3</v>
      </c>
      <c r="G144" s="439"/>
      <c r="H144" s="850" t="s">
        <v>355</v>
      </c>
      <c r="I144" s="851"/>
      <c r="J144" s="850" t="s">
        <v>313</v>
      </c>
      <c r="K144" s="851" t="s">
        <v>346</v>
      </c>
      <c r="L144" s="851" t="s">
        <v>314</v>
      </c>
      <c r="M144" s="851">
        <v>2008</v>
      </c>
      <c r="N144" s="851"/>
      <c r="O144" s="852" t="s">
        <v>315</v>
      </c>
      <c r="P144" s="852" t="s">
        <v>200</v>
      </c>
      <c r="Q144" s="853">
        <v>1</v>
      </c>
      <c r="R144" s="854">
        <v>30000</v>
      </c>
      <c r="S144" s="439"/>
      <c r="T144" s="786"/>
    </row>
    <row r="145" spans="1:20" s="450" customFormat="1" ht="12.75" x14ac:dyDescent="0.2">
      <c r="A145" s="437"/>
      <c r="B145" s="485">
        <v>2</v>
      </c>
      <c r="C145" s="485">
        <v>6</v>
      </c>
      <c r="D145" s="485">
        <v>4</v>
      </c>
      <c r="E145" s="485">
        <v>1</v>
      </c>
      <c r="F145" s="485">
        <v>4</v>
      </c>
      <c r="G145" s="439"/>
      <c r="H145" s="869" t="s">
        <v>415</v>
      </c>
      <c r="I145" s="870" t="s">
        <v>313</v>
      </c>
      <c r="J145" s="869" t="s">
        <v>313</v>
      </c>
      <c r="K145" s="870" t="s">
        <v>325</v>
      </c>
      <c r="L145" s="870" t="s">
        <v>314</v>
      </c>
      <c r="M145" s="870">
        <v>2005</v>
      </c>
      <c r="N145" s="870"/>
      <c r="O145" s="871" t="s">
        <v>315</v>
      </c>
      <c r="P145" s="871" t="s">
        <v>200</v>
      </c>
      <c r="Q145" s="872">
        <v>1</v>
      </c>
      <c r="R145" s="802">
        <v>1000000</v>
      </c>
      <c r="S145" s="439"/>
      <c r="T145" s="786"/>
    </row>
    <row r="146" spans="1:20" s="450" customFormat="1" ht="12.75" x14ac:dyDescent="0.2">
      <c r="A146" s="437"/>
      <c r="B146" s="485">
        <v>2</v>
      </c>
      <c r="C146" s="485">
        <v>6</v>
      </c>
      <c r="D146" s="485">
        <v>2</v>
      </c>
      <c r="E146" s="485">
        <v>1</v>
      </c>
      <c r="F146" s="485">
        <v>1</v>
      </c>
      <c r="G146" s="439"/>
      <c r="H146" s="869" t="s">
        <v>19</v>
      </c>
      <c r="I146" s="870" t="s">
        <v>313</v>
      </c>
      <c r="J146" s="869" t="s">
        <v>313</v>
      </c>
      <c r="K146" s="870" t="s">
        <v>325</v>
      </c>
      <c r="L146" s="870" t="s">
        <v>314</v>
      </c>
      <c r="M146" s="870">
        <v>2008</v>
      </c>
      <c r="N146" s="870"/>
      <c r="O146" s="871" t="s">
        <v>315</v>
      </c>
      <c r="P146" s="871" t="s">
        <v>200</v>
      </c>
      <c r="Q146" s="872">
        <v>1</v>
      </c>
      <c r="R146" s="802">
        <v>250000</v>
      </c>
      <c r="S146" s="439"/>
      <c r="T146" s="786"/>
    </row>
    <row r="147" spans="1:20" s="450" customFormat="1" ht="12.75" x14ac:dyDescent="0.2">
      <c r="A147" s="437"/>
      <c r="B147" s="485">
        <v>2</v>
      </c>
      <c r="C147" s="485">
        <v>6</v>
      </c>
      <c r="D147" s="485">
        <v>2</v>
      </c>
      <c r="E147" s="485"/>
      <c r="F147" s="485"/>
      <c r="G147" s="439"/>
      <c r="H147" s="892" t="s">
        <v>341</v>
      </c>
      <c r="I147" s="893" t="s">
        <v>313</v>
      </c>
      <c r="J147" s="892" t="s">
        <v>313</v>
      </c>
      <c r="K147" s="893" t="s">
        <v>325</v>
      </c>
      <c r="L147" s="893" t="s">
        <v>314</v>
      </c>
      <c r="M147" s="893">
        <v>2000</v>
      </c>
      <c r="N147" s="893"/>
      <c r="O147" s="894" t="s">
        <v>315</v>
      </c>
      <c r="P147" s="894" t="s">
        <v>200</v>
      </c>
      <c r="Q147" s="895">
        <v>1</v>
      </c>
      <c r="R147" s="896">
        <v>150000</v>
      </c>
      <c r="S147" s="439"/>
      <c r="T147" s="786"/>
    </row>
    <row r="148" spans="1:20" s="450" customFormat="1" ht="12.75" x14ac:dyDescent="0.2">
      <c r="A148" s="437"/>
      <c r="B148" s="485">
        <v>2</v>
      </c>
      <c r="C148" s="485">
        <v>6</v>
      </c>
      <c r="D148" s="485">
        <v>2</v>
      </c>
      <c r="E148" s="485">
        <v>1</v>
      </c>
      <c r="F148" s="485">
        <v>10</v>
      </c>
      <c r="G148" s="439"/>
      <c r="H148" s="892" t="s">
        <v>341</v>
      </c>
      <c r="I148" s="893" t="s">
        <v>313</v>
      </c>
      <c r="J148" s="892" t="s">
        <v>313</v>
      </c>
      <c r="K148" s="893" t="s">
        <v>344</v>
      </c>
      <c r="L148" s="893" t="s">
        <v>314</v>
      </c>
      <c r="M148" s="893">
        <v>2000</v>
      </c>
      <c r="N148" s="893"/>
      <c r="O148" s="894" t="s">
        <v>315</v>
      </c>
      <c r="P148" s="894" t="s">
        <v>200</v>
      </c>
      <c r="Q148" s="895">
        <v>2</v>
      </c>
      <c r="R148" s="896">
        <v>40000</v>
      </c>
      <c r="S148" s="439"/>
      <c r="T148" s="786"/>
    </row>
    <row r="149" spans="1:20" s="450" customFormat="1" ht="12.75" x14ac:dyDescent="0.2">
      <c r="A149" s="437"/>
      <c r="B149" s="485">
        <v>2</v>
      </c>
      <c r="C149" s="485">
        <v>6</v>
      </c>
      <c r="D149" s="485">
        <v>2</v>
      </c>
      <c r="E149" s="485">
        <v>1</v>
      </c>
      <c r="F149" s="485">
        <v>1</v>
      </c>
      <c r="G149" s="439"/>
      <c r="H149" s="850" t="s">
        <v>355</v>
      </c>
      <c r="I149" s="851" t="s">
        <v>313</v>
      </c>
      <c r="J149" s="850" t="s">
        <v>313</v>
      </c>
      <c r="K149" s="851" t="s">
        <v>346</v>
      </c>
      <c r="L149" s="851" t="s">
        <v>314</v>
      </c>
      <c r="M149" s="851">
        <v>2005</v>
      </c>
      <c r="N149" s="851"/>
      <c r="O149" s="852" t="s">
        <v>315</v>
      </c>
      <c r="P149" s="852" t="s">
        <v>200</v>
      </c>
      <c r="Q149" s="853">
        <v>1</v>
      </c>
      <c r="R149" s="854">
        <v>30000</v>
      </c>
      <c r="S149" s="439"/>
      <c r="T149" s="786"/>
    </row>
    <row r="150" spans="1:20" s="450" customFormat="1" ht="12.75" x14ac:dyDescent="0.2">
      <c r="A150" s="437"/>
      <c r="B150" s="485">
        <v>2</v>
      </c>
      <c r="C150" s="485">
        <v>6</v>
      </c>
      <c r="D150" s="485">
        <v>2</v>
      </c>
      <c r="E150" s="485">
        <v>1</v>
      </c>
      <c r="F150" s="485">
        <v>6</v>
      </c>
      <c r="G150" s="439"/>
      <c r="H150" s="860" t="s">
        <v>12</v>
      </c>
      <c r="I150" s="861" t="s">
        <v>367</v>
      </c>
      <c r="J150" s="860"/>
      <c r="K150" s="861" t="s">
        <v>346</v>
      </c>
      <c r="L150" s="861" t="s">
        <v>314</v>
      </c>
      <c r="M150" s="861">
        <v>2000</v>
      </c>
      <c r="N150" s="861"/>
      <c r="O150" s="862" t="s">
        <v>315</v>
      </c>
      <c r="P150" s="862" t="s">
        <v>200</v>
      </c>
      <c r="Q150" s="863">
        <v>1</v>
      </c>
      <c r="R150" s="810">
        <v>175000</v>
      </c>
      <c r="S150" s="439"/>
      <c r="T150" s="786"/>
    </row>
    <row r="151" spans="1:20" s="450" customFormat="1" ht="12.75" x14ac:dyDescent="0.2">
      <c r="A151" s="437"/>
      <c r="B151" s="485">
        <v>2</v>
      </c>
      <c r="C151" s="485">
        <v>6</v>
      </c>
      <c r="D151" s="485">
        <v>2</v>
      </c>
      <c r="E151" s="485"/>
      <c r="F151" s="485"/>
      <c r="G151" s="439"/>
      <c r="H151" s="869" t="s">
        <v>415</v>
      </c>
      <c r="I151" s="870"/>
      <c r="J151" s="869"/>
      <c r="K151" s="870" t="s">
        <v>325</v>
      </c>
      <c r="L151" s="870" t="s">
        <v>314</v>
      </c>
      <c r="M151" s="870">
        <v>2005</v>
      </c>
      <c r="N151" s="870"/>
      <c r="O151" s="871" t="s">
        <v>315</v>
      </c>
      <c r="P151" s="871" t="s">
        <v>200</v>
      </c>
      <c r="Q151" s="872">
        <v>1</v>
      </c>
      <c r="R151" s="802">
        <v>150000</v>
      </c>
      <c r="S151" s="439"/>
      <c r="T151" s="786"/>
    </row>
    <row r="152" spans="1:20" s="450" customFormat="1" ht="12.75" x14ac:dyDescent="0.2">
      <c r="A152" s="437"/>
      <c r="B152" s="485">
        <v>2</v>
      </c>
      <c r="C152" s="485">
        <v>6</v>
      </c>
      <c r="D152" s="485">
        <v>2</v>
      </c>
      <c r="E152" s="485"/>
      <c r="F152" s="485"/>
      <c r="G152" s="439"/>
      <c r="H152" s="490" t="s">
        <v>416</v>
      </c>
      <c r="I152" s="466"/>
      <c r="J152" s="490"/>
      <c r="K152" s="466" t="s">
        <v>346</v>
      </c>
      <c r="L152" s="466" t="s">
        <v>314</v>
      </c>
      <c r="M152" s="466">
        <v>2007</v>
      </c>
      <c r="N152" s="466"/>
      <c r="O152" s="492" t="s">
        <v>315</v>
      </c>
      <c r="P152" s="492" t="s">
        <v>200</v>
      </c>
      <c r="Q152" s="488">
        <v>1</v>
      </c>
      <c r="R152" s="445">
        <v>5082000</v>
      </c>
      <c r="S152" s="439"/>
      <c r="T152" s="786"/>
    </row>
    <row r="153" spans="1:20" s="450" customFormat="1" ht="12.75" x14ac:dyDescent="0.2">
      <c r="A153" s="437"/>
      <c r="B153" s="485">
        <v>2</v>
      </c>
      <c r="C153" s="485">
        <v>6</v>
      </c>
      <c r="D153" s="485">
        <v>2</v>
      </c>
      <c r="E153" s="485"/>
      <c r="F153" s="485"/>
      <c r="G153" s="439"/>
      <c r="H153" s="869" t="s">
        <v>19</v>
      </c>
      <c r="I153" s="870" t="s">
        <v>313</v>
      </c>
      <c r="J153" s="869" t="s">
        <v>313</v>
      </c>
      <c r="K153" s="870" t="s">
        <v>325</v>
      </c>
      <c r="L153" s="870" t="s">
        <v>314</v>
      </c>
      <c r="M153" s="870">
        <v>1984</v>
      </c>
      <c r="N153" s="870"/>
      <c r="O153" s="871" t="s">
        <v>315</v>
      </c>
      <c r="P153" s="871" t="s">
        <v>200</v>
      </c>
      <c r="Q153" s="872">
        <v>2</v>
      </c>
      <c r="R153" s="802">
        <v>140000</v>
      </c>
      <c r="S153" s="439"/>
      <c r="T153" s="786"/>
    </row>
    <row r="154" spans="1:20" s="450" customFormat="1" ht="12.75" x14ac:dyDescent="0.2">
      <c r="A154" s="437"/>
      <c r="B154" s="485">
        <v>2</v>
      </c>
      <c r="C154" s="485">
        <v>6</v>
      </c>
      <c r="D154" s="485">
        <v>2</v>
      </c>
      <c r="E154" s="485"/>
      <c r="F154" s="485"/>
      <c r="G154" s="439"/>
      <c r="H154" s="490" t="s">
        <v>15</v>
      </c>
      <c r="I154" s="466" t="s">
        <v>313</v>
      </c>
      <c r="J154" s="490" t="s">
        <v>313</v>
      </c>
      <c r="K154" s="466" t="s">
        <v>325</v>
      </c>
      <c r="L154" s="466" t="s">
        <v>314</v>
      </c>
      <c r="M154" s="466">
        <v>1984</v>
      </c>
      <c r="N154" s="466"/>
      <c r="O154" s="492" t="s">
        <v>315</v>
      </c>
      <c r="P154" s="492" t="s">
        <v>200</v>
      </c>
      <c r="Q154" s="488">
        <v>1</v>
      </c>
      <c r="R154" s="445">
        <v>800000</v>
      </c>
      <c r="S154" s="439"/>
      <c r="T154" s="786"/>
    </row>
    <row r="155" spans="1:20" s="450" customFormat="1" ht="12.75" x14ac:dyDescent="0.2">
      <c r="A155" s="437"/>
      <c r="B155" s="485">
        <v>2</v>
      </c>
      <c r="C155" s="485">
        <v>6</v>
      </c>
      <c r="D155" s="485">
        <v>2</v>
      </c>
      <c r="E155" s="485"/>
      <c r="F155" s="485"/>
      <c r="G155" s="439"/>
      <c r="H155" s="888" t="s">
        <v>341</v>
      </c>
      <c r="I155" s="889" t="s">
        <v>313</v>
      </c>
      <c r="J155" s="888" t="s">
        <v>313</v>
      </c>
      <c r="K155" s="889" t="s">
        <v>325</v>
      </c>
      <c r="L155" s="889" t="s">
        <v>314</v>
      </c>
      <c r="M155" s="889">
        <v>1984</v>
      </c>
      <c r="N155" s="889"/>
      <c r="O155" s="890" t="s">
        <v>315</v>
      </c>
      <c r="P155" s="890" t="s">
        <v>200</v>
      </c>
      <c r="Q155" s="891">
        <v>2</v>
      </c>
      <c r="R155" s="790">
        <v>300000</v>
      </c>
      <c r="S155" s="439"/>
      <c r="T155" s="786"/>
    </row>
    <row r="156" spans="1:20" s="450" customFormat="1" ht="12.75" x14ac:dyDescent="0.2">
      <c r="A156" s="437"/>
      <c r="B156" s="485">
        <v>2</v>
      </c>
      <c r="C156" s="485">
        <v>6</v>
      </c>
      <c r="D156" s="485">
        <v>4</v>
      </c>
      <c r="E156" s="485">
        <v>1</v>
      </c>
      <c r="F156" s="485">
        <v>4</v>
      </c>
      <c r="G156" s="439"/>
      <c r="H156" s="490" t="s">
        <v>417</v>
      </c>
      <c r="I156" s="466" t="s">
        <v>313</v>
      </c>
      <c r="J156" s="490" t="s">
        <v>313</v>
      </c>
      <c r="K156" s="466" t="s">
        <v>325</v>
      </c>
      <c r="L156" s="466" t="s">
        <v>314</v>
      </c>
      <c r="M156" s="466" t="s">
        <v>418</v>
      </c>
      <c r="N156" s="466"/>
      <c r="O156" s="492" t="s">
        <v>315</v>
      </c>
      <c r="P156" s="492" t="s">
        <v>200</v>
      </c>
      <c r="Q156" s="488">
        <v>3</v>
      </c>
      <c r="R156" s="445">
        <v>150000</v>
      </c>
      <c r="S156" s="439"/>
      <c r="T156" s="786"/>
    </row>
    <row r="157" spans="1:20" s="450" customFormat="1" ht="12.75" x14ac:dyDescent="0.2">
      <c r="A157" s="437"/>
      <c r="B157" s="485">
        <v>2</v>
      </c>
      <c r="C157" s="485">
        <v>6</v>
      </c>
      <c r="D157" s="485">
        <v>2</v>
      </c>
      <c r="E157" s="485">
        <v>1</v>
      </c>
      <c r="F157" s="485">
        <v>1</v>
      </c>
      <c r="G157" s="439"/>
      <c r="H157" s="490" t="s">
        <v>419</v>
      </c>
      <c r="I157" s="466" t="s">
        <v>313</v>
      </c>
      <c r="J157" s="490" t="s">
        <v>313</v>
      </c>
      <c r="K157" s="466" t="s">
        <v>420</v>
      </c>
      <c r="L157" s="466" t="s">
        <v>314</v>
      </c>
      <c r="M157" s="466">
        <v>2007</v>
      </c>
      <c r="N157" s="466"/>
      <c r="O157" s="492" t="s">
        <v>315</v>
      </c>
      <c r="P157" s="492" t="s">
        <v>200</v>
      </c>
      <c r="Q157" s="488">
        <v>1</v>
      </c>
      <c r="R157" s="445">
        <v>6500000</v>
      </c>
      <c r="S157" s="439"/>
      <c r="T157" s="786"/>
    </row>
    <row r="158" spans="1:20" s="450" customFormat="1" ht="12.75" x14ac:dyDescent="0.2">
      <c r="A158" s="437"/>
      <c r="B158" s="485">
        <v>2</v>
      </c>
      <c r="C158" s="485">
        <v>6</v>
      </c>
      <c r="D158" s="485">
        <v>2</v>
      </c>
      <c r="E158" s="485">
        <v>1</v>
      </c>
      <c r="F158" s="485">
        <v>1</v>
      </c>
      <c r="G158" s="439"/>
      <c r="H158" s="490" t="s">
        <v>18</v>
      </c>
      <c r="I158" s="466" t="s">
        <v>313</v>
      </c>
      <c r="J158" s="490" t="s">
        <v>313</v>
      </c>
      <c r="K158" s="466" t="s">
        <v>344</v>
      </c>
      <c r="L158" s="466" t="s">
        <v>314</v>
      </c>
      <c r="M158" s="466">
        <v>2005</v>
      </c>
      <c r="N158" s="466"/>
      <c r="O158" s="492" t="s">
        <v>315</v>
      </c>
      <c r="P158" s="492" t="s">
        <v>200</v>
      </c>
      <c r="Q158" s="488">
        <v>1</v>
      </c>
      <c r="R158" s="445">
        <v>4000</v>
      </c>
      <c r="S158" s="439"/>
      <c r="T158" s="786"/>
    </row>
    <row r="159" spans="1:20" s="450" customFormat="1" ht="12.75" x14ac:dyDescent="0.2">
      <c r="A159" s="437"/>
      <c r="B159" s="485">
        <v>2</v>
      </c>
      <c r="C159" s="485">
        <v>6</v>
      </c>
      <c r="D159" s="485">
        <v>2</v>
      </c>
      <c r="E159" s="485">
        <v>2</v>
      </c>
      <c r="F159" s="485">
        <v>3</v>
      </c>
      <c r="G159" s="439"/>
      <c r="H159" s="855" t="s">
        <v>41</v>
      </c>
      <c r="I159" s="856" t="s">
        <v>313</v>
      </c>
      <c r="J159" s="855" t="s">
        <v>313</v>
      </c>
      <c r="K159" s="856" t="s">
        <v>391</v>
      </c>
      <c r="L159" s="856" t="s">
        <v>314</v>
      </c>
      <c r="M159" s="856">
        <v>2005</v>
      </c>
      <c r="N159" s="856"/>
      <c r="O159" s="857" t="s">
        <v>315</v>
      </c>
      <c r="P159" s="857" t="s">
        <v>200</v>
      </c>
      <c r="Q159" s="858">
        <v>1</v>
      </c>
      <c r="R159" s="859">
        <v>20000</v>
      </c>
      <c r="S159" s="439"/>
      <c r="T159" s="786"/>
    </row>
    <row r="160" spans="1:20" s="450" customFormat="1" ht="12.75" x14ac:dyDescent="0.2">
      <c r="A160" s="437"/>
      <c r="B160" s="485">
        <v>2</v>
      </c>
      <c r="C160" s="485">
        <v>6</v>
      </c>
      <c r="D160" s="485">
        <v>2</v>
      </c>
      <c r="E160" s="485">
        <v>1</v>
      </c>
      <c r="F160" s="485">
        <v>11</v>
      </c>
      <c r="G160" s="439"/>
      <c r="H160" s="855" t="s">
        <v>46</v>
      </c>
      <c r="I160" s="856" t="s">
        <v>313</v>
      </c>
      <c r="J160" s="855"/>
      <c r="K160" s="856" t="s">
        <v>353</v>
      </c>
      <c r="L160" s="856" t="s">
        <v>314</v>
      </c>
      <c r="M160" s="856">
        <v>2005</v>
      </c>
      <c r="N160" s="856"/>
      <c r="O160" s="857" t="s">
        <v>315</v>
      </c>
      <c r="P160" s="857" t="s">
        <v>200</v>
      </c>
      <c r="Q160" s="858">
        <v>1</v>
      </c>
      <c r="R160" s="859">
        <v>35000</v>
      </c>
      <c r="S160" s="439"/>
      <c r="T160" s="786"/>
    </row>
    <row r="161" spans="1:20" s="450" customFormat="1" ht="12.75" x14ac:dyDescent="0.2">
      <c r="A161" s="437"/>
      <c r="B161" s="485">
        <v>2</v>
      </c>
      <c r="C161" s="485">
        <v>6</v>
      </c>
      <c r="D161" s="485">
        <v>2</v>
      </c>
      <c r="E161" s="485">
        <v>6</v>
      </c>
      <c r="F161" s="485">
        <v>3</v>
      </c>
      <c r="G161" s="439"/>
      <c r="H161" s="860" t="s">
        <v>421</v>
      </c>
      <c r="I161" s="861"/>
      <c r="J161" s="860"/>
      <c r="K161" s="861" t="s">
        <v>346</v>
      </c>
      <c r="L161" s="861" t="s">
        <v>314</v>
      </c>
      <c r="M161" s="861">
        <v>2008</v>
      </c>
      <c r="N161" s="861"/>
      <c r="O161" s="862" t="s">
        <v>315</v>
      </c>
      <c r="P161" s="862" t="s">
        <v>200</v>
      </c>
      <c r="Q161" s="863">
        <v>1</v>
      </c>
      <c r="R161" s="810">
        <v>130000</v>
      </c>
      <c r="S161" s="439"/>
      <c r="T161" s="786"/>
    </row>
    <row r="162" spans="1:20" s="450" customFormat="1" ht="12.75" x14ac:dyDescent="0.2">
      <c r="A162" s="437"/>
      <c r="B162" s="485">
        <v>2</v>
      </c>
      <c r="C162" s="485">
        <v>6</v>
      </c>
      <c r="D162" s="485">
        <v>2</v>
      </c>
      <c r="E162" s="485">
        <v>1</v>
      </c>
      <c r="F162" s="485">
        <v>3</v>
      </c>
      <c r="G162" s="439"/>
      <c r="H162" s="869" t="s">
        <v>15</v>
      </c>
      <c r="I162" s="870"/>
      <c r="J162" s="869"/>
      <c r="K162" s="870" t="s">
        <v>325</v>
      </c>
      <c r="L162" s="870" t="s">
        <v>314</v>
      </c>
      <c r="M162" s="870">
        <v>1984</v>
      </c>
      <c r="N162" s="870"/>
      <c r="O162" s="871" t="s">
        <v>315</v>
      </c>
      <c r="P162" s="871" t="s">
        <v>200</v>
      </c>
      <c r="Q162" s="872">
        <v>1</v>
      </c>
      <c r="R162" s="802">
        <v>800000</v>
      </c>
      <c r="S162" s="439"/>
      <c r="T162" s="786"/>
    </row>
    <row r="163" spans="1:20" s="450" customFormat="1" ht="12.75" x14ac:dyDescent="0.2">
      <c r="A163" s="437"/>
      <c r="B163" s="485">
        <v>2</v>
      </c>
      <c r="C163" s="485">
        <v>6</v>
      </c>
      <c r="D163" s="485">
        <v>2</v>
      </c>
      <c r="E163" s="485">
        <v>1</v>
      </c>
      <c r="F163" s="485">
        <v>1</v>
      </c>
      <c r="G163" s="439"/>
      <c r="H163" s="878" t="s">
        <v>422</v>
      </c>
      <c r="I163" s="879"/>
      <c r="J163" s="878"/>
      <c r="K163" s="879" t="s">
        <v>325</v>
      </c>
      <c r="L163" s="879" t="s">
        <v>314</v>
      </c>
      <c r="M163" s="879">
        <v>1984</v>
      </c>
      <c r="N163" s="879"/>
      <c r="O163" s="880" t="s">
        <v>315</v>
      </c>
      <c r="P163" s="880" t="s">
        <v>200</v>
      </c>
      <c r="Q163" s="881">
        <v>1</v>
      </c>
      <c r="R163" s="882">
        <v>800000</v>
      </c>
      <c r="S163" s="439"/>
      <c r="T163" s="786"/>
    </row>
    <row r="164" spans="1:20" s="483" customFormat="1" ht="12.75" x14ac:dyDescent="0.2">
      <c r="A164" s="470"/>
      <c r="B164" s="500">
        <v>2</v>
      </c>
      <c r="C164" s="500">
        <v>6</v>
      </c>
      <c r="D164" s="500">
        <v>2</v>
      </c>
      <c r="E164" s="500">
        <v>1</v>
      </c>
      <c r="F164" s="500">
        <v>61</v>
      </c>
      <c r="G164" s="472"/>
      <c r="H164" s="936" t="s">
        <v>423</v>
      </c>
      <c r="I164" s="937"/>
      <c r="J164" s="936" t="s">
        <v>313</v>
      </c>
      <c r="K164" s="937" t="s">
        <v>346</v>
      </c>
      <c r="L164" s="937" t="s">
        <v>314</v>
      </c>
      <c r="M164" s="937">
        <v>1999</v>
      </c>
      <c r="N164" s="937"/>
      <c r="O164" s="938" t="s">
        <v>315</v>
      </c>
      <c r="P164" s="938" t="s">
        <v>200</v>
      </c>
      <c r="Q164" s="939">
        <v>1</v>
      </c>
      <c r="R164" s="940">
        <v>550000</v>
      </c>
      <c r="S164" s="472"/>
      <c r="T164" s="827"/>
    </row>
    <row r="165" spans="1:20" s="450" customFormat="1" ht="12.75" x14ac:dyDescent="0.2">
      <c r="A165" s="437"/>
      <c r="B165" s="485">
        <v>2</v>
      </c>
      <c r="C165" s="485">
        <v>6</v>
      </c>
      <c r="D165" s="485">
        <v>2</v>
      </c>
      <c r="E165" s="485">
        <v>2</v>
      </c>
      <c r="F165" s="485">
        <v>3</v>
      </c>
      <c r="G165" s="439"/>
      <c r="H165" s="941" t="s">
        <v>424</v>
      </c>
      <c r="I165" s="942" t="s">
        <v>313</v>
      </c>
      <c r="J165" s="941"/>
      <c r="K165" s="942" t="s">
        <v>325</v>
      </c>
      <c r="L165" s="942" t="s">
        <v>314</v>
      </c>
      <c r="M165" s="942">
        <v>2008</v>
      </c>
      <c r="N165" s="942"/>
      <c r="O165" s="943" t="s">
        <v>315</v>
      </c>
      <c r="P165" s="943" t="s">
        <v>200</v>
      </c>
      <c r="Q165" s="944">
        <v>1</v>
      </c>
      <c r="R165" s="945">
        <v>150000</v>
      </c>
      <c r="S165" s="439"/>
      <c r="T165" s="786"/>
    </row>
    <row r="166" spans="1:20" s="450" customFormat="1" ht="12.75" x14ac:dyDescent="0.2">
      <c r="A166" s="437"/>
      <c r="B166" s="485">
        <v>2</v>
      </c>
      <c r="C166" s="485">
        <v>6</v>
      </c>
      <c r="D166" s="485">
        <v>2</v>
      </c>
      <c r="E166" s="485">
        <v>1</v>
      </c>
      <c r="F166" s="485">
        <v>10</v>
      </c>
      <c r="G166" s="439"/>
      <c r="H166" s="946" t="s">
        <v>26</v>
      </c>
      <c r="I166" s="947"/>
      <c r="J166" s="946" t="s">
        <v>313</v>
      </c>
      <c r="K166" s="947" t="s">
        <v>346</v>
      </c>
      <c r="L166" s="947" t="s">
        <v>314</v>
      </c>
      <c r="M166" s="947">
        <v>1999</v>
      </c>
      <c r="N166" s="947"/>
      <c r="O166" s="948" t="s">
        <v>315</v>
      </c>
      <c r="P166" s="948" t="s">
        <v>200</v>
      </c>
      <c r="Q166" s="949">
        <v>1</v>
      </c>
      <c r="R166" s="794">
        <v>450000</v>
      </c>
      <c r="S166" s="439"/>
      <c r="T166" s="786"/>
    </row>
    <row r="167" spans="1:20" s="450" customFormat="1" ht="12.75" x14ac:dyDescent="0.2">
      <c r="A167" s="437"/>
      <c r="B167" s="485">
        <v>2</v>
      </c>
      <c r="C167" s="485">
        <v>6</v>
      </c>
      <c r="D167" s="485">
        <v>2</v>
      </c>
      <c r="E167" s="485">
        <v>1</v>
      </c>
      <c r="F167" s="485">
        <v>11</v>
      </c>
      <c r="G167" s="439"/>
      <c r="H167" s="950" t="s">
        <v>425</v>
      </c>
      <c r="I167" s="951" t="s">
        <v>313</v>
      </c>
      <c r="J167" s="950"/>
      <c r="K167" s="951" t="s">
        <v>301</v>
      </c>
      <c r="L167" s="951" t="s">
        <v>314</v>
      </c>
      <c r="M167" s="951">
        <v>1999</v>
      </c>
      <c r="N167" s="951"/>
      <c r="O167" s="952" t="s">
        <v>315</v>
      </c>
      <c r="P167" s="952" t="s">
        <v>200</v>
      </c>
      <c r="Q167" s="953">
        <v>1</v>
      </c>
      <c r="R167" s="954">
        <v>125000</v>
      </c>
      <c r="S167" s="439"/>
      <c r="T167" s="786"/>
    </row>
    <row r="168" spans="1:20" s="450" customFormat="1" ht="12.75" x14ac:dyDescent="0.2">
      <c r="A168" s="437"/>
      <c r="B168" s="485">
        <v>2</v>
      </c>
      <c r="C168" s="485">
        <v>6</v>
      </c>
      <c r="D168" s="485">
        <v>2</v>
      </c>
      <c r="E168" s="485">
        <v>1</v>
      </c>
      <c r="F168" s="485">
        <v>1</v>
      </c>
      <c r="G168" s="439"/>
      <c r="H168" s="855" t="s">
        <v>426</v>
      </c>
      <c r="I168" s="856"/>
      <c r="J168" s="855" t="s">
        <v>313</v>
      </c>
      <c r="K168" s="856" t="s">
        <v>427</v>
      </c>
      <c r="L168" s="856" t="s">
        <v>314</v>
      </c>
      <c r="M168" s="856">
        <v>2000</v>
      </c>
      <c r="N168" s="856"/>
      <c r="O168" s="857" t="s">
        <v>315</v>
      </c>
      <c r="P168" s="857" t="s">
        <v>200</v>
      </c>
      <c r="Q168" s="858">
        <v>1</v>
      </c>
      <c r="R168" s="859">
        <v>100000</v>
      </c>
      <c r="S168" s="439"/>
      <c r="T168" s="786"/>
    </row>
    <row r="169" spans="1:20" s="450" customFormat="1" ht="12.75" x14ac:dyDescent="0.2">
      <c r="A169" s="437"/>
      <c r="B169" s="485">
        <v>2</v>
      </c>
      <c r="C169" s="485">
        <v>6</v>
      </c>
      <c r="D169" s="485">
        <v>2</v>
      </c>
      <c r="E169" s="485">
        <v>1</v>
      </c>
      <c r="F169" s="485">
        <v>6</v>
      </c>
      <c r="G169" s="439"/>
      <c r="H169" s="490" t="s">
        <v>18</v>
      </c>
      <c r="I169" s="466" t="s">
        <v>313</v>
      </c>
      <c r="J169" s="490" t="s">
        <v>313</v>
      </c>
      <c r="K169" s="466" t="s">
        <v>344</v>
      </c>
      <c r="L169" s="466" t="s">
        <v>314</v>
      </c>
      <c r="M169" s="466">
        <v>2005</v>
      </c>
      <c r="N169" s="466"/>
      <c r="O169" s="492" t="s">
        <v>315</v>
      </c>
      <c r="P169" s="492" t="s">
        <v>200</v>
      </c>
      <c r="Q169" s="488">
        <v>1</v>
      </c>
      <c r="R169" s="445">
        <v>4000</v>
      </c>
      <c r="S169" s="439"/>
      <c r="T169" s="786"/>
    </row>
    <row r="170" spans="1:20" s="450" customFormat="1" ht="12.75" x14ac:dyDescent="0.2">
      <c r="A170" s="437"/>
      <c r="B170" s="485">
        <v>2</v>
      </c>
      <c r="C170" s="485">
        <v>6</v>
      </c>
      <c r="D170" s="485">
        <v>1</v>
      </c>
      <c r="E170" s="485">
        <v>1</v>
      </c>
      <c r="F170" s="485">
        <v>1</v>
      </c>
      <c r="G170" s="439"/>
      <c r="H170" s="850" t="s">
        <v>355</v>
      </c>
      <c r="I170" s="851" t="s">
        <v>313</v>
      </c>
      <c r="J170" s="850" t="s">
        <v>313</v>
      </c>
      <c r="K170" s="851" t="s">
        <v>346</v>
      </c>
      <c r="L170" s="851" t="s">
        <v>314</v>
      </c>
      <c r="M170" s="851">
        <v>2008</v>
      </c>
      <c r="N170" s="851"/>
      <c r="O170" s="852" t="s">
        <v>315</v>
      </c>
      <c r="P170" s="852" t="s">
        <v>200</v>
      </c>
      <c r="Q170" s="853">
        <v>1</v>
      </c>
      <c r="R170" s="854">
        <v>30000</v>
      </c>
      <c r="S170" s="439"/>
      <c r="T170" s="786"/>
    </row>
    <row r="171" spans="1:20" s="450" customFormat="1" ht="12.75" x14ac:dyDescent="0.2">
      <c r="A171" s="437"/>
      <c r="B171" s="485">
        <v>2</v>
      </c>
      <c r="C171" s="485">
        <v>6</v>
      </c>
      <c r="D171" s="485">
        <v>2</v>
      </c>
      <c r="E171" s="485">
        <v>6</v>
      </c>
      <c r="F171" s="485">
        <v>29</v>
      </c>
      <c r="G171" s="439"/>
      <c r="H171" s="869" t="s">
        <v>366</v>
      </c>
      <c r="I171" s="870" t="s">
        <v>313</v>
      </c>
      <c r="J171" s="869" t="s">
        <v>313</v>
      </c>
      <c r="K171" s="870" t="s">
        <v>325</v>
      </c>
      <c r="L171" s="870" t="s">
        <v>314</v>
      </c>
      <c r="M171" s="870">
        <v>1992</v>
      </c>
      <c r="N171" s="870"/>
      <c r="O171" s="871" t="s">
        <v>315</v>
      </c>
      <c r="P171" s="871" t="s">
        <v>200</v>
      </c>
      <c r="Q171" s="872">
        <v>1</v>
      </c>
      <c r="R171" s="802">
        <v>200000</v>
      </c>
      <c r="S171" s="439"/>
      <c r="T171" s="786"/>
    </row>
    <row r="172" spans="1:20" s="450" customFormat="1" ht="12.75" x14ac:dyDescent="0.2">
      <c r="A172" s="437"/>
      <c r="B172" s="485">
        <v>2</v>
      </c>
      <c r="C172" s="485">
        <v>6</v>
      </c>
      <c r="D172" s="485">
        <v>2</v>
      </c>
      <c r="E172" s="485">
        <v>1</v>
      </c>
      <c r="F172" s="485">
        <v>1</v>
      </c>
      <c r="G172" s="439"/>
      <c r="H172" s="926" t="s">
        <v>428</v>
      </c>
      <c r="I172" s="927" t="s">
        <v>313</v>
      </c>
      <c r="J172" s="926" t="s">
        <v>313</v>
      </c>
      <c r="K172" s="927" t="s">
        <v>325</v>
      </c>
      <c r="L172" s="927" t="s">
        <v>314</v>
      </c>
      <c r="M172" s="927">
        <v>2000</v>
      </c>
      <c r="N172" s="927"/>
      <c r="O172" s="928" t="s">
        <v>315</v>
      </c>
      <c r="P172" s="928" t="s">
        <v>200</v>
      </c>
      <c r="Q172" s="929">
        <v>1</v>
      </c>
      <c r="R172" s="930">
        <v>250000</v>
      </c>
      <c r="S172" s="439"/>
      <c r="T172" s="786"/>
    </row>
    <row r="173" spans="1:20" s="450" customFormat="1" ht="12.75" x14ac:dyDescent="0.2">
      <c r="A173" s="437"/>
      <c r="B173" s="485">
        <v>2</v>
      </c>
      <c r="C173" s="485">
        <v>6</v>
      </c>
      <c r="D173" s="485">
        <v>2</v>
      </c>
      <c r="E173" s="485">
        <v>1</v>
      </c>
      <c r="F173" s="485">
        <v>6</v>
      </c>
      <c r="G173" s="439"/>
      <c r="H173" s="869" t="s">
        <v>429</v>
      </c>
      <c r="I173" s="870"/>
      <c r="J173" s="869"/>
      <c r="K173" s="870" t="s">
        <v>325</v>
      </c>
      <c r="L173" s="870" t="s">
        <v>314</v>
      </c>
      <c r="M173" s="870">
        <v>1984</v>
      </c>
      <c r="N173" s="870"/>
      <c r="O173" s="871" t="s">
        <v>315</v>
      </c>
      <c r="P173" s="871" t="s">
        <v>200</v>
      </c>
      <c r="Q173" s="872">
        <v>1</v>
      </c>
      <c r="R173" s="802">
        <v>2000000</v>
      </c>
      <c r="S173" s="439"/>
      <c r="T173" s="786"/>
    </row>
    <row r="174" spans="1:20" s="450" customFormat="1" ht="12.75" x14ac:dyDescent="0.2">
      <c r="A174" s="437"/>
      <c r="B174" s="485">
        <v>2</v>
      </c>
      <c r="C174" s="485">
        <v>6</v>
      </c>
      <c r="D174" s="485">
        <v>2</v>
      </c>
      <c r="E174" s="485">
        <v>1</v>
      </c>
      <c r="F174" s="485">
        <v>2</v>
      </c>
      <c r="G174" s="439"/>
      <c r="H174" s="926" t="s">
        <v>341</v>
      </c>
      <c r="I174" s="927" t="s">
        <v>313</v>
      </c>
      <c r="J174" s="926" t="s">
        <v>313</v>
      </c>
      <c r="K174" s="927" t="s">
        <v>325</v>
      </c>
      <c r="L174" s="927" t="s">
        <v>314</v>
      </c>
      <c r="M174" s="927">
        <v>1984</v>
      </c>
      <c r="N174" s="927"/>
      <c r="O174" s="928" t="s">
        <v>315</v>
      </c>
      <c r="P174" s="928" t="s">
        <v>200</v>
      </c>
      <c r="Q174" s="929">
        <v>2</v>
      </c>
      <c r="R174" s="930">
        <v>150000</v>
      </c>
      <c r="S174" s="439"/>
      <c r="T174" s="786"/>
    </row>
    <row r="175" spans="1:20" s="450" customFormat="1" ht="12.75" x14ac:dyDescent="0.2">
      <c r="A175" s="437"/>
      <c r="B175" s="485">
        <v>2</v>
      </c>
      <c r="C175" s="485">
        <v>6</v>
      </c>
      <c r="D175" s="485">
        <v>2</v>
      </c>
      <c r="E175" s="485">
        <v>1</v>
      </c>
      <c r="F175" s="485">
        <v>6</v>
      </c>
      <c r="G175" s="439"/>
      <c r="H175" s="941" t="s">
        <v>430</v>
      </c>
      <c r="I175" s="942" t="s">
        <v>313</v>
      </c>
      <c r="J175" s="941" t="s">
        <v>313</v>
      </c>
      <c r="K175" s="942" t="s">
        <v>344</v>
      </c>
      <c r="L175" s="942" t="s">
        <v>314</v>
      </c>
      <c r="M175" s="942">
        <v>2005</v>
      </c>
      <c r="N175" s="942"/>
      <c r="O175" s="943" t="s">
        <v>315</v>
      </c>
      <c r="P175" s="943" t="s">
        <v>200</v>
      </c>
      <c r="Q175" s="944">
        <v>1</v>
      </c>
      <c r="R175" s="945">
        <v>150000</v>
      </c>
      <c r="S175" s="439"/>
      <c r="T175" s="786"/>
    </row>
    <row r="176" spans="1:20" s="450" customFormat="1" ht="12.75" x14ac:dyDescent="0.2">
      <c r="A176" s="437"/>
      <c r="B176" s="485">
        <v>2</v>
      </c>
      <c r="C176" s="485">
        <v>6</v>
      </c>
      <c r="D176" s="485">
        <v>2</v>
      </c>
      <c r="E176" s="485">
        <v>1</v>
      </c>
      <c r="F176" s="485">
        <v>1</v>
      </c>
      <c r="G176" s="439"/>
      <c r="H176" s="955" t="s">
        <v>431</v>
      </c>
      <c r="I176" s="956" t="s">
        <v>313</v>
      </c>
      <c r="J176" s="955" t="s">
        <v>313</v>
      </c>
      <c r="K176" s="956" t="s">
        <v>353</v>
      </c>
      <c r="L176" s="956" t="s">
        <v>314</v>
      </c>
      <c r="M176" s="956">
        <v>2005</v>
      </c>
      <c r="N176" s="956"/>
      <c r="O176" s="957" t="s">
        <v>315</v>
      </c>
      <c r="P176" s="957" t="s">
        <v>200</v>
      </c>
      <c r="Q176" s="958">
        <v>1</v>
      </c>
      <c r="R176" s="959">
        <v>150000</v>
      </c>
      <c r="S176" s="439"/>
      <c r="T176" s="786"/>
    </row>
    <row r="177" spans="1:20" s="450" customFormat="1" ht="12.75" x14ac:dyDescent="0.2">
      <c r="A177" s="437"/>
      <c r="B177" s="485">
        <v>2</v>
      </c>
      <c r="C177" s="485">
        <v>6</v>
      </c>
      <c r="D177" s="485">
        <v>2</v>
      </c>
      <c r="E177" s="485">
        <v>1</v>
      </c>
      <c r="F177" s="485">
        <v>1</v>
      </c>
      <c r="G177" s="439"/>
      <c r="H177" s="490" t="s">
        <v>18</v>
      </c>
      <c r="I177" s="466" t="s">
        <v>313</v>
      </c>
      <c r="J177" s="490" t="s">
        <v>313</v>
      </c>
      <c r="K177" s="466" t="s">
        <v>344</v>
      </c>
      <c r="L177" s="466" t="s">
        <v>314</v>
      </c>
      <c r="M177" s="466">
        <v>2005</v>
      </c>
      <c r="N177" s="466"/>
      <c r="O177" s="492" t="s">
        <v>315</v>
      </c>
      <c r="P177" s="492" t="s">
        <v>200</v>
      </c>
      <c r="Q177" s="488">
        <v>1</v>
      </c>
      <c r="R177" s="445">
        <v>40000</v>
      </c>
      <c r="S177" s="439"/>
      <c r="T177" s="786"/>
    </row>
    <row r="178" spans="1:20" s="450" customFormat="1" ht="12.75" x14ac:dyDescent="0.2">
      <c r="A178" s="437"/>
      <c r="B178" s="485"/>
      <c r="C178" s="485"/>
      <c r="D178" s="485"/>
      <c r="E178" s="485"/>
      <c r="F178" s="485"/>
      <c r="G178" s="439"/>
      <c r="H178" s="490" t="s">
        <v>432</v>
      </c>
      <c r="I178" s="466"/>
      <c r="J178" s="490"/>
      <c r="K178" s="466" t="s">
        <v>433</v>
      </c>
      <c r="L178" s="466" t="s">
        <v>314</v>
      </c>
      <c r="M178" s="466">
        <v>2005</v>
      </c>
      <c r="N178" s="466"/>
      <c r="O178" s="492" t="s">
        <v>434</v>
      </c>
      <c r="P178" s="492" t="s">
        <v>200</v>
      </c>
      <c r="Q178" s="488"/>
      <c r="R178" s="445"/>
      <c r="S178" s="439"/>
      <c r="T178" s="786"/>
    </row>
    <row r="179" spans="1:20" s="450" customFormat="1" ht="12.75" x14ac:dyDescent="0.2">
      <c r="A179" s="437"/>
      <c r="B179" s="485">
        <v>2</v>
      </c>
      <c r="C179" s="485">
        <v>6</v>
      </c>
      <c r="D179" s="485">
        <v>2</v>
      </c>
      <c r="E179" s="485">
        <v>2</v>
      </c>
      <c r="F179" s="485">
        <v>3</v>
      </c>
      <c r="G179" s="439"/>
      <c r="H179" s="960" t="s">
        <v>435</v>
      </c>
      <c r="I179" s="961" t="s">
        <v>313</v>
      </c>
      <c r="J179" s="960" t="s">
        <v>313</v>
      </c>
      <c r="K179" s="961" t="s">
        <v>436</v>
      </c>
      <c r="L179" s="961" t="s">
        <v>314</v>
      </c>
      <c r="M179" s="961">
        <v>2008</v>
      </c>
      <c r="N179" s="961"/>
      <c r="O179" s="962" t="s">
        <v>315</v>
      </c>
      <c r="P179" s="962" t="s">
        <v>200</v>
      </c>
      <c r="Q179" s="963">
        <v>4</v>
      </c>
      <c r="R179" s="964">
        <v>475000</v>
      </c>
      <c r="S179" s="439"/>
      <c r="T179" s="786"/>
    </row>
    <row r="180" spans="1:20" s="450" customFormat="1" ht="12.75" x14ac:dyDescent="0.2">
      <c r="A180" s="437"/>
      <c r="B180" s="485">
        <v>2</v>
      </c>
      <c r="C180" s="485">
        <v>6</v>
      </c>
      <c r="D180" s="485">
        <v>3</v>
      </c>
      <c r="E180" s="485">
        <v>2</v>
      </c>
      <c r="F180" s="485">
        <v>4</v>
      </c>
      <c r="G180" s="439"/>
      <c r="H180" s="926" t="s">
        <v>341</v>
      </c>
      <c r="I180" s="927" t="s">
        <v>313</v>
      </c>
      <c r="J180" s="926" t="s">
        <v>313</v>
      </c>
      <c r="K180" s="927" t="s">
        <v>325</v>
      </c>
      <c r="L180" s="927" t="s">
        <v>314</v>
      </c>
      <c r="M180" s="927">
        <v>2006</v>
      </c>
      <c r="N180" s="927"/>
      <c r="O180" s="928" t="s">
        <v>315</v>
      </c>
      <c r="P180" s="928" t="s">
        <v>200</v>
      </c>
      <c r="Q180" s="929">
        <v>2</v>
      </c>
      <c r="R180" s="930">
        <v>200000</v>
      </c>
      <c r="S180" s="439"/>
      <c r="T180" s="786"/>
    </row>
    <row r="181" spans="1:20" s="450" customFormat="1" ht="12.75" x14ac:dyDescent="0.2">
      <c r="A181" s="437"/>
      <c r="B181" s="485">
        <v>2</v>
      </c>
      <c r="C181" s="485">
        <v>6</v>
      </c>
      <c r="D181" s="485">
        <v>2</v>
      </c>
      <c r="E181" s="485">
        <v>1</v>
      </c>
      <c r="F181" s="485">
        <v>10</v>
      </c>
      <c r="G181" s="439"/>
      <c r="H181" s="869" t="s">
        <v>15</v>
      </c>
      <c r="I181" s="870" t="s">
        <v>313</v>
      </c>
      <c r="J181" s="869" t="s">
        <v>313</v>
      </c>
      <c r="K181" s="870" t="s">
        <v>325</v>
      </c>
      <c r="L181" s="870" t="s">
        <v>314</v>
      </c>
      <c r="M181" s="870">
        <v>2007</v>
      </c>
      <c r="N181" s="870"/>
      <c r="O181" s="871" t="s">
        <v>315</v>
      </c>
      <c r="P181" s="871" t="s">
        <v>200</v>
      </c>
      <c r="Q181" s="872">
        <v>1</v>
      </c>
      <c r="R181" s="802">
        <v>700000</v>
      </c>
      <c r="S181" s="439"/>
      <c r="T181" s="786"/>
    </row>
    <row r="182" spans="1:20" s="450" customFormat="1" ht="12.75" x14ac:dyDescent="0.2">
      <c r="A182" s="437"/>
      <c r="B182" s="485">
        <v>2</v>
      </c>
      <c r="C182" s="485">
        <v>6</v>
      </c>
      <c r="D182" s="485">
        <v>2</v>
      </c>
      <c r="E182" s="485">
        <v>1</v>
      </c>
      <c r="F182" s="485">
        <v>6</v>
      </c>
      <c r="G182" s="439"/>
      <c r="H182" s="902" t="s">
        <v>37</v>
      </c>
      <c r="I182" s="903" t="s">
        <v>313</v>
      </c>
      <c r="J182" s="902" t="s">
        <v>313</v>
      </c>
      <c r="K182" s="903" t="s">
        <v>344</v>
      </c>
      <c r="L182" s="903" t="s">
        <v>314</v>
      </c>
      <c r="M182" s="903">
        <v>2008</v>
      </c>
      <c r="N182" s="903"/>
      <c r="O182" s="904" t="s">
        <v>315</v>
      </c>
      <c r="P182" s="904" t="s">
        <v>200</v>
      </c>
      <c r="Q182" s="905">
        <v>1</v>
      </c>
      <c r="R182" s="906">
        <v>15000</v>
      </c>
      <c r="S182" s="439"/>
      <c r="T182" s="786"/>
    </row>
    <row r="183" spans="1:20" s="450" customFormat="1" ht="12.75" x14ac:dyDescent="0.2">
      <c r="A183" s="437"/>
      <c r="B183" s="485">
        <v>2</v>
      </c>
      <c r="C183" s="485">
        <v>6</v>
      </c>
      <c r="D183" s="485">
        <v>2</v>
      </c>
      <c r="E183" s="485"/>
      <c r="F183" s="485"/>
      <c r="G183" s="439"/>
      <c r="H183" s="490" t="s">
        <v>380</v>
      </c>
      <c r="I183" s="466" t="s">
        <v>313</v>
      </c>
      <c r="J183" s="490" t="s">
        <v>313</v>
      </c>
      <c r="K183" s="466" t="s">
        <v>344</v>
      </c>
      <c r="L183" s="466" t="s">
        <v>314</v>
      </c>
      <c r="M183" s="466">
        <v>2008</v>
      </c>
      <c r="N183" s="466"/>
      <c r="O183" s="492" t="s">
        <v>315</v>
      </c>
      <c r="P183" s="492" t="s">
        <v>200</v>
      </c>
      <c r="Q183" s="488">
        <v>2</v>
      </c>
      <c r="R183" s="445">
        <v>70000</v>
      </c>
      <c r="S183" s="439"/>
      <c r="T183" s="786"/>
    </row>
    <row r="184" spans="1:20" s="450" customFormat="1" ht="12.75" x14ac:dyDescent="0.2">
      <c r="A184" s="437"/>
      <c r="B184" s="485">
        <v>2</v>
      </c>
      <c r="C184" s="485">
        <v>6</v>
      </c>
      <c r="D184" s="485">
        <v>2</v>
      </c>
      <c r="E184" s="485"/>
      <c r="F184" s="485"/>
      <c r="G184" s="439"/>
      <c r="H184" s="850" t="s">
        <v>381</v>
      </c>
      <c r="I184" s="851" t="s">
        <v>313</v>
      </c>
      <c r="J184" s="850" t="s">
        <v>313</v>
      </c>
      <c r="K184" s="851" t="s">
        <v>382</v>
      </c>
      <c r="L184" s="851" t="s">
        <v>314</v>
      </c>
      <c r="M184" s="851">
        <v>2008</v>
      </c>
      <c r="N184" s="851"/>
      <c r="O184" s="852" t="s">
        <v>315</v>
      </c>
      <c r="P184" s="852" t="s">
        <v>200</v>
      </c>
      <c r="Q184" s="853">
        <v>1</v>
      </c>
      <c r="R184" s="854">
        <v>30000</v>
      </c>
      <c r="S184" s="439"/>
      <c r="T184" s="786"/>
    </row>
    <row r="185" spans="1:20" s="483" customFormat="1" ht="12.75" x14ac:dyDescent="0.2">
      <c r="A185" s="470"/>
      <c r="B185" s="500">
        <v>2</v>
      </c>
      <c r="C185" s="500">
        <v>6</v>
      </c>
      <c r="D185" s="500">
        <v>2</v>
      </c>
      <c r="E185" s="500"/>
      <c r="F185" s="500"/>
      <c r="G185" s="472"/>
      <c r="H185" s="965" t="s">
        <v>375</v>
      </c>
      <c r="I185" s="966" t="s">
        <v>437</v>
      </c>
      <c r="J185" s="965"/>
      <c r="K185" s="966"/>
      <c r="L185" s="966" t="s">
        <v>314</v>
      </c>
      <c r="M185" s="966">
        <v>2010</v>
      </c>
      <c r="N185" s="966"/>
      <c r="O185" s="967" t="s">
        <v>315</v>
      </c>
      <c r="P185" s="967" t="s">
        <v>200</v>
      </c>
      <c r="Q185" s="968">
        <v>2</v>
      </c>
      <c r="R185" s="969">
        <v>8220000</v>
      </c>
      <c r="S185" s="472"/>
      <c r="T185" s="827"/>
    </row>
    <row r="186" spans="1:20" s="450" customFormat="1" ht="12.75" x14ac:dyDescent="0.2">
      <c r="A186" s="437"/>
      <c r="B186" s="485">
        <v>2</v>
      </c>
      <c r="C186" s="485">
        <v>6</v>
      </c>
      <c r="D186" s="485">
        <v>2</v>
      </c>
      <c r="E186" s="485">
        <v>1</v>
      </c>
      <c r="F186" s="485">
        <v>3</v>
      </c>
      <c r="G186" s="439"/>
      <c r="H186" s="869" t="s">
        <v>438</v>
      </c>
      <c r="I186" s="870" t="s">
        <v>439</v>
      </c>
      <c r="J186" s="869"/>
      <c r="K186" s="870"/>
      <c r="L186" s="870" t="s">
        <v>314</v>
      </c>
      <c r="M186" s="870">
        <v>2008</v>
      </c>
      <c r="N186" s="870"/>
      <c r="O186" s="871" t="s">
        <v>315</v>
      </c>
      <c r="P186" s="871" t="s">
        <v>200</v>
      </c>
      <c r="Q186" s="872">
        <v>2</v>
      </c>
      <c r="R186" s="802">
        <v>1400000</v>
      </c>
      <c r="S186" s="439"/>
      <c r="T186" s="786"/>
    </row>
    <row r="187" spans="1:20" s="450" customFormat="1" ht="12.75" x14ac:dyDescent="0.2">
      <c r="A187" s="437"/>
      <c r="B187" s="485">
        <v>2</v>
      </c>
      <c r="C187" s="485">
        <v>6</v>
      </c>
      <c r="D187" s="485">
        <v>2</v>
      </c>
      <c r="E187" s="485">
        <v>1</v>
      </c>
      <c r="F187" s="485">
        <v>3</v>
      </c>
      <c r="G187" s="439"/>
      <c r="H187" s="888" t="s">
        <v>440</v>
      </c>
      <c r="I187" s="889" t="s">
        <v>441</v>
      </c>
      <c r="J187" s="888"/>
      <c r="K187" s="889"/>
      <c r="L187" s="889" t="s">
        <v>314</v>
      </c>
      <c r="M187" s="889">
        <v>2011</v>
      </c>
      <c r="N187" s="889"/>
      <c r="O187" s="890" t="s">
        <v>315</v>
      </c>
      <c r="P187" s="890" t="s">
        <v>200</v>
      </c>
      <c r="Q187" s="891">
        <v>2</v>
      </c>
      <c r="R187" s="790">
        <v>950000</v>
      </c>
      <c r="S187" s="439"/>
      <c r="T187" s="786"/>
    </row>
    <row r="188" spans="1:20" s="483" customFormat="1" ht="12.75" x14ac:dyDescent="0.2">
      <c r="A188" s="470"/>
      <c r="B188" s="500">
        <v>2</v>
      </c>
      <c r="C188" s="500">
        <v>6</v>
      </c>
      <c r="D188" s="500">
        <v>2</v>
      </c>
      <c r="E188" s="500">
        <v>6</v>
      </c>
      <c r="F188" s="500">
        <v>29</v>
      </c>
      <c r="G188" s="472"/>
      <c r="H188" s="936" t="s">
        <v>442</v>
      </c>
      <c r="I188" s="937" t="s">
        <v>443</v>
      </c>
      <c r="J188" s="936"/>
      <c r="K188" s="937"/>
      <c r="L188" s="937" t="s">
        <v>314</v>
      </c>
      <c r="M188" s="937">
        <v>2011</v>
      </c>
      <c r="N188" s="937"/>
      <c r="O188" s="938" t="s">
        <v>315</v>
      </c>
      <c r="P188" s="938" t="s">
        <v>200</v>
      </c>
      <c r="Q188" s="939">
        <v>1</v>
      </c>
      <c r="R188" s="940">
        <v>210000</v>
      </c>
      <c r="S188" s="472"/>
      <c r="T188" s="827"/>
    </row>
    <row r="189" spans="1:20" s="450" customFormat="1" ht="12.75" x14ac:dyDescent="0.2">
      <c r="A189" s="437"/>
      <c r="B189" s="485">
        <v>2</v>
      </c>
      <c r="C189" s="485">
        <v>6</v>
      </c>
      <c r="D189" s="485">
        <v>2</v>
      </c>
      <c r="E189" s="485">
        <v>1</v>
      </c>
      <c r="F189" s="485">
        <v>4</v>
      </c>
      <c r="G189" s="439"/>
      <c r="H189" s="907" t="s">
        <v>444</v>
      </c>
      <c r="I189" s="908" t="s">
        <v>697</v>
      </c>
      <c r="J189" s="907"/>
      <c r="K189" s="908"/>
      <c r="L189" s="908" t="s">
        <v>314</v>
      </c>
      <c r="M189" s="908">
        <v>2011</v>
      </c>
      <c r="N189" s="908"/>
      <c r="O189" s="909" t="s">
        <v>315</v>
      </c>
      <c r="P189" s="909" t="s">
        <v>200</v>
      </c>
      <c r="Q189" s="910">
        <v>1</v>
      </c>
      <c r="R189" s="806">
        <v>650000</v>
      </c>
      <c r="S189" s="439"/>
      <c r="T189" s="786"/>
    </row>
    <row r="190" spans="1:20" s="450" customFormat="1" ht="12.75" x14ac:dyDescent="0.2">
      <c r="A190" s="437"/>
      <c r="B190" s="485">
        <v>2</v>
      </c>
      <c r="C190" s="485">
        <v>6</v>
      </c>
      <c r="D190" s="485">
        <v>2</v>
      </c>
      <c r="E190" s="485">
        <v>1</v>
      </c>
      <c r="F190" s="485">
        <v>1</v>
      </c>
      <c r="G190" s="439"/>
      <c r="H190" s="916" t="s">
        <v>446</v>
      </c>
      <c r="I190" s="917"/>
      <c r="J190" s="916"/>
      <c r="K190" s="917"/>
      <c r="L190" s="917" t="s">
        <v>314</v>
      </c>
      <c r="M190" s="917">
        <v>2011</v>
      </c>
      <c r="N190" s="917"/>
      <c r="O190" s="918" t="s">
        <v>315</v>
      </c>
      <c r="P190" s="918" t="s">
        <v>200</v>
      </c>
      <c r="Q190" s="919">
        <v>5</v>
      </c>
      <c r="R190" s="920">
        <v>2000000</v>
      </c>
      <c r="S190" s="439"/>
      <c r="T190" s="786"/>
    </row>
    <row r="191" spans="1:20" s="450" customFormat="1" ht="12.75" x14ac:dyDescent="0.2">
      <c r="A191" s="437"/>
      <c r="B191" s="506">
        <v>2</v>
      </c>
      <c r="C191" s="506">
        <v>6</v>
      </c>
      <c r="D191" s="506">
        <v>2</v>
      </c>
      <c r="E191" s="506">
        <v>1</v>
      </c>
      <c r="F191" s="506">
        <v>31</v>
      </c>
      <c r="G191" s="439"/>
      <c r="H191" s="855" t="s">
        <v>447</v>
      </c>
      <c r="I191" s="856" t="s">
        <v>313</v>
      </c>
      <c r="J191" s="855" t="s">
        <v>313</v>
      </c>
      <c r="K191" s="856" t="s">
        <v>301</v>
      </c>
      <c r="L191" s="856" t="s">
        <v>314</v>
      </c>
      <c r="M191" s="856">
        <v>2012</v>
      </c>
      <c r="N191" s="856"/>
      <c r="O191" s="857" t="s">
        <v>315</v>
      </c>
      <c r="P191" s="857" t="s">
        <v>200</v>
      </c>
      <c r="Q191" s="858">
        <v>1</v>
      </c>
      <c r="R191" s="859">
        <v>298000</v>
      </c>
      <c r="S191" s="439"/>
      <c r="T191" s="786"/>
    </row>
    <row r="192" spans="1:20" s="450" customFormat="1" ht="12.75" x14ac:dyDescent="0.2">
      <c r="A192" s="437"/>
      <c r="B192" s="506">
        <v>2</v>
      </c>
      <c r="C192" s="506">
        <v>6</v>
      </c>
      <c r="D192" s="506">
        <v>2</v>
      </c>
      <c r="E192" s="506">
        <v>1</v>
      </c>
      <c r="F192" s="506">
        <v>31</v>
      </c>
      <c r="G192" s="439"/>
      <c r="H192" s="855" t="s">
        <v>448</v>
      </c>
      <c r="I192" s="856" t="s">
        <v>313</v>
      </c>
      <c r="J192" s="855" t="s">
        <v>313</v>
      </c>
      <c r="K192" s="856" t="s">
        <v>344</v>
      </c>
      <c r="L192" s="856" t="s">
        <v>314</v>
      </c>
      <c r="M192" s="856">
        <v>2012</v>
      </c>
      <c r="N192" s="856"/>
      <c r="O192" s="857" t="s">
        <v>315</v>
      </c>
      <c r="P192" s="857" t="s">
        <v>200</v>
      </c>
      <c r="Q192" s="858">
        <v>1</v>
      </c>
      <c r="R192" s="859">
        <v>199000</v>
      </c>
      <c r="S192" s="439"/>
      <c r="T192" s="786"/>
    </row>
    <row r="193" spans="1:20" s="450" customFormat="1" ht="12.75" x14ac:dyDescent="0.2">
      <c r="A193" s="437"/>
      <c r="B193" s="506">
        <v>2</v>
      </c>
      <c r="C193" s="506">
        <v>6</v>
      </c>
      <c r="D193" s="506">
        <v>2</v>
      </c>
      <c r="E193" s="506">
        <v>1</v>
      </c>
      <c r="F193" s="506">
        <v>31</v>
      </c>
      <c r="G193" s="439"/>
      <c r="H193" s="855" t="s">
        <v>371</v>
      </c>
      <c r="I193" s="856"/>
      <c r="J193" s="855"/>
      <c r="K193" s="856" t="s">
        <v>449</v>
      </c>
      <c r="L193" s="856" t="s">
        <v>314</v>
      </c>
      <c r="M193" s="856">
        <v>2012</v>
      </c>
      <c r="N193" s="856"/>
      <c r="O193" s="857" t="s">
        <v>315</v>
      </c>
      <c r="P193" s="857" t="s">
        <v>200</v>
      </c>
      <c r="Q193" s="970">
        <v>9</v>
      </c>
      <c r="R193" s="859">
        <v>450000</v>
      </c>
      <c r="S193" s="439"/>
      <c r="T193" s="786"/>
    </row>
    <row r="194" spans="1:20" s="483" customFormat="1" ht="12.75" x14ac:dyDescent="0.2">
      <c r="A194" s="470"/>
      <c r="B194" s="510">
        <v>2</v>
      </c>
      <c r="C194" s="510">
        <v>6</v>
      </c>
      <c r="D194" s="510">
        <v>2</v>
      </c>
      <c r="E194" s="510">
        <v>1</v>
      </c>
      <c r="F194" s="510">
        <v>31</v>
      </c>
      <c r="G194" s="472"/>
      <c r="H194" s="855" t="s">
        <v>361</v>
      </c>
      <c r="I194" s="856"/>
      <c r="J194" s="855"/>
      <c r="K194" s="856" t="s">
        <v>346</v>
      </c>
      <c r="L194" s="856" t="s">
        <v>314</v>
      </c>
      <c r="M194" s="856">
        <v>2012</v>
      </c>
      <c r="N194" s="856"/>
      <c r="O194" s="857" t="s">
        <v>315</v>
      </c>
      <c r="P194" s="857" t="s">
        <v>200</v>
      </c>
      <c r="Q194" s="970">
        <v>1</v>
      </c>
      <c r="R194" s="859">
        <v>6201000</v>
      </c>
      <c r="S194" s="472"/>
      <c r="T194" s="827"/>
    </row>
    <row r="195" spans="1:20" s="450" customFormat="1" ht="12.75" x14ac:dyDescent="0.2">
      <c r="A195" s="437"/>
      <c r="B195" s="506">
        <v>2</v>
      </c>
      <c r="C195" s="506">
        <v>6</v>
      </c>
      <c r="D195" s="506">
        <v>2</v>
      </c>
      <c r="E195" s="506">
        <v>1</v>
      </c>
      <c r="F195" s="506">
        <v>31</v>
      </c>
      <c r="G195" s="439"/>
      <c r="H195" s="971" t="s">
        <v>330</v>
      </c>
      <c r="I195" s="972" t="s">
        <v>313</v>
      </c>
      <c r="J195" s="971" t="s">
        <v>313</v>
      </c>
      <c r="K195" s="972" t="s">
        <v>370</v>
      </c>
      <c r="L195" s="972" t="s">
        <v>314</v>
      </c>
      <c r="M195" s="972">
        <v>2006</v>
      </c>
      <c r="N195" s="972"/>
      <c r="O195" s="973" t="s">
        <v>315</v>
      </c>
      <c r="P195" s="973" t="s">
        <v>200</v>
      </c>
      <c r="Q195" s="974">
        <v>1</v>
      </c>
      <c r="R195" s="817">
        <v>20000</v>
      </c>
      <c r="S195" s="439"/>
      <c r="T195" s="786"/>
    </row>
    <row r="196" spans="1:20" s="450" customFormat="1" ht="12.75" x14ac:dyDescent="0.2">
      <c r="A196" s="437"/>
      <c r="B196" s="506">
        <v>2</v>
      </c>
      <c r="C196" s="506">
        <v>6</v>
      </c>
      <c r="D196" s="506">
        <v>2</v>
      </c>
      <c r="E196" s="506">
        <v>1</v>
      </c>
      <c r="F196" s="506">
        <v>1</v>
      </c>
      <c r="G196" s="439"/>
      <c r="H196" s="975" t="s">
        <v>330</v>
      </c>
      <c r="I196" s="973"/>
      <c r="J196" s="976"/>
      <c r="K196" s="973"/>
      <c r="L196" s="977" t="s">
        <v>314</v>
      </c>
      <c r="M196" s="977">
        <v>2014</v>
      </c>
      <c r="N196" s="973"/>
      <c r="O196" s="978" t="s">
        <v>315</v>
      </c>
      <c r="P196" s="978" t="s">
        <v>200</v>
      </c>
      <c r="Q196" s="974">
        <v>50</v>
      </c>
      <c r="R196" s="817">
        <v>2250000</v>
      </c>
      <c r="S196" s="439"/>
      <c r="T196" s="786"/>
    </row>
    <row r="197" spans="1:20" s="450" customFormat="1" ht="12.75" x14ac:dyDescent="0.2">
      <c r="A197" s="437"/>
      <c r="B197" s="517">
        <v>2</v>
      </c>
      <c r="C197" s="517">
        <v>6</v>
      </c>
      <c r="D197" s="517">
        <v>3</v>
      </c>
      <c r="E197" s="517">
        <v>5</v>
      </c>
      <c r="F197" s="517">
        <v>3</v>
      </c>
      <c r="G197" s="439"/>
      <c r="H197" s="979" t="s">
        <v>450</v>
      </c>
      <c r="I197" s="962"/>
      <c r="J197" s="980"/>
      <c r="K197" s="962"/>
      <c r="L197" s="981" t="s">
        <v>314</v>
      </c>
      <c r="M197" s="981">
        <v>2014</v>
      </c>
      <c r="N197" s="962"/>
      <c r="O197" s="982" t="s">
        <v>315</v>
      </c>
      <c r="P197" s="982" t="s">
        <v>200</v>
      </c>
      <c r="Q197" s="983">
        <v>54</v>
      </c>
      <c r="R197" s="964">
        <v>2160000</v>
      </c>
      <c r="S197" s="439"/>
      <c r="T197" s="786"/>
    </row>
    <row r="198" spans="1:20" s="450" customFormat="1" ht="12.75" x14ac:dyDescent="0.2">
      <c r="A198" s="437"/>
      <c r="B198" s="506">
        <v>2</v>
      </c>
      <c r="C198" s="506">
        <v>6</v>
      </c>
      <c r="D198" s="506">
        <v>2</v>
      </c>
      <c r="E198" s="506">
        <v>1</v>
      </c>
      <c r="F198" s="506">
        <v>5</v>
      </c>
      <c r="G198" s="439"/>
      <c r="H198" s="979" t="s">
        <v>451</v>
      </c>
      <c r="I198" s="962"/>
      <c r="J198" s="980"/>
      <c r="K198" s="962"/>
      <c r="L198" s="981" t="s">
        <v>314</v>
      </c>
      <c r="M198" s="981">
        <v>2014</v>
      </c>
      <c r="N198" s="962"/>
      <c r="O198" s="982" t="s">
        <v>315</v>
      </c>
      <c r="P198" s="982" t="s">
        <v>200</v>
      </c>
      <c r="Q198" s="963">
        <v>6</v>
      </c>
      <c r="R198" s="964">
        <v>569400</v>
      </c>
      <c r="S198" s="439"/>
      <c r="T198" s="786"/>
    </row>
    <row r="199" spans="1:20" s="450" customFormat="1" ht="12.75" x14ac:dyDescent="0.2">
      <c r="A199" s="437"/>
      <c r="B199" s="506">
        <v>2</v>
      </c>
      <c r="C199" s="506">
        <v>6</v>
      </c>
      <c r="D199" s="506">
        <v>4</v>
      </c>
      <c r="E199" s="506">
        <v>1</v>
      </c>
      <c r="F199" s="506">
        <v>4</v>
      </c>
      <c r="G199" s="439"/>
      <c r="H199" s="979" t="s">
        <v>452</v>
      </c>
      <c r="I199" s="962"/>
      <c r="J199" s="980"/>
      <c r="K199" s="962"/>
      <c r="L199" s="981" t="s">
        <v>314</v>
      </c>
      <c r="M199" s="981">
        <v>2014</v>
      </c>
      <c r="N199" s="962"/>
      <c r="O199" s="982" t="s">
        <v>315</v>
      </c>
      <c r="P199" s="982" t="s">
        <v>200</v>
      </c>
      <c r="Q199" s="963">
        <v>13</v>
      </c>
      <c r="R199" s="964">
        <v>877500</v>
      </c>
      <c r="S199" s="439"/>
      <c r="T199" s="786"/>
    </row>
    <row r="200" spans="1:20" s="450" customFormat="1" ht="12.75" x14ac:dyDescent="0.2">
      <c r="A200" s="437"/>
      <c r="B200" s="506">
        <v>2</v>
      </c>
      <c r="C200" s="506">
        <v>6</v>
      </c>
      <c r="D200" s="506">
        <v>2</v>
      </c>
      <c r="E200" s="506">
        <v>4</v>
      </c>
      <c r="F200" s="506">
        <v>8</v>
      </c>
      <c r="G200" s="439"/>
      <c r="H200" s="984" t="s">
        <v>316</v>
      </c>
      <c r="I200" s="890"/>
      <c r="J200" s="985"/>
      <c r="K200" s="890"/>
      <c r="L200" s="986" t="s">
        <v>314</v>
      </c>
      <c r="M200" s="986">
        <v>2014</v>
      </c>
      <c r="N200" s="890"/>
      <c r="O200" s="987" t="s">
        <v>315</v>
      </c>
      <c r="P200" s="987" t="s">
        <v>200</v>
      </c>
      <c r="Q200" s="891">
        <v>10</v>
      </c>
      <c r="R200" s="790">
        <v>1000000</v>
      </c>
      <c r="S200" s="439"/>
      <c r="T200" s="786"/>
    </row>
    <row r="201" spans="1:20" s="450" customFormat="1" ht="12.75" x14ac:dyDescent="0.2">
      <c r="A201" s="437"/>
      <c r="B201" s="506">
        <v>2</v>
      </c>
      <c r="C201" s="506">
        <v>6</v>
      </c>
      <c r="D201" s="506">
        <v>4</v>
      </c>
      <c r="E201" s="506">
        <v>1</v>
      </c>
      <c r="F201" s="506">
        <v>4</v>
      </c>
      <c r="G201" s="439"/>
      <c r="H201" s="988" t="s">
        <v>453</v>
      </c>
      <c r="I201" s="989"/>
      <c r="J201" s="990"/>
      <c r="K201" s="989"/>
      <c r="L201" s="874" t="s">
        <v>454</v>
      </c>
      <c r="M201" s="989">
        <v>2014</v>
      </c>
      <c r="N201" s="874"/>
      <c r="O201" s="991" t="s">
        <v>315</v>
      </c>
      <c r="P201" s="874" t="s">
        <v>200</v>
      </c>
      <c r="Q201" s="876">
        <v>50</v>
      </c>
      <c r="R201" s="877">
        <v>5856900</v>
      </c>
      <c r="S201" s="439"/>
      <c r="T201" s="786"/>
    </row>
    <row r="202" spans="1:20" s="450" customFormat="1" ht="25.5" x14ac:dyDescent="0.2">
      <c r="A202" s="437"/>
      <c r="B202" s="506">
        <v>2</v>
      </c>
      <c r="C202" s="506">
        <v>6</v>
      </c>
      <c r="D202" s="506">
        <v>2</v>
      </c>
      <c r="E202" s="506">
        <v>7</v>
      </c>
      <c r="F202" s="506">
        <v>1</v>
      </c>
      <c r="G202" s="439"/>
      <c r="H202" s="992" t="s">
        <v>455</v>
      </c>
      <c r="I202" s="993"/>
      <c r="J202" s="994"/>
      <c r="K202" s="993"/>
      <c r="L202" s="995" t="s">
        <v>454</v>
      </c>
      <c r="M202" s="993">
        <v>2014</v>
      </c>
      <c r="N202" s="995"/>
      <c r="O202" s="996" t="s">
        <v>315</v>
      </c>
      <c r="P202" s="995" t="s">
        <v>200</v>
      </c>
      <c r="Q202" s="836">
        <v>2</v>
      </c>
      <c r="R202" s="831">
        <v>12000000</v>
      </c>
      <c r="S202" s="439"/>
      <c r="T202" s="786"/>
    </row>
    <row r="203" spans="1:20" s="450" customFormat="1" ht="12.75" x14ac:dyDescent="0.2">
      <c r="A203" s="437"/>
      <c r="B203" s="524">
        <v>2</v>
      </c>
      <c r="C203" s="524">
        <v>6</v>
      </c>
      <c r="D203" s="524">
        <v>2</v>
      </c>
      <c r="E203" s="506">
        <v>1</v>
      </c>
      <c r="F203" s="506">
        <v>1</v>
      </c>
      <c r="G203" s="439"/>
      <c r="H203" s="997" t="s">
        <v>456</v>
      </c>
      <c r="I203" s="998"/>
      <c r="J203" s="999"/>
      <c r="K203" s="998"/>
      <c r="L203" s="893" t="s">
        <v>454</v>
      </c>
      <c r="M203" s="998">
        <v>2014</v>
      </c>
      <c r="N203" s="893"/>
      <c r="O203" s="1000" t="s">
        <v>315</v>
      </c>
      <c r="P203" s="893" t="s">
        <v>200</v>
      </c>
      <c r="Q203" s="895">
        <v>10</v>
      </c>
      <c r="R203" s="896">
        <v>1000000</v>
      </c>
      <c r="S203" s="439"/>
      <c r="T203" s="786"/>
    </row>
    <row r="204" spans="1:20" s="450" customFormat="1" ht="12.75" x14ac:dyDescent="0.2">
      <c r="A204" s="437"/>
      <c r="B204" s="506">
        <v>2</v>
      </c>
      <c r="C204" s="506">
        <v>6</v>
      </c>
      <c r="D204" s="506">
        <v>2</v>
      </c>
      <c r="E204" s="506">
        <v>1</v>
      </c>
      <c r="F204" s="506">
        <v>34</v>
      </c>
      <c r="G204" s="439"/>
      <c r="H204" s="1001" t="s">
        <v>457</v>
      </c>
      <c r="I204" s="1002"/>
      <c r="J204" s="1003"/>
      <c r="K204" s="1002"/>
      <c r="L204" s="861" t="s">
        <v>454</v>
      </c>
      <c r="M204" s="1002">
        <v>2014</v>
      </c>
      <c r="N204" s="861"/>
      <c r="O204" s="1004" t="s">
        <v>315</v>
      </c>
      <c r="P204" s="861" t="s">
        <v>200</v>
      </c>
      <c r="Q204" s="863">
        <v>1</v>
      </c>
      <c r="R204" s="810">
        <v>260000</v>
      </c>
      <c r="S204" s="439"/>
      <c r="T204" s="786"/>
    </row>
    <row r="205" spans="1:20" s="450" customFormat="1" ht="12.75" x14ac:dyDescent="0.2">
      <c r="A205" s="437"/>
      <c r="B205" s="506">
        <v>2</v>
      </c>
      <c r="C205" s="506">
        <v>6</v>
      </c>
      <c r="D205" s="506">
        <v>2</v>
      </c>
      <c r="E205" s="506">
        <v>1</v>
      </c>
      <c r="F205" s="506">
        <v>6</v>
      </c>
      <c r="G205" s="439"/>
      <c r="H205" s="1005" t="s">
        <v>458</v>
      </c>
      <c r="I205" s="1006"/>
      <c r="J205" s="1007"/>
      <c r="K205" s="1006"/>
      <c r="L205" s="908" t="s">
        <v>454</v>
      </c>
      <c r="M205" s="1006">
        <v>2014</v>
      </c>
      <c r="N205" s="908"/>
      <c r="O205" s="1008" t="s">
        <v>315</v>
      </c>
      <c r="P205" s="908" t="s">
        <v>200</v>
      </c>
      <c r="Q205" s="910">
        <v>4</v>
      </c>
      <c r="R205" s="806">
        <v>973960</v>
      </c>
      <c r="S205" s="439"/>
      <c r="T205" s="786"/>
    </row>
    <row r="206" spans="1:20" s="450" customFormat="1" ht="12.75" x14ac:dyDescent="0.2">
      <c r="A206" s="437"/>
      <c r="B206" s="506">
        <v>2</v>
      </c>
      <c r="C206" s="506">
        <v>6</v>
      </c>
      <c r="D206" s="506">
        <v>3</v>
      </c>
      <c r="E206" s="506">
        <v>2</v>
      </c>
      <c r="F206" s="506">
        <v>1</v>
      </c>
      <c r="G206" s="439"/>
      <c r="H206" s="1001" t="s">
        <v>457</v>
      </c>
      <c r="I206" s="1002"/>
      <c r="J206" s="1003"/>
      <c r="K206" s="1002"/>
      <c r="L206" s="861" t="s">
        <v>454</v>
      </c>
      <c r="M206" s="1002">
        <v>2014</v>
      </c>
      <c r="N206" s="861"/>
      <c r="O206" s="1004" t="s">
        <v>315</v>
      </c>
      <c r="P206" s="861" t="s">
        <v>200</v>
      </c>
      <c r="Q206" s="863">
        <v>15</v>
      </c>
      <c r="R206" s="810">
        <v>3900000</v>
      </c>
      <c r="S206" s="439"/>
      <c r="T206" s="786"/>
    </row>
    <row r="207" spans="1:20" s="450" customFormat="1" ht="25.5" x14ac:dyDescent="0.2">
      <c r="A207" s="437"/>
      <c r="B207" s="506">
        <v>2</v>
      </c>
      <c r="C207" s="506">
        <v>6</v>
      </c>
      <c r="D207" s="506">
        <v>3</v>
      </c>
      <c r="E207" s="506">
        <v>2</v>
      </c>
      <c r="F207" s="506">
        <v>2</v>
      </c>
      <c r="G207" s="439"/>
      <c r="H207" s="1009" t="s">
        <v>459</v>
      </c>
      <c r="I207" s="1010"/>
      <c r="J207" s="1011"/>
      <c r="K207" s="1010"/>
      <c r="L207" s="1012" t="s">
        <v>454</v>
      </c>
      <c r="M207" s="1010">
        <v>2014</v>
      </c>
      <c r="N207" s="1012"/>
      <c r="O207" s="1013" t="s">
        <v>315</v>
      </c>
      <c r="P207" s="1012" t="s">
        <v>200</v>
      </c>
      <c r="Q207" s="1014">
        <v>2</v>
      </c>
      <c r="R207" s="1015">
        <v>900000</v>
      </c>
      <c r="S207" s="439"/>
      <c r="T207" s="786"/>
    </row>
    <row r="208" spans="1:20" s="450" customFormat="1" ht="12.75" x14ac:dyDescent="0.2">
      <c r="A208" s="437"/>
      <c r="B208" s="517">
        <v>2</v>
      </c>
      <c r="C208" s="517">
        <v>6</v>
      </c>
      <c r="D208" s="517">
        <v>3</v>
      </c>
      <c r="E208" s="517">
        <v>5</v>
      </c>
      <c r="F208" s="517">
        <v>3</v>
      </c>
      <c r="G208" s="439"/>
      <c r="H208" s="1016" t="s">
        <v>460</v>
      </c>
      <c r="I208" s="1017"/>
      <c r="J208" s="1018"/>
      <c r="K208" s="1017"/>
      <c r="L208" s="951" t="s">
        <v>454</v>
      </c>
      <c r="M208" s="1017">
        <v>2014</v>
      </c>
      <c r="N208" s="951"/>
      <c r="O208" s="1019" t="s">
        <v>315</v>
      </c>
      <c r="P208" s="951" t="s">
        <v>200</v>
      </c>
      <c r="Q208" s="953">
        <v>3</v>
      </c>
      <c r="R208" s="954">
        <v>10500000</v>
      </c>
      <c r="S208" s="439"/>
      <c r="T208" s="786"/>
    </row>
    <row r="209" spans="1:27" s="450" customFormat="1" ht="12.75" x14ac:dyDescent="0.2">
      <c r="A209" s="437"/>
      <c r="B209" s="506">
        <v>2</v>
      </c>
      <c r="C209" s="506">
        <v>6</v>
      </c>
      <c r="D209" s="506">
        <v>3</v>
      </c>
      <c r="E209" s="506">
        <v>2</v>
      </c>
      <c r="F209" s="506">
        <v>2</v>
      </c>
      <c r="G209" s="439"/>
      <c r="H209" s="1020" t="s">
        <v>461</v>
      </c>
      <c r="I209" s="1021"/>
      <c r="J209" s="1022"/>
      <c r="K209" s="1021"/>
      <c r="L209" s="889" t="s">
        <v>454</v>
      </c>
      <c r="M209" s="1021">
        <v>2014</v>
      </c>
      <c r="N209" s="889"/>
      <c r="O209" s="1023" t="s">
        <v>315</v>
      </c>
      <c r="P209" s="889" t="s">
        <v>200</v>
      </c>
      <c r="Q209" s="891">
        <v>2</v>
      </c>
      <c r="R209" s="790">
        <v>1500000</v>
      </c>
      <c r="S209" s="439"/>
      <c r="T209" s="786"/>
    </row>
    <row r="210" spans="1:27" s="450" customFormat="1" ht="12.75" x14ac:dyDescent="0.2">
      <c r="A210" s="437"/>
      <c r="B210" s="517">
        <v>2</v>
      </c>
      <c r="C210" s="517">
        <v>6</v>
      </c>
      <c r="D210" s="517">
        <v>3</v>
      </c>
      <c r="E210" s="517">
        <v>5</v>
      </c>
      <c r="F210" s="517">
        <v>3</v>
      </c>
      <c r="G210" s="439"/>
      <c r="H210" s="1020" t="s">
        <v>462</v>
      </c>
      <c r="I210" s="1021"/>
      <c r="J210" s="1022"/>
      <c r="K210" s="1021"/>
      <c r="L210" s="889" t="s">
        <v>454</v>
      </c>
      <c r="M210" s="1021">
        <v>2014</v>
      </c>
      <c r="N210" s="889"/>
      <c r="O210" s="1023" t="s">
        <v>315</v>
      </c>
      <c r="P210" s="889" t="s">
        <v>200</v>
      </c>
      <c r="Q210" s="891">
        <v>30</v>
      </c>
      <c r="R210" s="790">
        <v>11250000</v>
      </c>
      <c r="S210" s="439"/>
      <c r="T210" s="786"/>
    </row>
    <row r="211" spans="1:27" s="450" customFormat="1" ht="12.75" x14ac:dyDescent="0.2">
      <c r="A211" s="437"/>
      <c r="B211" s="506">
        <v>2</v>
      </c>
      <c r="C211" s="506">
        <v>6</v>
      </c>
      <c r="D211" s="506">
        <v>2</v>
      </c>
      <c r="E211" s="506">
        <v>6</v>
      </c>
      <c r="F211" s="506">
        <v>18</v>
      </c>
      <c r="G211" s="439"/>
      <c r="H211" s="1024" t="s">
        <v>463</v>
      </c>
      <c r="I211" s="1025"/>
      <c r="J211" s="1026"/>
      <c r="K211" s="1025"/>
      <c r="L211" s="932" t="s">
        <v>454</v>
      </c>
      <c r="M211" s="1025">
        <v>2014</v>
      </c>
      <c r="N211" s="932"/>
      <c r="O211" s="1027" t="s">
        <v>315</v>
      </c>
      <c r="P211" s="932" t="s">
        <v>200</v>
      </c>
      <c r="Q211" s="934">
        <v>2</v>
      </c>
      <c r="R211" s="935">
        <v>12000000</v>
      </c>
      <c r="S211" s="439"/>
      <c r="T211" s="786"/>
    </row>
    <row r="212" spans="1:27" s="450" customFormat="1" ht="12.75" x14ac:dyDescent="0.2">
      <c r="A212" s="437"/>
      <c r="B212" s="506">
        <v>2</v>
      </c>
      <c r="C212" s="506">
        <v>6</v>
      </c>
      <c r="D212" s="506">
        <v>3</v>
      </c>
      <c r="E212" s="506">
        <v>5</v>
      </c>
      <c r="F212" s="506">
        <v>3</v>
      </c>
      <c r="G212" s="439"/>
      <c r="H212" s="1028" t="s">
        <v>464</v>
      </c>
      <c r="I212" s="1029"/>
      <c r="J212" s="1030"/>
      <c r="K212" s="1029"/>
      <c r="L212" s="972" t="s">
        <v>454</v>
      </c>
      <c r="M212" s="1029">
        <v>2014</v>
      </c>
      <c r="N212" s="972"/>
      <c r="O212" s="1031" t="s">
        <v>315</v>
      </c>
      <c r="P212" s="972" t="s">
        <v>200</v>
      </c>
      <c r="Q212" s="838">
        <v>3</v>
      </c>
      <c r="R212" s="817">
        <v>24000000</v>
      </c>
      <c r="S212" s="439"/>
      <c r="T212" s="786"/>
    </row>
    <row r="213" spans="1:27" s="450" customFormat="1" ht="25.5" x14ac:dyDescent="0.2">
      <c r="A213" s="437"/>
      <c r="B213" s="506"/>
      <c r="C213" s="506"/>
      <c r="D213" s="506"/>
      <c r="E213" s="506"/>
      <c r="F213" s="506"/>
      <c r="G213" s="439"/>
      <c r="H213" s="992" t="s">
        <v>465</v>
      </c>
      <c r="I213" s="993"/>
      <c r="J213" s="994"/>
      <c r="K213" s="993"/>
      <c r="L213" s="995" t="s">
        <v>454</v>
      </c>
      <c r="M213" s="993">
        <v>2014</v>
      </c>
      <c r="N213" s="995"/>
      <c r="O213" s="996" t="s">
        <v>315</v>
      </c>
      <c r="P213" s="995" t="s">
        <v>200</v>
      </c>
      <c r="Q213" s="836">
        <v>2</v>
      </c>
      <c r="R213" s="831">
        <v>4000000</v>
      </c>
      <c r="S213" s="439"/>
      <c r="T213" s="786"/>
    </row>
    <row r="214" spans="1:27" s="450" customFormat="1" ht="12.75" x14ac:dyDescent="0.2">
      <c r="A214" s="437"/>
      <c r="B214" s="506"/>
      <c r="C214" s="506"/>
      <c r="D214" s="506"/>
      <c r="E214" s="506"/>
      <c r="F214" s="506"/>
      <c r="G214" s="439"/>
      <c r="H214" s="1028" t="s">
        <v>28</v>
      </c>
      <c r="I214" s="1029"/>
      <c r="J214" s="1030"/>
      <c r="K214" s="1029"/>
      <c r="L214" s="972" t="s">
        <v>454</v>
      </c>
      <c r="M214" s="1029">
        <v>2014</v>
      </c>
      <c r="N214" s="972"/>
      <c r="O214" s="1031" t="s">
        <v>315</v>
      </c>
      <c r="P214" s="972" t="s">
        <v>200</v>
      </c>
      <c r="Q214" s="838">
        <v>2</v>
      </c>
      <c r="R214" s="817">
        <v>9000000</v>
      </c>
      <c r="S214" s="439"/>
      <c r="T214" s="786"/>
    </row>
    <row r="215" spans="1:27" s="450" customFormat="1" ht="12.75" x14ac:dyDescent="0.2">
      <c r="A215" s="437"/>
      <c r="B215" s="506"/>
      <c r="C215" s="506"/>
      <c r="D215" s="506"/>
      <c r="E215" s="506"/>
      <c r="F215" s="506"/>
      <c r="G215" s="439"/>
      <c r="H215" s="992" t="s">
        <v>466</v>
      </c>
      <c r="I215" s="993"/>
      <c r="J215" s="994"/>
      <c r="K215" s="993"/>
      <c r="L215" s="995" t="s">
        <v>454</v>
      </c>
      <c r="M215" s="993">
        <v>2014</v>
      </c>
      <c r="N215" s="995"/>
      <c r="O215" s="996" t="s">
        <v>315</v>
      </c>
      <c r="P215" s="995" t="s">
        <v>200</v>
      </c>
      <c r="Q215" s="836">
        <v>2</v>
      </c>
      <c r="R215" s="831">
        <v>3000000</v>
      </c>
      <c r="S215" s="439"/>
      <c r="T215" s="786"/>
    </row>
    <row r="216" spans="1:27" s="450" customFormat="1" ht="12.75" x14ac:dyDescent="0.2">
      <c r="A216" s="437"/>
      <c r="B216" s="506"/>
      <c r="C216" s="506"/>
      <c r="D216" s="506"/>
      <c r="E216" s="506"/>
      <c r="F216" s="506"/>
      <c r="G216" s="439"/>
      <c r="H216" s="519" t="s">
        <v>467</v>
      </c>
      <c r="I216" s="520"/>
      <c r="J216" s="521"/>
      <c r="K216" s="520"/>
      <c r="L216" s="466" t="s">
        <v>454</v>
      </c>
      <c r="M216" s="520">
        <v>2014</v>
      </c>
      <c r="N216" s="466"/>
      <c r="O216" s="522" t="s">
        <v>315</v>
      </c>
      <c r="P216" s="466" t="s">
        <v>200</v>
      </c>
      <c r="Q216" s="488">
        <v>2</v>
      </c>
      <c r="R216" s="445">
        <v>8000000</v>
      </c>
      <c r="S216" s="439"/>
      <c r="T216" s="786"/>
    </row>
    <row r="217" spans="1:27" s="450" customFormat="1" ht="12.75" x14ac:dyDescent="0.2">
      <c r="A217" s="437"/>
      <c r="B217" s="506"/>
      <c r="C217" s="506"/>
      <c r="D217" s="506"/>
      <c r="E217" s="506"/>
      <c r="F217" s="506"/>
      <c r="G217" s="439"/>
      <c r="H217" s="1032" t="s">
        <v>337</v>
      </c>
      <c r="I217" s="1033"/>
      <c r="J217" s="1034"/>
      <c r="K217" s="995" t="s">
        <v>301</v>
      </c>
      <c r="L217" s="995" t="s">
        <v>314</v>
      </c>
      <c r="M217" s="995">
        <v>2014</v>
      </c>
      <c r="N217" s="995"/>
      <c r="O217" s="995" t="s">
        <v>468</v>
      </c>
      <c r="P217" s="995" t="s">
        <v>200</v>
      </c>
      <c r="Q217" s="836">
        <v>2</v>
      </c>
      <c r="R217" s="831">
        <v>1200000</v>
      </c>
      <c r="S217" s="439"/>
      <c r="T217" s="786"/>
    </row>
    <row r="218" spans="1:27" s="540" customFormat="1" x14ac:dyDescent="0.25">
      <c r="A218" s="528"/>
      <c r="B218" s="529"/>
      <c r="C218" s="529"/>
      <c r="D218" s="529"/>
      <c r="E218" s="529"/>
      <c r="F218" s="529"/>
      <c r="G218" s="530"/>
      <c r="H218" s="1035" t="s">
        <v>469</v>
      </c>
      <c r="I218" s="1036" t="s">
        <v>470</v>
      </c>
      <c r="J218" s="1036"/>
      <c r="K218" s="1037" t="s">
        <v>301</v>
      </c>
      <c r="L218" s="1037" t="s">
        <v>454</v>
      </c>
      <c r="M218" s="1038">
        <v>2015</v>
      </c>
      <c r="N218" s="1039"/>
      <c r="O218" s="1037" t="s">
        <v>468</v>
      </c>
      <c r="P218" s="1037" t="s">
        <v>200</v>
      </c>
      <c r="Q218" s="1040">
        <v>2</v>
      </c>
      <c r="R218" s="1041">
        <v>16000000</v>
      </c>
      <c r="S218" s="530"/>
      <c r="T218" s="1042"/>
    </row>
    <row r="219" spans="1:27" s="540" customFormat="1" ht="17.25" customHeight="1" x14ac:dyDescent="0.25">
      <c r="A219" s="528"/>
      <c r="B219" s="541" t="str">
        <f>MID(A231,1,2)</f>
        <v/>
      </c>
      <c r="C219" s="541" t="str">
        <f>MID(A231,4,2)</f>
        <v/>
      </c>
      <c r="D219" s="541" t="str">
        <f>MID(A231,7,2)</f>
        <v/>
      </c>
      <c r="E219" s="541" t="str">
        <f>MID(A231,10,2)</f>
        <v/>
      </c>
      <c r="F219" s="541" t="str">
        <f>MID(A231,13,3)</f>
        <v/>
      </c>
      <c r="G219" s="530"/>
      <c r="H219" s="1043" t="s">
        <v>337</v>
      </c>
      <c r="I219" s="1044" t="s">
        <v>471</v>
      </c>
      <c r="J219" s="1044"/>
      <c r="K219" s="1045" t="s">
        <v>301</v>
      </c>
      <c r="L219" s="1045" t="s">
        <v>454</v>
      </c>
      <c r="M219" s="1046">
        <v>2015</v>
      </c>
      <c r="N219" s="1047"/>
      <c r="O219" s="1045" t="s">
        <v>468</v>
      </c>
      <c r="P219" s="1045" t="s">
        <v>200</v>
      </c>
      <c r="Q219" s="1048">
        <v>2</v>
      </c>
      <c r="R219" s="1049">
        <v>5000000</v>
      </c>
      <c r="S219" s="530"/>
      <c r="T219" s="1042"/>
    </row>
    <row r="220" spans="1:27" s="560" customFormat="1" ht="17.25" customHeight="1" x14ac:dyDescent="0.25">
      <c r="A220" s="546"/>
      <c r="B220" s="547"/>
      <c r="C220" s="547"/>
      <c r="D220" s="547"/>
      <c r="E220" s="547"/>
      <c r="F220" s="547"/>
      <c r="G220" s="548"/>
      <c r="H220" s="549" t="s">
        <v>8165</v>
      </c>
      <c r="I220" s="548" t="s">
        <v>8166</v>
      </c>
      <c r="J220" s="548"/>
      <c r="K220" s="532" t="s">
        <v>301</v>
      </c>
      <c r="L220" s="532" t="s">
        <v>314</v>
      </c>
      <c r="M220" s="533">
        <v>2015</v>
      </c>
      <c r="N220" s="551"/>
      <c r="O220" s="532" t="s">
        <v>468</v>
      </c>
      <c r="P220" s="532" t="s">
        <v>200</v>
      </c>
      <c r="Q220" s="554">
        <v>1</v>
      </c>
      <c r="R220" s="555">
        <v>1152000</v>
      </c>
      <c r="U220" s="556"/>
      <c r="V220" s="557"/>
      <c r="W220" s="558"/>
      <c r="X220" s="1162"/>
      <c r="Y220" s="548"/>
      <c r="Z220" s="559"/>
    </row>
    <row r="221" spans="1:27" s="1146" customFormat="1" ht="15" customHeight="1" x14ac:dyDescent="0.25">
      <c r="B221" s="1147"/>
      <c r="C221" s="1148"/>
      <c r="D221" s="1149"/>
      <c r="F221" s="1151"/>
      <c r="G221" s="1152"/>
      <c r="H221" s="1150" t="s">
        <v>8167</v>
      </c>
      <c r="I221" s="1153" t="s">
        <v>470</v>
      </c>
      <c r="K221" s="1154" t="s">
        <v>353</v>
      </c>
      <c r="L221" s="532" t="s">
        <v>454</v>
      </c>
      <c r="M221" s="1152">
        <v>2015</v>
      </c>
      <c r="N221" s="1152"/>
      <c r="O221" s="532" t="s">
        <v>468</v>
      </c>
      <c r="P221" s="532" t="s">
        <v>200</v>
      </c>
      <c r="Q221" s="1156">
        <v>2</v>
      </c>
      <c r="R221" s="1157"/>
      <c r="U221" s="1158"/>
      <c r="V221" s="1159"/>
      <c r="W221" s="558"/>
      <c r="X221" s="1162"/>
      <c r="Y221" s="1160"/>
      <c r="Z221" s="1160"/>
      <c r="AA221" s="1161"/>
    </row>
    <row r="222" spans="1:27" s="1146" customFormat="1" ht="15" customHeight="1" x14ac:dyDescent="0.25">
      <c r="B222" s="1147"/>
      <c r="C222" s="1148"/>
      <c r="D222" s="1149"/>
      <c r="F222" s="1151"/>
      <c r="G222" s="1152"/>
      <c r="H222" s="1150" t="s">
        <v>8167</v>
      </c>
      <c r="I222" s="1153" t="s">
        <v>470</v>
      </c>
      <c r="K222" s="1154" t="s">
        <v>353</v>
      </c>
      <c r="L222" s="532" t="s">
        <v>454</v>
      </c>
      <c r="M222" s="1152">
        <v>2015</v>
      </c>
      <c r="N222" s="1152"/>
      <c r="O222" s="532" t="s">
        <v>468</v>
      </c>
      <c r="P222" s="532" t="s">
        <v>200</v>
      </c>
      <c r="Q222" s="1156">
        <v>3</v>
      </c>
      <c r="R222" s="1157">
        <v>24000000</v>
      </c>
      <c r="U222" s="1158"/>
      <c r="V222" s="1159"/>
      <c r="W222" s="558"/>
      <c r="X222" s="1162"/>
      <c r="Y222" s="1160"/>
      <c r="Z222" s="1160"/>
      <c r="AA222" s="1161"/>
    </row>
    <row r="223" spans="1:27" s="1146" customFormat="1" ht="15" customHeight="1" x14ac:dyDescent="0.25">
      <c r="B223" s="1147"/>
      <c r="C223" s="1148"/>
      <c r="D223" s="1149"/>
      <c r="F223" s="1151"/>
      <c r="G223" s="1152"/>
      <c r="H223" s="1150" t="s">
        <v>337</v>
      </c>
      <c r="I223" s="1153" t="s">
        <v>471</v>
      </c>
      <c r="K223" s="1154" t="s">
        <v>353</v>
      </c>
      <c r="L223" s="532" t="s">
        <v>454</v>
      </c>
      <c r="M223" s="1152">
        <v>2015</v>
      </c>
      <c r="N223" s="1152"/>
      <c r="O223" s="532" t="s">
        <v>468</v>
      </c>
      <c r="P223" s="532" t="s">
        <v>200</v>
      </c>
      <c r="Q223" s="1156">
        <v>3</v>
      </c>
      <c r="R223" s="1157">
        <v>7500000</v>
      </c>
      <c r="U223" s="1158"/>
      <c r="V223" s="1159"/>
      <c r="W223" s="558"/>
      <c r="X223" s="1162"/>
      <c r="Y223" s="1160"/>
      <c r="Z223" s="1160"/>
      <c r="AA223" s="1161"/>
    </row>
    <row r="224" spans="1:27" s="1146" customFormat="1" ht="15" customHeight="1" x14ac:dyDescent="0.25">
      <c r="B224" s="1147"/>
      <c r="C224" s="1148"/>
      <c r="D224" s="1149"/>
      <c r="F224" s="1151"/>
      <c r="G224" s="1152"/>
      <c r="H224" s="1150" t="s">
        <v>45</v>
      </c>
      <c r="I224" s="1153" t="s">
        <v>408</v>
      </c>
      <c r="K224" s="1154" t="s">
        <v>353</v>
      </c>
      <c r="L224" s="532" t="s">
        <v>454</v>
      </c>
      <c r="M224" s="1152">
        <v>2015</v>
      </c>
      <c r="N224" s="1152"/>
      <c r="O224" s="532" t="s">
        <v>468</v>
      </c>
      <c r="P224" s="532" t="s">
        <v>200</v>
      </c>
      <c r="Q224" s="1156">
        <v>1</v>
      </c>
      <c r="R224" s="1157">
        <v>3500000</v>
      </c>
      <c r="U224" s="1158"/>
      <c r="V224" s="1159"/>
      <c r="W224" s="558"/>
      <c r="X224" s="1162"/>
      <c r="Y224" s="1160"/>
      <c r="Z224" s="1160"/>
      <c r="AA224" s="1161"/>
    </row>
    <row r="225" spans="1:27" s="1146" customFormat="1" ht="15" customHeight="1" x14ac:dyDescent="0.25">
      <c r="B225" s="1147"/>
      <c r="C225" s="1148"/>
      <c r="D225" s="1149"/>
      <c r="F225" s="1151"/>
      <c r="G225" s="1152"/>
      <c r="H225" s="1150" t="s">
        <v>2048</v>
      </c>
      <c r="I225" s="1153" t="s">
        <v>408</v>
      </c>
      <c r="K225" s="1154" t="s">
        <v>353</v>
      </c>
      <c r="L225" s="532" t="s">
        <v>454</v>
      </c>
      <c r="M225" s="1152">
        <v>2015</v>
      </c>
      <c r="N225" s="1152"/>
      <c r="O225" s="532" t="s">
        <v>468</v>
      </c>
      <c r="P225" s="532" t="s">
        <v>200</v>
      </c>
      <c r="Q225" s="1156">
        <v>1</v>
      </c>
      <c r="R225" s="1157">
        <v>750000</v>
      </c>
      <c r="U225" s="1158"/>
      <c r="V225" s="1159"/>
      <c r="W225" s="558"/>
      <c r="X225" s="1162"/>
      <c r="Y225" s="1160"/>
      <c r="Z225" s="1160"/>
      <c r="AA225" s="1161"/>
    </row>
    <row r="226" spans="1:27" s="1146" customFormat="1" ht="15" customHeight="1" x14ac:dyDescent="0.25">
      <c r="B226" s="1147"/>
      <c r="C226" s="1148"/>
      <c r="D226" s="1149"/>
      <c r="F226" s="1151"/>
      <c r="G226" s="1152"/>
      <c r="H226" s="1150" t="s">
        <v>332</v>
      </c>
      <c r="I226" s="1153" t="s">
        <v>408</v>
      </c>
      <c r="K226" s="1154" t="s">
        <v>353</v>
      </c>
      <c r="L226" s="532" t="s">
        <v>454</v>
      </c>
      <c r="M226" s="1152">
        <v>2015</v>
      </c>
      <c r="N226" s="1152"/>
      <c r="O226" s="532" t="s">
        <v>468</v>
      </c>
      <c r="P226" s="532" t="s">
        <v>200</v>
      </c>
      <c r="Q226" s="1156">
        <v>3</v>
      </c>
      <c r="R226" s="1157">
        <v>4800000</v>
      </c>
      <c r="U226" s="1158"/>
      <c r="V226" s="1159"/>
      <c r="W226" s="558"/>
      <c r="X226" s="1162"/>
      <c r="Y226" s="1160"/>
      <c r="Z226" s="1160"/>
      <c r="AA226" s="1161"/>
    </row>
    <row r="227" spans="1:27" s="1146" customFormat="1" ht="15" customHeight="1" x14ac:dyDescent="0.25">
      <c r="B227" s="1147"/>
      <c r="C227" s="1148"/>
      <c r="D227" s="1149"/>
      <c r="F227" s="1151"/>
      <c r="G227" s="1152"/>
      <c r="H227" s="1150" t="s">
        <v>474</v>
      </c>
      <c r="I227" s="1153"/>
      <c r="K227" s="1154" t="s">
        <v>353</v>
      </c>
      <c r="L227" s="532" t="s">
        <v>454</v>
      </c>
      <c r="M227" s="1152">
        <v>2015</v>
      </c>
      <c r="N227" s="1152"/>
      <c r="O227" s="532" t="s">
        <v>468</v>
      </c>
      <c r="P227" s="532" t="s">
        <v>200</v>
      </c>
      <c r="Q227" s="1156">
        <v>3</v>
      </c>
      <c r="R227" s="1157">
        <v>600000</v>
      </c>
      <c r="U227" s="1158"/>
      <c r="V227" s="1159"/>
      <c r="W227" s="558"/>
      <c r="X227" s="1162"/>
      <c r="Y227" s="1160"/>
      <c r="Z227" s="1160"/>
      <c r="AA227" s="1161"/>
    </row>
    <row r="228" spans="1:27" s="1146" customFormat="1" ht="15" customHeight="1" x14ac:dyDescent="0.25">
      <c r="B228" s="1147"/>
      <c r="C228" s="1148"/>
      <c r="D228" s="1149"/>
      <c r="F228" s="1151"/>
      <c r="G228" s="1152"/>
      <c r="H228" s="1150" t="s">
        <v>8168</v>
      </c>
      <c r="I228" s="1153"/>
      <c r="K228" s="1154" t="s">
        <v>353</v>
      </c>
      <c r="L228" s="532" t="s">
        <v>454</v>
      </c>
      <c r="M228" s="1152">
        <v>2014</v>
      </c>
      <c r="N228" s="1152"/>
      <c r="O228" s="532" t="s">
        <v>468</v>
      </c>
      <c r="P228" s="532" t="s">
        <v>200</v>
      </c>
      <c r="Q228" s="1156">
        <v>2</v>
      </c>
      <c r="R228" s="1157">
        <v>1000000</v>
      </c>
      <c r="U228" s="1158"/>
      <c r="V228" s="1159"/>
      <c r="W228" s="558"/>
      <c r="X228" s="1162"/>
      <c r="Y228" s="1160"/>
      <c r="Z228" s="1160"/>
      <c r="AA228" s="1161"/>
    </row>
    <row r="229" spans="1:27" s="560" customFormat="1" ht="17.25" customHeight="1" x14ac:dyDescent="0.25">
      <c r="A229" s="546"/>
      <c r="B229" s="547"/>
      <c r="C229" s="547"/>
      <c r="D229" s="547"/>
      <c r="E229" s="547"/>
      <c r="F229" s="547"/>
      <c r="G229" s="548"/>
      <c r="H229" s="549"/>
      <c r="I229" s="548"/>
      <c r="J229" s="548"/>
      <c r="K229" s="502"/>
      <c r="L229" s="502"/>
      <c r="M229" s="550"/>
      <c r="N229" s="551"/>
      <c r="O229" s="502"/>
      <c r="P229" s="502"/>
      <c r="Q229" s="554"/>
      <c r="R229" s="555"/>
      <c r="S229" s="548"/>
      <c r="T229" s="1050"/>
    </row>
    <row r="230" spans="1:27" s="21" customFormat="1" x14ac:dyDescent="0.25">
      <c r="A230" s="394"/>
      <c r="B230" s="396"/>
      <c r="C230" s="396"/>
      <c r="D230" s="396"/>
      <c r="E230" s="396"/>
      <c r="F230" s="396"/>
      <c r="G230" s="382"/>
      <c r="H230" s="378" t="s">
        <v>472</v>
      </c>
      <c r="I230" s="382"/>
      <c r="J230" s="382"/>
      <c r="K230" s="379"/>
      <c r="L230" s="398"/>
      <c r="M230" s="379"/>
      <c r="N230" s="379"/>
      <c r="O230" s="379"/>
      <c r="P230" s="379"/>
      <c r="Q230" s="433"/>
      <c r="R230" s="433"/>
      <c r="S230" s="382"/>
      <c r="T230" s="780"/>
    </row>
    <row r="231" spans="1:27" s="367" customFormat="1" x14ac:dyDescent="0.25">
      <c r="A231" s="384"/>
      <c r="B231" s="564">
        <v>2</v>
      </c>
      <c r="C231" s="564">
        <v>7</v>
      </c>
      <c r="D231" s="564">
        <v>2</v>
      </c>
      <c r="E231" s="564">
        <v>5</v>
      </c>
      <c r="F231" s="564">
        <v>15</v>
      </c>
      <c r="G231" s="393"/>
      <c r="H231" s="404" t="s">
        <v>473</v>
      </c>
      <c r="I231" s="393"/>
      <c r="J231" s="393"/>
      <c r="K231" s="565"/>
      <c r="L231" s="387"/>
      <c r="M231" s="565"/>
      <c r="N231" s="387"/>
      <c r="O231" s="387"/>
      <c r="P231" s="407"/>
      <c r="Q231" s="566">
        <f>SUM(Q232:Q234)</f>
        <v>3</v>
      </c>
      <c r="R231" s="567">
        <f>SUM(R232:R234)</f>
        <v>5600000</v>
      </c>
      <c r="S231" s="393"/>
      <c r="T231" s="779"/>
    </row>
    <row r="232" spans="1:27" s="572" customFormat="1" ht="12.95" customHeight="1" x14ac:dyDescent="0.2">
      <c r="A232" s="568">
        <v>219</v>
      </c>
      <c r="B232" s="569"/>
      <c r="C232" s="570">
        <v>2</v>
      </c>
      <c r="D232" s="570">
        <v>7</v>
      </c>
      <c r="E232" s="570">
        <v>2</v>
      </c>
      <c r="F232" s="570">
        <v>5</v>
      </c>
      <c r="G232" s="570">
        <v>15</v>
      </c>
      <c r="H232" s="571" t="s">
        <v>474</v>
      </c>
      <c r="J232" s="573"/>
      <c r="K232" s="550"/>
      <c r="L232" s="550"/>
      <c r="M232" s="550">
        <v>2014</v>
      </c>
      <c r="N232" s="574"/>
      <c r="O232" s="575" t="s">
        <v>315</v>
      </c>
      <c r="P232" s="574" t="s">
        <v>200</v>
      </c>
      <c r="Q232" s="577">
        <v>2</v>
      </c>
      <c r="R232" s="578">
        <v>600000</v>
      </c>
      <c r="S232" s="549"/>
      <c r="T232" s="1051"/>
    </row>
    <row r="233" spans="1:27" s="572" customFormat="1" ht="12.95" customHeight="1" x14ac:dyDescent="0.2">
      <c r="A233" s="568">
        <v>220</v>
      </c>
      <c r="B233" s="569"/>
      <c r="C233" s="570">
        <v>2</v>
      </c>
      <c r="D233" s="570">
        <v>7</v>
      </c>
      <c r="E233" s="570">
        <v>1</v>
      </c>
      <c r="F233" s="570">
        <v>1</v>
      </c>
      <c r="G233" s="570">
        <v>82</v>
      </c>
      <c r="H233" s="571" t="s">
        <v>475</v>
      </c>
      <c r="J233" s="573"/>
      <c r="K233" s="550"/>
      <c r="L233" s="550"/>
      <c r="M233" s="550">
        <v>2014</v>
      </c>
      <c r="N233" s="574"/>
      <c r="O233" s="575" t="s">
        <v>315</v>
      </c>
      <c r="P233" s="574" t="s">
        <v>200</v>
      </c>
      <c r="Q233" s="577">
        <v>1</v>
      </c>
      <c r="R233" s="578">
        <v>5000000</v>
      </c>
      <c r="S233" s="549"/>
      <c r="T233" s="1051"/>
    </row>
    <row r="234" spans="1:27" s="367" customFormat="1" x14ac:dyDescent="0.25">
      <c r="A234" s="384"/>
      <c r="B234" s="403"/>
      <c r="C234" s="403"/>
      <c r="D234" s="403"/>
      <c r="E234" s="403"/>
      <c r="F234" s="403"/>
      <c r="G234" s="393"/>
      <c r="H234" s="386"/>
      <c r="I234" s="393"/>
      <c r="J234" s="393"/>
      <c r="K234" s="387"/>
      <c r="L234" s="407"/>
      <c r="M234" s="387"/>
      <c r="N234" s="387"/>
      <c r="O234" s="387"/>
      <c r="P234" s="387"/>
      <c r="Q234" s="583">
        <v>0</v>
      </c>
      <c r="R234" s="415">
        <v>0</v>
      </c>
      <c r="S234" s="393"/>
      <c r="T234" s="779"/>
    </row>
    <row r="235" spans="1:27" s="367" customFormat="1" x14ac:dyDescent="0.25">
      <c r="A235" s="384"/>
      <c r="B235" s="403"/>
      <c r="C235" s="403"/>
      <c r="D235" s="403"/>
      <c r="E235" s="403"/>
      <c r="F235" s="403"/>
      <c r="G235" s="393"/>
      <c r="H235" s="386"/>
      <c r="I235" s="393"/>
      <c r="J235" s="393"/>
      <c r="K235" s="387"/>
      <c r="L235" s="407"/>
      <c r="M235" s="387"/>
      <c r="N235" s="387"/>
      <c r="O235" s="387"/>
      <c r="P235" s="387"/>
      <c r="Q235" s="585"/>
      <c r="R235" s="585"/>
      <c r="S235" s="393"/>
      <c r="T235" s="779"/>
    </row>
    <row r="236" spans="1:27" s="21" customFormat="1" x14ac:dyDescent="0.25">
      <c r="A236" s="394"/>
      <c r="B236" s="396"/>
      <c r="C236" s="396"/>
      <c r="D236" s="396"/>
      <c r="E236" s="396"/>
      <c r="F236" s="396"/>
      <c r="G236" s="382"/>
      <c r="H236" s="588" t="s">
        <v>476</v>
      </c>
      <c r="I236" s="382"/>
      <c r="J236" s="382"/>
      <c r="K236" s="379"/>
      <c r="L236" s="398"/>
      <c r="M236" s="379"/>
      <c r="N236" s="379"/>
      <c r="O236" s="379"/>
      <c r="P236" s="379"/>
      <c r="Q236" s="433">
        <f>SUM(Q238:Q393)</f>
        <v>252</v>
      </c>
      <c r="R236" s="433">
        <f>SUM(R238:R393)</f>
        <v>531758979</v>
      </c>
      <c r="S236" s="382"/>
      <c r="T236" s="780"/>
    </row>
    <row r="237" spans="1:27" s="367" customFormat="1" x14ac:dyDescent="0.25">
      <c r="A237" s="384"/>
      <c r="B237" s="403" t="str">
        <f>MID(A238,1,2)</f>
        <v/>
      </c>
      <c r="C237" s="403" t="str">
        <f>MID(A238,4,2)</f>
        <v/>
      </c>
      <c r="D237" s="403" t="str">
        <f>MID(A238,7,2)</f>
        <v/>
      </c>
      <c r="E237" s="403" t="str">
        <f>MID(A238,10,2)</f>
        <v/>
      </c>
      <c r="F237" s="403" t="str">
        <f>MID(A238,13,3)</f>
        <v/>
      </c>
      <c r="G237" s="393"/>
      <c r="H237" s="404" t="s">
        <v>477</v>
      </c>
      <c r="I237" s="393"/>
      <c r="J237" s="393"/>
      <c r="K237" s="387"/>
      <c r="L237" s="387"/>
      <c r="M237" s="387"/>
      <c r="N237" s="387"/>
      <c r="O237" s="387"/>
      <c r="P237" s="407"/>
      <c r="Q237" s="566">
        <f>SUM(Q238:Q393)</f>
        <v>252</v>
      </c>
      <c r="R237" s="566">
        <f>SUM(R238:R393)</f>
        <v>531758979</v>
      </c>
      <c r="S237" s="393"/>
      <c r="T237" s="779"/>
    </row>
    <row r="238" spans="1:27" s="367" customFormat="1" x14ac:dyDescent="0.25">
      <c r="A238" s="1269"/>
      <c r="B238" s="595" t="s">
        <v>242</v>
      </c>
      <c r="C238" s="595" t="s">
        <v>254</v>
      </c>
      <c r="D238" s="595" t="s">
        <v>241</v>
      </c>
      <c r="E238" s="595" t="s">
        <v>241</v>
      </c>
      <c r="F238" s="595" t="s">
        <v>478</v>
      </c>
      <c r="G238" s="393"/>
      <c r="H238" s="102" t="s">
        <v>479</v>
      </c>
      <c r="I238" s="393"/>
      <c r="J238" s="393"/>
      <c r="K238" s="387"/>
      <c r="L238" s="407"/>
      <c r="M238" s="387">
        <v>2007</v>
      </c>
      <c r="N238" s="387" t="s">
        <v>313</v>
      </c>
      <c r="O238" s="387" t="s">
        <v>315</v>
      </c>
      <c r="P238" s="387" t="s">
        <v>200</v>
      </c>
      <c r="Q238" s="596">
        <v>2</v>
      </c>
      <c r="R238" s="1052">
        <v>13523250</v>
      </c>
      <c r="S238" s="393"/>
      <c r="T238" s="1042"/>
      <c r="U238" s="1168"/>
      <c r="V238" s="1053"/>
    </row>
    <row r="239" spans="1:27" s="367" customFormat="1" x14ac:dyDescent="0.25">
      <c r="A239" s="1269"/>
      <c r="B239" s="595"/>
      <c r="C239" s="595"/>
      <c r="D239" s="595"/>
      <c r="E239" s="595"/>
      <c r="F239" s="595"/>
      <c r="G239" s="393"/>
      <c r="H239" s="598" t="s">
        <v>480</v>
      </c>
      <c r="I239" s="393"/>
      <c r="J239" s="393"/>
      <c r="K239" s="387"/>
      <c r="L239" s="407"/>
      <c r="M239" s="387">
        <v>2007</v>
      </c>
      <c r="N239" s="387" t="s">
        <v>313</v>
      </c>
      <c r="O239" s="387" t="s">
        <v>315</v>
      </c>
      <c r="P239" s="387" t="s">
        <v>200</v>
      </c>
      <c r="Q239" s="596"/>
      <c r="R239" s="1054"/>
      <c r="S239" s="393"/>
      <c r="T239" s="1042"/>
      <c r="U239" s="1168"/>
    </row>
    <row r="240" spans="1:27" s="367" customFormat="1" x14ac:dyDescent="0.25">
      <c r="A240" s="1269"/>
      <c r="B240" s="595"/>
      <c r="C240" s="595"/>
      <c r="D240" s="595"/>
      <c r="E240" s="595"/>
      <c r="F240" s="595"/>
      <c r="G240" s="393"/>
      <c r="H240" s="598" t="s">
        <v>481</v>
      </c>
      <c r="I240" s="393"/>
      <c r="J240" s="393"/>
      <c r="K240" s="387"/>
      <c r="L240" s="407"/>
      <c r="M240" s="387">
        <v>2007</v>
      </c>
      <c r="N240" s="387" t="s">
        <v>313</v>
      </c>
      <c r="O240" s="387" t="s">
        <v>315</v>
      </c>
      <c r="P240" s="387" t="s">
        <v>200</v>
      </c>
      <c r="Q240" s="596"/>
      <c r="R240" s="1054"/>
      <c r="S240" s="393"/>
      <c r="T240" s="1042"/>
      <c r="U240" s="1168"/>
    </row>
    <row r="241" spans="1:21" s="367" customFormat="1" x14ac:dyDescent="0.25">
      <c r="A241" s="1269"/>
      <c r="B241" s="595"/>
      <c r="C241" s="595"/>
      <c r="D241" s="595"/>
      <c r="E241" s="595"/>
      <c r="F241" s="595"/>
      <c r="G241" s="393"/>
      <c r="H241" s="598" t="s">
        <v>482</v>
      </c>
      <c r="I241" s="393"/>
      <c r="J241" s="393"/>
      <c r="K241" s="387"/>
      <c r="L241" s="407"/>
      <c r="M241" s="387">
        <v>2007</v>
      </c>
      <c r="N241" s="387" t="s">
        <v>313</v>
      </c>
      <c r="O241" s="387" t="s">
        <v>315</v>
      </c>
      <c r="P241" s="387" t="s">
        <v>200</v>
      </c>
      <c r="Q241" s="596"/>
      <c r="R241" s="1054"/>
      <c r="S241" s="393"/>
      <c r="T241" s="1042"/>
      <c r="U241" s="1168"/>
    </row>
    <row r="242" spans="1:21" s="367" customFormat="1" x14ac:dyDescent="0.25">
      <c r="A242" s="1269"/>
      <c r="B242" s="595"/>
      <c r="C242" s="595"/>
      <c r="D242" s="595"/>
      <c r="E242" s="595"/>
      <c r="F242" s="595"/>
      <c r="G242" s="393"/>
      <c r="H242" s="598" t="s">
        <v>483</v>
      </c>
      <c r="I242" s="393"/>
      <c r="J242" s="393"/>
      <c r="K242" s="387"/>
      <c r="L242" s="407"/>
      <c r="M242" s="387">
        <v>2007</v>
      </c>
      <c r="N242" s="387" t="s">
        <v>313</v>
      </c>
      <c r="O242" s="387" t="s">
        <v>315</v>
      </c>
      <c r="P242" s="387" t="s">
        <v>200</v>
      </c>
      <c r="Q242" s="596"/>
      <c r="R242" s="1054"/>
      <c r="S242" s="393"/>
      <c r="T242" s="1042"/>
      <c r="U242" s="1168"/>
    </row>
    <row r="243" spans="1:21" s="367" customFormat="1" x14ac:dyDescent="0.25">
      <c r="A243" s="1269"/>
      <c r="B243" s="595"/>
      <c r="C243" s="595"/>
      <c r="D243" s="595"/>
      <c r="E243" s="595"/>
      <c r="F243" s="595"/>
      <c r="G243" s="393"/>
      <c r="H243" s="598" t="s">
        <v>484</v>
      </c>
      <c r="I243" s="393"/>
      <c r="J243" s="393"/>
      <c r="K243" s="387"/>
      <c r="L243" s="407"/>
      <c r="M243" s="387">
        <v>2007</v>
      </c>
      <c r="N243" s="387" t="s">
        <v>313</v>
      </c>
      <c r="O243" s="387" t="s">
        <v>315</v>
      </c>
      <c r="P243" s="387" t="s">
        <v>200</v>
      </c>
      <c r="Q243" s="596"/>
      <c r="R243" s="1054"/>
      <c r="S243" s="393"/>
      <c r="T243" s="1042"/>
      <c r="U243" s="1168"/>
    </row>
    <row r="244" spans="1:21" s="367" customFormat="1" x14ac:dyDescent="0.25">
      <c r="A244" s="1269"/>
      <c r="B244" s="595"/>
      <c r="C244" s="595"/>
      <c r="D244" s="595"/>
      <c r="E244" s="595"/>
      <c r="F244" s="595"/>
      <c r="G244" s="393"/>
      <c r="H244" s="598" t="s">
        <v>485</v>
      </c>
      <c r="I244" s="393"/>
      <c r="J244" s="393"/>
      <c r="K244" s="387"/>
      <c r="L244" s="407"/>
      <c r="M244" s="387">
        <v>2007</v>
      </c>
      <c r="N244" s="387" t="s">
        <v>313</v>
      </c>
      <c r="O244" s="387" t="s">
        <v>315</v>
      </c>
      <c r="P244" s="387" t="s">
        <v>200</v>
      </c>
      <c r="Q244" s="596"/>
      <c r="R244" s="1054"/>
      <c r="S244" s="393"/>
      <c r="T244" s="1042"/>
      <c r="U244" s="1168"/>
    </row>
    <row r="245" spans="1:21" s="367" customFormat="1" x14ac:dyDescent="0.25">
      <c r="A245" s="1269"/>
      <c r="B245" s="595" t="s">
        <v>242</v>
      </c>
      <c r="C245" s="595" t="s">
        <v>254</v>
      </c>
      <c r="D245" s="595" t="s">
        <v>241</v>
      </c>
      <c r="E245" s="595" t="s">
        <v>241</v>
      </c>
      <c r="F245" s="595" t="s">
        <v>478</v>
      </c>
      <c r="G245" s="393"/>
      <c r="H245" s="102" t="s">
        <v>486</v>
      </c>
      <c r="I245" s="393"/>
      <c r="J245" s="393"/>
      <c r="K245" s="387"/>
      <c r="L245" s="407"/>
      <c r="M245" s="387">
        <v>2007</v>
      </c>
      <c r="N245" s="387" t="s">
        <v>313</v>
      </c>
      <c r="O245" s="387" t="s">
        <v>315</v>
      </c>
      <c r="P245" s="387" t="s">
        <v>200</v>
      </c>
      <c r="Q245" s="596">
        <v>1</v>
      </c>
      <c r="R245" s="1052">
        <v>8694075</v>
      </c>
      <c r="S245" s="393"/>
      <c r="T245" s="1042"/>
      <c r="U245" s="1168"/>
    </row>
    <row r="246" spans="1:21" s="367" customFormat="1" x14ac:dyDescent="0.25">
      <c r="A246" s="1269"/>
      <c r="B246" s="595"/>
      <c r="C246" s="595"/>
      <c r="D246" s="595"/>
      <c r="E246" s="595"/>
      <c r="F246" s="595"/>
      <c r="G246" s="393"/>
      <c r="H246" s="598" t="s">
        <v>487</v>
      </c>
      <c r="I246" s="393"/>
      <c r="J246" s="393"/>
      <c r="K246" s="387"/>
      <c r="L246" s="407"/>
      <c r="M246" s="387">
        <v>2007</v>
      </c>
      <c r="N246" s="387" t="s">
        <v>313</v>
      </c>
      <c r="O246" s="387" t="s">
        <v>315</v>
      </c>
      <c r="P246" s="387" t="s">
        <v>200</v>
      </c>
      <c r="Q246" s="596"/>
      <c r="R246" s="415"/>
      <c r="S246" s="393"/>
      <c r="T246" s="1042"/>
      <c r="U246" s="1168"/>
    </row>
    <row r="247" spans="1:21" s="367" customFormat="1" x14ac:dyDescent="0.25">
      <c r="A247" s="1269"/>
      <c r="B247" s="595"/>
      <c r="C247" s="595"/>
      <c r="D247" s="595"/>
      <c r="E247" s="595"/>
      <c r="F247" s="595"/>
      <c r="G247" s="393"/>
      <c r="H247" s="598" t="s">
        <v>488</v>
      </c>
      <c r="I247" s="393"/>
      <c r="J247" s="393"/>
      <c r="K247" s="387"/>
      <c r="L247" s="407"/>
      <c r="M247" s="387">
        <v>2007</v>
      </c>
      <c r="N247" s="387" t="s">
        <v>313</v>
      </c>
      <c r="O247" s="387" t="s">
        <v>315</v>
      </c>
      <c r="P247" s="387" t="s">
        <v>200</v>
      </c>
      <c r="Q247" s="596"/>
      <c r="R247" s="415"/>
      <c r="S247" s="393"/>
      <c r="T247" s="1042"/>
      <c r="U247" s="1168"/>
    </row>
    <row r="248" spans="1:21" s="367" customFormat="1" x14ac:dyDescent="0.25">
      <c r="A248" s="1269"/>
      <c r="B248" s="595"/>
      <c r="C248" s="595"/>
      <c r="D248" s="595"/>
      <c r="E248" s="595"/>
      <c r="F248" s="595"/>
      <c r="G248" s="393"/>
      <c r="H248" s="598" t="s">
        <v>489</v>
      </c>
      <c r="I248" s="393"/>
      <c r="J248" s="393"/>
      <c r="K248" s="387"/>
      <c r="L248" s="407"/>
      <c r="M248" s="387">
        <v>2007</v>
      </c>
      <c r="N248" s="387" t="s">
        <v>313</v>
      </c>
      <c r="O248" s="387" t="s">
        <v>315</v>
      </c>
      <c r="P248" s="387" t="s">
        <v>200</v>
      </c>
      <c r="Q248" s="596"/>
      <c r="R248" s="415"/>
      <c r="S248" s="393"/>
      <c r="T248" s="1042"/>
      <c r="U248" s="1168"/>
    </row>
    <row r="249" spans="1:21" s="367" customFormat="1" x14ac:dyDescent="0.25">
      <c r="A249" s="1269"/>
      <c r="B249" s="595"/>
      <c r="C249" s="595"/>
      <c r="D249" s="595"/>
      <c r="E249" s="595"/>
      <c r="F249" s="595"/>
      <c r="G249" s="393"/>
      <c r="H249" s="598" t="s">
        <v>490</v>
      </c>
      <c r="I249" s="393"/>
      <c r="J249" s="393"/>
      <c r="K249" s="387"/>
      <c r="L249" s="407"/>
      <c r="M249" s="387">
        <v>2007</v>
      </c>
      <c r="N249" s="387" t="s">
        <v>313</v>
      </c>
      <c r="O249" s="387" t="s">
        <v>315</v>
      </c>
      <c r="P249" s="387" t="s">
        <v>200</v>
      </c>
      <c r="Q249" s="596"/>
      <c r="R249" s="415"/>
      <c r="S249" s="393"/>
      <c r="T249" s="1042"/>
      <c r="U249" s="1168"/>
    </row>
    <row r="250" spans="1:21" s="367" customFormat="1" x14ac:dyDescent="0.25">
      <c r="A250" s="1269"/>
      <c r="B250" s="595"/>
      <c r="C250" s="595"/>
      <c r="D250" s="595"/>
      <c r="E250" s="595"/>
      <c r="F250" s="595"/>
      <c r="G250" s="393"/>
      <c r="H250" s="598" t="s">
        <v>491</v>
      </c>
      <c r="I250" s="393"/>
      <c r="J250" s="393"/>
      <c r="K250" s="387"/>
      <c r="L250" s="407"/>
      <c r="M250" s="387">
        <v>2007</v>
      </c>
      <c r="N250" s="387" t="s">
        <v>313</v>
      </c>
      <c r="O250" s="387" t="s">
        <v>315</v>
      </c>
      <c r="P250" s="387" t="s">
        <v>200</v>
      </c>
      <c r="Q250" s="596"/>
      <c r="R250" s="415"/>
      <c r="S250" s="393"/>
      <c r="T250" s="1042"/>
      <c r="U250" s="1168"/>
    </row>
    <row r="251" spans="1:21" s="367" customFormat="1" x14ac:dyDescent="0.25">
      <c r="A251" s="1269"/>
      <c r="B251" s="595"/>
      <c r="C251" s="595"/>
      <c r="D251" s="595"/>
      <c r="E251" s="595"/>
      <c r="F251" s="595"/>
      <c r="G251" s="393"/>
      <c r="H251" s="598" t="s">
        <v>492</v>
      </c>
      <c r="I251" s="393"/>
      <c r="J251" s="393"/>
      <c r="K251" s="387"/>
      <c r="L251" s="407"/>
      <c r="M251" s="387">
        <v>2007</v>
      </c>
      <c r="N251" s="387" t="s">
        <v>313</v>
      </c>
      <c r="O251" s="387" t="s">
        <v>315</v>
      </c>
      <c r="P251" s="387" t="s">
        <v>200</v>
      </c>
      <c r="Q251" s="596"/>
      <c r="R251" s="415"/>
      <c r="S251" s="393"/>
      <c r="T251" s="1042"/>
      <c r="U251" s="1168"/>
    </row>
    <row r="252" spans="1:21" s="367" customFormat="1" x14ac:dyDescent="0.25">
      <c r="A252" s="1269"/>
      <c r="B252" s="595"/>
      <c r="C252" s="595"/>
      <c r="D252" s="595"/>
      <c r="E252" s="595"/>
      <c r="F252" s="595"/>
      <c r="G252" s="393"/>
      <c r="H252" s="598" t="s">
        <v>493</v>
      </c>
      <c r="I252" s="393"/>
      <c r="J252" s="393"/>
      <c r="K252" s="387"/>
      <c r="L252" s="407"/>
      <c r="M252" s="387">
        <v>2007</v>
      </c>
      <c r="N252" s="387" t="s">
        <v>313</v>
      </c>
      <c r="O252" s="387" t="s">
        <v>315</v>
      </c>
      <c r="P252" s="387" t="s">
        <v>200</v>
      </c>
      <c r="Q252" s="596"/>
      <c r="R252" s="415"/>
      <c r="S252" s="393"/>
      <c r="T252" s="1042"/>
      <c r="U252" s="1168"/>
    </row>
    <row r="253" spans="1:21" s="367" customFormat="1" x14ac:dyDescent="0.25">
      <c r="A253" s="1269"/>
      <c r="B253" s="595"/>
      <c r="C253" s="595"/>
      <c r="D253" s="595"/>
      <c r="E253" s="595"/>
      <c r="F253" s="595"/>
      <c r="G253" s="393"/>
      <c r="H253" s="598" t="s">
        <v>494</v>
      </c>
      <c r="I253" s="393"/>
      <c r="J253" s="393"/>
      <c r="K253" s="387"/>
      <c r="L253" s="407"/>
      <c r="M253" s="387">
        <v>2007</v>
      </c>
      <c r="N253" s="387" t="s">
        <v>313</v>
      </c>
      <c r="O253" s="387" t="s">
        <v>315</v>
      </c>
      <c r="P253" s="387" t="s">
        <v>200</v>
      </c>
      <c r="Q253" s="596"/>
      <c r="R253" s="415"/>
      <c r="S253" s="393"/>
      <c r="T253" s="1042"/>
      <c r="U253" s="1168"/>
    </row>
    <row r="254" spans="1:21" s="367" customFormat="1" x14ac:dyDescent="0.25">
      <c r="A254" s="1269"/>
      <c r="B254" s="595"/>
      <c r="C254" s="595"/>
      <c r="D254" s="595"/>
      <c r="E254" s="595"/>
      <c r="F254" s="595"/>
      <c r="G254" s="393"/>
      <c r="H254" s="598" t="s">
        <v>495</v>
      </c>
      <c r="I254" s="393"/>
      <c r="J254" s="393"/>
      <c r="K254" s="387"/>
      <c r="L254" s="407"/>
      <c r="M254" s="387">
        <v>2007</v>
      </c>
      <c r="N254" s="387" t="s">
        <v>313</v>
      </c>
      <c r="O254" s="387" t="s">
        <v>315</v>
      </c>
      <c r="P254" s="387" t="s">
        <v>200</v>
      </c>
      <c r="Q254" s="596"/>
      <c r="R254" s="415"/>
      <c r="S254" s="393"/>
      <c r="T254" s="1042"/>
      <c r="U254" s="1168"/>
    </row>
    <row r="255" spans="1:21" s="367" customFormat="1" x14ac:dyDescent="0.25">
      <c r="A255" s="1269"/>
      <c r="B255" s="595"/>
      <c r="C255" s="595"/>
      <c r="D255" s="595"/>
      <c r="E255" s="595"/>
      <c r="F255" s="595"/>
      <c r="G255" s="393"/>
      <c r="H255" s="598" t="s">
        <v>496</v>
      </c>
      <c r="I255" s="393"/>
      <c r="J255" s="393"/>
      <c r="K255" s="387"/>
      <c r="L255" s="407"/>
      <c r="M255" s="387">
        <v>2007</v>
      </c>
      <c r="N255" s="387" t="s">
        <v>313</v>
      </c>
      <c r="O255" s="387" t="s">
        <v>315</v>
      </c>
      <c r="P255" s="387" t="s">
        <v>200</v>
      </c>
      <c r="Q255" s="596"/>
      <c r="R255" s="415"/>
      <c r="S255" s="393"/>
      <c r="T255" s="1042"/>
      <c r="U255" s="1168"/>
    </row>
    <row r="256" spans="1:21" s="367" customFormat="1" x14ac:dyDescent="0.25">
      <c r="A256" s="1269"/>
      <c r="B256" s="595"/>
      <c r="C256" s="595"/>
      <c r="D256" s="595"/>
      <c r="E256" s="595"/>
      <c r="F256" s="595"/>
      <c r="G256" s="393"/>
      <c r="H256" s="598" t="s">
        <v>497</v>
      </c>
      <c r="I256" s="393"/>
      <c r="J256" s="393"/>
      <c r="K256" s="387"/>
      <c r="L256" s="407"/>
      <c r="M256" s="387">
        <v>2007</v>
      </c>
      <c r="N256" s="387" t="s">
        <v>313</v>
      </c>
      <c r="O256" s="387" t="s">
        <v>315</v>
      </c>
      <c r="P256" s="387" t="s">
        <v>200</v>
      </c>
      <c r="Q256" s="596"/>
      <c r="R256" s="415"/>
      <c r="S256" s="393"/>
      <c r="T256" s="1042"/>
      <c r="U256" s="1168"/>
    </row>
    <row r="257" spans="1:21" s="367" customFormat="1" x14ac:dyDescent="0.25">
      <c r="A257" s="1269"/>
      <c r="B257" s="595"/>
      <c r="C257" s="595"/>
      <c r="D257" s="595"/>
      <c r="E257" s="595"/>
      <c r="F257" s="595"/>
      <c r="G257" s="393"/>
      <c r="H257" s="598" t="s">
        <v>498</v>
      </c>
      <c r="I257" s="393"/>
      <c r="J257" s="393"/>
      <c r="K257" s="387"/>
      <c r="L257" s="407"/>
      <c r="M257" s="387">
        <v>2007</v>
      </c>
      <c r="N257" s="387" t="s">
        <v>313</v>
      </c>
      <c r="O257" s="387" t="s">
        <v>315</v>
      </c>
      <c r="P257" s="387" t="s">
        <v>200</v>
      </c>
      <c r="Q257" s="596"/>
      <c r="R257" s="415"/>
      <c r="S257" s="393"/>
      <c r="T257" s="1042"/>
      <c r="U257" s="1168"/>
    </row>
    <row r="258" spans="1:21" s="367" customFormat="1" x14ac:dyDescent="0.25">
      <c r="A258" s="384"/>
      <c r="B258" s="403" t="s">
        <v>242</v>
      </c>
      <c r="C258" s="403" t="s">
        <v>256</v>
      </c>
      <c r="D258" s="403" t="s">
        <v>241</v>
      </c>
      <c r="E258" s="403" t="s">
        <v>499</v>
      </c>
      <c r="F258" s="403" t="s">
        <v>500</v>
      </c>
      <c r="G258" s="393"/>
      <c r="H258" s="549" t="s">
        <v>49</v>
      </c>
      <c r="I258" s="548"/>
      <c r="J258" s="548"/>
      <c r="K258" s="556"/>
      <c r="L258" s="1055"/>
      <c r="M258" s="556">
        <v>2007</v>
      </c>
      <c r="N258" s="556" t="s">
        <v>313</v>
      </c>
      <c r="O258" s="556" t="s">
        <v>315</v>
      </c>
      <c r="P258" s="556" t="s">
        <v>200</v>
      </c>
      <c r="Q258" s="1056">
        <v>1</v>
      </c>
      <c r="R258" s="1057">
        <v>8887125</v>
      </c>
      <c r="S258" s="393"/>
      <c r="T258" s="1042"/>
      <c r="U258" s="1168"/>
    </row>
    <row r="259" spans="1:21" s="367" customFormat="1" x14ac:dyDescent="0.25">
      <c r="A259" s="384"/>
      <c r="B259" s="403" t="s">
        <v>242</v>
      </c>
      <c r="C259" s="403" t="s">
        <v>254</v>
      </c>
      <c r="D259" s="403" t="s">
        <v>241</v>
      </c>
      <c r="E259" s="403" t="s">
        <v>241</v>
      </c>
      <c r="F259" s="403" t="s">
        <v>501</v>
      </c>
      <c r="G259" s="393"/>
      <c r="H259" s="549" t="s">
        <v>60</v>
      </c>
      <c r="I259" s="548"/>
      <c r="J259" s="548"/>
      <c r="K259" s="556"/>
      <c r="L259" s="1055"/>
      <c r="M259" s="556">
        <v>2007</v>
      </c>
      <c r="N259" s="556" t="s">
        <v>313</v>
      </c>
      <c r="O259" s="556" t="s">
        <v>315</v>
      </c>
      <c r="P259" s="556" t="s">
        <v>200</v>
      </c>
      <c r="Q259" s="1056">
        <v>2</v>
      </c>
      <c r="R259" s="1057">
        <v>618150</v>
      </c>
      <c r="S259" s="393"/>
      <c r="T259" s="1042"/>
      <c r="U259" s="1168"/>
    </row>
    <row r="260" spans="1:21" s="367" customFormat="1" x14ac:dyDescent="0.25">
      <c r="A260" s="384"/>
      <c r="B260" s="403" t="s">
        <v>242</v>
      </c>
      <c r="C260" s="403" t="s">
        <v>254</v>
      </c>
      <c r="D260" s="403" t="s">
        <v>241</v>
      </c>
      <c r="E260" s="403" t="s">
        <v>241</v>
      </c>
      <c r="F260" s="403" t="s">
        <v>478</v>
      </c>
      <c r="G260" s="393"/>
      <c r="H260" s="549" t="s">
        <v>52</v>
      </c>
      <c r="I260" s="548"/>
      <c r="J260" s="548"/>
      <c r="K260" s="556"/>
      <c r="L260" s="1055"/>
      <c r="M260" s="556">
        <v>2007</v>
      </c>
      <c r="N260" s="556" t="s">
        <v>313</v>
      </c>
      <c r="O260" s="556" t="s">
        <v>315</v>
      </c>
      <c r="P260" s="556" t="s">
        <v>200</v>
      </c>
      <c r="Q260" s="1056">
        <v>1</v>
      </c>
      <c r="R260" s="1054">
        <v>1884375</v>
      </c>
      <c r="S260" s="393"/>
      <c r="T260" s="1042"/>
      <c r="U260" s="1168"/>
    </row>
    <row r="261" spans="1:21" s="367" customFormat="1" x14ac:dyDescent="0.25">
      <c r="A261" s="384"/>
      <c r="B261" s="403" t="s">
        <v>242</v>
      </c>
      <c r="C261" s="403" t="s">
        <v>254</v>
      </c>
      <c r="D261" s="403" t="s">
        <v>241</v>
      </c>
      <c r="E261" s="403" t="s">
        <v>254</v>
      </c>
      <c r="F261" s="403" t="s">
        <v>502</v>
      </c>
      <c r="G261" s="393"/>
      <c r="H261" s="549" t="s">
        <v>57</v>
      </c>
      <c r="I261" s="548"/>
      <c r="J261" s="548"/>
      <c r="K261" s="556"/>
      <c r="L261" s="1055"/>
      <c r="M261" s="556">
        <v>2007</v>
      </c>
      <c r="N261" s="556" t="s">
        <v>313</v>
      </c>
      <c r="O261" s="556" t="s">
        <v>315</v>
      </c>
      <c r="P261" s="556" t="s">
        <v>200</v>
      </c>
      <c r="Q261" s="1056">
        <v>1</v>
      </c>
      <c r="R261" s="1054">
        <v>11000000</v>
      </c>
      <c r="S261" s="393"/>
      <c r="T261" s="1042"/>
      <c r="U261" s="1168"/>
    </row>
    <row r="262" spans="1:21" s="367" customFormat="1" x14ac:dyDescent="0.25">
      <c r="A262" s="384"/>
      <c r="B262" s="403" t="s">
        <v>242</v>
      </c>
      <c r="C262" s="403" t="s">
        <v>254</v>
      </c>
      <c r="D262" s="403" t="s">
        <v>241</v>
      </c>
      <c r="E262" s="403" t="s">
        <v>254</v>
      </c>
      <c r="F262" s="403" t="s">
        <v>502</v>
      </c>
      <c r="G262" s="393"/>
      <c r="H262" s="549" t="s">
        <v>503</v>
      </c>
      <c r="I262" s="548"/>
      <c r="J262" s="548"/>
      <c r="K262" s="556"/>
      <c r="L262" s="1055"/>
      <c r="M262" s="556">
        <v>2007</v>
      </c>
      <c r="N262" s="556" t="s">
        <v>313</v>
      </c>
      <c r="O262" s="556" t="s">
        <v>315</v>
      </c>
      <c r="P262" s="556" t="s">
        <v>200</v>
      </c>
      <c r="Q262" s="1056">
        <v>1</v>
      </c>
      <c r="R262" s="1054">
        <v>9625000</v>
      </c>
      <c r="S262" s="393"/>
      <c r="T262" s="1042"/>
      <c r="U262" s="1168"/>
    </row>
    <row r="263" spans="1:21" s="367" customFormat="1" x14ac:dyDescent="0.25">
      <c r="A263" s="384"/>
      <c r="B263" s="403" t="s">
        <v>242</v>
      </c>
      <c r="C263" s="403" t="s">
        <v>254</v>
      </c>
      <c r="D263" s="403" t="s">
        <v>241</v>
      </c>
      <c r="E263" s="403" t="s">
        <v>241</v>
      </c>
      <c r="F263" s="403" t="s">
        <v>504</v>
      </c>
      <c r="G263" s="393"/>
      <c r="H263" s="549" t="s">
        <v>54</v>
      </c>
      <c r="I263" s="548"/>
      <c r="J263" s="548"/>
      <c r="K263" s="556"/>
      <c r="L263" s="1055"/>
      <c r="M263" s="556">
        <v>2007</v>
      </c>
      <c r="N263" s="556" t="s">
        <v>313</v>
      </c>
      <c r="O263" s="556" t="s">
        <v>315</v>
      </c>
      <c r="P263" s="556" t="s">
        <v>200</v>
      </c>
      <c r="Q263" s="1056">
        <v>1</v>
      </c>
      <c r="R263" s="1057">
        <v>1650000</v>
      </c>
      <c r="S263" s="393"/>
      <c r="T263" s="1042"/>
      <c r="U263" s="1168"/>
    </row>
    <row r="264" spans="1:21" s="367" customFormat="1" x14ac:dyDescent="0.25">
      <c r="A264" s="384"/>
      <c r="B264" s="403" t="s">
        <v>242</v>
      </c>
      <c r="C264" s="403" t="s">
        <v>254</v>
      </c>
      <c r="D264" s="403" t="s">
        <v>241</v>
      </c>
      <c r="E264" s="403" t="s">
        <v>505</v>
      </c>
      <c r="F264" s="403" t="s">
        <v>506</v>
      </c>
      <c r="G264" s="393"/>
      <c r="H264" s="549" t="s">
        <v>507</v>
      </c>
      <c r="I264" s="548"/>
      <c r="J264" s="548"/>
      <c r="K264" s="556"/>
      <c r="L264" s="1055"/>
      <c r="M264" s="556">
        <v>2007</v>
      </c>
      <c r="N264" s="556" t="s">
        <v>313</v>
      </c>
      <c r="O264" s="556" t="s">
        <v>315</v>
      </c>
      <c r="P264" s="556" t="s">
        <v>200</v>
      </c>
      <c r="Q264" s="1056">
        <v>1</v>
      </c>
      <c r="R264" s="1057">
        <v>1650000</v>
      </c>
      <c r="S264" s="393"/>
      <c r="T264" s="1042"/>
      <c r="U264" s="1168"/>
    </row>
    <row r="265" spans="1:21" s="367" customFormat="1" x14ac:dyDescent="0.25">
      <c r="A265" s="384"/>
      <c r="B265" s="403" t="s">
        <v>242</v>
      </c>
      <c r="C265" s="403" t="s">
        <v>254</v>
      </c>
      <c r="D265" s="403" t="s">
        <v>241</v>
      </c>
      <c r="E265" s="403" t="s">
        <v>241</v>
      </c>
      <c r="F265" s="403" t="s">
        <v>508</v>
      </c>
      <c r="G265" s="393"/>
      <c r="H265" s="549" t="s">
        <v>509</v>
      </c>
      <c r="I265" s="548"/>
      <c r="J265" s="548"/>
      <c r="K265" s="556"/>
      <c r="L265" s="1055"/>
      <c r="M265" s="556">
        <v>2007</v>
      </c>
      <c r="N265" s="556" t="s">
        <v>313</v>
      </c>
      <c r="O265" s="556" t="s">
        <v>315</v>
      </c>
      <c r="P265" s="556" t="s">
        <v>200</v>
      </c>
      <c r="Q265" s="1056">
        <v>1</v>
      </c>
      <c r="R265" s="1057">
        <v>250000</v>
      </c>
      <c r="S265" s="393"/>
      <c r="T265" s="1042"/>
      <c r="U265" s="1168"/>
    </row>
    <row r="266" spans="1:21" s="367" customFormat="1" x14ac:dyDescent="0.25">
      <c r="A266" s="384"/>
      <c r="B266" s="403" t="s">
        <v>242</v>
      </c>
      <c r="C266" s="403" t="s">
        <v>254</v>
      </c>
      <c r="D266" s="403" t="s">
        <v>241</v>
      </c>
      <c r="E266" s="403" t="s">
        <v>241</v>
      </c>
      <c r="F266" s="403" t="s">
        <v>510</v>
      </c>
      <c r="G266" s="393"/>
      <c r="H266" s="549" t="s">
        <v>511</v>
      </c>
      <c r="I266" s="548"/>
      <c r="J266" s="548"/>
      <c r="K266" s="556"/>
      <c r="L266" s="1055"/>
      <c r="M266" s="556">
        <v>2007</v>
      </c>
      <c r="N266" s="556" t="s">
        <v>313</v>
      </c>
      <c r="O266" s="556" t="s">
        <v>315</v>
      </c>
      <c r="P266" s="556" t="s">
        <v>200</v>
      </c>
      <c r="Q266" s="1056">
        <v>1</v>
      </c>
      <c r="R266" s="1054">
        <v>120000</v>
      </c>
      <c r="S266" s="393"/>
      <c r="T266" s="1042"/>
      <c r="U266" s="1168"/>
    </row>
    <row r="267" spans="1:21" s="367" customFormat="1" x14ac:dyDescent="0.25">
      <c r="A267" s="384"/>
      <c r="B267" s="403" t="s">
        <v>242</v>
      </c>
      <c r="C267" s="403" t="s">
        <v>254</v>
      </c>
      <c r="D267" s="403" t="s">
        <v>241</v>
      </c>
      <c r="E267" s="403" t="s">
        <v>246</v>
      </c>
      <c r="F267" s="403" t="s">
        <v>512</v>
      </c>
      <c r="G267" s="393"/>
      <c r="H267" s="549" t="s">
        <v>513</v>
      </c>
      <c r="I267" s="548"/>
      <c r="J267" s="548"/>
      <c r="K267" s="556"/>
      <c r="L267" s="1055"/>
      <c r="M267" s="556">
        <v>2007</v>
      </c>
      <c r="N267" s="556" t="s">
        <v>313</v>
      </c>
      <c r="O267" s="556" t="s">
        <v>315</v>
      </c>
      <c r="P267" s="556" t="s">
        <v>200</v>
      </c>
      <c r="Q267" s="1056">
        <v>1</v>
      </c>
      <c r="R267" s="1054">
        <v>65000</v>
      </c>
      <c r="S267" s="393"/>
      <c r="T267" s="1042"/>
      <c r="U267" s="1168"/>
    </row>
    <row r="268" spans="1:21" s="367" customFormat="1" x14ac:dyDescent="0.25">
      <c r="A268" s="384"/>
      <c r="B268" s="403" t="s">
        <v>242</v>
      </c>
      <c r="C268" s="403" t="s">
        <v>254</v>
      </c>
      <c r="D268" s="403" t="s">
        <v>241</v>
      </c>
      <c r="E268" s="403" t="s">
        <v>241</v>
      </c>
      <c r="F268" s="403" t="s">
        <v>478</v>
      </c>
      <c r="G268" s="393"/>
      <c r="H268" s="549" t="s">
        <v>514</v>
      </c>
      <c r="I268" s="548"/>
      <c r="J268" s="548"/>
      <c r="K268" s="556"/>
      <c r="L268" s="1055"/>
      <c r="M268" s="556">
        <v>2007</v>
      </c>
      <c r="N268" s="556" t="s">
        <v>313</v>
      </c>
      <c r="O268" s="556" t="s">
        <v>315</v>
      </c>
      <c r="P268" s="556" t="s">
        <v>200</v>
      </c>
      <c r="Q268" s="1056">
        <v>1</v>
      </c>
      <c r="R268" s="1054">
        <v>9325000</v>
      </c>
      <c r="S268" s="393"/>
      <c r="T268" s="1042"/>
      <c r="U268" s="1168"/>
    </row>
    <row r="269" spans="1:21" s="367" customFormat="1" x14ac:dyDescent="0.25">
      <c r="A269" s="384"/>
      <c r="B269" s="403" t="s">
        <v>242</v>
      </c>
      <c r="C269" s="403" t="s">
        <v>254</v>
      </c>
      <c r="D269" s="403" t="s">
        <v>241</v>
      </c>
      <c r="E269" s="403" t="s">
        <v>241</v>
      </c>
      <c r="F269" s="403" t="s">
        <v>506</v>
      </c>
      <c r="G269" s="393"/>
      <c r="H269" s="549" t="s">
        <v>515</v>
      </c>
      <c r="I269" s="548"/>
      <c r="J269" s="548"/>
      <c r="K269" s="556"/>
      <c r="L269" s="1055"/>
      <c r="M269" s="556">
        <v>2007</v>
      </c>
      <c r="N269" s="556" t="s">
        <v>313</v>
      </c>
      <c r="O269" s="556" t="s">
        <v>315</v>
      </c>
      <c r="P269" s="556" t="s">
        <v>200</v>
      </c>
      <c r="Q269" s="1056">
        <v>4</v>
      </c>
      <c r="R269" s="1054">
        <v>4000000</v>
      </c>
      <c r="S269" s="393"/>
      <c r="T269" s="1042"/>
      <c r="U269" s="1168"/>
    </row>
    <row r="270" spans="1:21" s="367" customFormat="1" x14ac:dyDescent="0.25">
      <c r="A270" s="384"/>
      <c r="B270" s="403" t="s">
        <v>242</v>
      </c>
      <c r="C270" s="403" t="s">
        <v>254</v>
      </c>
      <c r="D270" s="403" t="s">
        <v>241</v>
      </c>
      <c r="E270" s="403" t="s">
        <v>242</v>
      </c>
      <c r="F270" s="403" t="s">
        <v>516</v>
      </c>
      <c r="G270" s="393"/>
      <c r="H270" s="549" t="s">
        <v>517</v>
      </c>
      <c r="I270" s="548"/>
      <c r="J270" s="548"/>
      <c r="K270" s="556"/>
      <c r="L270" s="1055"/>
      <c r="M270" s="556">
        <v>2007</v>
      </c>
      <c r="N270" s="556" t="s">
        <v>313</v>
      </c>
      <c r="O270" s="556" t="s">
        <v>315</v>
      </c>
      <c r="P270" s="556" t="s">
        <v>200</v>
      </c>
      <c r="Q270" s="1056">
        <v>1</v>
      </c>
      <c r="R270" s="1054">
        <v>1396500</v>
      </c>
      <c r="S270" s="393"/>
      <c r="T270" s="1042"/>
      <c r="U270" s="1168"/>
    </row>
    <row r="271" spans="1:21" s="367" customFormat="1" x14ac:dyDescent="0.25">
      <c r="A271" s="384"/>
      <c r="B271" s="403" t="s">
        <v>242</v>
      </c>
      <c r="C271" s="403" t="s">
        <v>254</v>
      </c>
      <c r="D271" s="403" t="s">
        <v>241</v>
      </c>
      <c r="E271" s="403" t="s">
        <v>242</v>
      </c>
      <c r="F271" s="403" t="s">
        <v>516</v>
      </c>
      <c r="G271" s="393"/>
      <c r="H271" s="549" t="s">
        <v>518</v>
      </c>
      <c r="I271" s="548"/>
      <c r="J271" s="548"/>
      <c r="K271" s="556"/>
      <c r="L271" s="1055"/>
      <c r="M271" s="556">
        <v>2007</v>
      </c>
      <c r="N271" s="556" t="s">
        <v>313</v>
      </c>
      <c r="O271" s="556" t="s">
        <v>315</v>
      </c>
      <c r="P271" s="556" t="s">
        <v>200</v>
      </c>
      <c r="Q271" s="1056">
        <v>1</v>
      </c>
      <c r="R271" s="1054">
        <v>1163800</v>
      </c>
      <c r="S271" s="393"/>
      <c r="T271" s="1042"/>
      <c r="U271" s="1168"/>
    </row>
    <row r="272" spans="1:21" s="367" customFormat="1" x14ac:dyDescent="0.25">
      <c r="A272" s="384"/>
      <c r="B272" s="403" t="s">
        <v>242</v>
      </c>
      <c r="C272" s="403" t="s">
        <v>254</v>
      </c>
      <c r="D272" s="403" t="s">
        <v>241</v>
      </c>
      <c r="E272" s="403" t="s">
        <v>242</v>
      </c>
      <c r="F272" s="403" t="s">
        <v>516</v>
      </c>
      <c r="G272" s="393"/>
      <c r="H272" s="549" t="s">
        <v>519</v>
      </c>
      <c r="I272" s="548"/>
      <c r="J272" s="548"/>
      <c r="K272" s="556"/>
      <c r="L272" s="1055"/>
      <c r="M272" s="556">
        <v>2007</v>
      </c>
      <c r="N272" s="556" t="s">
        <v>313</v>
      </c>
      <c r="O272" s="556" t="s">
        <v>315</v>
      </c>
      <c r="P272" s="556" t="s">
        <v>200</v>
      </c>
      <c r="Q272" s="1056">
        <v>1</v>
      </c>
      <c r="R272" s="1054">
        <v>510000</v>
      </c>
      <c r="S272" s="393"/>
      <c r="T272" s="1042"/>
      <c r="U272" s="1168"/>
    </row>
    <row r="273" spans="1:21" s="367" customFormat="1" x14ac:dyDescent="0.25">
      <c r="A273" s="384"/>
      <c r="B273" s="403" t="s">
        <v>242</v>
      </c>
      <c r="C273" s="403" t="s">
        <v>254</v>
      </c>
      <c r="D273" s="403" t="s">
        <v>241</v>
      </c>
      <c r="E273" s="403" t="s">
        <v>242</v>
      </c>
      <c r="F273" s="403" t="s">
        <v>520</v>
      </c>
      <c r="G273" s="393"/>
      <c r="H273" s="549" t="s">
        <v>521</v>
      </c>
      <c r="I273" s="548"/>
      <c r="J273" s="548"/>
      <c r="K273" s="556"/>
      <c r="L273" s="1055"/>
      <c r="M273" s="556">
        <v>2007</v>
      </c>
      <c r="N273" s="556" t="s">
        <v>313</v>
      </c>
      <c r="O273" s="556" t="s">
        <v>315</v>
      </c>
      <c r="P273" s="556" t="s">
        <v>200</v>
      </c>
      <c r="Q273" s="1056">
        <v>1</v>
      </c>
      <c r="R273" s="1054">
        <v>25750000</v>
      </c>
      <c r="S273" s="393"/>
      <c r="T273" s="1042"/>
      <c r="U273" s="1168"/>
    </row>
    <row r="274" spans="1:21" s="367" customFormat="1" x14ac:dyDescent="0.25">
      <c r="A274" s="384"/>
      <c r="B274" s="403" t="str">
        <f t="shared" ref="B274:B296" si="0">MID(A275,1,2)</f>
        <v/>
      </c>
      <c r="C274" s="403" t="str">
        <f t="shared" ref="C274:C296" si="1">MID(A275,4,2)</f>
        <v/>
      </c>
      <c r="D274" s="403" t="str">
        <f t="shared" ref="D274:D296" si="2">MID(A275,7,2)</f>
        <v/>
      </c>
      <c r="E274" s="403" t="str">
        <f t="shared" ref="E274:E296" si="3">MID(A275,10,2)</f>
        <v/>
      </c>
      <c r="F274" s="403" t="str">
        <f t="shared" ref="F274:F296" si="4">MID(A275,13,3)</f>
        <v/>
      </c>
      <c r="G274" s="393"/>
      <c r="H274" s="1058" t="s">
        <v>522</v>
      </c>
      <c r="I274" s="548"/>
      <c r="J274" s="548"/>
      <c r="K274" s="556" t="s">
        <v>313</v>
      </c>
      <c r="L274" s="1055"/>
      <c r="M274" s="556">
        <v>2012</v>
      </c>
      <c r="N274" s="556" t="s">
        <v>313</v>
      </c>
      <c r="O274" s="556" t="s">
        <v>315</v>
      </c>
      <c r="P274" s="556" t="s">
        <v>200</v>
      </c>
      <c r="Q274" s="1056">
        <v>1</v>
      </c>
      <c r="R274" s="1054">
        <v>6000000</v>
      </c>
      <c r="S274" s="393"/>
      <c r="T274" s="1042"/>
      <c r="U274" s="1168"/>
    </row>
    <row r="275" spans="1:21" s="367" customFormat="1" ht="24" x14ac:dyDescent="0.25">
      <c r="A275" s="384"/>
      <c r="B275" s="403" t="str">
        <f t="shared" si="0"/>
        <v/>
      </c>
      <c r="C275" s="403" t="str">
        <f t="shared" si="1"/>
        <v/>
      </c>
      <c r="D275" s="403" t="str">
        <f t="shared" si="2"/>
        <v/>
      </c>
      <c r="E275" s="403" t="str">
        <f t="shared" si="3"/>
        <v/>
      </c>
      <c r="F275" s="403" t="str">
        <f t="shared" si="4"/>
        <v/>
      </c>
      <c r="G275" s="393"/>
      <c r="H275" s="1058" t="s">
        <v>523</v>
      </c>
      <c r="I275" s="548"/>
      <c r="J275" s="548"/>
      <c r="K275" s="556" t="s">
        <v>313</v>
      </c>
      <c r="L275" s="1055"/>
      <c r="M275" s="556">
        <v>2012</v>
      </c>
      <c r="N275" s="556" t="s">
        <v>313</v>
      </c>
      <c r="O275" s="556" t="s">
        <v>315</v>
      </c>
      <c r="P275" s="556" t="s">
        <v>200</v>
      </c>
      <c r="Q275" s="1056">
        <v>1</v>
      </c>
      <c r="R275" s="1054">
        <v>1400000</v>
      </c>
      <c r="S275" s="393"/>
      <c r="T275" s="1042"/>
      <c r="U275" s="1168"/>
    </row>
    <row r="276" spans="1:21" s="367" customFormat="1" x14ac:dyDescent="0.25">
      <c r="A276" s="384"/>
      <c r="B276" s="403" t="str">
        <f t="shared" si="0"/>
        <v/>
      </c>
      <c r="C276" s="403" t="str">
        <f t="shared" si="1"/>
        <v/>
      </c>
      <c r="D276" s="403" t="str">
        <f t="shared" si="2"/>
        <v/>
      </c>
      <c r="E276" s="403" t="str">
        <f t="shared" si="3"/>
        <v/>
      </c>
      <c r="F276" s="403" t="str">
        <f t="shared" si="4"/>
        <v/>
      </c>
      <c r="G276" s="393"/>
      <c r="H276" s="1058" t="s">
        <v>524</v>
      </c>
      <c r="I276" s="548"/>
      <c r="J276" s="548"/>
      <c r="K276" s="556" t="s">
        <v>313</v>
      </c>
      <c r="L276" s="1055"/>
      <c r="M276" s="556">
        <v>2012</v>
      </c>
      <c r="N276" s="556" t="s">
        <v>313</v>
      </c>
      <c r="O276" s="556" t="s">
        <v>315</v>
      </c>
      <c r="P276" s="556" t="s">
        <v>200</v>
      </c>
      <c r="Q276" s="1056">
        <v>1</v>
      </c>
      <c r="R276" s="1054">
        <v>1000000</v>
      </c>
      <c r="S276" s="393"/>
      <c r="T276" s="1042"/>
      <c r="U276" s="1168"/>
    </row>
    <row r="277" spans="1:21" s="367" customFormat="1" x14ac:dyDescent="0.25">
      <c r="A277" s="384"/>
      <c r="B277" s="403" t="str">
        <f t="shared" si="0"/>
        <v/>
      </c>
      <c r="C277" s="403" t="str">
        <f t="shared" si="1"/>
        <v/>
      </c>
      <c r="D277" s="403" t="str">
        <f t="shared" si="2"/>
        <v/>
      </c>
      <c r="E277" s="403" t="str">
        <f t="shared" si="3"/>
        <v/>
      </c>
      <c r="F277" s="403" t="str">
        <f t="shared" si="4"/>
        <v/>
      </c>
      <c r="G277" s="393"/>
      <c r="H277" s="1058" t="s">
        <v>525</v>
      </c>
      <c r="I277" s="548"/>
      <c r="J277" s="548"/>
      <c r="K277" s="556" t="s">
        <v>313</v>
      </c>
      <c r="L277" s="1055"/>
      <c r="M277" s="556">
        <v>2012</v>
      </c>
      <c r="N277" s="556" t="s">
        <v>313</v>
      </c>
      <c r="O277" s="556" t="s">
        <v>315</v>
      </c>
      <c r="P277" s="556" t="s">
        <v>200</v>
      </c>
      <c r="Q277" s="1056">
        <v>1</v>
      </c>
      <c r="R277" s="1057">
        <v>80000</v>
      </c>
      <c r="S277" s="393"/>
      <c r="T277" s="1042"/>
      <c r="U277" s="1168"/>
    </row>
    <row r="278" spans="1:21" s="367" customFormat="1" x14ac:dyDescent="0.25">
      <c r="A278" s="384"/>
      <c r="B278" s="403" t="str">
        <f t="shared" si="0"/>
        <v/>
      </c>
      <c r="C278" s="403" t="str">
        <f t="shared" si="1"/>
        <v/>
      </c>
      <c r="D278" s="403" t="str">
        <f t="shared" si="2"/>
        <v/>
      </c>
      <c r="E278" s="403" t="str">
        <f t="shared" si="3"/>
        <v/>
      </c>
      <c r="F278" s="403" t="str">
        <f t="shared" si="4"/>
        <v/>
      </c>
      <c r="G278" s="393"/>
      <c r="H278" s="1058" t="s">
        <v>526</v>
      </c>
      <c r="I278" s="548"/>
      <c r="J278" s="548"/>
      <c r="K278" s="556" t="s">
        <v>313</v>
      </c>
      <c r="L278" s="1055"/>
      <c r="M278" s="556">
        <v>2012</v>
      </c>
      <c r="N278" s="556" t="s">
        <v>313</v>
      </c>
      <c r="O278" s="556" t="s">
        <v>315</v>
      </c>
      <c r="P278" s="556" t="s">
        <v>200</v>
      </c>
      <c r="Q278" s="1056">
        <v>1</v>
      </c>
      <c r="R278" s="1054">
        <v>24000</v>
      </c>
      <c r="S278" s="393"/>
      <c r="T278" s="1042"/>
      <c r="U278" s="1168"/>
    </row>
    <row r="279" spans="1:21" s="367" customFormat="1" ht="23.25" customHeight="1" x14ac:dyDescent="0.25">
      <c r="A279" s="384"/>
      <c r="B279" s="403" t="str">
        <f t="shared" si="0"/>
        <v/>
      </c>
      <c r="C279" s="403" t="str">
        <f t="shared" si="1"/>
        <v/>
      </c>
      <c r="D279" s="403" t="str">
        <f t="shared" si="2"/>
        <v/>
      </c>
      <c r="E279" s="403" t="str">
        <f t="shared" si="3"/>
        <v/>
      </c>
      <c r="F279" s="403" t="str">
        <f t="shared" si="4"/>
        <v/>
      </c>
      <c r="G279" s="393"/>
      <c r="H279" s="1058" t="s">
        <v>527</v>
      </c>
      <c r="I279" s="548"/>
      <c r="J279" s="548"/>
      <c r="K279" s="556" t="s">
        <v>313</v>
      </c>
      <c r="L279" s="1055"/>
      <c r="M279" s="556">
        <v>2012</v>
      </c>
      <c r="N279" s="556" t="s">
        <v>313</v>
      </c>
      <c r="O279" s="556" t="s">
        <v>315</v>
      </c>
      <c r="P279" s="556" t="s">
        <v>200</v>
      </c>
      <c r="Q279" s="1056">
        <v>1</v>
      </c>
      <c r="R279" s="1057">
        <v>1100000</v>
      </c>
      <c r="S279" s="393"/>
      <c r="T279" s="1042"/>
      <c r="U279" s="1168"/>
    </row>
    <row r="280" spans="1:21" s="367" customFormat="1" ht="24" x14ac:dyDescent="0.25">
      <c r="A280" s="384"/>
      <c r="B280" s="403" t="str">
        <f t="shared" si="0"/>
        <v/>
      </c>
      <c r="C280" s="403" t="str">
        <f t="shared" si="1"/>
        <v/>
      </c>
      <c r="D280" s="403" t="str">
        <f t="shared" si="2"/>
        <v/>
      </c>
      <c r="E280" s="403" t="str">
        <f t="shared" si="3"/>
        <v/>
      </c>
      <c r="F280" s="403" t="str">
        <f t="shared" si="4"/>
        <v/>
      </c>
      <c r="G280" s="393"/>
      <c r="H280" s="1058" t="s">
        <v>528</v>
      </c>
      <c r="I280" s="548"/>
      <c r="J280" s="548"/>
      <c r="K280" s="556" t="s">
        <v>313</v>
      </c>
      <c r="L280" s="1055"/>
      <c r="M280" s="556">
        <v>2012</v>
      </c>
      <c r="N280" s="556" t="s">
        <v>313</v>
      </c>
      <c r="O280" s="556" t="s">
        <v>315</v>
      </c>
      <c r="P280" s="556" t="s">
        <v>200</v>
      </c>
      <c r="Q280" s="1056">
        <v>1</v>
      </c>
      <c r="R280" s="1057">
        <v>400000</v>
      </c>
      <c r="S280" s="393"/>
      <c r="T280" s="1042"/>
      <c r="U280" s="1168"/>
    </row>
    <row r="281" spans="1:21" s="367" customFormat="1" x14ac:dyDescent="0.25">
      <c r="A281" s="384"/>
      <c r="B281" s="403" t="str">
        <f t="shared" si="0"/>
        <v/>
      </c>
      <c r="C281" s="403" t="str">
        <f t="shared" si="1"/>
        <v/>
      </c>
      <c r="D281" s="403" t="str">
        <f t="shared" si="2"/>
        <v/>
      </c>
      <c r="E281" s="403" t="str">
        <f t="shared" si="3"/>
        <v/>
      </c>
      <c r="F281" s="403" t="str">
        <f t="shared" si="4"/>
        <v/>
      </c>
      <c r="G281" s="393"/>
      <c r="H281" s="1058" t="s">
        <v>529</v>
      </c>
      <c r="I281" s="548"/>
      <c r="J281" s="548"/>
      <c r="K281" s="556" t="s">
        <v>313</v>
      </c>
      <c r="L281" s="1055"/>
      <c r="M281" s="556">
        <v>2012</v>
      </c>
      <c r="N281" s="556" t="s">
        <v>313</v>
      </c>
      <c r="O281" s="556" t="s">
        <v>315</v>
      </c>
      <c r="P281" s="556" t="s">
        <v>200</v>
      </c>
      <c r="Q281" s="1056">
        <v>1</v>
      </c>
      <c r="R281" s="1054">
        <v>5000000</v>
      </c>
      <c r="S281" s="393"/>
      <c r="T281" s="1042"/>
      <c r="U281" s="1168"/>
    </row>
    <row r="282" spans="1:21" s="367" customFormat="1" x14ac:dyDescent="0.25">
      <c r="A282" s="384"/>
      <c r="B282" s="403" t="str">
        <f t="shared" si="0"/>
        <v/>
      </c>
      <c r="C282" s="403" t="str">
        <f t="shared" si="1"/>
        <v/>
      </c>
      <c r="D282" s="403" t="str">
        <f t="shared" si="2"/>
        <v/>
      </c>
      <c r="E282" s="403" t="str">
        <f t="shared" si="3"/>
        <v/>
      </c>
      <c r="F282" s="403" t="str">
        <f t="shared" si="4"/>
        <v/>
      </c>
      <c r="G282" s="393"/>
      <c r="H282" s="1058" t="s">
        <v>530</v>
      </c>
      <c r="I282" s="548"/>
      <c r="J282" s="548"/>
      <c r="K282" s="556" t="s">
        <v>313</v>
      </c>
      <c r="L282" s="1055"/>
      <c r="M282" s="556">
        <v>2012</v>
      </c>
      <c r="N282" s="556" t="s">
        <v>313</v>
      </c>
      <c r="O282" s="556" t="s">
        <v>315</v>
      </c>
      <c r="P282" s="556" t="s">
        <v>200</v>
      </c>
      <c r="Q282" s="1056">
        <v>1</v>
      </c>
      <c r="R282" s="1057">
        <v>1900000</v>
      </c>
      <c r="S282" s="393"/>
      <c r="T282" s="1042"/>
      <c r="U282" s="1168"/>
    </row>
    <row r="283" spans="1:21" s="367" customFormat="1" x14ac:dyDescent="0.25">
      <c r="A283" s="384"/>
      <c r="B283" s="403" t="str">
        <f t="shared" si="0"/>
        <v/>
      </c>
      <c r="C283" s="403" t="str">
        <f t="shared" si="1"/>
        <v/>
      </c>
      <c r="D283" s="403" t="str">
        <f t="shared" si="2"/>
        <v/>
      </c>
      <c r="E283" s="403" t="str">
        <f t="shared" si="3"/>
        <v/>
      </c>
      <c r="F283" s="403" t="str">
        <f t="shared" si="4"/>
        <v/>
      </c>
      <c r="G283" s="393"/>
      <c r="H283" s="1059" t="s">
        <v>531</v>
      </c>
      <c r="I283" s="548"/>
      <c r="J283" s="548"/>
      <c r="K283" s="556" t="s">
        <v>313</v>
      </c>
      <c r="L283" s="1055"/>
      <c r="M283" s="556">
        <v>2012</v>
      </c>
      <c r="N283" s="556" t="s">
        <v>313</v>
      </c>
      <c r="O283" s="556" t="s">
        <v>315</v>
      </c>
      <c r="P283" s="556" t="s">
        <v>200</v>
      </c>
      <c r="Q283" s="1056">
        <v>1</v>
      </c>
      <c r="R283" s="1054">
        <v>4550000</v>
      </c>
      <c r="S283" s="393"/>
      <c r="T283" s="1042"/>
      <c r="U283" s="1168"/>
    </row>
    <row r="284" spans="1:21" s="367" customFormat="1" x14ac:dyDescent="0.25">
      <c r="A284" s="384"/>
      <c r="B284" s="403" t="str">
        <f t="shared" si="0"/>
        <v/>
      </c>
      <c r="C284" s="403" t="str">
        <f t="shared" si="1"/>
        <v/>
      </c>
      <c r="D284" s="403" t="str">
        <f t="shared" si="2"/>
        <v/>
      </c>
      <c r="E284" s="403" t="str">
        <f t="shared" si="3"/>
        <v/>
      </c>
      <c r="F284" s="403" t="str">
        <f t="shared" si="4"/>
        <v/>
      </c>
      <c r="G284" s="393"/>
      <c r="H284" s="1058" t="s">
        <v>532</v>
      </c>
      <c r="I284" s="548"/>
      <c r="J284" s="548"/>
      <c r="K284" s="556" t="s">
        <v>313</v>
      </c>
      <c r="L284" s="1055"/>
      <c r="M284" s="556">
        <v>2012</v>
      </c>
      <c r="N284" s="556" t="s">
        <v>313</v>
      </c>
      <c r="O284" s="556" t="s">
        <v>315</v>
      </c>
      <c r="P284" s="556" t="s">
        <v>200</v>
      </c>
      <c r="Q284" s="1056">
        <v>1</v>
      </c>
      <c r="R284" s="1054">
        <v>4800000</v>
      </c>
      <c r="S284" s="393"/>
      <c r="T284" s="1042"/>
      <c r="U284" s="1168"/>
    </row>
    <row r="285" spans="1:21" s="367" customFormat="1" x14ac:dyDescent="0.25">
      <c r="A285" s="384"/>
      <c r="B285" s="403" t="str">
        <f t="shared" si="0"/>
        <v/>
      </c>
      <c r="C285" s="403" t="str">
        <f t="shared" si="1"/>
        <v/>
      </c>
      <c r="D285" s="403" t="str">
        <f t="shared" si="2"/>
        <v/>
      </c>
      <c r="E285" s="403" t="str">
        <f t="shared" si="3"/>
        <v/>
      </c>
      <c r="F285" s="403" t="str">
        <f t="shared" si="4"/>
        <v/>
      </c>
      <c r="G285" s="393"/>
      <c r="H285" s="1058" t="s">
        <v>533</v>
      </c>
      <c r="I285" s="548"/>
      <c r="J285" s="548"/>
      <c r="K285" s="556" t="s">
        <v>313</v>
      </c>
      <c r="L285" s="1055"/>
      <c r="M285" s="556">
        <v>2012</v>
      </c>
      <c r="N285" s="556" t="s">
        <v>313</v>
      </c>
      <c r="O285" s="556" t="s">
        <v>315</v>
      </c>
      <c r="P285" s="556" t="s">
        <v>200</v>
      </c>
      <c r="Q285" s="1056">
        <v>1</v>
      </c>
      <c r="R285" s="1054">
        <v>3000000</v>
      </c>
      <c r="S285" s="393"/>
      <c r="T285" s="1042"/>
      <c r="U285" s="1168"/>
    </row>
    <row r="286" spans="1:21" s="367" customFormat="1" x14ac:dyDescent="0.25">
      <c r="A286" s="384"/>
      <c r="B286" s="403" t="str">
        <f t="shared" si="0"/>
        <v/>
      </c>
      <c r="C286" s="403" t="str">
        <f t="shared" si="1"/>
        <v/>
      </c>
      <c r="D286" s="403" t="str">
        <f t="shared" si="2"/>
        <v/>
      </c>
      <c r="E286" s="403" t="str">
        <f t="shared" si="3"/>
        <v/>
      </c>
      <c r="F286" s="403" t="str">
        <f t="shared" si="4"/>
        <v/>
      </c>
      <c r="G286" s="393"/>
      <c r="H286" s="1058" t="s">
        <v>534</v>
      </c>
      <c r="I286" s="548"/>
      <c r="J286" s="548"/>
      <c r="K286" s="556" t="s">
        <v>313</v>
      </c>
      <c r="L286" s="1055"/>
      <c r="M286" s="556">
        <v>2012</v>
      </c>
      <c r="N286" s="556" t="s">
        <v>313</v>
      </c>
      <c r="O286" s="556" t="s">
        <v>315</v>
      </c>
      <c r="P286" s="556" t="s">
        <v>200</v>
      </c>
      <c r="Q286" s="1056">
        <v>1</v>
      </c>
      <c r="R286" s="1054">
        <v>3000000</v>
      </c>
      <c r="S286" s="393"/>
      <c r="T286" s="1042"/>
      <c r="U286" s="1168"/>
    </row>
    <row r="287" spans="1:21" s="367" customFormat="1" x14ac:dyDescent="0.25">
      <c r="A287" s="384"/>
      <c r="B287" s="403" t="str">
        <f t="shared" si="0"/>
        <v/>
      </c>
      <c r="C287" s="403" t="str">
        <f t="shared" si="1"/>
        <v/>
      </c>
      <c r="D287" s="403" t="str">
        <f t="shared" si="2"/>
        <v/>
      </c>
      <c r="E287" s="403" t="str">
        <f t="shared" si="3"/>
        <v/>
      </c>
      <c r="F287" s="403" t="str">
        <f t="shared" si="4"/>
        <v/>
      </c>
      <c r="G287" s="393"/>
      <c r="H287" s="1059" t="s">
        <v>535</v>
      </c>
      <c r="I287" s="548"/>
      <c r="J287" s="548"/>
      <c r="K287" s="556" t="s">
        <v>313</v>
      </c>
      <c r="L287" s="1055"/>
      <c r="M287" s="556">
        <v>2012</v>
      </c>
      <c r="N287" s="556" t="s">
        <v>313</v>
      </c>
      <c r="O287" s="556" t="s">
        <v>315</v>
      </c>
      <c r="P287" s="556" t="s">
        <v>200</v>
      </c>
      <c r="Q287" s="1056">
        <v>1</v>
      </c>
      <c r="R287" s="1057">
        <v>12900000</v>
      </c>
      <c r="S287" s="393"/>
      <c r="T287" s="1042"/>
      <c r="U287" s="1168"/>
    </row>
    <row r="288" spans="1:21" s="367" customFormat="1" x14ac:dyDescent="0.25">
      <c r="A288" s="384"/>
      <c r="B288" s="403" t="str">
        <f t="shared" si="0"/>
        <v/>
      </c>
      <c r="C288" s="403" t="str">
        <f t="shared" si="1"/>
        <v/>
      </c>
      <c r="D288" s="403" t="str">
        <f t="shared" si="2"/>
        <v/>
      </c>
      <c r="E288" s="403" t="str">
        <f t="shared" si="3"/>
        <v/>
      </c>
      <c r="F288" s="403" t="str">
        <f t="shared" si="4"/>
        <v/>
      </c>
      <c r="G288" s="393"/>
      <c r="H288" s="1058" t="s">
        <v>536</v>
      </c>
      <c r="I288" s="548"/>
      <c r="J288" s="548"/>
      <c r="K288" s="556" t="s">
        <v>313</v>
      </c>
      <c r="L288" s="1055"/>
      <c r="M288" s="556">
        <v>2012</v>
      </c>
      <c r="N288" s="556" t="s">
        <v>313</v>
      </c>
      <c r="O288" s="556" t="s">
        <v>315</v>
      </c>
      <c r="P288" s="556" t="s">
        <v>200</v>
      </c>
      <c r="Q288" s="1056">
        <v>1</v>
      </c>
      <c r="R288" s="1054">
        <v>3220000</v>
      </c>
      <c r="S288" s="393"/>
      <c r="T288" s="1042"/>
      <c r="U288" s="1168"/>
    </row>
    <row r="289" spans="1:21" s="367" customFormat="1" x14ac:dyDescent="0.25">
      <c r="A289" s="384"/>
      <c r="B289" s="403" t="str">
        <f t="shared" si="0"/>
        <v/>
      </c>
      <c r="C289" s="403" t="str">
        <f t="shared" si="1"/>
        <v/>
      </c>
      <c r="D289" s="403" t="str">
        <f t="shared" si="2"/>
        <v/>
      </c>
      <c r="E289" s="403" t="str">
        <f t="shared" si="3"/>
        <v/>
      </c>
      <c r="F289" s="403" t="str">
        <f t="shared" si="4"/>
        <v/>
      </c>
      <c r="G289" s="393"/>
      <c r="H289" s="1059" t="s">
        <v>537</v>
      </c>
      <c r="I289" s="548"/>
      <c r="J289" s="548"/>
      <c r="K289" s="556" t="s">
        <v>313</v>
      </c>
      <c r="L289" s="1055"/>
      <c r="M289" s="556">
        <v>2012</v>
      </c>
      <c r="N289" s="556" t="s">
        <v>313</v>
      </c>
      <c r="O289" s="556" t="s">
        <v>315</v>
      </c>
      <c r="P289" s="556" t="s">
        <v>200</v>
      </c>
      <c r="Q289" s="1056">
        <v>1</v>
      </c>
      <c r="R289" s="1057">
        <v>4225000</v>
      </c>
      <c r="S289" s="393"/>
      <c r="T289" s="1042"/>
      <c r="U289" s="1168"/>
    </row>
    <row r="290" spans="1:21" s="367" customFormat="1" x14ac:dyDescent="0.25">
      <c r="A290" s="384"/>
      <c r="B290" s="403" t="str">
        <f t="shared" si="0"/>
        <v/>
      </c>
      <c r="C290" s="403" t="str">
        <f t="shared" si="1"/>
        <v/>
      </c>
      <c r="D290" s="403" t="str">
        <f t="shared" si="2"/>
        <v/>
      </c>
      <c r="E290" s="403" t="str">
        <f t="shared" si="3"/>
        <v/>
      </c>
      <c r="F290" s="403" t="str">
        <f t="shared" si="4"/>
        <v/>
      </c>
      <c r="G290" s="393"/>
      <c r="H290" s="1059" t="s">
        <v>538</v>
      </c>
      <c r="I290" s="548"/>
      <c r="J290" s="548"/>
      <c r="K290" s="556" t="s">
        <v>313</v>
      </c>
      <c r="L290" s="1055"/>
      <c r="M290" s="556">
        <v>2012</v>
      </c>
      <c r="N290" s="556" t="s">
        <v>313</v>
      </c>
      <c r="O290" s="556" t="s">
        <v>315</v>
      </c>
      <c r="P290" s="556" t="s">
        <v>200</v>
      </c>
      <c r="Q290" s="1056">
        <v>1</v>
      </c>
      <c r="R290" s="1057">
        <v>85000</v>
      </c>
      <c r="S290" s="393"/>
      <c r="T290" s="1042"/>
      <c r="U290" s="1168"/>
    </row>
    <row r="291" spans="1:21" s="367" customFormat="1" x14ac:dyDescent="0.25">
      <c r="A291" s="384"/>
      <c r="B291" s="403" t="str">
        <f t="shared" si="0"/>
        <v/>
      </c>
      <c r="C291" s="403" t="str">
        <f t="shared" si="1"/>
        <v/>
      </c>
      <c r="D291" s="403" t="str">
        <f t="shared" si="2"/>
        <v/>
      </c>
      <c r="E291" s="403" t="str">
        <f t="shared" si="3"/>
        <v/>
      </c>
      <c r="F291" s="403" t="str">
        <f t="shared" si="4"/>
        <v/>
      </c>
      <c r="G291" s="393"/>
      <c r="H291" s="1059" t="s">
        <v>539</v>
      </c>
      <c r="I291" s="548"/>
      <c r="J291" s="548"/>
      <c r="K291" s="556" t="s">
        <v>313</v>
      </c>
      <c r="L291" s="1055"/>
      <c r="M291" s="556">
        <v>2012</v>
      </c>
      <c r="N291" s="556" t="s">
        <v>313</v>
      </c>
      <c r="O291" s="556" t="s">
        <v>315</v>
      </c>
      <c r="P291" s="556" t="s">
        <v>200</v>
      </c>
      <c r="Q291" s="1056">
        <v>1</v>
      </c>
      <c r="R291" s="1057">
        <v>40000</v>
      </c>
      <c r="S291" s="393"/>
      <c r="T291" s="1042"/>
      <c r="U291" s="1168"/>
    </row>
    <row r="292" spans="1:21" s="367" customFormat="1" x14ac:dyDescent="0.25">
      <c r="A292" s="384"/>
      <c r="B292" s="403" t="str">
        <f t="shared" si="0"/>
        <v/>
      </c>
      <c r="C292" s="403" t="str">
        <f t="shared" si="1"/>
        <v/>
      </c>
      <c r="D292" s="403" t="str">
        <f t="shared" si="2"/>
        <v/>
      </c>
      <c r="E292" s="403" t="str">
        <f t="shared" si="3"/>
        <v/>
      </c>
      <c r="F292" s="403" t="str">
        <f t="shared" si="4"/>
        <v/>
      </c>
      <c r="G292" s="393"/>
      <c r="H292" s="1059" t="s">
        <v>540</v>
      </c>
      <c r="I292" s="548"/>
      <c r="J292" s="548"/>
      <c r="K292" s="556" t="s">
        <v>313</v>
      </c>
      <c r="L292" s="1055"/>
      <c r="M292" s="556">
        <v>2012</v>
      </c>
      <c r="N292" s="556" t="s">
        <v>313</v>
      </c>
      <c r="O292" s="556" t="s">
        <v>315</v>
      </c>
      <c r="P292" s="556" t="s">
        <v>200</v>
      </c>
      <c r="Q292" s="1056">
        <v>1</v>
      </c>
      <c r="R292" s="1057">
        <v>17000</v>
      </c>
      <c r="S292" s="393"/>
      <c r="T292" s="1042"/>
      <c r="U292" s="1168"/>
    </row>
    <row r="293" spans="1:21" s="367" customFormat="1" x14ac:dyDescent="0.25">
      <c r="A293" s="384"/>
      <c r="B293" s="403" t="str">
        <f t="shared" si="0"/>
        <v/>
      </c>
      <c r="C293" s="403" t="str">
        <f t="shared" si="1"/>
        <v/>
      </c>
      <c r="D293" s="403" t="str">
        <f t="shared" si="2"/>
        <v/>
      </c>
      <c r="E293" s="403" t="str">
        <f t="shared" si="3"/>
        <v/>
      </c>
      <c r="F293" s="403" t="str">
        <f t="shared" si="4"/>
        <v/>
      </c>
      <c r="G293" s="393"/>
      <c r="H293" s="1059" t="s">
        <v>541</v>
      </c>
      <c r="I293" s="548"/>
      <c r="J293" s="548"/>
      <c r="K293" s="556" t="s">
        <v>313</v>
      </c>
      <c r="L293" s="1055"/>
      <c r="M293" s="556">
        <v>2012</v>
      </c>
      <c r="N293" s="556" t="s">
        <v>313</v>
      </c>
      <c r="O293" s="556" t="s">
        <v>315</v>
      </c>
      <c r="P293" s="556" t="s">
        <v>200</v>
      </c>
      <c r="Q293" s="1056">
        <v>1</v>
      </c>
      <c r="R293" s="1057">
        <v>380000</v>
      </c>
      <c r="S293" s="393"/>
      <c r="T293" s="1042"/>
      <c r="U293" s="1168"/>
    </row>
    <row r="294" spans="1:21" s="367" customFormat="1" x14ac:dyDescent="0.25">
      <c r="A294" s="384"/>
      <c r="B294" s="403" t="str">
        <f t="shared" si="0"/>
        <v/>
      </c>
      <c r="C294" s="403" t="str">
        <f t="shared" si="1"/>
        <v/>
      </c>
      <c r="D294" s="403" t="str">
        <f t="shared" si="2"/>
        <v/>
      </c>
      <c r="E294" s="403" t="str">
        <f t="shared" si="3"/>
        <v/>
      </c>
      <c r="F294" s="403" t="str">
        <f t="shared" si="4"/>
        <v/>
      </c>
      <c r="G294" s="393"/>
      <c r="H294" s="1059" t="s">
        <v>542</v>
      </c>
      <c r="I294" s="548"/>
      <c r="J294" s="548"/>
      <c r="K294" s="556" t="s">
        <v>313</v>
      </c>
      <c r="L294" s="1055"/>
      <c r="M294" s="556">
        <v>2012</v>
      </c>
      <c r="N294" s="556" t="s">
        <v>313</v>
      </c>
      <c r="O294" s="556" t="s">
        <v>315</v>
      </c>
      <c r="P294" s="556" t="s">
        <v>200</v>
      </c>
      <c r="Q294" s="1056">
        <v>1</v>
      </c>
      <c r="R294" s="1054">
        <v>550000</v>
      </c>
      <c r="S294" s="393"/>
      <c r="T294" s="1042"/>
      <c r="U294" s="1168"/>
    </row>
    <row r="295" spans="1:21" s="367" customFormat="1" x14ac:dyDescent="0.25">
      <c r="A295" s="384"/>
      <c r="B295" s="403" t="str">
        <f t="shared" si="0"/>
        <v/>
      </c>
      <c r="C295" s="403" t="str">
        <f t="shared" si="1"/>
        <v/>
      </c>
      <c r="D295" s="403" t="str">
        <f t="shared" si="2"/>
        <v/>
      </c>
      <c r="E295" s="403" t="str">
        <f t="shared" si="3"/>
        <v/>
      </c>
      <c r="F295" s="403" t="str">
        <f t="shared" si="4"/>
        <v/>
      </c>
      <c r="G295" s="393"/>
      <c r="H295" s="1059" t="s">
        <v>543</v>
      </c>
      <c r="I295" s="548"/>
      <c r="J295" s="548"/>
      <c r="K295" s="556" t="s">
        <v>313</v>
      </c>
      <c r="L295" s="1055"/>
      <c r="M295" s="556">
        <v>2012</v>
      </c>
      <c r="N295" s="556" t="s">
        <v>313</v>
      </c>
      <c r="O295" s="556" t="s">
        <v>315</v>
      </c>
      <c r="P295" s="556" t="s">
        <v>200</v>
      </c>
      <c r="Q295" s="1056">
        <v>1</v>
      </c>
      <c r="R295" s="1057">
        <v>150000</v>
      </c>
      <c r="S295" s="393"/>
      <c r="T295" s="1042"/>
      <c r="U295" s="1168"/>
    </row>
    <row r="296" spans="1:21" s="367" customFormat="1" x14ac:dyDescent="0.25">
      <c r="A296" s="384"/>
      <c r="B296" s="403" t="str">
        <f t="shared" si="0"/>
        <v/>
      </c>
      <c r="C296" s="403" t="str">
        <f t="shared" si="1"/>
        <v/>
      </c>
      <c r="D296" s="403" t="str">
        <f t="shared" si="2"/>
        <v/>
      </c>
      <c r="E296" s="403" t="str">
        <f t="shared" si="3"/>
        <v/>
      </c>
      <c r="F296" s="403" t="str">
        <f t="shared" si="4"/>
        <v/>
      </c>
      <c r="G296" s="393"/>
      <c r="H296" s="1059" t="s">
        <v>544</v>
      </c>
      <c r="I296" s="548"/>
      <c r="J296" s="548"/>
      <c r="K296" s="556" t="s">
        <v>313</v>
      </c>
      <c r="L296" s="1055"/>
      <c r="M296" s="556">
        <v>2012</v>
      </c>
      <c r="N296" s="556" t="s">
        <v>313</v>
      </c>
      <c r="O296" s="556" t="s">
        <v>315</v>
      </c>
      <c r="P296" s="556" t="s">
        <v>200</v>
      </c>
      <c r="Q296" s="1056">
        <v>1</v>
      </c>
      <c r="R296" s="1057">
        <v>270000</v>
      </c>
      <c r="S296" s="393"/>
      <c r="T296" s="1042"/>
      <c r="U296" s="1168"/>
    </row>
    <row r="297" spans="1:21" s="367" customFormat="1" x14ac:dyDescent="0.25">
      <c r="A297" s="384"/>
      <c r="B297" s="604">
        <v>2</v>
      </c>
      <c r="C297" s="604">
        <v>8</v>
      </c>
      <c r="D297" s="604">
        <v>2</v>
      </c>
      <c r="E297" s="604">
        <v>6</v>
      </c>
      <c r="F297" s="604">
        <v>25</v>
      </c>
      <c r="G297" s="393"/>
      <c r="H297" s="1060" t="s">
        <v>545</v>
      </c>
      <c r="I297" s="548"/>
      <c r="J297" s="548"/>
      <c r="K297" s="551" t="s">
        <v>301</v>
      </c>
      <c r="L297" s="551"/>
      <c r="M297" s="551">
        <v>2007</v>
      </c>
      <c r="N297" s="551"/>
      <c r="O297" s="1061" t="s">
        <v>315</v>
      </c>
      <c r="P297" s="551" t="s">
        <v>200</v>
      </c>
      <c r="Q297" s="552">
        <v>1</v>
      </c>
      <c r="R297" s="1057">
        <v>888713</v>
      </c>
      <c r="S297" s="393"/>
      <c r="T297" s="1042"/>
      <c r="U297" s="1168"/>
    </row>
    <row r="298" spans="1:21" s="367" customFormat="1" x14ac:dyDescent="0.25">
      <c r="A298" s="384"/>
      <c r="B298" s="604">
        <v>2</v>
      </c>
      <c r="C298" s="604">
        <v>8</v>
      </c>
      <c r="D298" s="604">
        <v>1</v>
      </c>
      <c r="E298" s="604">
        <v>1</v>
      </c>
      <c r="F298" s="604">
        <v>10</v>
      </c>
      <c r="G298" s="393"/>
      <c r="H298" s="1060" t="s">
        <v>60</v>
      </c>
      <c r="I298" s="548"/>
      <c r="J298" s="548"/>
      <c r="K298" s="551" t="s">
        <v>353</v>
      </c>
      <c r="L298" s="551"/>
      <c r="M298" s="551">
        <v>2007</v>
      </c>
      <c r="N298" s="551"/>
      <c r="O298" s="1061" t="s">
        <v>315</v>
      </c>
      <c r="P298" s="551" t="s">
        <v>200</v>
      </c>
      <c r="Q298" s="552">
        <v>2</v>
      </c>
      <c r="R298" s="1057">
        <v>618150</v>
      </c>
      <c r="S298" s="393"/>
      <c r="T298" s="1042"/>
      <c r="U298" s="1168"/>
    </row>
    <row r="299" spans="1:21" s="367" customFormat="1" x14ac:dyDescent="0.25">
      <c r="A299" s="384"/>
      <c r="B299" s="604">
        <v>2</v>
      </c>
      <c r="C299" s="604">
        <v>8</v>
      </c>
      <c r="D299" s="604">
        <v>1</v>
      </c>
      <c r="E299" s="604">
        <v>1</v>
      </c>
      <c r="F299" s="604">
        <v>10</v>
      </c>
      <c r="G299" s="393"/>
      <c r="H299" s="1060" t="s">
        <v>546</v>
      </c>
      <c r="I299" s="548"/>
      <c r="J299" s="548"/>
      <c r="K299" s="551" t="s">
        <v>346</v>
      </c>
      <c r="L299" s="551"/>
      <c r="M299" s="551">
        <v>2005</v>
      </c>
      <c r="N299" s="551"/>
      <c r="O299" s="1061" t="s">
        <v>315</v>
      </c>
      <c r="P299" s="551" t="s">
        <v>200</v>
      </c>
      <c r="Q299" s="552">
        <v>1</v>
      </c>
      <c r="R299" s="1057">
        <v>40000</v>
      </c>
      <c r="S299" s="393"/>
      <c r="T299" s="1042"/>
      <c r="U299" s="1168"/>
    </row>
    <row r="300" spans="1:21" s="367" customFormat="1" x14ac:dyDescent="0.25">
      <c r="A300" s="384"/>
      <c r="B300" s="604">
        <v>2</v>
      </c>
      <c r="C300" s="604">
        <v>8</v>
      </c>
      <c r="D300" s="604">
        <v>1</v>
      </c>
      <c r="E300" s="604">
        <v>1</v>
      </c>
      <c r="F300" s="604">
        <v>10</v>
      </c>
      <c r="G300" s="393"/>
      <c r="H300" s="1060" t="s">
        <v>547</v>
      </c>
      <c r="I300" s="548"/>
      <c r="J300" s="548"/>
      <c r="K300" s="551" t="s">
        <v>353</v>
      </c>
      <c r="L300" s="551"/>
      <c r="M300" s="551">
        <v>2007</v>
      </c>
      <c r="N300" s="551"/>
      <c r="O300" s="1061" t="s">
        <v>315</v>
      </c>
      <c r="P300" s="551" t="s">
        <v>200</v>
      </c>
      <c r="Q300" s="552">
        <v>4</v>
      </c>
      <c r="R300" s="1054">
        <v>400000</v>
      </c>
      <c r="S300" s="393"/>
      <c r="T300" s="1042"/>
      <c r="U300" s="1168"/>
    </row>
    <row r="301" spans="1:21" s="367" customFormat="1" x14ac:dyDescent="0.25">
      <c r="A301" s="384"/>
      <c r="B301" s="604">
        <v>2</v>
      </c>
      <c r="C301" s="604">
        <v>8</v>
      </c>
      <c r="D301" s="604">
        <v>1</v>
      </c>
      <c r="E301" s="604">
        <v>1</v>
      </c>
      <c r="F301" s="604">
        <v>4</v>
      </c>
      <c r="G301" s="393"/>
      <c r="H301" s="1060" t="s">
        <v>548</v>
      </c>
      <c r="I301" s="548"/>
      <c r="J301" s="548"/>
      <c r="K301" s="551" t="s">
        <v>353</v>
      </c>
      <c r="L301" s="551"/>
      <c r="M301" s="551">
        <v>2006</v>
      </c>
      <c r="N301" s="551"/>
      <c r="O301" s="1061" t="s">
        <v>315</v>
      </c>
      <c r="P301" s="551" t="s">
        <v>200</v>
      </c>
      <c r="Q301" s="552">
        <v>2</v>
      </c>
      <c r="R301" s="1057">
        <v>253400</v>
      </c>
      <c r="S301" s="393"/>
      <c r="T301" s="1042"/>
      <c r="U301" s="1168"/>
    </row>
    <row r="302" spans="1:21" s="218" customFormat="1" x14ac:dyDescent="0.25">
      <c r="A302" s="608"/>
      <c r="B302" s="609">
        <v>2</v>
      </c>
      <c r="C302" s="609">
        <v>8</v>
      </c>
      <c r="D302" s="609">
        <v>1</v>
      </c>
      <c r="E302" s="609">
        <v>9</v>
      </c>
      <c r="F302" s="609">
        <v>74</v>
      </c>
      <c r="G302" s="610"/>
      <c r="H302" s="1060" t="s">
        <v>549</v>
      </c>
      <c r="I302" s="548"/>
      <c r="J302" s="548"/>
      <c r="K302" s="551" t="s">
        <v>391</v>
      </c>
      <c r="L302" s="551"/>
      <c r="M302" s="551">
        <v>2000</v>
      </c>
      <c r="N302" s="551"/>
      <c r="O302" s="1061" t="s">
        <v>315</v>
      </c>
      <c r="P302" s="551" t="s">
        <v>200</v>
      </c>
      <c r="Q302" s="552">
        <v>1</v>
      </c>
      <c r="R302" s="1054">
        <v>1600000</v>
      </c>
      <c r="S302" s="610"/>
      <c r="T302" s="1042"/>
      <c r="U302" s="1168"/>
    </row>
    <row r="303" spans="1:21" s="367" customFormat="1" x14ac:dyDescent="0.25">
      <c r="A303" s="384"/>
      <c r="B303" s="604">
        <v>2</v>
      </c>
      <c r="C303" s="604">
        <v>8</v>
      </c>
      <c r="D303" s="604">
        <v>1</v>
      </c>
      <c r="E303" s="604">
        <v>8</v>
      </c>
      <c r="F303" s="604">
        <v>13</v>
      </c>
      <c r="G303" s="393"/>
      <c r="H303" s="1060" t="s">
        <v>550</v>
      </c>
      <c r="I303" s="548"/>
      <c r="J303" s="548"/>
      <c r="K303" s="551" t="s">
        <v>551</v>
      </c>
      <c r="L303" s="551"/>
      <c r="M303" s="551">
        <v>2007</v>
      </c>
      <c r="N303" s="551"/>
      <c r="O303" s="1061" t="s">
        <v>315</v>
      </c>
      <c r="P303" s="551" t="s">
        <v>200</v>
      </c>
      <c r="Q303" s="552">
        <v>1</v>
      </c>
      <c r="R303" s="1054">
        <v>9625000</v>
      </c>
      <c r="S303" s="393"/>
      <c r="T303" s="1042"/>
      <c r="U303" s="1168"/>
    </row>
    <row r="304" spans="1:21" s="367" customFormat="1" x14ac:dyDescent="0.25">
      <c r="A304" s="384"/>
      <c r="B304" s="604">
        <v>2</v>
      </c>
      <c r="C304" s="604">
        <v>8</v>
      </c>
      <c r="D304" s="604">
        <v>1</v>
      </c>
      <c r="E304" s="604"/>
      <c r="F304" s="604"/>
      <c r="G304" s="393"/>
      <c r="H304" s="1060" t="s">
        <v>552</v>
      </c>
      <c r="I304" s="548"/>
      <c r="J304" s="548"/>
      <c r="K304" s="551" t="s">
        <v>551</v>
      </c>
      <c r="L304" s="551"/>
      <c r="M304" s="551">
        <v>2008</v>
      </c>
      <c r="N304" s="551"/>
      <c r="O304" s="1061" t="s">
        <v>315</v>
      </c>
      <c r="P304" s="551" t="s">
        <v>200</v>
      </c>
      <c r="Q304" s="552">
        <v>1</v>
      </c>
      <c r="R304" s="1054">
        <v>330000</v>
      </c>
      <c r="S304" s="393"/>
      <c r="T304" s="1042"/>
      <c r="U304" s="1168"/>
    </row>
    <row r="305" spans="1:21" s="367" customFormat="1" x14ac:dyDescent="0.25">
      <c r="A305" s="384"/>
      <c r="B305" s="604">
        <v>2</v>
      </c>
      <c r="C305" s="604">
        <v>8</v>
      </c>
      <c r="D305" s="604">
        <v>1</v>
      </c>
      <c r="E305" s="604"/>
      <c r="F305" s="604"/>
      <c r="G305" s="393"/>
      <c r="H305" s="1060" t="s">
        <v>553</v>
      </c>
      <c r="I305" s="548"/>
      <c r="J305" s="548"/>
      <c r="K305" s="551"/>
      <c r="L305" s="551"/>
      <c r="M305" s="551">
        <v>2008</v>
      </c>
      <c r="N305" s="551"/>
      <c r="O305" s="1061" t="s">
        <v>315</v>
      </c>
      <c r="P305" s="551" t="s">
        <v>200</v>
      </c>
      <c r="Q305" s="552">
        <v>1</v>
      </c>
      <c r="R305" s="1054">
        <v>9680000</v>
      </c>
      <c r="S305" s="393"/>
      <c r="T305" s="1042"/>
      <c r="U305" s="1168"/>
    </row>
    <row r="306" spans="1:21" s="367" customFormat="1" x14ac:dyDescent="0.25">
      <c r="A306" s="384"/>
      <c r="B306" s="604">
        <v>2</v>
      </c>
      <c r="C306" s="604">
        <v>8</v>
      </c>
      <c r="D306" s="604">
        <v>1</v>
      </c>
      <c r="E306" s="604"/>
      <c r="F306" s="604"/>
      <c r="G306" s="393"/>
      <c r="H306" s="1060" t="s">
        <v>553</v>
      </c>
      <c r="I306" s="548"/>
      <c r="J306" s="548"/>
      <c r="K306" s="551"/>
      <c r="L306" s="551"/>
      <c r="M306" s="551">
        <v>2007</v>
      </c>
      <c r="N306" s="551"/>
      <c r="O306" s="1061" t="s">
        <v>315</v>
      </c>
      <c r="P306" s="551" t="s">
        <v>200</v>
      </c>
      <c r="Q306" s="552">
        <v>2</v>
      </c>
      <c r="R306" s="1054">
        <v>17338150</v>
      </c>
      <c r="S306" s="393"/>
      <c r="T306" s="1042"/>
      <c r="U306" s="1168"/>
    </row>
    <row r="307" spans="1:21" s="367" customFormat="1" x14ac:dyDescent="0.25">
      <c r="A307" s="384"/>
      <c r="B307" s="604">
        <v>2</v>
      </c>
      <c r="C307" s="604">
        <v>8</v>
      </c>
      <c r="D307" s="604">
        <v>1</v>
      </c>
      <c r="E307" s="604"/>
      <c r="F307" s="604"/>
      <c r="G307" s="393"/>
      <c r="H307" s="1060" t="s">
        <v>554</v>
      </c>
      <c r="I307" s="548"/>
      <c r="J307" s="548"/>
      <c r="K307" s="551"/>
      <c r="L307" s="551"/>
      <c r="M307" s="551">
        <v>2008</v>
      </c>
      <c r="N307" s="551"/>
      <c r="O307" s="1061" t="s">
        <v>315</v>
      </c>
      <c r="P307" s="551" t="s">
        <v>200</v>
      </c>
      <c r="Q307" s="552">
        <v>9</v>
      </c>
      <c r="R307" s="1054">
        <v>594000</v>
      </c>
      <c r="S307" s="393"/>
      <c r="T307" s="1042"/>
      <c r="U307" s="1168"/>
    </row>
    <row r="308" spans="1:21" s="367" customFormat="1" x14ac:dyDescent="0.25">
      <c r="A308" s="384"/>
      <c r="B308" s="604">
        <v>2</v>
      </c>
      <c r="C308" s="604">
        <v>8</v>
      </c>
      <c r="D308" s="604">
        <v>1</v>
      </c>
      <c r="E308" s="604"/>
      <c r="F308" s="604"/>
      <c r="G308" s="393"/>
      <c r="H308" s="1060" t="s">
        <v>555</v>
      </c>
      <c r="I308" s="548"/>
      <c r="J308" s="548"/>
      <c r="K308" s="551"/>
      <c r="L308" s="551"/>
      <c r="M308" s="551">
        <v>2008</v>
      </c>
      <c r="N308" s="551"/>
      <c r="O308" s="1061" t="s">
        <v>315</v>
      </c>
      <c r="P308" s="551" t="s">
        <v>200</v>
      </c>
      <c r="Q308" s="552">
        <v>9</v>
      </c>
      <c r="R308" s="1054">
        <v>3069000</v>
      </c>
      <c r="S308" s="393"/>
      <c r="T308" s="1042"/>
      <c r="U308" s="1168"/>
    </row>
    <row r="309" spans="1:21" s="367" customFormat="1" x14ac:dyDescent="0.25">
      <c r="A309" s="384"/>
      <c r="B309" s="604">
        <v>2</v>
      </c>
      <c r="C309" s="604">
        <v>8</v>
      </c>
      <c r="D309" s="604">
        <v>1</v>
      </c>
      <c r="E309" s="604"/>
      <c r="F309" s="604"/>
      <c r="G309" s="393"/>
      <c r="H309" s="1060" t="s">
        <v>556</v>
      </c>
      <c r="I309" s="548"/>
      <c r="J309" s="548"/>
      <c r="K309" s="551"/>
      <c r="L309" s="551"/>
      <c r="M309" s="551">
        <v>2007</v>
      </c>
      <c r="N309" s="551"/>
      <c r="O309" s="1061" t="s">
        <v>315</v>
      </c>
      <c r="P309" s="551" t="s">
        <v>200</v>
      </c>
      <c r="Q309" s="552">
        <v>1</v>
      </c>
      <c r="R309" s="1057">
        <v>888713</v>
      </c>
      <c r="S309" s="393"/>
      <c r="T309" s="1042"/>
      <c r="U309" s="1168"/>
    </row>
    <row r="310" spans="1:21" s="367" customFormat="1" x14ac:dyDescent="0.25">
      <c r="A310" s="384"/>
      <c r="B310" s="604">
        <v>2</v>
      </c>
      <c r="C310" s="604">
        <v>8</v>
      </c>
      <c r="D310" s="604">
        <v>1</v>
      </c>
      <c r="E310" s="604"/>
      <c r="F310" s="604"/>
      <c r="G310" s="393"/>
      <c r="H310" s="1060" t="s">
        <v>52</v>
      </c>
      <c r="I310" s="548"/>
      <c r="J310" s="548"/>
      <c r="K310" s="551"/>
      <c r="L310" s="551"/>
      <c r="M310" s="551">
        <v>2007</v>
      </c>
      <c r="N310" s="551"/>
      <c r="O310" s="1061" t="s">
        <v>315</v>
      </c>
      <c r="P310" s="551" t="s">
        <v>200</v>
      </c>
      <c r="Q310" s="552">
        <v>1</v>
      </c>
      <c r="R310" s="1054">
        <v>1884375</v>
      </c>
      <c r="S310" s="393"/>
      <c r="T310" s="1042"/>
      <c r="U310" s="1168"/>
    </row>
    <row r="311" spans="1:21" s="367" customFormat="1" x14ac:dyDescent="0.25">
      <c r="A311" s="384"/>
      <c r="B311" s="604">
        <v>2</v>
      </c>
      <c r="C311" s="604">
        <v>8</v>
      </c>
      <c r="D311" s="604">
        <v>1</v>
      </c>
      <c r="E311" s="604"/>
      <c r="F311" s="604"/>
      <c r="G311" s="393"/>
      <c r="H311" s="1060" t="s">
        <v>58</v>
      </c>
      <c r="I311" s="548"/>
      <c r="J311" s="548"/>
      <c r="K311" s="551"/>
      <c r="L311" s="551"/>
      <c r="M311" s="551">
        <v>2007</v>
      </c>
      <c r="N311" s="551"/>
      <c r="O311" s="1061" t="s">
        <v>315</v>
      </c>
      <c r="P311" s="551" t="s">
        <v>200</v>
      </c>
      <c r="Q311" s="552">
        <v>1</v>
      </c>
      <c r="R311" s="1054">
        <v>676163</v>
      </c>
      <c r="S311" s="393"/>
      <c r="T311" s="1042"/>
      <c r="U311" s="1168"/>
    </row>
    <row r="312" spans="1:21" s="367" customFormat="1" x14ac:dyDescent="0.25">
      <c r="A312" s="384"/>
      <c r="B312" s="604">
        <v>2</v>
      </c>
      <c r="C312" s="604">
        <v>8</v>
      </c>
      <c r="D312" s="604">
        <v>1</v>
      </c>
      <c r="E312" s="604"/>
      <c r="F312" s="604"/>
      <c r="G312" s="393"/>
      <c r="H312" s="1060" t="s">
        <v>557</v>
      </c>
      <c r="I312" s="548"/>
      <c r="J312" s="548"/>
      <c r="K312" s="551" t="s">
        <v>391</v>
      </c>
      <c r="L312" s="551"/>
      <c r="M312" s="551">
        <v>2008</v>
      </c>
      <c r="N312" s="551"/>
      <c r="O312" s="1061" t="s">
        <v>315</v>
      </c>
      <c r="P312" s="551" t="s">
        <v>200</v>
      </c>
      <c r="Q312" s="552">
        <v>1</v>
      </c>
      <c r="R312" s="1054">
        <v>9575000</v>
      </c>
      <c r="S312" s="393"/>
      <c r="T312" s="1042"/>
      <c r="U312" s="1168"/>
    </row>
    <row r="313" spans="1:21" s="367" customFormat="1" x14ac:dyDescent="0.25">
      <c r="A313" s="384"/>
      <c r="B313" s="604">
        <v>2</v>
      </c>
      <c r="C313" s="604">
        <v>8</v>
      </c>
      <c r="D313" s="604">
        <v>1</v>
      </c>
      <c r="E313" s="604"/>
      <c r="F313" s="604"/>
      <c r="G313" s="393"/>
      <c r="H313" s="1060" t="s">
        <v>558</v>
      </c>
      <c r="I313" s="548"/>
      <c r="J313" s="548"/>
      <c r="K313" s="551" t="s">
        <v>391</v>
      </c>
      <c r="L313" s="551"/>
      <c r="M313" s="551">
        <v>2000</v>
      </c>
      <c r="N313" s="551"/>
      <c r="O313" s="1061" t="s">
        <v>315</v>
      </c>
      <c r="P313" s="551" t="s">
        <v>200</v>
      </c>
      <c r="Q313" s="552">
        <v>1</v>
      </c>
      <c r="R313" s="1057">
        <v>25000</v>
      </c>
      <c r="S313" s="393"/>
      <c r="T313" s="1042"/>
      <c r="U313" s="1168"/>
    </row>
    <row r="314" spans="1:21" s="367" customFormat="1" x14ac:dyDescent="0.25">
      <c r="A314" s="384"/>
      <c r="B314" s="604">
        <v>2</v>
      </c>
      <c r="C314" s="604">
        <v>8</v>
      </c>
      <c r="D314" s="604">
        <v>1</v>
      </c>
      <c r="E314" s="604"/>
      <c r="F314" s="604"/>
      <c r="G314" s="393"/>
      <c r="H314" s="1060" t="s">
        <v>559</v>
      </c>
      <c r="I314" s="548"/>
      <c r="J314" s="548"/>
      <c r="K314" s="551" t="s">
        <v>391</v>
      </c>
      <c r="L314" s="551"/>
      <c r="M314" s="551">
        <v>2000</v>
      </c>
      <c r="N314" s="551"/>
      <c r="O314" s="1061" t="s">
        <v>315</v>
      </c>
      <c r="P314" s="551" t="s">
        <v>200</v>
      </c>
      <c r="Q314" s="552">
        <v>1</v>
      </c>
      <c r="R314" s="1054">
        <v>20000</v>
      </c>
      <c r="S314" s="393"/>
      <c r="T314" s="1042"/>
      <c r="U314" s="1168"/>
    </row>
    <row r="315" spans="1:21" s="367" customFormat="1" x14ac:dyDescent="0.25">
      <c r="A315" s="384"/>
      <c r="B315" s="604">
        <v>2</v>
      </c>
      <c r="C315" s="604">
        <v>8</v>
      </c>
      <c r="D315" s="604">
        <v>1</v>
      </c>
      <c r="E315" s="604"/>
      <c r="F315" s="604"/>
      <c r="G315" s="393"/>
      <c r="H315" s="1060" t="s">
        <v>560</v>
      </c>
      <c r="I315" s="548"/>
      <c r="J315" s="548"/>
      <c r="K315" s="551" t="s">
        <v>391</v>
      </c>
      <c r="L315" s="551"/>
      <c r="M315" s="551">
        <v>2000</v>
      </c>
      <c r="N315" s="551"/>
      <c r="O315" s="1061" t="s">
        <v>315</v>
      </c>
      <c r="P315" s="551" t="s">
        <v>200</v>
      </c>
      <c r="Q315" s="552">
        <v>1</v>
      </c>
      <c r="R315" s="1054">
        <v>500000</v>
      </c>
      <c r="S315" s="393"/>
      <c r="T315" s="1042"/>
      <c r="U315" s="1168"/>
    </row>
    <row r="316" spans="1:21" s="367" customFormat="1" x14ac:dyDescent="0.25">
      <c r="A316" s="384"/>
      <c r="B316" s="604">
        <v>2</v>
      </c>
      <c r="C316" s="604">
        <v>8</v>
      </c>
      <c r="D316" s="604">
        <v>1</v>
      </c>
      <c r="E316" s="604"/>
      <c r="F316" s="604"/>
      <c r="G316" s="393"/>
      <c r="H316" s="1060" t="s">
        <v>561</v>
      </c>
      <c r="I316" s="548"/>
      <c r="J316" s="548"/>
      <c r="K316" s="551"/>
      <c r="L316" s="551"/>
      <c r="M316" s="551">
        <v>2008</v>
      </c>
      <c r="N316" s="551"/>
      <c r="O316" s="1061" t="s">
        <v>315</v>
      </c>
      <c r="P316" s="551" t="s">
        <v>200</v>
      </c>
      <c r="Q316" s="552">
        <v>1</v>
      </c>
      <c r="R316" s="1054">
        <v>3550000</v>
      </c>
      <c r="S316" s="393"/>
      <c r="T316" s="1042"/>
      <c r="U316" s="1168"/>
    </row>
    <row r="317" spans="1:21" s="367" customFormat="1" x14ac:dyDescent="0.25">
      <c r="A317" s="384"/>
      <c r="B317" s="604">
        <v>2</v>
      </c>
      <c r="C317" s="604">
        <v>8</v>
      </c>
      <c r="D317" s="604">
        <v>1</v>
      </c>
      <c r="E317" s="604">
        <v>1</v>
      </c>
      <c r="F317" s="604">
        <v>10</v>
      </c>
      <c r="G317" s="393"/>
      <c r="H317" s="1060" t="s">
        <v>562</v>
      </c>
      <c r="I317" s="548"/>
      <c r="J317" s="548"/>
      <c r="K317" s="551"/>
      <c r="L317" s="551"/>
      <c r="M317" s="551">
        <v>1999</v>
      </c>
      <c r="N317" s="551"/>
      <c r="O317" s="1061" t="s">
        <v>315</v>
      </c>
      <c r="P317" s="551" t="s">
        <v>200</v>
      </c>
      <c r="Q317" s="552">
        <v>1</v>
      </c>
      <c r="R317" s="1057">
        <v>20000</v>
      </c>
      <c r="S317" s="393"/>
      <c r="T317" s="1042"/>
      <c r="U317" s="1168"/>
    </row>
    <row r="318" spans="1:21" s="367" customFormat="1" x14ac:dyDescent="0.25">
      <c r="A318" s="384"/>
      <c r="B318" s="604">
        <v>2</v>
      </c>
      <c r="C318" s="604">
        <v>8</v>
      </c>
      <c r="D318" s="604">
        <v>1</v>
      </c>
      <c r="E318" s="604">
        <v>1</v>
      </c>
      <c r="F318" s="604">
        <v>10</v>
      </c>
      <c r="G318" s="393"/>
      <c r="H318" s="1060" t="s">
        <v>563</v>
      </c>
      <c r="I318" s="548"/>
      <c r="J318" s="548"/>
      <c r="K318" s="551" t="s">
        <v>344</v>
      </c>
      <c r="L318" s="551"/>
      <c r="M318" s="551">
        <v>2005</v>
      </c>
      <c r="N318" s="551"/>
      <c r="O318" s="1061" t="s">
        <v>315</v>
      </c>
      <c r="P318" s="551" t="s">
        <v>200</v>
      </c>
      <c r="Q318" s="552">
        <v>1</v>
      </c>
      <c r="R318" s="1057">
        <v>30000</v>
      </c>
      <c r="S318" s="393"/>
      <c r="T318" s="1042"/>
      <c r="U318" s="1168"/>
    </row>
    <row r="319" spans="1:21" s="367" customFormat="1" x14ac:dyDescent="0.25">
      <c r="A319" s="384"/>
      <c r="B319" s="604">
        <v>2</v>
      </c>
      <c r="C319" s="604">
        <v>8</v>
      </c>
      <c r="D319" s="604">
        <v>1</v>
      </c>
      <c r="E319" s="604"/>
      <c r="F319" s="604"/>
      <c r="G319" s="393"/>
      <c r="H319" s="1060" t="s">
        <v>564</v>
      </c>
      <c r="I319" s="548"/>
      <c r="J319" s="548"/>
      <c r="K319" s="551" t="s">
        <v>346</v>
      </c>
      <c r="L319" s="551"/>
      <c r="M319" s="551" t="s">
        <v>313</v>
      </c>
      <c r="N319" s="551"/>
      <c r="O319" s="1061" t="s">
        <v>315</v>
      </c>
      <c r="P319" s="551" t="s">
        <v>200</v>
      </c>
      <c r="Q319" s="552">
        <v>1</v>
      </c>
      <c r="R319" s="1054">
        <v>40000</v>
      </c>
      <c r="S319" s="393"/>
      <c r="T319" s="1042"/>
      <c r="U319" s="1168"/>
    </row>
    <row r="320" spans="1:21" s="367" customFormat="1" x14ac:dyDescent="0.25">
      <c r="A320" s="384"/>
      <c r="B320" s="604">
        <v>2</v>
      </c>
      <c r="C320" s="604">
        <v>8</v>
      </c>
      <c r="D320" s="604">
        <v>1</v>
      </c>
      <c r="E320" s="604"/>
      <c r="F320" s="604"/>
      <c r="G320" s="393"/>
      <c r="H320" s="1060" t="s">
        <v>565</v>
      </c>
      <c r="I320" s="548"/>
      <c r="J320" s="548"/>
      <c r="K320" s="551" t="s">
        <v>346</v>
      </c>
      <c r="L320" s="551"/>
      <c r="M320" s="551">
        <v>2005</v>
      </c>
      <c r="N320" s="551"/>
      <c r="O320" s="1061" t="s">
        <v>315</v>
      </c>
      <c r="P320" s="551" t="s">
        <v>200</v>
      </c>
      <c r="Q320" s="552">
        <v>1</v>
      </c>
      <c r="R320" s="1054">
        <v>150000</v>
      </c>
      <c r="S320" s="393"/>
      <c r="T320" s="1042"/>
      <c r="U320" s="1168"/>
    </row>
    <row r="321" spans="1:21" s="367" customFormat="1" x14ac:dyDescent="0.25">
      <c r="A321" s="384"/>
      <c r="B321" s="604">
        <v>2</v>
      </c>
      <c r="C321" s="604">
        <v>8</v>
      </c>
      <c r="D321" s="604">
        <v>1</v>
      </c>
      <c r="E321" s="604"/>
      <c r="F321" s="604"/>
      <c r="G321" s="393"/>
      <c r="H321" s="1060" t="s">
        <v>566</v>
      </c>
      <c r="I321" s="548"/>
      <c r="J321" s="548"/>
      <c r="K321" s="551" t="s">
        <v>344</v>
      </c>
      <c r="L321" s="551"/>
      <c r="M321" s="551">
        <v>2008</v>
      </c>
      <c r="N321" s="551"/>
      <c r="O321" s="1061" t="s">
        <v>315</v>
      </c>
      <c r="P321" s="551" t="s">
        <v>200</v>
      </c>
      <c r="Q321" s="552">
        <v>10</v>
      </c>
      <c r="R321" s="1054">
        <v>5700000</v>
      </c>
      <c r="S321" s="393"/>
      <c r="T321" s="1042"/>
      <c r="U321" s="1168"/>
    </row>
    <row r="322" spans="1:21" s="367" customFormat="1" x14ac:dyDescent="0.25">
      <c r="A322" s="384"/>
      <c r="B322" s="604">
        <v>2</v>
      </c>
      <c r="C322" s="604">
        <v>8</v>
      </c>
      <c r="D322" s="604">
        <v>1</v>
      </c>
      <c r="E322" s="604"/>
      <c r="F322" s="604"/>
      <c r="G322" s="393"/>
      <c r="H322" s="1060" t="s">
        <v>567</v>
      </c>
      <c r="I322" s="548"/>
      <c r="J322" s="548"/>
      <c r="K322" s="551" t="s">
        <v>344</v>
      </c>
      <c r="L322" s="551"/>
      <c r="M322" s="551">
        <v>2008</v>
      </c>
      <c r="N322" s="551"/>
      <c r="O322" s="1061" t="s">
        <v>315</v>
      </c>
      <c r="P322" s="551" t="s">
        <v>200</v>
      </c>
      <c r="Q322" s="552">
        <v>2</v>
      </c>
      <c r="R322" s="1054">
        <v>125000</v>
      </c>
      <c r="S322" s="393"/>
      <c r="T322" s="1042"/>
      <c r="U322" s="1168"/>
    </row>
    <row r="323" spans="1:21" s="367" customFormat="1" x14ac:dyDescent="0.25">
      <c r="A323" s="384"/>
      <c r="B323" s="604">
        <v>2</v>
      </c>
      <c r="C323" s="604">
        <v>8</v>
      </c>
      <c r="D323" s="604">
        <v>1</v>
      </c>
      <c r="E323" s="604"/>
      <c r="F323" s="604"/>
      <c r="G323" s="393"/>
      <c r="H323" s="1060" t="s">
        <v>568</v>
      </c>
      <c r="I323" s="548"/>
      <c r="J323" s="548"/>
      <c r="K323" s="551" t="s">
        <v>376</v>
      </c>
      <c r="L323" s="551"/>
      <c r="M323" s="551">
        <v>2008</v>
      </c>
      <c r="N323" s="551"/>
      <c r="O323" s="1061" t="s">
        <v>315</v>
      </c>
      <c r="P323" s="551" t="s">
        <v>200</v>
      </c>
      <c r="Q323" s="552">
        <v>1</v>
      </c>
      <c r="R323" s="1054">
        <v>17000000</v>
      </c>
      <c r="S323" s="393"/>
      <c r="T323" s="1042"/>
      <c r="U323" s="1168"/>
    </row>
    <row r="324" spans="1:21" s="367" customFormat="1" x14ac:dyDescent="0.25">
      <c r="A324" s="384"/>
      <c r="B324" s="604">
        <v>2</v>
      </c>
      <c r="C324" s="604">
        <v>8</v>
      </c>
      <c r="D324" s="604">
        <v>1</v>
      </c>
      <c r="E324" s="604"/>
      <c r="F324" s="604"/>
      <c r="G324" s="393"/>
      <c r="H324" s="1060" t="s">
        <v>48</v>
      </c>
      <c r="I324" s="548"/>
      <c r="J324" s="548"/>
      <c r="K324" s="551" t="s">
        <v>325</v>
      </c>
      <c r="L324" s="551"/>
      <c r="M324" s="551">
        <v>2006</v>
      </c>
      <c r="N324" s="551"/>
      <c r="O324" s="1061" t="s">
        <v>315</v>
      </c>
      <c r="P324" s="551" t="s">
        <v>200</v>
      </c>
      <c r="Q324" s="552">
        <v>1</v>
      </c>
      <c r="R324" s="1054">
        <v>11000000</v>
      </c>
      <c r="S324" s="393"/>
      <c r="T324" s="1042"/>
      <c r="U324" s="1168"/>
    </row>
    <row r="325" spans="1:21" s="367" customFormat="1" x14ac:dyDescent="0.25">
      <c r="A325" s="384"/>
      <c r="B325" s="604">
        <v>2</v>
      </c>
      <c r="C325" s="604">
        <v>8</v>
      </c>
      <c r="D325" s="604">
        <v>1</v>
      </c>
      <c r="E325" s="604"/>
      <c r="F325" s="604"/>
      <c r="G325" s="393"/>
      <c r="H325" s="1060" t="s">
        <v>569</v>
      </c>
      <c r="I325" s="548"/>
      <c r="J325" s="548"/>
      <c r="K325" s="551" t="s">
        <v>420</v>
      </c>
      <c r="L325" s="551"/>
      <c r="M325" s="551">
        <v>1999</v>
      </c>
      <c r="N325" s="551"/>
      <c r="O325" s="1061" t="s">
        <v>315</v>
      </c>
      <c r="P325" s="551" t="s">
        <v>200</v>
      </c>
      <c r="Q325" s="552">
        <v>1</v>
      </c>
      <c r="R325" s="1054">
        <v>25000</v>
      </c>
      <c r="S325" s="393"/>
      <c r="T325" s="1042"/>
      <c r="U325" s="1168"/>
    </row>
    <row r="326" spans="1:21" s="367" customFormat="1" x14ac:dyDescent="0.25">
      <c r="A326" s="384"/>
      <c r="B326" s="604">
        <v>2</v>
      </c>
      <c r="C326" s="604">
        <v>8</v>
      </c>
      <c r="D326" s="604">
        <v>1</v>
      </c>
      <c r="E326" s="604"/>
      <c r="F326" s="604"/>
      <c r="G326" s="393"/>
      <c r="H326" s="1060" t="s">
        <v>570</v>
      </c>
      <c r="I326" s="548"/>
      <c r="J326" s="548"/>
      <c r="K326" s="551" t="s">
        <v>301</v>
      </c>
      <c r="L326" s="551"/>
      <c r="M326" s="551">
        <v>1990</v>
      </c>
      <c r="N326" s="551"/>
      <c r="O326" s="1061" t="s">
        <v>315</v>
      </c>
      <c r="P326" s="551" t="s">
        <v>200</v>
      </c>
      <c r="Q326" s="552">
        <v>1</v>
      </c>
      <c r="R326" s="1054">
        <v>10000</v>
      </c>
      <c r="S326" s="393"/>
      <c r="T326" s="1042"/>
      <c r="U326" s="1168"/>
    </row>
    <row r="327" spans="1:21" s="367" customFormat="1" x14ac:dyDescent="0.25">
      <c r="A327" s="384"/>
      <c r="B327" s="604">
        <v>2</v>
      </c>
      <c r="C327" s="604">
        <v>8</v>
      </c>
      <c r="D327" s="604">
        <v>1</v>
      </c>
      <c r="E327" s="604"/>
      <c r="F327" s="604"/>
      <c r="G327" s="393"/>
      <c r="H327" s="1060" t="s">
        <v>571</v>
      </c>
      <c r="I327" s="548"/>
      <c r="J327" s="548"/>
      <c r="K327" s="551" t="s">
        <v>572</v>
      </c>
      <c r="L327" s="551"/>
      <c r="M327" s="551">
        <v>1999</v>
      </c>
      <c r="N327" s="551"/>
      <c r="O327" s="1061" t="s">
        <v>315</v>
      </c>
      <c r="P327" s="551" t="s">
        <v>200</v>
      </c>
      <c r="Q327" s="552">
        <v>2</v>
      </c>
      <c r="R327" s="1054">
        <v>150000</v>
      </c>
      <c r="S327" s="393"/>
      <c r="T327" s="1042"/>
      <c r="U327" s="1168"/>
    </row>
    <row r="328" spans="1:21" s="367" customFormat="1" x14ac:dyDescent="0.25">
      <c r="A328" s="384"/>
      <c r="B328" s="604">
        <v>2</v>
      </c>
      <c r="C328" s="604">
        <v>8</v>
      </c>
      <c r="D328" s="604">
        <v>1</v>
      </c>
      <c r="E328" s="604"/>
      <c r="F328" s="604"/>
      <c r="G328" s="393"/>
      <c r="H328" s="1060" t="s">
        <v>573</v>
      </c>
      <c r="I328" s="548"/>
      <c r="J328" s="548"/>
      <c r="K328" s="551" t="s">
        <v>353</v>
      </c>
      <c r="L328" s="551"/>
      <c r="M328" s="551">
        <v>2006</v>
      </c>
      <c r="N328" s="551"/>
      <c r="O328" s="1061" t="s">
        <v>315</v>
      </c>
      <c r="P328" s="551" t="s">
        <v>200</v>
      </c>
      <c r="Q328" s="552">
        <v>1</v>
      </c>
      <c r="R328" s="1054">
        <v>45900000</v>
      </c>
      <c r="S328" s="393"/>
      <c r="T328" s="1042"/>
      <c r="U328" s="1168"/>
    </row>
    <row r="329" spans="1:21" s="367" customFormat="1" x14ac:dyDescent="0.25">
      <c r="A329" s="384"/>
      <c r="B329" s="604">
        <v>2</v>
      </c>
      <c r="C329" s="604">
        <v>8</v>
      </c>
      <c r="D329" s="604">
        <v>1</v>
      </c>
      <c r="E329" s="604"/>
      <c r="F329" s="604"/>
      <c r="G329" s="393"/>
      <c r="H329" s="1060" t="s">
        <v>574</v>
      </c>
      <c r="I329" s="548"/>
      <c r="J329" s="548"/>
      <c r="K329" s="551" t="s">
        <v>575</v>
      </c>
      <c r="L329" s="551"/>
      <c r="M329" s="551">
        <v>2006</v>
      </c>
      <c r="N329" s="551"/>
      <c r="O329" s="1061" t="s">
        <v>315</v>
      </c>
      <c r="P329" s="551" t="s">
        <v>200</v>
      </c>
      <c r="Q329" s="552">
        <v>1</v>
      </c>
      <c r="R329" s="1054">
        <v>7100000</v>
      </c>
      <c r="S329" s="393"/>
      <c r="T329" s="1042"/>
      <c r="U329" s="1168"/>
    </row>
    <row r="330" spans="1:21" s="367" customFormat="1" x14ac:dyDescent="0.25">
      <c r="A330" s="384"/>
      <c r="B330" s="604">
        <v>2</v>
      </c>
      <c r="C330" s="604">
        <v>8</v>
      </c>
      <c r="D330" s="604">
        <v>1</v>
      </c>
      <c r="E330" s="604"/>
      <c r="F330" s="604"/>
      <c r="G330" s="393"/>
      <c r="H330" s="1060" t="s">
        <v>576</v>
      </c>
      <c r="I330" s="548"/>
      <c r="J330" s="548"/>
      <c r="K330" s="551" t="s">
        <v>346</v>
      </c>
      <c r="L330" s="551"/>
      <c r="M330" s="551">
        <v>2006</v>
      </c>
      <c r="N330" s="551"/>
      <c r="O330" s="1061" t="s">
        <v>315</v>
      </c>
      <c r="P330" s="551" t="s">
        <v>200</v>
      </c>
      <c r="Q330" s="552">
        <v>1</v>
      </c>
      <c r="R330" s="1054">
        <v>2000000</v>
      </c>
      <c r="S330" s="393"/>
      <c r="T330" s="1042"/>
      <c r="U330" s="1168"/>
    </row>
    <row r="331" spans="1:21" s="367" customFormat="1" x14ac:dyDescent="0.25">
      <c r="A331" s="384"/>
      <c r="B331" s="604">
        <v>2</v>
      </c>
      <c r="C331" s="604">
        <v>8</v>
      </c>
      <c r="D331" s="604">
        <v>1</v>
      </c>
      <c r="E331" s="604"/>
      <c r="F331" s="604"/>
      <c r="G331" s="393"/>
      <c r="H331" s="1060" t="s">
        <v>546</v>
      </c>
      <c r="I331" s="548"/>
      <c r="J331" s="548"/>
      <c r="K331" s="551" t="s">
        <v>353</v>
      </c>
      <c r="L331" s="551"/>
      <c r="M331" s="551">
        <v>1998</v>
      </c>
      <c r="N331" s="551"/>
      <c r="O331" s="1061" t="s">
        <v>315</v>
      </c>
      <c r="P331" s="551" t="s">
        <v>200</v>
      </c>
      <c r="Q331" s="552">
        <v>1</v>
      </c>
      <c r="R331" s="1057">
        <v>150000</v>
      </c>
      <c r="S331" s="393"/>
      <c r="T331" s="1042"/>
      <c r="U331" s="1168"/>
    </row>
    <row r="332" spans="1:21" s="367" customFormat="1" x14ac:dyDescent="0.25">
      <c r="A332" s="384"/>
      <c r="B332" s="604">
        <v>2</v>
      </c>
      <c r="C332" s="604">
        <v>8</v>
      </c>
      <c r="D332" s="604">
        <v>1</v>
      </c>
      <c r="E332" s="604"/>
      <c r="F332" s="604"/>
      <c r="G332" s="393"/>
      <c r="H332" s="1060" t="s">
        <v>577</v>
      </c>
      <c r="I332" s="548"/>
      <c r="J332" s="548"/>
      <c r="K332" s="551" t="s">
        <v>391</v>
      </c>
      <c r="L332" s="551"/>
      <c r="M332" s="551">
        <v>2006</v>
      </c>
      <c r="N332" s="551"/>
      <c r="O332" s="1061" t="s">
        <v>315</v>
      </c>
      <c r="P332" s="551" t="s">
        <v>200</v>
      </c>
      <c r="Q332" s="552"/>
      <c r="R332" s="1054"/>
      <c r="S332" s="393"/>
      <c r="T332" s="1042"/>
      <c r="U332" s="1168"/>
    </row>
    <row r="333" spans="1:21" s="367" customFormat="1" x14ac:dyDescent="0.25">
      <c r="A333" s="384"/>
      <c r="B333" s="604">
        <v>2</v>
      </c>
      <c r="C333" s="604">
        <v>8</v>
      </c>
      <c r="D333" s="604">
        <v>1</v>
      </c>
      <c r="E333" s="604"/>
      <c r="F333" s="604"/>
      <c r="G333" s="393"/>
      <c r="H333" s="1060" t="s">
        <v>578</v>
      </c>
      <c r="I333" s="548"/>
      <c r="J333" s="548"/>
      <c r="K333" s="551" t="s">
        <v>391</v>
      </c>
      <c r="L333" s="551"/>
      <c r="M333" s="551">
        <v>2006</v>
      </c>
      <c r="N333" s="551"/>
      <c r="O333" s="1061" t="s">
        <v>315</v>
      </c>
      <c r="P333" s="551" t="s">
        <v>200</v>
      </c>
      <c r="Q333" s="552"/>
      <c r="R333" s="1054"/>
      <c r="S333" s="393"/>
      <c r="T333" s="1042"/>
      <c r="U333" s="1168"/>
    </row>
    <row r="334" spans="1:21" s="367" customFormat="1" x14ac:dyDescent="0.25">
      <c r="A334" s="384"/>
      <c r="B334" s="604">
        <v>2</v>
      </c>
      <c r="C334" s="604">
        <v>8</v>
      </c>
      <c r="D334" s="604">
        <v>1</v>
      </c>
      <c r="E334" s="604"/>
      <c r="F334" s="604"/>
      <c r="G334" s="393"/>
      <c r="H334" s="1060" t="s">
        <v>579</v>
      </c>
      <c r="I334" s="548"/>
      <c r="J334" s="548"/>
      <c r="K334" s="551" t="s">
        <v>391</v>
      </c>
      <c r="L334" s="551"/>
      <c r="M334" s="551">
        <v>2006</v>
      </c>
      <c r="N334" s="551"/>
      <c r="O334" s="1061" t="s">
        <v>315</v>
      </c>
      <c r="P334" s="551" t="s">
        <v>200</v>
      </c>
      <c r="Q334" s="552"/>
      <c r="R334" s="1054"/>
      <c r="S334" s="393"/>
      <c r="T334" s="1042"/>
      <c r="U334" s="1168"/>
    </row>
    <row r="335" spans="1:21" s="367" customFormat="1" x14ac:dyDescent="0.25">
      <c r="A335" s="384"/>
      <c r="B335" s="604">
        <v>2</v>
      </c>
      <c r="C335" s="604">
        <v>8</v>
      </c>
      <c r="D335" s="604">
        <v>1</v>
      </c>
      <c r="E335" s="604"/>
      <c r="F335" s="604"/>
      <c r="G335" s="393"/>
      <c r="H335" s="1060" t="s">
        <v>580</v>
      </c>
      <c r="I335" s="548"/>
      <c r="J335" s="548"/>
      <c r="K335" s="551" t="s">
        <v>391</v>
      </c>
      <c r="L335" s="551"/>
      <c r="M335" s="551">
        <v>2006</v>
      </c>
      <c r="N335" s="551"/>
      <c r="O335" s="1061" t="s">
        <v>315</v>
      </c>
      <c r="P335" s="551" t="s">
        <v>200</v>
      </c>
      <c r="Q335" s="552">
        <v>1</v>
      </c>
      <c r="R335" s="1054">
        <v>200000</v>
      </c>
      <c r="S335" s="393"/>
      <c r="T335" s="1042"/>
      <c r="U335" s="1168"/>
    </row>
    <row r="336" spans="1:21" s="367" customFormat="1" x14ac:dyDescent="0.25">
      <c r="A336" s="384"/>
      <c r="B336" s="604">
        <v>2</v>
      </c>
      <c r="C336" s="604">
        <v>8</v>
      </c>
      <c r="D336" s="604">
        <v>1</v>
      </c>
      <c r="E336" s="604"/>
      <c r="F336" s="604"/>
      <c r="G336" s="393"/>
      <c r="H336" s="1060" t="s">
        <v>581</v>
      </c>
      <c r="I336" s="548"/>
      <c r="J336" s="548"/>
      <c r="K336" s="551" t="s">
        <v>391</v>
      </c>
      <c r="L336" s="551"/>
      <c r="M336" s="551">
        <v>2006</v>
      </c>
      <c r="N336" s="551"/>
      <c r="O336" s="1061" t="s">
        <v>315</v>
      </c>
      <c r="P336" s="551" t="s">
        <v>200</v>
      </c>
      <c r="Q336" s="552">
        <v>1</v>
      </c>
      <c r="R336" s="1054">
        <v>3000000</v>
      </c>
      <c r="S336" s="393"/>
      <c r="T336" s="1042"/>
      <c r="U336" s="1168"/>
    </row>
    <row r="337" spans="1:21" s="367" customFormat="1" x14ac:dyDescent="0.25">
      <c r="A337" s="384"/>
      <c r="B337" s="604">
        <v>2</v>
      </c>
      <c r="C337" s="604">
        <v>8</v>
      </c>
      <c r="D337" s="604">
        <v>1</v>
      </c>
      <c r="E337" s="604"/>
      <c r="F337" s="604"/>
      <c r="G337" s="393"/>
      <c r="H337" s="1060" t="s">
        <v>582</v>
      </c>
      <c r="I337" s="548"/>
      <c r="J337" s="548"/>
      <c r="K337" s="551" t="s">
        <v>572</v>
      </c>
      <c r="L337" s="551"/>
      <c r="M337" s="551">
        <v>2006</v>
      </c>
      <c r="N337" s="551"/>
      <c r="O337" s="1061" t="s">
        <v>315</v>
      </c>
      <c r="P337" s="551" t="s">
        <v>200</v>
      </c>
      <c r="Q337" s="552">
        <v>1</v>
      </c>
      <c r="R337" s="1054">
        <v>3000</v>
      </c>
      <c r="S337" s="393"/>
      <c r="T337" s="1042"/>
      <c r="U337" s="1168"/>
    </row>
    <row r="338" spans="1:21" s="367" customFormat="1" x14ac:dyDescent="0.25">
      <c r="A338" s="384"/>
      <c r="B338" s="604">
        <v>2</v>
      </c>
      <c r="C338" s="604">
        <v>8</v>
      </c>
      <c r="D338" s="604">
        <v>1</v>
      </c>
      <c r="E338" s="604"/>
      <c r="F338" s="604"/>
      <c r="G338" s="393"/>
      <c r="H338" s="1060" t="s">
        <v>55</v>
      </c>
      <c r="I338" s="548"/>
      <c r="J338" s="548"/>
      <c r="K338" s="551" t="s">
        <v>572</v>
      </c>
      <c r="L338" s="551"/>
      <c r="M338" s="551">
        <v>2006</v>
      </c>
      <c r="N338" s="551"/>
      <c r="O338" s="1061" t="s">
        <v>315</v>
      </c>
      <c r="P338" s="551" t="s">
        <v>200</v>
      </c>
      <c r="Q338" s="552">
        <v>1</v>
      </c>
      <c r="R338" s="1057">
        <v>600000</v>
      </c>
      <c r="S338" s="393"/>
      <c r="T338" s="1042"/>
      <c r="U338" s="1168"/>
    </row>
    <row r="339" spans="1:21" s="367" customFormat="1" x14ac:dyDescent="0.25">
      <c r="A339" s="384"/>
      <c r="B339" s="604">
        <v>2</v>
      </c>
      <c r="C339" s="604">
        <v>8</v>
      </c>
      <c r="D339" s="604">
        <v>1</v>
      </c>
      <c r="E339" s="604"/>
      <c r="F339" s="604"/>
      <c r="G339" s="393"/>
      <c r="H339" s="1060" t="s">
        <v>330</v>
      </c>
      <c r="I339" s="548"/>
      <c r="J339" s="548"/>
      <c r="K339" s="551" t="s">
        <v>370</v>
      </c>
      <c r="L339" s="551"/>
      <c r="M339" s="551">
        <v>2006</v>
      </c>
      <c r="N339" s="551"/>
      <c r="O339" s="1061" t="s">
        <v>315</v>
      </c>
      <c r="P339" s="551" t="s">
        <v>200</v>
      </c>
      <c r="Q339" s="552">
        <v>1</v>
      </c>
      <c r="R339" s="1054">
        <v>20000</v>
      </c>
      <c r="S339" s="393"/>
      <c r="T339" s="1042"/>
      <c r="U339" s="1168"/>
    </row>
    <row r="340" spans="1:21" s="367" customFormat="1" x14ac:dyDescent="0.25">
      <c r="A340" s="384"/>
      <c r="B340" s="604">
        <v>2</v>
      </c>
      <c r="C340" s="604">
        <v>8</v>
      </c>
      <c r="D340" s="604">
        <v>1</v>
      </c>
      <c r="E340" s="604"/>
      <c r="F340" s="604"/>
      <c r="G340" s="393"/>
      <c r="H340" s="1060" t="s">
        <v>583</v>
      </c>
      <c r="I340" s="548"/>
      <c r="J340" s="548"/>
      <c r="K340" s="551" t="s">
        <v>391</v>
      </c>
      <c r="L340" s="551"/>
      <c r="M340" s="551">
        <v>2007</v>
      </c>
      <c r="N340" s="551"/>
      <c r="O340" s="1061" t="s">
        <v>315</v>
      </c>
      <c r="P340" s="551" t="s">
        <v>200</v>
      </c>
      <c r="Q340" s="552">
        <v>1</v>
      </c>
      <c r="R340" s="1054">
        <v>1396500</v>
      </c>
      <c r="S340" s="393"/>
      <c r="T340" s="1042"/>
      <c r="U340" s="1168"/>
    </row>
    <row r="341" spans="1:21" s="367" customFormat="1" x14ac:dyDescent="0.25">
      <c r="A341" s="384"/>
      <c r="B341" s="604">
        <v>2</v>
      </c>
      <c r="C341" s="604">
        <v>8</v>
      </c>
      <c r="D341" s="604">
        <v>1</v>
      </c>
      <c r="E341" s="604"/>
      <c r="F341" s="604"/>
      <c r="G341" s="393"/>
      <c r="H341" s="1060" t="s">
        <v>584</v>
      </c>
      <c r="I341" s="548"/>
      <c r="J341" s="548"/>
      <c r="K341" s="551" t="s">
        <v>551</v>
      </c>
      <c r="L341" s="551"/>
      <c r="M341" s="551">
        <v>2007</v>
      </c>
      <c r="N341" s="551"/>
      <c r="O341" s="1061" t="s">
        <v>315</v>
      </c>
      <c r="P341" s="551" t="s">
        <v>200</v>
      </c>
      <c r="Q341" s="552">
        <v>1</v>
      </c>
      <c r="R341" s="1054">
        <v>1163800</v>
      </c>
      <c r="S341" s="393"/>
      <c r="T341" s="1042"/>
      <c r="U341" s="1168"/>
    </row>
    <row r="342" spans="1:21" s="367" customFormat="1" x14ac:dyDescent="0.25">
      <c r="A342" s="384"/>
      <c r="B342" s="604">
        <v>2</v>
      </c>
      <c r="C342" s="604">
        <v>8</v>
      </c>
      <c r="D342" s="604">
        <v>1</v>
      </c>
      <c r="E342" s="604"/>
      <c r="F342" s="604"/>
      <c r="G342" s="393"/>
      <c r="H342" s="1060" t="s">
        <v>585</v>
      </c>
      <c r="I342" s="548"/>
      <c r="J342" s="548"/>
      <c r="K342" s="551" t="s">
        <v>406</v>
      </c>
      <c r="L342" s="551"/>
      <c r="M342" s="551">
        <v>2000</v>
      </c>
      <c r="N342" s="551"/>
      <c r="O342" s="1061" t="s">
        <v>315</v>
      </c>
      <c r="P342" s="551" t="s">
        <v>200</v>
      </c>
      <c r="Q342" s="552">
        <v>1</v>
      </c>
      <c r="R342" s="1057">
        <v>200000</v>
      </c>
      <c r="S342" s="393"/>
      <c r="T342" s="1042"/>
      <c r="U342" s="1168"/>
    </row>
    <row r="343" spans="1:21" s="367" customFormat="1" x14ac:dyDescent="0.25">
      <c r="A343" s="384"/>
      <c r="B343" s="604"/>
      <c r="C343" s="604"/>
      <c r="D343" s="604"/>
      <c r="E343" s="604"/>
      <c r="F343" s="604"/>
      <c r="G343" s="393"/>
      <c r="H343" s="1060" t="s">
        <v>586</v>
      </c>
      <c r="I343" s="548"/>
      <c r="J343" s="548"/>
      <c r="K343" s="551"/>
      <c r="L343" s="551"/>
      <c r="M343" s="551">
        <v>2005</v>
      </c>
      <c r="N343" s="551"/>
      <c r="O343" s="1061"/>
      <c r="P343" s="551"/>
      <c r="Q343" s="552"/>
      <c r="R343" s="1054"/>
      <c r="S343" s="393"/>
      <c r="T343" s="1042"/>
      <c r="U343" s="1168"/>
    </row>
    <row r="344" spans="1:21" s="367" customFormat="1" x14ac:dyDescent="0.25">
      <c r="A344" s="384"/>
      <c r="B344" s="604">
        <v>2</v>
      </c>
      <c r="C344" s="604">
        <v>8</v>
      </c>
      <c r="D344" s="604">
        <v>1</v>
      </c>
      <c r="E344" s="604"/>
      <c r="F344" s="604"/>
      <c r="G344" s="393"/>
      <c r="H344" s="1060" t="s">
        <v>51</v>
      </c>
      <c r="I344" s="548"/>
      <c r="J344" s="548"/>
      <c r="K344" s="551" t="s">
        <v>587</v>
      </c>
      <c r="L344" s="551"/>
      <c r="M344" s="551">
        <v>2005</v>
      </c>
      <c r="N344" s="551"/>
      <c r="O344" s="1061" t="s">
        <v>315</v>
      </c>
      <c r="P344" s="551" t="s">
        <v>200</v>
      </c>
      <c r="Q344" s="552">
        <v>5</v>
      </c>
      <c r="R344" s="1057">
        <v>300000</v>
      </c>
      <c r="S344" s="393"/>
      <c r="T344" s="1042"/>
      <c r="U344" s="1168"/>
    </row>
    <row r="345" spans="1:21" s="367" customFormat="1" x14ac:dyDescent="0.25">
      <c r="A345" s="384"/>
      <c r="B345" s="604">
        <v>2</v>
      </c>
      <c r="C345" s="604">
        <v>8</v>
      </c>
      <c r="D345" s="604">
        <v>1</v>
      </c>
      <c r="E345" s="604"/>
      <c r="F345" s="604"/>
      <c r="G345" s="393"/>
      <c r="H345" s="1060" t="s">
        <v>588</v>
      </c>
      <c r="I345" s="548"/>
      <c r="J345" s="548"/>
      <c r="K345" s="551" t="s">
        <v>391</v>
      </c>
      <c r="L345" s="551"/>
      <c r="M345" s="551">
        <v>2005</v>
      </c>
      <c r="N345" s="551"/>
      <c r="O345" s="1061" t="s">
        <v>315</v>
      </c>
      <c r="P345" s="551" t="s">
        <v>200</v>
      </c>
      <c r="Q345" s="552">
        <v>2</v>
      </c>
      <c r="R345" s="1057">
        <v>1000000</v>
      </c>
      <c r="S345" s="393"/>
      <c r="T345" s="1042"/>
      <c r="U345" s="1168"/>
    </row>
    <row r="346" spans="1:21" s="367" customFormat="1" x14ac:dyDescent="0.25">
      <c r="A346" s="384"/>
      <c r="B346" s="604">
        <v>2</v>
      </c>
      <c r="C346" s="604">
        <v>8</v>
      </c>
      <c r="D346" s="604">
        <v>1</v>
      </c>
      <c r="E346" s="604">
        <v>1</v>
      </c>
      <c r="F346" s="604">
        <v>10</v>
      </c>
      <c r="G346" s="393"/>
      <c r="H346" s="1060" t="s">
        <v>50</v>
      </c>
      <c r="I346" s="548"/>
      <c r="J346" s="548"/>
      <c r="K346" s="551" t="s">
        <v>391</v>
      </c>
      <c r="L346" s="551"/>
      <c r="M346" s="551">
        <v>2005</v>
      </c>
      <c r="N346" s="551"/>
      <c r="O346" s="1061" t="s">
        <v>315</v>
      </c>
      <c r="P346" s="551" t="s">
        <v>200</v>
      </c>
      <c r="Q346" s="552">
        <v>1</v>
      </c>
      <c r="R346" s="1057">
        <v>100000</v>
      </c>
      <c r="S346" s="393"/>
      <c r="T346" s="1042"/>
      <c r="U346" s="1168"/>
    </row>
    <row r="347" spans="1:21" s="367" customFormat="1" x14ac:dyDescent="0.25">
      <c r="A347" s="384"/>
      <c r="B347" s="604">
        <v>2</v>
      </c>
      <c r="C347" s="604">
        <v>8</v>
      </c>
      <c r="D347" s="604">
        <v>1</v>
      </c>
      <c r="E347" s="604"/>
      <c r="F347" s="604"/>
      <c r="G347" s="393"/>
      <c r="H347" s="1060" t="s">
        <v>589</v>
      </c>
      <c r="I347" s="548"/>
      <c r="J347" s="548"/>
      <c r="K347" s="551" t="s">
        <v>344</v>
      </c>
      <c r="L347" s="551"/>
      <c r="M347" s="551">
        <v>2005</v>
      </c>
      <c r="N347" s="551"/>
      <c r="O347" s="1061" t="s">
        <v>315</v>
      </c>
      <c r="P347" s="551" t="s">
        <v>200</v>
      </c>
      <c r="Q347" s="552">
        <v>4</v>
      </c>
      <c r="R347" s="1054">
        <v>100000</v>
      </c>
      <c r="S347" s="393"/>
      <c r="T347" s="1042"/>
      <c r="U347" s="1168"/>
    </row>
    <row r="348" spans="1:21" s="367" customFormat="1" x14ac:dyDescent="0.25">
      <c r="A348" s="384"/>
      <c r="B348" s="604">
        <v>2</v>
      </c>
      <c r="C348" s="604">
        <v>8</v>
      </c>
      <c r="D348" s="604">
        <v>1</v>
      </c>
      <c r="E348" s="604"/>
      <c r="F348" s="604"/>
      <c r="G348" s="393"/>
      <c r="H348" s="1060" t="s">
        <v>521</v>
      </c>
      <c r="I348" s="548"/>
      <c r="J348" s="548"/>
      <c r="K348" s="551" t="s">
        <v>590</v>
      </c>
      <c r="L348" s="551"/>
      <c r="M348" s="551">
        <v>2007</v>
      </c>
      <c r="N348" s="551"/>
      <c r="O348" s="1061" t="s">
        <v>315</v>
      </c>
      <c r="P348" s="551" t="s">
        <v>200</v>
      </c>
      <c r="Q348" s="552">
        <v>1</v>
      </c>
      <c r="R348" s="1054">
        <v>25750000</v>
      </c>
      <c r="S348" s="393"/>
      <c r="T348" s="1042"/>
      <c r="U348" s="1168"/>
    </row>
    <row r="349" spans="1:21" s="367" customFormat="1" x14ac:dyDescent="0.25">
      <c r="A349" s="384"/>
      <c r="B349" s="604">
        <v>2</v>
      </c>
      <c r="C349" s="604">
        <v>8</v>
      </c>
      <c r="D349" s="604">
        <v>1</v>
      </c>
      <c r="E349" s="604"/>
      <c r="F349" s="604"/>
      <c r="G349" s="393"/>
      <c r="H349" s="1060" t="s">
        <v>591</v>
      </c>
      <c r="I349" s="548"/>
      <c r="J349" s="548"/>
      <c r="K349" s="551"/>
      <c r="L349" s="551"/>
      <c r="M349" s="551">
        <v>2007</v>
      </c>
      <c r="N349" s="551"/>
      <c r="O349" s="1061" t="s">
        <v>315</v>
      </c>
      <c r="P349" s="551" t="s">
        <v>200</v>
      </c>
      <c r="Q349" s="552">
        <v>1</v>
      </c>
      <c r="R349" s="1057">
        <v>1650000</v>
      </c>
      <c r="S349" s="393"/>
      <c r="T349" s="1042"/>
      <c r="U349" s="1168"/>
    </row>
    <row r="350" spans="1:21" s="367" customFormat="1" x14ac:dyDescent="0.25">
      <c r="A350" s="384"/>
      <c r="B350" s="604">
        <v>2</v>
      </c>
      <c r="C350" s="604">
        <v>8</v>
      </c>
      <c r="D350" s="604">
        <v>1</v>
      </c>
      <c r="E350" s="604">
        <v>11</v>
      </c>
      <c r="F350" s="604">
        <v>1</v>
      </c>
      <c r="G350" s="393"/>
      <c r="H350" s="1060" t="s">
        <v>592</v>
      </c>
      <c r="I350" s="548"/>
      <c r="J350" s="548"/>
      <c r="K350" s="551" t="s">
        <v>346</v>
      </c>
      <c r="L350" s="551"/>
      <c r="M350" s="551">
        <v>2007</v>
      </c>
      <c r="N350" s="551"/>
      <c r="O350" s="1061" t="s">
        <v>315</v>
      </c>
      <c r="P350" s="551" t="s">
        <v>200</v>
      </c>
      <c r="Q350" s="552">
        <v>1</v>
      </c>
      <c r="R350" s="1057">
        <v>1650000</v>
      </c>
      <c r="S350" s="393"/>
      <c r="T350" s="1042"/>
      <c r="U350" s="1168"/>
    </row>
    <row r="351" spans="1:21" s="367" customFormat="1" x14ac:dyDescent="0.25">
      <c r="A351" s="384"/>
      <c r="B351" s="604">
        <v>2</v>
      </c>
      <c r="C351" s="604">
        <v>8</v>
      </c>
      <c r="D351" s="604">
        <v>1</v>
      </c>
      <c r="E351" s="604"/>
      <c r="F351" s="604"/>
      <c r="G351" s="393"/>
      <c r="H351" s="1060" t="s">
        <v>593</v>
      </c>
      <c r="I351" s="548"/>
      <c r="J351" s="548"/>
      <c r="K351" s="551" t="s">
        <v>590</v>
      </c>
      <c r="L351" s="551"/>
      <c r="M351" s="551">
        <v>2007</v>
      </c>
      <c r="N351" s="551"/>
      <c r="O351" s="1061" t="s">
        <v>315</v>
      </c>
      <c r="P351" s="551" t="s">
        <v>200</v>
      </c>
      <c r="Q351" s="552">
        <v>1</v>
      </c>
      <c r="R351" s="1057">
        <v>250000</v>
      </c>
      <c r="S351" s="393"/>
      <c r="T351" s="1042"/>
      <c r="U351" s="1168"/>
    </row>
    <row r="352" spans="1:21" s="367" customFormat="1" x14ac:dyDescent="0.25">
      <c r="A352" s="384"/>
      <c r="B352" s="604">
        <v>2</v>
      </c>
      <c r="C352" s="604">
        <v>8</v>
      </c>
      <c r="D352" s="604">
        <v>1</v>
      </c>
      <c r="E352" s="604"/>
      <c r="F352" s="604"/>
      <c r="G352" s="393"/>
      <c r="H352" s="1060" t="s">
        <v>594</v>
      </c>
      <c r="I352" s="548"/>
      <c r="J352" s="548"/>
      <c r="K352" s="551" t="s">
        <v>590</v>
      </c>
      <c r="L352" s="551"/>
      <c r="M352" s="551">
        <v>2007</v>
      </c>
      <c r="N352" s="551"/>
      <c r="O352" s="1061" t="s">
        <v>315</v>
      </c>
      <c r="P352" s="551" t="s">
        <v>200</v>
      </c>
      <c r="Q352" s="552">
        <v>1</v>
      </c>
      <c r="R352" s="1054">
        <v>120000</v>
      </c>
      <c r="S352" s="393"/>
      <c r="T352" s="1042"/>
      <c r="U352" s="1168"/>
    </row>
    <row r="353" spans="1:21" s="367" customFormat="1" x14ac:dyDescent="0.25">
      <c r="A353" s="384"/>
      <c r="B353" s="604">
        <v>2</v>
      </c>
      <c r="C353" s="604">
        <v>8</v>
      </c>
      <c r="D353" s="604">
        <v>1</v>
      </c>
      <c r="E353" s="604"/>
      <c r="F353" s="604"/>
      <c r="G353" s="393"/>
      <c r="H353" s="1060" t="s">
        <v>56</v>
      </c>
      <c r="I353" s="548"/>
      <c r="J353" s="548"/>
      <c r="K353" s="551"/>
      <c r="L353" s="551"/>
      <c r="M353" s="551">
        <v>2007</v>
      </c>
      <c r="N353" s="551"/>
      <c r="O353" s="1061" t="s">
        <v>315</v>
      </c>
      <c r="P353" s="551" t="s">
        <v>200</v>
      </c>
      <c r="Q353" s="552">
        <v>1</v>
      </c>
      <c r="R353" s="1054">
        <v>650000</v>
      </c>
      <c r="S353" s="393"/>
      <c r="T353" s="1042"/>
      <c r="U353" s="1168"/>
    </row>
    <row r="354" spans="1:21" s="367" customFormat="1" x14ac:dyDescent="0.25">
      <c r="A354" s="384"/>
      <c r="B354" s="604">
        <v>2</v>
      </c>
      <c r="C354" s="604">
        <v>8</v>
      </c>
      <c r="D354" s="604">
        <v>1</v>
      </c>
      <c r="E354" s="604"/>
      <c r="F354" s="604"/>
      <c r="G354" s="393"/>
      <c r="H354" s="1060" t="s">
        <v>595</v>
      </c>
      <c r="I354" s="548"/>
      <c r="J354" s="548"/>
      <c r="K354" s="551"/>
      <c r="L354" s="551"/>
      <c r="M354" s="551">
        <v>2007</v>
      </c>
      <c r="N354" s="551"/>
      <c r="O354" s="1061" t="s">
        <v>315</v>
      </c>
      <c r="P354" s="551" t="s">
        <v>200</v>
      </c>
      <c r="Q354" s="552">
        <v>1</v>
      </c>
      <c r="R354" s="1054">
        <v>9325000</v>
      </c>
      <c r="S354" s="393"/>
      <c r="T354" s="1042"/>
      <c r="U354" s="1168"/>
    </row>
    <row r="355" spans="1:21" s="367" customFormat="1" x14ac:dyDescent="0.25">
      <c r="A355" s="384"/>
      <c r="B355" s="604">
        <v>2</v>
      </c>
      <c r="C355" s="604">
        <v>8</v>
      </c>
      <c r="D355" s="604">
        <v>1</v>
      </c>
      <c r="E355" s="604"/>
      <c r="F355" s="604"/>
      <c r="G355" s="393"/>
      <c r="H355" s="1060" t="s">
        <v>596</v>
      </c>
      <c r="I355" s="548"/>
      <c r="J355" s="548"/>
      <c r="K355" s="551" t="s">
        <v>353</v>
      </c>
      <c r="L355" s="551"/>
      <c r="M355" s="551">
        <v>2008</v>
      </c>
      <c r="N355" s="551"/>
      <c r="O355" s="1061" t="s">
        <v>315</v>
      </c>
      <c r="P355" s="551" t="s">
        <v>200</v>
      </c>
      <c r="Q355" s="552">
        <v>1</v>
      </c>
      <c r="R355" s="1054">
        <v>4700000</v>
      </c>
      <c r="S355" s="393"/>
      <c r="T355" s="1042"/>
      <c r="U355" s="1168"/>
    </row>
    <row r="356" spans="1:21" s="367" customFormat="1" x14ac:dyDescent="0.25">
      <c r="A356" s="384"/>
      <c r="B356" s="604">
        <v>2</v>
      </c>
      <c r="C356" s="604">
        <v>8</v>
      </c>
      <c r="D356" s="604">
        <v>1</v>
      </c>
      <c r="E356" s="604"/>
      <c r="F356" s="604"/>
      <c r="G356" s="393"/>
      <c r="H356" s="1060" t="s">
        <v>596</v>
      </c>
      <c r="I356" s="548"/>
      <c r="J356" s="548"/>
      <c r="K356" s="551"/>
      <c r="L356" s="551"/>
      <c r="M356" s="551">
        <v>2007</v>
      </c>
      <c r="N356" s="551"/>
      <c r="O356" s="1061" t="s">
        <v>315</v>
      </c>
      <c r="P356" s="551" t="s">
        <v>200</v>
      </c>
      <c r="Q356" s="552">
        <v>1</v>
      </c>
      <c r="R356" s="1054">
        <v>500000</v>
      </c>
      <c r="S356" s="393"/>
      <c r="T356" s="1042"/>
      <c r="U356" s="1168"/>
    </row>
    <row r="357" spans="1:21" s="367" customFormat="1" x14ac:dyDescent="0.25">
      <c r="A357" s="384"/>
      <c r="B357" s="604">
        <v>2</v>
      </c>
      <c r="C357" s="604">
        <v>8</v>
      </c>
      <c r="D357" s="604">
        <v>1</v>
      </c>
      <c r="E357" s="604"/>
      <c r="F357" s="604"/>
      <c r="G357" s="393"/>
      <c r="H357" s="1060" t="s">
        <v>597</v>
      </c>
      <c r="I357" s="548"/>
      <c r="J357" s="548"/>
      <c r="K357" s="551" t="s">
        <v>353</v>
      </c>
      <c r="L357" s="551"/>
      <c r="M357" s="551">
        <v>2006</v>
      </c>
      <c r="N357" s="551"/>
      <c r="O357" s="1061" t="s">
        <v>315</v>
      </c>
      <c r="P357" s="551" t="s">
        <v>200</v>
      </c>
      <c r="Q357" s="552">
        <v>5</v>
      </c>
      <c r="R357" s="1054">
        <v>1601000</v>
      </c>
      <c r="S357" s="393"/>
      <c r="T357" s="1042"/>
      <c r="U357" s="1168"/>
    </row>
    <row r="358" spans="1:21" s="367" customFormat="1" x14ac:dyDescent="0.25">
      <c r="A358" s="384"/>
      <c r="B358" s="604">
        <v>2</v>
      </c>
      <c r="C358" s="604">
        <v>8</v>
      </c>
      <c r="D358" s="604">
        <v>1</v>
      </c>
      <c r="E358" s="604">
        <v>11</v>
      </c>
      <c r="F358" s="604">
        <v>1</v>
      </c>
      <c r="G358" s="393"/>
      <c r="H358" s="1060" t="s">
        <v>598</v>
      </c>
      <c r="I358" s="548"/>
      <c r="J358" s="548"/>
      <c r="K358" s="551" t="s">
        <v>599</v>
      </c>
      <c r="L358" s="551"/>
      <c r="M358" s="551">
        <v>2011</v>
      </c>
      <c r="N358" s="551"/>
      <c r="O358" s="1061" t="s">
        <v>315</v>
      </c>
      <c r="P358" s="551" t="s">
        <v>200</v>
      </c>
      <c r="Q358" s="552">
        <v>1</v>
      </c>
      <c r="R358" s="1054">
        <v>963600</v>
      </c>
      <c r="S358" s="393"/>
      <c r="T358" s="1042"/>
      <c r="U358" s="1168"/>
    </row>
    <row r="359" spans="1:21" s="367" customFormat="1" x14ac:dyDescent="0.25">
      <c r="A359" s="384"/>
      <c r="B359" s="604">
        <v>2</v>
      </c>
      <c r="C359" s="604">
        <v>8</v>
      </c>
      <c r="D359" s="604">
        <v>1</v>
      </c>
      <c r="E359" s="604">
        <v>11</v>
      </c>
      <c r="F359" s="604">
        <v>1</v>
      </c>
      <c r="G359" s="393"/>
      <c r="H359" s="1060" t="s">
        <v>598</v>
      </c>
      <c r="I359" s="548"/>
      <c r="J359" s="548"/>
      <c r="K359" s="551" t="s">
        <v>599</v>
      </c>
      <c r="L359" s="551"/>
      <c r="M359" s="551">
        <v>2011</v>
      </c>
      <c r="N359" s="551"/>
      <c r="O359" s="1061" t="s">
        <v>315</v>
      </c>
      <c r="P359" s="551" t="s">
        <v>200</v>
      </c>
      <c r="Q359" s="552">
        <v>2</v>
      </c>
      <c r="R359" s="1054">
        <v>4906000</v>
      </c>
      <c r="S359" s="393"/>
      <c r="T359" s="1042"/>
      <c r="U359" s="1168"/>
    </row>
    <row r="360" spans="1:21" s="367" customFormat="1" x14ac:dyDescent="0.25">
      <c r="A360" s="384"/>
      <c r="B360" s="604">
        <v>2</v>
      </c>
      <c r="C360" s="604">
        <v>8</v>
      </c>
      <c r="D360" s="604">
        <v>1</v>
      </c>
      <c r="E360" s="604">
        <v>11</v>
      </c>
      <c r="F360" s="604">
        <v>1</v>
      </c>
      <c r="G360" s="393"/>
      <c r="H360" s="1060" t="s">
        <v>600</v>
      </c>
      <c r="I360" s="548"/>
      <c r="J360" s="548"/>
      <c r="K360" s="551" t="s">
        <v>599</v>
      </c>
      <c r="L360" s="551"/>
      <c r="M360" s="551">
        <v>2011</v>
      </c>
      <c r="N360" s="551"/>
      <c r="O360" s="1061" t="s">
        <v>315</v>
      </c>
      <c r="P360" s="551" t="s">
        <v>200</v>
      </c>
      <c r="Q360" s="552">
        <v>2</v>
      </c>
      <c r="R360" s="1057">
        <v>7760500</v>
      </c>
      <c r="S360" s="393"/>
      <c r="T360" s="1042"/>
      <c r="U360" s="1168"/>
    </row>
    <row r="361" spans="1:21" s="367" customFormat="1" x14ac:dyDescent="0.25">
      <c r="A361" s="384"/>
      <c r="B361" s="604">
        <v>2</v>
      </c>
      <c r="C361" s="604">
        <v>8</v>
      </c>
      <c r="D361" s="604">
        <v>1</v>
      </c>
      <c r="E361" s="604">
        <v>11</v>
      </c>
      <c r="F361" s="604">
        <v>1</v>
      </c>
      <c r="G361" s="393"/>
      <c r="H361" s="1060" t="s">
        <v>600</v>
      </c>
      <c r="I361" s="548"/>
      <c r="J361" s="548"/>
      <c r="K361" s="551" t="s">
        <v>599</v>
      </c>
      <c r="L361" s="551"/>
      <c r="M361" s="551">
        <v>2011</v>
      </c>
      <c r="N361" s="551"/>
      <c r="O361" s="1061" t="s">
        <v>315</v>
      </c>
      <c r="P361" s="551" t="s">
        <v>200</v>
      </c>
      <c r="Q361" s="552">
        <v>1</v>
      </c>
      <c r="R361" s="1057">
        <v>4427500</v>
      </c>
      <c r="S361" s="393"/>
      <c r="T361" s="1042"/>
      <c r="U361" s="1168"/>
    </row>
    <row r="362" spans="1:21" s="367" customFormat="1" x14ac:dyDescent="0.25">
      <c r="A362" s="384"/>
      <c r="B362" s="604">
        <v>2</v>
      </c>
      <c r="C362" s="604">
        <v>8</v>
      </c>
      <c r="D362" s="604">
        <v>1</v>
      </c>
      <c r="E362" s="604">
        <v>11</v>
      </c>
      <c r="F362" s="604">
        <v>1</v>
      </c>
      <c r="G362" s="393"/>
      <c r="H362" s="1060" t="s">
        <v>601</v>
      </c>
      <c r="I362" s="548"/>
      <c r="J362" s="548"/>
      <c r="K362" s="551" t="s">
        <v>599</v>
      </c>
      <c r="L362" s="551"/>
      <c r="M362" s="551">
        <v>2011</v>
      </c>
      <c r="N362" s="551"/>
      <c r="O362" s="1061" t="s">
        <v>315</v>
      </c>
      <c r="P362" s="551" t="s">
        <v>200</v>
      </c>
      <c r="Q362" s="552">
        <v>2</v>
      </c>
      <c r="R362" s="1057">
        <v>9780840</v>
      </c>
      <c r="S362" s="393"/>
      <c r="T362" s="1042"/>
      <c r="U362" s="1168"/>
    </row>
    <row r="363" spans="1:21" s="367" customFormat="1" x14ac:dyDescent="0.25">
      <c r="A363" s="384"/>
      <c r="B363" s="604">
        <v>2</v>
      </c>
      <c r="C363" s="604">
        <v>8</v>
      </c>
      <c r="D363" s="604">
        <v>1</v>
      </c>
      <c r="E363" s="604"/>
      <c r="F363" s="604"/>
      <c r="G363" s="393"/>
      <c r="H363" s="1060" t="s">
        <v>602</v>
      </c>
      <c r="I363" s="548"/>
      <c r="J363" s="548"/>
      <c r="K363" s="551" t="s">
        <v>551</v>
      </c>
      <c r="L363" s="551"/>
      <c r="M363" s="551">
        <v>2008</v>
      </c>
      <c r="N363" s="551"/>
      <c r="O363" s="1061" t="s">
        <v>315</v>
      </c>
      <c r="P363" s="551" t="s">
        <v>200</v>
      </c>
      <c r="Q363" s="552">
        <v>1</v>
      </c>
      <c r="R363" s="1057">
        <v>19800000</v>
      </c>
      <c r="S363" s="393"/>
      <c r="T363" s="1042"/>
      <c r="U363" s="1168"/>
    </row>
    <row r="364" spans="1:21" s="367" customFormat="1" x14ac:dyDescent="0.25">
      <c r="A364" s="384"/>
      <c r="B364" s="604">
        <v>2</v>
      </c>
      <c r="C364" s="604">
        <v>8</v>
      </c>
      <c r="D364" s="604">
        <v>1</v>
      </c>
      <c r="E364" s="604"/>
      <c r="F364" s="604"/>
      <c r="G364" s="393"/>
      <c r="H364" s="1060" t="s">
        <v>603</v>
      </c>
      <c r="I364" s="548"/>
      <c r="J364" s="548"/>
      <c r="K364" s="551"/>
      <c r="L364" s="551"/>
      <c r="M364" s="551">
        <v>2009</v>
      </c>
      <c r="N364" s="551"/>
      <c r="O364" s="1061" t="s">
        <v>315</v>
      </c>
      <c r="P364" s="551" t="s">
        <v>200</v>
      </c>
      <c r="Q364" s="552">
        <v>2</v>
      </c>
      <c r="R364" s="1054">
        <v>924000</v>
      </c>
      <c r="S364" s="393"/>
      <c r="T364" s="1042"/>
      <c r="U364" s="1168"/>
    </row>
    <row r="365" spans="1:21" s="367" customFormat="1" x14ac:dyDescent="0.25">
      <c r="A365" s="384"/>
      <c r="B365" s="604">
        <v>2</v>
      </c>
      <c r="C365" s="604">
        <v>8</v>
      </c>
      <c r="D365" s="604">
        <v>1</v>
      </c>
      <c r="E365" s="604">
        <v>1</v>
      </c>
      <c r="F365" s="604">
        <v>10</v>
      </c>
      <c r="G365" s="393"/>
      <c r="H365" s="1060" t="s">
        <v>604</v>
      </c>
      <c r="I365" s="548"/>
      <c r="J365" s="548"/>
      <c r="K365" s="551"/>
      <c r="L365" s="551"/>
      <c r="M365" s="551">
        <v>2005</v>
      </c>
      <c r="N365" s="551"/>
      <c r="O365" s="1061" t="s">
        <v>315</v>
      </c>
      <c r="P365" s="551" t="s">
        <v>200</v>
      </c>
      <c r="Q365" s="552">
        <v>2</v>
      </c>
      <c r="R365" s="1057">
        <v>200000</v>
      </c>
      <c r="S365" s="393"/>
      <c r="T365" s="1042"/>
      <c r="U365" s="1168"/>
    </row>
    <row r="366" spans="1:21" s="367" customFormat="1" x14ac:dyDescent="0.25">
      <c r="A366" s="384"/>
      <c r="B366" s="604">
        <v>2</v>
      </c>
      <c r="C366" s="604">
        <v>8</v>
      </c>
      <c r="D366" s="604">
        <v>1</v>
      </c>
      <c r="E366" s="604">
        <v>1</v>
      </c>
      <c r="F366" s="604">
        <v>10</v>
      </c>
      <c r="G366" s="393"/>
      <c r="H366" s="1060" t="s">
        <v>50</v>
      </c>
      <c r="I366" s="548"/>
      <c r="J366" s="548"/>
      <c r="K366" s="551"/>
      <c r="L366" s="551"/>
      <c r="M366" s="551">
        <v>2008</v>
      </c>
      <c r="N366" s="551"/>
      <c r="O366" s="1061" t="s">
        <v>315</v>
      </c>
      <c r="P366" s="551" t="s">
        <v>200</v>
      </c>
      <c r="Q366" s="552">
        <v>3</v>
      </c>
      <c r="R366" s="1057">
        <v>240000</v>
      </c>
      <c r="S366" s="393"/>
      <c r="T366" s="1042"/>
      <c r="U366" s="1168"/>
    </row>
    <row r="367" spans="1:21" s="367" customFormat="1" x14ac:dyDescent="0.25">
      <c r="A367" s="384"/>
      <c r="B367" s="604">
        <v>2</v>
      </c>
      <c r="C367" s="604">
        <v>8</v>
      </c>
      <c r="D367" s="604">
        <v>1</v>
      </c>
      <c r="E367" s="604"/>
      <c r="F367" s="604"/>
      <c r="G367" s="393"/>
      <c r="H367" s="1060" t="s">
        <v>605</v>
      </c>
      <c r="I367" s="548"/>
      <c r="J367" s="548"/>
      <c r="K367" s="551"/>
      <c r="L367" s="551"/>
      <c r="M367" s="551">
        <v>2008</v>
      </c>
      <c r="N367" s="551"/>
      <c r="O367" s="1061" t="s">
        <v>315</v>
      </c>
      <c r="P367" s="551" t="s">
        <v>200</v>
      </c>
      <c r="Q367" s="552">
        <v>3</v>
      </c>
      <c r="R367" s="1057">
        <v>75000</v>
      </c>
      <c r="S367" s="393"/>
      <c r="T367" s="1042"/>
      <c r="U367" s="1168"/>
    </row>
    <row r="368" spans="1:21" s="367" customFormat="1" x14ac:dyDescent="0.25">
      <c r="A368" s="384"/>
      <c r="B368" s="604">
        <v>2</v>
      </c>
      <c r="C368" s="604">
        <v>8</v>
      </c>
      <c r="D368" s="604">
        <v>1</v>
      </c>
      <c r="E368" s="604"/>
      <c r="F368" s="604"/>
      <c r="G368" s="393"/>
      <c r="H368" s="1060" t="s">
        <v>606</v>
      </c>
      <c r="I368" s="548"/>
      <c r="J368" s="548"/>
      <c r="K368" s="551"/>
      <c r="L368" s="551"/>
      <c r="M368" s="551">
        <v>2006</v>
      </c>
      <c r="N368" s="551"/>
      <c r="O368" s="1061" t="s">
        <v>315</v>
      </c>
      <c r="P368" s="551" t="s">
        <v>200</v>
      </c>
      <c r="Q368" s="552">
        <v>5</v>
      </c>
      <c r="R368" s="1054">
        <v>1500000</v>
      </c>
      <c r="S368" s="393"/>
      <c r="T368" s="1042"/>
      <c r="U368" s="1168"/>
    </row>
    <row r="369" spans="1:21" s="367" customFormat="1" x14ac:dyDescent="0.25">
      <c r="A369" s="384"/>
      <c r="B369" s="604">
        <v>2</v>
      </c>
      <c r="C369" s="604">
        <v>8</v>
      </c>
      <c r="D369" s="604">
        <v>1</v>
      </c>
      <c r="E369" s="604">
        <v>1</v>
      </c>
      <c r="F369" s="604">
        <v>10</v>
      </c>
      <c r="G369" s="393"/>
      <c r="H369" s="1060" t="s">
        <v>51</v>
      </c>
      <c r="I369" s="548"/>
      <c r="J369" s="548"/>
      <c r="K369" s="551"/>
      <c r="L369" s="551"/>
      <c r="M369" s="551">
        <v>2008</v>
      </c>
      <c r="N369" s="551"/>
      <c r="O369" s="1061" t="s">
        <v>315</v>
      </c>
      <c r="P369" s="551" t="s">
        <v>200</v>
      </c>
      <c r="Q369" s="552">
        <v>9</v>
      </c>
      <c r="R369" s="1057">
        <v>2970000</v>
      </c>
      <c r="S369" s="393"/>
      <c r="T369" s="1042"/>
      <c r="U369" s="1168"/>
    </row>
    <row r="370" spans="1:21" s="367" customFormat="1" x14ac:dyDescent="0.25">
      <c r="A370" s="384"/>
      <c r="B370" s="604">
        <v>2</v>
      </c>
      <c r="C370" s="604">
        <v>8</v>
      </c>
      <c r="D370" s="604">
        <v>1</v>
      </c>
      <c r="E370" s="604"/>
      <c r="F370" s="604"/>
      <c r="G370" s="393"/>
      <c r="H370" s="1060" t="s">
        <v>607</v>
      </c>
      <c r="I370" s="548"/>
      <c r="J370" s="548"/>
      <c r="K370" s="551"/>
      <c r="L370" s="551"/>
      <c r="M370" s="551">
        <v>2008</v>
      </c>
      <c r="N370" s="551"/>
      <c r="O370" s="1061" t="s">
        <v>315</v>
      </c>
      <c r="P370" s="551" t="s">
        <v>200</v>
      </c>
      <c r="Q370" s="552">
        <v>2</v>
      </c>
      <c r="R370" s="1054">
        <v>1000000</v>
      </c>
      <c r="S370" s="393"/>
      <c r="T370" s="1042"/>
      <c r="U370" s="1168"/>
    </row>
    <row r="371" spans="1:21" s="367" customFormat="1" x14ac:dyDescent="0.25">
      <c r="A371" s="384"/>
      <c r="B371" s="604">
        <v>2</v>
      </c>
      <c r="C371" s="604">
        <v>8</v>
      </c>
      <c r="D371" s="604">
        <v>1</v>
      </c>
      <c r="E371" s="604"/>
      <c r="F371" s="604"/>
      <c r="G371" s="393"/>
      <c r="H371" s="1060" t="s">
        <v>608</v>
      </c>
      <c r="I371" s="548"/>
      <c r="J371" s="548"/>
      <c r="K371" s="551"/>
      <c r="L371" s="551"/>
      <c r="M371" s="551">
        <v>2008</v>
      </c>
      <c r="N371" s="551"/>
      <c r="O371" s="1061" t="s">
        <v>315</v>
      </c>
      <c r="P371" s="551" t="s">
        <v>200</v>
      </c>
      <c r="Q371" s="552"/>
      <c r="R371" s="1054"/>
      <c r="S371" s="393"/>
      <c r="T371" s="1042"/>
      <c r="U371" s="1168"/>
    </row>
    <row r="372" spans="1:21" s="367" customFormat="1" x14ac:dyDescent="0.25">
      <c r="A372" s="384"/>
      <c r="B372" s="604">
        <v>2</v>
      </c>
      <c r="C372" s="604">
        <v>8</v>
      </c>
      <c r="D372" s="604">
        <v>1</v>
      </c>
      <c r="E372" s="604"/>
      <c r="F372" s="604"/>
      <c r="G372" s="393"/>
      <c r="H372" s="1060" t="s">
        <v>609</v>
      </c>
      <c r="I372" s="548"/>
      <c r="J372" s="548"/>
      <c r="K372" s="551"/>
      <c r="L372" s="551"/>
      <c r="M372" s="551">
        <v>2008</v>
      </c>
      <c r="N372" s="551"/>
      <c r="O372" s="1061" t="s">
        <v>315</v>
      </c>
      <c r="P372" s="551" t="s">
        <v>200</v>
      </c>
      <c r="Q372" s="552"/>
      <c r="R372" s="1054"/>
      <c r="S372" s="393"/>
      <c r="T372" s="1042"/>
      <c r="U372" s="1168"/>
    </row>
    <row r="373" spans="1:21" s="367" customFormat="1" x14ac:dyDescent="0.25">
      <c r="A373" s="384"/>
      <c r="B373" s="604">
        <v>2</v>
      </c>
      <c r="C373" s="604">
        <v>8</v>
      </c>
      <c r="D373" s="604">
        <v>1</v>
      </c>
      <c r="E373" s="604">
        <v>1</v>
      </c>
      <c r="F373" s="604">
        <v>10</v>
      </c>
      <c r="G373" s="393"/>
      <c r="H373" s="1060" t="s">
        <v>51</v>
      </c>
      <c r="I373" s="548"/>
      <c r="J373" s="548"/>
      <c r="K373" s="551"/>
      <c r="L373" s="551"/>
      <c r="M373" s="551">
        <v>2012</v>
      </c>
      <c r="N373" s="551"/>
      <c r="O373" s="1061" t="s">
        <v>315</v>
      </c>
      <c r="P373" s="551" t="s">
        <v>200</v>
      </c>
      <c r="Q373" s="552"/>
      <c r="R373" s="1054"/>
      <c r="S373" s="393"/>
      <c r="T373" s="1042"/>
      <c r="U373" s="1168"/>
    </row>
    <row r="374" spans="1:21" s="367" customFormat="1" x14ac:dyDescent="0.25">
      <c r="A374" s="384"/>
      <c r="B374" s="604">
        <v>2</v>
      </c>
      <c r="C374" s="604">
        <v>8</v>
      </c>
      <c r="D374" s="604">
        <v>1</v>
      </c>
      <c r="E374" s="604">
        <v>2</v>
      </c>
      <c r="F374" s="604">
        <v>6</v>
      </c>
      <c r="G374" s="393"/>
      <c r="H374" s="1060" t="s">
        <v>610</v>
      </c>
      <c r="I374" s="548"/>
      <c r="J374" s="548"/>
      <c r="K374" s="551" t="s">
        <v>590</v>
      </c>
      <c r="L374" s="551"/>
      <c r="M374" s="551">
        <v>2005</v>
      </c>
      <c r="N374" s="551"/>
      <c r="O374" s="1061" t="s">
        <v>315</v>
      </c>
      <c r="P374" s="551" t="s">
        <v>200</v>
      </c>
      <c r="Q374" s="552">
        <v>1</v>
      </c>
      <c r="R374" s="1054">
        <v>3070300</v>
      </c>
      <c r="S374" s="393"/>
      <c r="T374" s="1042"/>
      <c r="U374" s="1168"/>
    </row>
    <row r="375" spans="1:21" s="367" customFormat="1" x14ac:dyDescent="0.25">
      <c r="A375" s="384"/>
      <c r="B375" s="604">
        <v>2</v>
      </c>
      <c r="C375" s="604">
        <v>8</v>
      </c>
      <c r="D375" s="604">
        <v>1</v>
      </c>
      <c r="E375" s="604">
        <v>2</v>
      </c>
      <c r="F375" s="604">
        <v>6</v>
      </c>
      <c r="G375" s="393"/>
      <c r="H375" s="1060" t="s">
        <v>611</v>
      </c>
      <c r="I375" s="548"/>
      <c r="J375" s="548"/>
      <c r="K375" s="551" t="s">
        <v>551</v>
      </c>
      <c r="L375" s="551"/>
      <c r="M375" s="551">
        <v>2007</v>
      </c>
      <c r="N375" s="551"/>
      <c r="O375" s="1061" t="s">
        <v>315</v>
      </c>
      <c r="P375" s="551" t="s">
        <v>303</v>
      </c>
      <c r="Q375" s="552">
        <v>1</v>
      </c>
      <c r="R375" s="1054">
        <v>510000</v>
      </c>
      <c r="S375" s="393"/>
      <c r="T375" s="1042"/>
      <c r="U375" s="1168"/>
    </row>
    <row r="376" spans="1:21" s="367" customFormat="1" x14ac:dyDescent="0.25">
      <c r="A376" s="620"/>
      <c r="B376" s="564">
        <v>2</v>
      </c>
      <c r="C376" s="564">
        <v>8</v>
      </c>
      <c r="D376" s="564">
        <v>1</v>
      </c>
      <c r="E376" s="564">
        <v>1</v>
      </c>
      <c r="F376" s="564">
        <v>6</v>
      </c>
      <c r="G376" s="393"/>
      <c r="H376" s="1062" t="s">
        <v>612</v>
      </c>
      <c r="I376" s="548"/>
      <c r="J376" s="548"/>
      <c r="K376" s="1063"/>
      <c r="L376" s="1064"/>
      <c r="M376" s="1063">
        <v>2014</v>
      </c>
      <c r="N376" s="1065"/>
      <c r="O376" s="1066" t="s">
        <v>315</v>
      </c>
      <c r="P376" s="1065" t="s">
        <v>200</v>
      </c>
      <c r="Q376" s="1067">
        <v>7</v>
      </c>
      <c r="R376" s="1068">
        <v>350000</v>
      </c>
      <c r="S376" s="393"/>
      <c r="T376" s="1042"/>
      <c r="U376" s="1168"/>
    </row>
    <row r="377" spans="1:21" s="367" customFormat="1" x14ac:dyDescent="0.25">
      <c r="A377" s="620"/>
      <c r="B377" s="564">
        <v>2</v>
      </c>
      <c r="C377" s="564">
        <v>8</v>
      </c>
      <c r="D377" s="564">
        <v>1</v>
      </c>
      <c r="E377" s="564">
        <v>12</v>
      </c>
      <c r="F377" s="564">
        <v>68</v>
      </c>
      <c r="G377" s="393"/>
      <c r="H377" s="1062" t="s">
        <v>613</v>
      </c>
      <c r="I377" s="548"/>
      <c r="J377" s="548"/>
      <c r="K377" s="1063"/>
      <c r="L377" s="1064"/>
      <c r="M377" s="1063">
        <v>2014</v>
      </c>
      <c r="N377" s="1065"/>
      <c r="O377" s="1066" t="s">
        <v>315</v>
      </c>
      <c r="P377" s="1065" t="s">
        <v>200</v>
      </c>
      <c r="Q377" s="1067">
        <v>1</v>
      </c>
      <c r="R377" s="1068">
        <v>25000000</v>
      </c>
      <c r="S377" s="393"/>
      <c r="T377" s="1042"/>
      <c r="U377" s="1168"/>
    </row>
    <row r="378" spans="1:21" s="367" customFormat="1" x14ac:dyDescent="0.25">
      <c r="A378" s="620"/>
      <c r="B378" s="564">
        <v>2</v>
      </c>
      <c r="C378" s="564">
        <v>8</v>
      </c>
      <c r="D378" s="564">
        <v>1</v>
      </c>
      <c r="E378" s="564">
        <v>1</v>
      </c>
      <c r="F378" s="564">
        <v>6</v>
      </c>
      <c r="G378" s="393"/>
      <c r="H378" s="1062" t="s">
        <v>614</v>
      </c>
      <c r="I378" s="548"/>
      <c r="J378" s="548"/>
      <c r="K378" s="1063"/>
      <c r="L378" s="1064"/>
      <c r="M378" s="1063">
        <v>2014</v>
      </c>
      <c r="N378" s="1065"/>
      <c r="O378" s="1066" t="s">
        <v>315</v>
      </c>
      <c r="P378" s="1065" t="s">
        <v>200</v>
      </c>
      <c r="Q378" s="1067">
        <v>1</v>
      </c>
      <c r="R378" s="1068">
        <v>2000000</v>
      </c>
      <c r="S378" s="393"/>
      <c r="T378" s="1042"/>
      <c r="U378" s="1168"/>
    </row>
    <row r="379" spans="1:21" s="367" customFormat="1" x14ac:dyDescent="0.25">
      <c r="A379" s="620"/>
      <c r="B379" s="564">
        <v>2</v>
      </c>
      <c r="C379" s="564">
        <v>8</v>
      </c>
      <c r="D379" s="564">
        <v>1</v>
      </c>
      <c r="E379" s="564">
        <v>1</v>
      </c>
      <c r="F379" s="564">
        <v>4</v>
      </c>
      <c r="G379" s="393"/>
      <c r="H379" s="1062" t="s">
        <v>615</v>
      </c>
      <c r="I379" s="548"/>
      <c r="J379" s="548"/>
      <c r="K379" s="1063"/>
      <c r="L379" s="1064"/>
      <c r="M379" s="1063">
        <v>2014</v>
      </c>
      <c r="N379" s="1065"/>
      <c r="O379" s="1066" t="s">
        <v>315</v>
      </c>
      <c r="P379" s="1065" t="s">
        <v>200</v>
      </c>
      <c r="Q379" s="1067">
        <v>1</v>
      </c>
      <c r="R379" s="1068">
        <v>1000000</v>
      </c>
      <c r="S379" s="393"/>
      <c r="T379" s="1042"/>
      <c r="U379" s="1168"/>
    </row>
    <row r="380" spans="1:21" s="367" customFormat="1" x14ac:dyDescent="0.25">
      <c r="A380" s="620"/>
      <c r="B380" s="564">
        <v>2</v>
      </c>
      <c r="C380" s="564">
        <v>8</v>
      </c>
      <c r="D380" s="564">
        <v>1</v>
      </c>
      <c r="E380" s="564">
        <v>12</v>
      </c>
      <c r="F380" s="564">
        <v>68</v>
      </c>
      <c r="G380" s="393"/>
      <c r="H380" s="1062" t="s">
        <v>616</v>
      </c>
      <c r="I380" s="548"/>
      <c r="J380" s="548"/>
      <c r="K380" s="1063"/>
      <c r="L380" s="1064"/>
      <c r="M380" s="1063">
        <v>2014</v>
      </c>
      <c r="N380" s="1065"/>
      <c r="O380" s="1066" t="s">
        <v>315</v>
      </c>
      <c r="P380" s="1065" t="s">
        <v>200</v>
      </c>
      <c r="Q380" s="1067">
        <v>1</v>
      </c>
      <c r="R380" s="1068">
        <v>2000000</v>
      </c>
      <c r="S380" s="393"/>
      <c r="T380" s="1042"/>
      <c r="U380" s="1168"/>
    </row>
    <row r="381" spans="1:21" s="367" customFormat="1" x14ac:dyDescent="0.25">
      <c r="A381" s="620"/>
      <c r="B381" s="564">
        <v>2</v>
      </c>
      <c r="C381" s="564">
        <v>8</v>
      </c>
      <c r="D381" s="564">
        <v>1</v>
      </c>
      <c r="E381" s="564">
        <v>12</v>
      </c>
      <c r="F381" s="564">
        <v>68</v>
      </c>
      <c r="G381" s="393"/>
      <c r="H381" s="1062" t="s">
        <v>617</v>
      </c>
      <c r="I381" s="548"/>
      <c r="J381" s="548"/>
      <c r="K381" s="1063"/>
      <c r="L381" s="1064"/>
      <c r="M381" s="1063">
        <v>2014</v>
      </c>
      <c r="N381" s="1065"/>
      <c r="O381" s="1066" t="s">
        <v>315</v>
      </c>
      <c r="P381" s="1065" t="s">
        <v>200</v>
      </c>
      <c r="Q381" s="1067">
        <v>1</v>
      </c>
      <c r="R381" s="1068">
        <v>2000000</v>
      </c>
      <c r="S381" s="393"/>
      <c r="T381" s="1042"/>
      <c r="U381" s="1168"/>
    </row>
    <row r="382" spans="1:21" s="367" customFormat="1" x14ac:dyDescent="0.25">
      <c r="A382" s="620"/>
      <c r="B382" s="564">
        <v>2</v>
      </c>
      <c r="C382" s="564">
        <v>8</v>
      </c>
      <c r="D382" s="564">
        <v>1</v>
      </c>
      <c r="E382" s="564">
        <v>1</v>
      </c>
      <c r="F382" s="564">
        <v>75</v>
      </c>
      <c r="G382" s="393"/>
      <c r="H382" s="1062" t="s">
        <v>618</v>
      </c>
      <c r="I382" s="548"/>
      <c r="J382" s="548"/>
      <c r="K382" s="1063"/>
      <c r="L382" s="1064"/>
      <c r="M382" s="1063">
        <v>2014</v>
      </c>
      <c r="N382" s="1065"/>
      <c r="O382" s="1066" t="s">
        <v>315</v>
      </c>
      <c r="P382" s="1065" t="s">
        <v>200</v>
      </c>
      <c r="Q382" s="1067">
        <v>1</v>
      </c>
      <c r="R382" s="1068">
        <v>1000000</v>
      </c>
      <c r="S382" s="393"/>
      <c r="T382" s="1042"/>
      <c r="U382" s="1168"/>
    </row>
    <row r="383" spans="1:21" s="367" customFormat="1" x14ac:dyDescent="0.25">
      <c r="A383" s="620"/>
      <c r="B383" s="564">
        <v>2</v>
      </c>
      <c r="C383" s="564">
        <v>8</v>
      </c>
      <c r="D383" s="564">
        <v>1</v>
      </c>
      <c r="E383" s="564">
        <v>12</v>
      </c>
      <c r="F383" s="564">
        <v>68</v>
      </c>
      <c r="G383" s="393"/>
      <c r="H383" s="1062" t="s">
        <v>619</v>
      </c>
      <c r="I383" s="548"/>
      <c r="J383" s="548"/>
      <c r="K383" s="1063"/>
      <c r="L383" s="1064"/>
      <c r="M383" s="1063">
        <v>2014</v>
      </c>
      <c r="N383" s="1065"/>
      <c r="O383" s="1066" t="s">
        <v>315</v>
      </c>
      <c r="P383" s="1065" t="s">
        <v>200</v>
      </c>
      <c r="Q383" s="1067">
        <v>1</v>
      </c>
      <c r="R383" s="1068">
        <v>1500000</v>
      </c>
      <c r="S383" s="393"/>
      <c r="T383" s="1042"/>
      <c r="U383" s="1168"/>
    </row>
    <row r="384" spans="1:21" s="367" customFormat="1" x14ac:dyDescent="0.25">
      <c r="A384" s="620"/>
      <c r="B384" s="564">
        <v>2</v>
      </c>
      <c r="C384" s="564">
        <v>8</v>
      </c>
      <c r="D384" s="564">
        <v>1</v>
      </c>
      <c r="E384" s="564">
        <v>12</v>
      </c>
      <c r="F384" s="564">
        <v>68</v>
      </c>
      <c r="G384" s="393"/>
      <c r="H384" s="1062" t="s">
        <v>597</v>
      </c>
      <c r="I384" s="548"/>
      <c r="J384" s="548"/>
      <c r="K384" s="1063"/>
      <c r="L384" s="1064"/>
      <c r="M384" s="1063">
        <v>2014</v>
      </c>
      <c r="N384" s="1065"/>
      <c r="O384" s="1066" t="s">
        <v>315</v>
      </c>
      <c r="P384" s="1065" t="s">
        <v>200</v>
      </c>
      <c r="Q384" s="1067">
        <v>6</v>
      </c>
      <c r="R384" s="1069">
        <v>18000000</v>
      </c>
      <c r="S384" s="393"/>
      <c r="T384" s="1042"/>
      <c r="U384" s="1168"/>
    </row>
    <row r="385" spans="1:21" s="367" customFormat="1" x14ac:dyDescent="0.25">
      <c r="A385" s="620"/>
      <c r="B385" s="564">
        <v>2</v>
      </c>
      <c r="C385" s="564">
        <v>8</v>
      </c>
      <c r="D385" s="564">
        <v>1</v>
      </c>
      <c r="E385" s="564">
        <v>12</v>
      </c>
      <c r="F385" s="564">
        <v>68</v>
      </c>
      <c r="G385" s="393"/>
      <c r="H385" s="1062" t="s">
        <v>620</v>
      </c>
      <c r="I385" s="548"/>
      <c r="J385" s="548"/>
      <c r="K385" s="1063"/>
      <c r="L385" s="1064"/>
      <c r="M385" s="1063">
        <v>2014</v>
      </c>
      <c r="N385" s="1065"/>
      <c r="O385" s="1066" t="s">
        <v>315</v>
      </c>
      <c r="P385" s="1065" t="s">
        <v>200</v>
      </c>
      <c r="Q385" s="1067">
        <v>5</v>
      </c>
      <c r="R385" s="1069">
        <v>5000000</v>
      </c>
      <c r="S385" s="393"/>
      <c r="T385" s="1042"/>
      <c r="U385" s="1168"/>
    </row>
    <row r="386" spans="1:21" s="367" customFormat="1" x14ac:dyDescent="0.25">
      <c r="A386" s="620"/>
      <c r="B386" s="564">
        <v>2</v>
      </c>
      <c r="C386" s="564">
        <v>8</v>
      </c>
      <c r="D386" s="564">
        <v>1</v>
      </c>
      <c r="E386" s="564">
        <v>12</v>
      </c>
      <c r="F386" s="564">
        <v>68</v>
      </c>
      <c r="G386" s="393"/>
      <c r="H386" s="1062" t="s">
        <v>621</v>
      </c>
      <c r="I386" s="548"/>
      <c r="J386" s="548"/>
      <c r="K386" s="1063"/>
      <c r="L386" s="1064"/>
      <c r="M386" s="1063">
        <v>2014</v>
      </c>
      <c r="N386" s="1065"/>
      <c r="O386" s="1066" t="s">
        <v>315</v>
      </c>
      <c r="P386" s="1065" t="s">
        <v>200</v>
      </c>
      <c r="Q386" s="1067">
        <v>1</v>
      </c>
      <c r="R386" s="1068">
        <v>1200000</v>
      </c>
      <c r="S386" s="393"/>
      <c r="T386" s="1042"/>
      <c r="U386" s="1168"/>
    </row>
    <row r="387" spans="1:21" s="367" customFormat="1" x14ac:dyDescent="0.25">
      <c r="A387" s="620"/>
      <c r="B387" s="564">
        <v>2</v>
      </c>
      <c r="C387" s="564">
        <v>8</v>
      </c>
      <c r="D387" s="564">
        <v>1</v>
      </c>
      <c r="E387" s="564">
        <v>12</v>
      </c>
      <c r="F387" s="564">
        <v>68</v>
      </c>
      <c r="G387" s="393"/>
      <c r="H387" s="1062" t="s">
        <v>622</v>
      </c>
      <c r="I387" s="548"/>
      <c r="J387" s="548"/>
      <c r="K387" s="1063"/>
      <c r="L387" s="1064"/>
      <c r="M387" s="1063">
        <v>2014</v>
      </c>
      <c r="N387" s="1065"/>
      <c r="O387" s="1066" t="s">
        <v>315</v>
      </c>
      <c r="P387" s="1065" t="s">
        <v>200</v>
      </c>
      <c r="Q387" s="1067">
        <v>1</v>
      </c>
      <c r="R387" s="1068">
        <v>2000000</v>
      </c>
      <c r="S387" s="393"/>
      <c r="T387" s="1042"/>
      <c r="U387" s="1168"/>
    </row>
    <row r="388" spans="1:21" s="367" customFormat="1" x14ac:dyDescent="0.25">
      <c r="A388" s="620"/>
      <c r="B388" s="564">
        <v>2</v>
      </c>
      <c r="C388" s="564">
        <v>8</v>
      </c>
      <c r="D388" s="564">
        <v>1</v>
      </c>
      <c r="E388" s="564">
        <v>12</v>
      </c>
      <c r="F388" s="564">
        <v>68</v>
      </c>
      <c r="G388" s="393"/>
      <c r="H388" s="1062" t="s">
        <v>623</v>
      </c>
      <c r="I388" s="548"/>
      <c r="J388" s="548"/>
      <c r="K388" s="1063"/>
      <c r="L388" s="1064"/>
      <c r="M388" s="1063">
        <v>2014</v>
      </c>
      <c r="N388" s="1065"/>
      <c r="O388" s="1066" t="s">
        <v>315</v>
      </c>
      <c r="P388" s="1065" t="s">
        <v>200</v>
      </c>
      <c r="Q388" s="1067">
        <v>10</v>
      </c>
      <c r="R388" s="1069">
        <v>20000000</v>
      </c>
      <c r="S388" s="393"/>
      <c r="T388" s="1042"/>
      <c r="U388" s="1168"/>
    </row>
    <row r="389" spans="1:21" s="367" customFormat="1" x14ac:dyDescent="0.25">
      <c r="A389" s="620"/>
      <c r="B389" s="564">
        <v>2</v>
      </c>
      <c r="C389" s="564">
        <v>8</v>
      </c>
      <c r="D389" s="564">
        <v>1</v>
      </c>
      <c r="E389" s="564">
        <v>12</v>
      </c>
      <c r="F389" s="564">
        <v>68</v>
      </c>
      <c r="G389" s="393"/>
      <c r="H389" s="1062" t="s">
        <v>624</v>
      </c>
      <c r="I389" s="548"/>
      <c r="J389" s="548"/>
      <c r="K389" s="1063"/>
      <c r="L389" s="1064"/>
      <c r="M389" s="1063">
        <v>2014</v>
      </c>
      <c r="N389" s="1065"/>
      <c r="O389" s="1066" t="s">
        <v>315</v>
      </c>
      <c r="P389" s="1065" t="s">
        <v>200</v>
      </c>
      <c r="Q389" s="1067">
        <v>7</v>
      </c>
      <c r="R389" s="1069">
        <v>29400000</v>
      </c>
      <c r="S389" s="393"/>
      <c r="T389" s="1042"/>
      <c r="U389" s="1168"/>
    </row>
    <row r="390" spans="1:21" s="540" customFormat="1" x14ac:dyDescent="0.25">
      <c r="A390" s="630"/>
      <c r="B390" s="529"/>
      <c r="C390" s="529"/>
      <c r="D390" s="529"/>
      <c r="E390" s="529"/>
      <c r="F390" s="529"/>
      <c r="G390" s="530"/>
      <c r="H390" s="1062" t="s">
        <v>625</v>
      </c>
      <c r="I390" s="548"/>
      <c r="J390" s="548"/>
      <c r="K390" s="1063"/>
      <c r="L390" s="1064"/>
      <c r="M390" s="1063">
        <v>2015</v>
      </c>
      <c r="N390" s="1065"/>
      <c r="O390" s="1066" t="s">
        <v>315</v>
      </c>
      <c r="P390" s="1065" t="s">
        <v>200</v>
      </c>
      <c r="Q390" s="1067">
        <v>8</v>
      </c>
      <c r="R390" s="1068">
        <v>1100000</v>
      </c>
      <c r="S390" s="530"/>
      <c r="T390" s="1042"/>
      <c r="U390" s="1168"/>
    </row>
    <row r="391" spans="1:21" s="540" customFormat="1" x14ac:dyDescent="0.25">
      <c r="A391" s="630"/>
      <c r="B391" s="529"/>
      <c r="C391" s="529"/>
      <c r="D391" s="529"/>
      <c r="E391" s="529"/>
      <c r="F391" s="529"/>
      <c r="G391" s="530"/>
      <c r="H391" s="1062" t="s">
        <v>626</v>
      </c>
      <c r="I391" s="548"/>
      <c r="J391" s="548"/>
      <c r="K391" s="1063"/>
      <c r="L391" s="1064"/>
      <c r="M391" s="1063">
        <v>2015</v>
      </c>
      <c r="N391" s="1065"/>
      <c r="O391" s="1066" t="s">
        <v>315</v>
      </c>
      <c r="P391" s="1065" t="s">
        <v>200</v>
      </c>
      <c r="Q391" s="1067">
        <v>11</v>
      </c>
      <c r="R391" s="1069">
        <v>160000</v>
      </c>
      <c r="S391" s="530"/>
      <c r="T391" s="1042"/>
      <c r="U391" s="1168"/>
    </row>
    <row r="392" spans="1:21" s="540" customFormat="1" x14ac:dyDescent="0.25">
      <c r="A392" s="630"/>
      <c r="B392" s="529"/>
      <c r="C392" s="529"/>
      <c r="D392" s="529"/>
      <c r="E392" s="529"/>
      <c r="F392" s="529"/>
      <c r="G392" s="530"/>
      <c r="H392" s="1062" t="s">
        <v>627</v>
      </c>
      <c r="I392" s="548"/>
      <c r="J392" s="548"/>
      <c r="K392" s="1063"/>
      <c r="L392" s="1064"/>
      <c r="M392" s="1063">
        <v>2015</v>
      </c>
      <c r="N392" s="1065"/>
      <c r="O392" s="1066" t="s">
        <v>315</v>
      </c>
      <c r="P392" s="1065" t="s">
        <v>200</v>
      </c>
      <c r="Q392" s="1067">
        <v>1</v>
      </c>
      <c r="R392" s="1068">
        <v>1733000</v>
      </c>
      <c r="S392" s="530"/>
      <c r="T392" s="1042"/>
      <c r="U392" s="1168"/>
    </row>
    <row r="393" spans="1:21" s="540" customFormat="1" x14ac:dyDescent="0.25">
      <c r="A393" s="630"/>
      <c r="B393" s="529">
        <v>2</v>
      </c>
      <c r="C393" s="529">
        <v>8</v>
      </c>
      <c r="D393" s="529">
        <v>1</v>
      </c>
      <c r="E393" s="529">
        <v>12</v>
      </c>
      <c r="F393" s="529">
        <v>68</v>
      </c>
      <c r="G393" s="530"/>
      <c r="H393" s="1062" t="s">
        <v>548</v>
      </c>
      <c r="I393" s="548"/>
      <c r="J393" s="548"/>
      <c r="K393" s="1063"/>
      <c r="L393" s="1064"/>
      <c r="M393" s="1063">
        <v>2015</v>
      </c>
      <c r="N393" s="1065"/>
      <c r="O393" s="1066" t="s">
        <v>315</v>
      </c>
      <c r="P393" s="1065" t="s">
        <v>200</v>
      </c>
      <c r="Q393" s="1067">
        <v>3</v>
      </c>
      <c r="R393" s="1069">
        <v>750000</v>
      </c>
      <c r="S393" s="530"/>
      <c r="T393" s="1042"/>
      <c r="U393" s="1168"/>
    </row>
    <row r="394" spans="1:21" s="367" customFormat="1" x14ac:dyDescent="0.25">
      <c r="A394" s="641"/>
      <c r="B394" s="564"/>
      <c r="C394" s="564"/>
      <c r="D394" s="564"/>
      <c r="E394" s="564"/>
      <c r="F394" s="564"/>
      <c r="G394" s="393"/>
      <c r="H394" s="642"/>
      <c r="I394" s="393"/>
      <c r="J394" s="393"/>
      <c r="K394" s="387"/>
      <c r="L394" s="387"/>
      <c r="M394" s="387"/>
      <c r="N394" s="387"/>
      <c r="O394" s="387"/>
      <c r="P394" s="387"/>
      <c r="Q394" s="585"/>
      <c r="R394" s="585"/>
      <c r="S394" s="393"/>
      <c r="T394" s="779"/>
    </row>
    <row r="395" spans="1:21" s="21" customFormat="1" x14ac:dyDescent="0.25">
      <c r="A395" s="647"/>
      <c r="B395" s="648"/>
      <c r="C395" s="648"/>
      <c r="D395" s="648"/>
      <c r="E395" s="648"/>
      <c r="F395" s="648"/>
      <c r="G395" s="382"/>
      <c r="H395" s="649" t="s">
        <v>61</v>
      </c>
      <c r="I395" s="382"/>
      <c r="J395" s="382"/>
      <c r="K395" s="379"/>
      <c r="L395" s="379"/>
      <c r="M395" s="379"/>
      <c r="N395" s="379"/>
      <c r="O395" s="379"/>
      <c r="P395" s="379"/>
      <c r="Q395" s="433"/>
      <c r="R395" s="433"/>
      <c r="S395" s="382"/>
      <c r="T395" s="780"/>
    </row>
    <row r="396" spans="1:21" s="367" customFormat="1" x14ac:dyDescent="0.25">
      <c r="A396" s="384"/>
      <c r="B396" s="564"/>
      <c r="C396" s="564"/>
      <c r="D396" s="564"/>
      <c r="E396" s="564"/>
      <c r="F396" s="564"/>
      <c r="G396" s="393"/>
      <c r="H396" s="404" t="s">
        <v>628</v>
      </c>
      <c r="I396" s="393"/>
      <c r="J396" s="393"/>
      <c r="K396" s="387"/>
      <c r="L396" s="387"/>
      <c r="M396" s="387"/>
      <c r="N396" s="387"/>
      <c r="O396" s="387"/>
      <c r="P396" s="407"/>
      <c r="Q396" s="566">
        <f>SUM(Q397:Q418)</f>
        <v>24</v>
      </c>
      <c r="R396" s="566">
        <f>SUM(R397:R418)</f>
        <v>187935000</v>
      </c>
      <c r="S396" s="393"/>
      <c r="T396" s="1042"/>
    </row>
    <row r="397" spans="1:21" s="367" customFormat="1" x14ac:dyDescent="0.25">
      <c r="A397" s="384"/>
      <c r="B397" s="564">
        <v>2</v>
      </c>
      <c r="C397" s="564">
        <v>8</v>
      </c>
      <c r="D397" s="564">
        <v>1</v>
      </c>
      <c r="E397" s="564">
        <v>12</v>
      </c>
      <c r="F397" s="564">
        <v>68</v>
      </c>
      <c r="G397" s="393"/>
      <c r="H397" s="102" t="s">
        <v>62</v>
      </c>
      <c r="I397" s="393"/>
      <c r="J397" s="393"/>
      <c r="K397" s="387"/>
      <c r="L397" s="407"/>
      <c r="M397" s="387">
        <v>2007</v>
      </c>
      <c r="N397" s="387" t="s">
        <v>313</v>
      </c>
      <c r="O397" s="387" t="s">
        <v>315</v>
      </c>
      <c r="P397" s="387" t="s">
        <v>200</v>
      </c>
      <c r="Q397" s="596">
        <v>1</v>
      </c>
      <c r="R397" s="1070">
        <v>20800000</v>
      </c>
      <c r="S397" s="393"/>
      <c r="T397" s="1042"/>
    </row>
    <row r="398" spans="1:21" s="367" customFormat="1" x14ac:dyDescent="0.25">
      <c r="A398" s="384"/>
      <c r="B398" s="564">
        <v>2</v>
      </c>
      <c r="C398" s="564">
        <v>8</v>
      </c>
      <c r="D398" s="564">
        <v>1</v>
      </c>
      <c r="E398" s="564">
        <v>12</v>
      </c>
      <c r="F398" s="564">
        <v>68</v>
      </c>
      <c r="G398" s="393"/>
      <c r="H398" s="102" t="s">
        <v>63</v>
      </c>
      <c r="I398" s="393"/>
      <c r="J398" s="393"/>
      <c r="K398" s="387"/>
      <c r="L398" s="407"/>
      <c r="M398" s="387">
        <v>2007</v>
      </c>
      <c r="N398" s="387" t="s">
        <v>313</v>
      </c>
      <c r="O398" s="387" t="s">
        <v>315</v>
      </c>
      <c r="P398" s="387" t="s">
        <v>200</v>
      </c>
      <c r="Q398" s="596">
        <v>1</v>
      </c>
      <c r="R398" s="1070">
        <v>27300000</v>
      </c>
      <c r="S398" s="393"/>
      <c r="T398" s="779"/>
    </row>
    <row r="399" spans="1:21" s="367" customFormat="1" x14ac:dyDescent="0.25">
      <c r="A399" s="384"/>
      <c r="B399" s="564">
        <v>2</v>
      </c>
      <c r="C399" s="564">
        <v>8</v>
      </c>
      <c r="D399" s="564">
        <v>1</v>
      </c>
      <c r="E399" s="564">
        <v>12</v>
      </c>
      <c r="F399" s="564">
        <v>68</v>
      </c>
      <c r="G399" s="393"/>
      <c r="H399" s="102" t="s">
        <v>64</v>
      </c>
      <c r="I399" s="393"/>
      <c r="J399" s="393"/>
      <c r="K399" s="387"/>
      <c r="L399" s="407"/>
      <c r="M399" s="387">
        <v>2007</v>
      </c>
      <c r="N399" s="387" t="s">
        <v>313</v>
      </c>
      <c r="O399" s="387" t="s">
        <v>315</v>
      </c>
      <c r="P399" s="387" t="s">
        <v>200</v>
      </c>
      <c r="Q399" s="596">
        <v>1</v>
      </c>
      <c r="R399" s="1070">
        <v>780000</v>
      </c>
      <c r="S399" s="393"/>
      <c r="T399" s="779"/>
    </row>
    <row r="400" spans="1:21" s="367" customFormat="1" x14ac:dyDescent="0.25">
      <c r="A400" s="384"/>
      <c r="B400" s="564">
        <v>2</v>
      </c>
      <c r="C400" s="564">
        <v>8</v>
      </c>
      <c r="D400" s="564">
        <v>1</v>
      </c>
      <c r="E400" s="564">
        <v>12</v>
      </c>
      <c r="F400" s="564">
        <v>68</v>
      </c>
      <c r="G400" s="393"/>
      <c r="H400" s="102" t="s">
        <v>65</v>
      </c>
      <c r="I400" s="393"/>
      <c r="J400" s="393"/>
      <c r="K400" s="387"/>
      <c r="L400" s="407"/>
      <c r="M400" s="387">
        <v>2007</v>
      </c>
      <c r="N400" s="387" t="s">
        <v>313</v>
      </c>
      <c r="O400" s="387" t="s">
        <v>315</v>
      </c>
      <c r="P400" s="387" t="s">
        <v>200</v>
      </c>
      <c r="Q400" s="596">
        <v>1</v>
      </c>
      <c r="R400" s="1070">
        <v>260000</v>
      </c>
      <c r="S400" s="393"/>
      <c r="T400" s="779"/>
    </row>
    <row r="401" spans="1:20" s="367" customFormat="1" x14ac:dyDescent="0.25">
      <c r="A401" s="384"/>
      <c r="B401" s="564">
        <v>2</v>
      </c>
      <c r="C401" s="564">
        <v>8</v>
      </c>
      <c r="D401" s="564">
        <v>1</v>
      </c>
      <c r="E401" s="564">
        <v>12</v>
      </c>
      <c r="F401" s="564">
        <v>68</v>
      </c>
      <c r="G401" s="393"/>
      <c r="H401" s="102" t="s">
        <v>629</v>
      </c>
      <c r="I401" s="393"/>
      <c r="J401" s="393"/>
      <c r="K401" s="387"/>
      <c r="L401" s="407"/>
      <c r="M401" s="387">
        <v>2007</v>
      </c>
      <c r="N401" s="387" t="s">
        <v>313</v>
      </c>
      <c r="O401" s="387" t="s">
        <v>315</v>
      </c>
      <c r="P401" s="387" t="s">
        <v>200</v>
      </c>
      <c r="Q401" s="596">
        <v>1</v>
      </c>
      <c r="R401" s="1070">
        <v>1560000</v>
      </c>
      <c r="S401" s="393"/>
      <c r="T401" s="779"/>
    </row>
    <row r="402" spans="1:20" s="367" customFormat="1" x14ac:dyDescent="0.25">
      <c r="A402" s="384"/>
      <c r="B402" s="564">
        <v>2</v>
      </c>
      <c r="C402" s="564">
        <v>8</v>
      </c>
      <c r="D402" s="564">
        <v>1</v>
      </c>
      <c r="E402" s="564">
        <v>12</v>
      </c>
      <c r="F402" s="564">
        <v>68</v>
      </c>
      <c r="G402" s="393"/>
      <c r="H402" s="102" t="s">
        <v>66</v>
      </c>
      <c r="I402" s="393"/>
      <c r="J402" s="393"/>
      <c r="K402" s="387"/>
      <c r="L402" s="407"/>
      <c r="M402" s="387">
        <v>2007</v>
      </c>
      <c r="N402" s="387" t="s">
        <v>313</v>
      </c>
      <c r="O402" s="387" t="s">
        <v>315</v>
      </c>
      <c r="P402" s="387" t="s">
        <v>200</v>
      </c>
      <c r="Q402" s="596">
        <v>1</v>
      </c>
      <c r="R402" s="1070">
        <v>13000000</v>
      </c>
      <c r="S402" s="393"/>
      <c r="T402" s="779"/>
    </row>
    <row r="403" spans="1:20" s="367" customFormat="1" x14ac:dyDescent="0.25">
      <c r="A403" s="384"/>
      <c r="B403" s="564">
        <v>2</v>
      </c>
      <c r="C403" s="564">
        <v>8</v>
      </c>
      <c r="D403" s="564">
        <v>1</v>
      </c>
      <c r="E403" s="564">
        <v>1</v>
      </c>
      <c r="F403" s="564">
        <v>6</v>
      </c>
      <c r="G403" s="393"/>
      <c r="H403" s="106" t="s">
        <v>67</v>
      </c>
      <c r="I403" s="393"/>
      <c r="J403" s="393"/>
      <c r="K403" s="411" t="s">
        <v>572</v>
      </c>
      <c r="L403" s="411"/>
      <c r="M403" s="411">
        <v>1999</v>
      </c>
      <c r="N403" s="411"/>
      <c r="O403" s="605" t="s">
        <v>315</v>
      </c>
      <c r="P403" s="411" t="s">
        <v>200</v>
      </c>
      <c r="Q403" s="607">
        <v>1</v>
      </c>
      <c r="R403" s="1070">
        <v>40000</v>
      </c>
      <c r="S403" s="393"/>
      <c r="T403" s="779"/>
    </row>
    <row r="404" spans="1:20" s="367" customFormat="1" x14ac:dyDescent="0.25">
      <c r="A404" s="384"/>
      <c r="B404" s="564">
        <v>2</v>
      </c>
      <c r="C404" s="564">
        <v>8</v>
      </c>
      <c r="D404" s="564">
        <v>1</v>
      </c>
      <c r="E404" s="564">
        <v>16</v>
      </c>
      <c r="F404" s="564">
        <v>1</v>
      </c>
      <c r="G404" s="393"/>
      <c r="H404" s="106" t="s">
        <v>68</v>
      </c>
      <c r="I404" s="393"/>
      <c r="J404" s="393"/>
      <c r="K404" s="411" t="s">
        <v>572</v>
      </c>
      <c r="L404" s="411"/>
      <c r="M404" s="411">
        <v>1999</v>
      </c>
      <c r="N404" s="411"/>
      <c r="O404" s="605" t="s">
        <v>315</v>
      </c>
      <c r="P404" s="411" t="s">
        <v>200</v>
      </c>
      <c r="Q404" s="607">
        <v>2</v>
      </c>
      <c r="R404" s="1070">
        <v>10000</v>
      </c>
      <c r="S404" s="393"/>
      <c r="T404" s="779"/>
    </row>
    <row r="405" spans="1:20" s="367" customFormat="1" x14ac:dyDescent="0.25">
      <c r="A405" s="384"/>
      <c r="B405" s="564">
        <v>2</v>
      </c>
      <c r="C405" s="564">
        <v>8</v>
      </c>
      <c r="D405" s="564">
        <v>1</v>
      </c>
      <c r="E405" s="564">
        <v>2</v>
      </c>
      <c r="F405" s="564">
        <v>6</v>
      </c>
      <c r="G405" s="393"/>
      <c r="H405" s="106" t="s">
        <v>571</v>
      </c>
      <c r="I405" s="393"/>
      <c r="J405" s="393"/>
      <c r="K405" s="411" t="s">
        <v>630</v>
      </c>
      <c r="L405" s="411"/>
      <c r="M405" s="411">
        <v>2006</v>
      </c>
      <c r="N405" s="411"/>
      <c r="O405" s="605" t="s">
        <v>315</v>
      </c>
      <c r="P405" s="411" t="s">
        <v>200</v>
      </c>
      <c r="Q405" s="607">
        <v>1</v>
      </c>
      <c r="R405" s="1070">
        <v>50000</v>
      </c>
      <c r="S405" s="393"/>
      <c r="T405" s="779"/>
    </row>
    <row r="406" spans="1:20" s="367" customFormat="1" x14ac:dyDescent="0.25">
      <c r="A406" s="384"/>
      <c r="B406" s="564">
        <v>2</v>
      </c>
      <c r="C406" s="564">
        <v>8</v>
      </c>
      <c r="D406" s="564">
        <v>1</v>
      </c>
      <c r="E406" s="564">
        <v>12</v>
      </c>
      <c r="F406" s="564">
        <v>68</v>
      </c>
      <c r="G406" s="393"/>
      <c r="H406" s="106" t="s">
        <v>69</v>
      </c>
      <c r="I406" s="393"/>
      <c r="J406" s="393"/>
      <c r="K406" s="411" t="s">
        <v>572</v>
      </c>
      <c r="L406" s="411"/>
      <c r="M406" s="411">
        <v>2006</v>
      </c>
      <c r="N406" s="411"/>
      <c r="O406" s="605" t="s">
        <v>315</v>
      </c>
      <c r="P406" s="411" t="s">
        <v>200</v>
      </c>
      <c r="Q406" s="607">
        <v>2</v>
      </c>
      <c r="R406" s="1070">
        <v>50000</v>
      </c>
      <c r="S406" s="393"/>
      <c r="T406" s="779"/>
    </row>
    <row r="407" spans="1:20" s="367" customFormat="1" x14ac:dyDescent="0.25">
      <c r="A407" s="384"/>
      <c r="B407" s="564">
        <v>2</v>
      </c>
      <c r="C407" s="564">
        <v>8</v>
      </c>
      <c r="D407" s="564">
        <v>1</v>
      </c>
      <c r="E407" s="564">
        <v>2</v>
      </c>
      <c r="F407" s="564">
        <v>6</v>
      </c>
      <c r="G407" s="393"/>
      <c r="H407" s="106" t="s">
        <v>631</v>
      </c>
      <c r="I407" s="393"/>
      <c r="J407" s="393"/>
      <c r="K407" s="411" t="s">
        <v>344</v>
      </c>
      <c r="L407" s="411"/>
      <c r="M407" s="411">
        <v>2006</v>
      </c>
      <c r="N407" s="411"/>
      <c r="O407" s="605" t="s">
        <v>315</v>
      </c>
      <c r="P407" s="411" t="s">
        <v>200</v>
      </c>
      <c r="Q407" s="583"/>
      <c r="R407" s="415"/>
      <c r="S407" s="393"/>
      <c r="T407" s="779"/>
    </row>
    <row r="408" spans="1:20" s="367" customFormat="1" x14ac:dyDescent="0.25">
      <c r="A408" s="384"/>
      <c r="B408" s="564">
        <v>2</v>
      </c>
      <c r="C408" s="564">
        <v>8</v>
      </c>
      <c r="D408" s="564">
        <v>1</v>
      </c>
      <c r="E408" s="564">
        <v>2</v>
      </c>
      <c r="F408" s="564">
        <v>6</v>
      </c>
      <c r="G408" s="393"/>
      <c r="H408" s="106" t="s">
        <v>632</v>
      </c>
      <c r="I408" s="393"/>
      <c r="J408" s="393"/>
      <c r="K408" s="411" t="s">
        <v>325</v>
      </c>
      <c r="L408" s="411"/>
      <c r="M408" s="411">
        <v>2006</v>
      </c>
      <c r="N408" s="411"/>
      <c r="O408" s="605" t="s">
        <v>315</v>
      </c>
      <c r="P408" s="411" t="s">
        <v>200</v>
      </c>
      <c r="Q408" s="607"/>
      <c r="R408" s="415"/>
      <c r="S408" s="393"/>
      <c r="T408" s="779"/>
    </row>
    <row r="409" spans="1:20" s="367" customFormat="1" x14ac:dyDescent="0.25">
      <c r="A409" s="384"/>
      <c r="B409" s="564">
        <v>2</v>
      </c>
      <c r="C409" s="564">
        <v>8</v>
      </c>
      <c r="D409" s="564">
        <v>1</v>
      </c>
      <c r="E409" s="564">
        <v>2</v>
      </c>
      <c r="F409" s="564">
        <v>6</v>
      </c>
      <c r="G409" s="393"/>
      <c r="H409" s="106" t="s">
        <v>633</v>
      </c>
      <c r="I409" s="393"/>
      <c r="J409" s="393"/>
      <c r="K409" s="411" t="s">
        <v>370</v>
      </c>
      <c r="L409" s="411"/>
      <c r="M409" s="411">
        <v>2006</v>
      </c>
      <c r="N409" s="411"/>
      <c r="O409" s="605" t="s">
        <v>315</v>
      </c>
      <c r="P409" s="411" t="s">
        <v>200</v>
      </c>
      <c r="Q409" s="607"/>
      <c r="R409" s="415"/>
      <c r="S409" s="393"/>
      <c r="T409" s="779"/>
    </row>
    <row r="410" spans="1:20" s="367" customFormat="1" x14ac:dyDescent="0.25">
      <c r="A410" s="384"/>
      <c r="B410" s="564">
        <v>2</v>
      </c>
      <c r="C410" s="564">
        <v>8</v>
      </c>
      <c r="D410" s="564">
        <v>1</v>
      </c>
      <c r="E410" s="564">
        <v>2</v>
      </c>
      <c r="F410" s="564">
        <v>6</v>
      </c>
      <c r="G410" s="393"/>
      <c r="H410" s="106" t="s">
        <v>634</v>
      </c>
      <c r="I410" s="393"/>
      <c r="J410" s="393"/>
      <c r="K410" s="411" t="s">
        <v>370</v>
      </c>
      <c r="L410" s="411"/>
      <c r="M410" s="411">
        <v>2006</v>
      </c>
      <c r="N410" s="411"/>
      <c r="O410" s="605" t="s">
        <v>315</v>
      </c>
      <c r="P410" s="411" t="s">
        <v>200</v>
      </c>
      <c r="Q410" s="607"/>
      <c r="R410" s="415"/>
      <c r="S410" s="393"/>
      <c r="T410" s="779"/>
    </row>
    <row r="411" spans="1:20" s="367" customFormat="1" x14ac:dyDescent="0.25">
      <c r="A411" s="384"/>
      <c r="B411" s="564">
        <v>2</v>
      </c>
      <c r="C411" s="564">
        <v>8</v>
      </c>
      <c r="D411" s="564">
        <v>1</v>
      </c>
      <c r="E411" s="564">
        <v>1</v>
      </c>
      <c r="F411" s="564">
        <v>5</v>
      </c>
      <c r="G411" s="393"/>
      <c r="H411" s="106" t="s">
        <v>70</v>
      </c>
      <c r="I411" s="393"/>
      <c r="J411" s="393"/>
      <c r="K411" s="411"/>
      <c r="L411" s="411"/>
      <c r="M411" s="411">
        <v>2005</v>
      </c>
      <c r="N411" s="411"/>
      <c r="O411" s="605" t="s">
        <v>315</v>
      </c>
      <c r="P411" s="411" t="s">
        <v>200</v>
      </c>
      <c r="Q411" s="607">
        <v>1</v>
      </c>
      <c r="R411" s="1070">
        <v>20000000</v>
      </c>
      <c r="S411" s="393"/>
      <c r="T411" s="779"/>
    </row>
    <row r="412" spans="1:20" s="367" customFormat="1" x14ac:dyDescent="0.25">
      <c r="A412" s="384"/>
      <c r="B412" s="564">
        <v>2</v>
      </c>
      <c r="C412" s="564">
        <v>8</v>
      </c>
      <c r="D412" s="564">
        <v>1</v>
      </c>
      <c r="E412" s="564">
        <v>1</v>
      </c>
      <c r="F412" s="564">
        <v>5</v>
      </c>
      <c r="G412" s="393"/>
      <c r="H412" s="106" t="s">
        <v>71</v>
      </c>
      <c r="I412" s="393"/>
      <c r="J412" s="393"/>
      <c r="K412" s="411"/>
      <c r="L412" s="411"/>
      <c r="M412" s="411">
        <v>2005</v>
      </c>
      <c r="N412" s="411"/>
      <c r="O412" s="605" t="s">
        <v>315</v>
      </c>
      <c r="P412" s="411" t="s">
        <v>200</v>
      </c>
      <c r="Q412" s="607">
        <v>1</v>
      </c>
      <c r="R412" s="1070">
        <v>1950000</v>
      </c>
      <c r="S412" s="393"/>
      <c r="T412" s="779"/>
    </row>
    <row r="413" spans="1:20" s="367" customFormat="1" x14ac:dyDescent="0.25">
      <c r="A413" s="384"/>
      <c r="B413" s="564">
        <v>2</v>
      </c>
      <c r="C413" s="564">
        <v>8</v>
      </c>
      <c r="D413" s="564">
        <v>1</v>
      </c>
      <c r="E413" s="564">
        <v>12</v>
      </c>
      <c r="F413" s="564">
        <v>68</v>
      </c>
      <c r="G413" s="393"/>
      <c r="H413" s="106" t="s">
        <v>72</v>
      </c>
      <c r="I413" s="393"/>
      <c r="J413" s="393"/>
      <c r="K413" s="411"/>
      <c r="L413" s="411"/>
      <c r="M413" s="411">
        <v>2007</v>
      </c>
      <c r="N413" s="411"/>
      <c r="O413" s="605" t="s">
        <v>315</v>
      </c>
      <c r="P413" s="411" t="s">
        <v>200</v>
      </c>
      <c r="Q413" s="607">
        <v>1</v>
      </c>
      <c r="R413" s="1070">
        <v>1900000</v>
      </c>
      <c r="S413" s="393"/>
      <c r="T413" s="779"/>
    </row>
    <row r="414" spans="1:20" s="367" customFormat="1" x14ac:dyDescent="0.25">
      <c r="A414" s="620"/>
      <c r="B414" s="564">
        <v>2</v>
      </c>
      <c r="C414" s="564">
        <v>8</v>
      </c>
      <c r="D414" s="564">
        <v>1</v>
      </c>
      <c r="E414" s="564">
        <v>12</v>
      </c>
      <c r="F414" s="564">
        <v>68</v>
      </c>
      <c r="G414" s="393"/>
      <c r="H414" s="658" t="s">
        <v>635</v>
      </c>
      <c r="I414" s="393"/>
      <c r="J414" s="393"/>
      <c r="K414" s="624" t="s">
        <v>301</v>
      </c>
      <c r="L414" s="623"/>
      <c r="M414" s="622">
        <v>2014</v>
      </c>
      <c r="N414" s="624"/>
      <c r="O414" s="625" t="s">
        <v>315</v>
      </c>
      <c r="P414" s="659" t="s">
        <v>200</v>
      </c>
      <c r="Q414" s="627">
        <v>1</v>
      </c>
      <c r="R414" s="1071">
        <v>64735000</v>
      </c>
      <c r="S414" s="393"/>
      <c r="T414" s="779"/>
    </row>
    <row r="415" spans="1:20" s="367" customFormat="1" x14ac:dyDescent="0.25">
      <c r="A415" s="620"/>
      <c r="B415" s="564">
        <v>2</v>
      </c>
      <c r="C415" s="564">
        <v>8</v>
      </c>
      <c r="D415" s="564">
        <v>1</v>
      </c>
      <c r="E415" s="564">
        <v>1</v>
      </c>
      <c r="F415" s="564">
        <v>4</v>
      </c>
      <c r="G415" s="393"/>
      <c r="H415" s="661" t="s">
        <v>636</v>
      </c>
      <c r="I415" s="393"/>
      <c r="J415" s="393"/>
      <c r="K415" s="624"/>
      <c r="L415" s="624"/>
      <c r="M415" s="624">
        <v>2014</v>
      </c>
      <c r="N415" s="624"/>
      <c r="O415" s="624" t="s">
        <v>315</v>
      </c>
      <c r="P415" s="624" t="s">
        <v>200</v>
      </c>
      <c r="Q415" s="627">
        <v>1</v>
      </c>
      <c r="R415" s="1071">
        <v>3500000</v>
      </c>
      <c r="S415" s="393"/>
      <c r="T415" s="779"/>
    </row>
    <row r="416" spans="1:20" s="367" customFormat="1" x14ac:dyDescent="0.25">
      <c r="A416" s="620"/>
      <c r="B416" s="564">
        <v>2</v>
      </c>
      <c r="C416" s="564">
        <v>8</v>
      </c>
      <c r="D416" s="564">
        <v>1</v>
      </c>
      <c r="E416" s="564">
        <v>1</v>
      </c>
      <c r="F416" s="564">
        <v>10</v>
      </c>
      <c r="G416" s="393"/>
      <c r="H416" s="661" t="s">
        <v>637</v>
      </c>
      <c r="I416" s="393"/>
      <c r="J416" s="393"/>
      <c r="K416" s="624"/>
      <c r="L416" s="624"/>
      <c r="M416" s="624">
        <v>2014</v>
      </c>
      <c r="N416" s="624"/>
      <c r="O416" s="624" t="s">
        <v>315</v>
      </c>
      <c r="P416" s="624" t="s">
        <v>200</v>
      </c>
      <c r="Q416" s="627">
        <v>1</v>
      </c>
      <c r="R416" s="1071">
        <v>4000000</v>
      </c>
      <c r="S416" s="393"/>
      <c r="T416" s="779"/>
    </row>
    <row r="417" spans="1:26" s="367" customFormat="1" x14ac:dyDescent="0.25">
      <c r="A417" s="620"/>
      <c r="B417" s="595"/>
      <c r="C417" s="595"/>
      <c r="D417" s="595"/>
      <c r="E417" s="595"/>
      <c r="F417" s="595"/>
      <c r="G417" s="393"/>
      <c r="H417" s="661" t="s">
        <v>638</v>
      </c>
      <c r="I417" s="393"/>
      <c r="J417" s="393"/>
      <c r="K417" s="624"/>
      <c r="L417" s="624"/>
      <c r="M417" s="624">
        <v>2014</v>
      </c>
      <c r="N417" s="624"/>
      <c r="O417" s="624" t="s">
        <v>315</v>
      </c>
      <c r="P417" s="624" t="s">
        <v>200</v>
      </c>
      <c r="Q417" s="627">
        <v>1</v>
      </c>
      <c r="R417" s="1071">
        <v>3000000</v>
      </c>
      <c r="S417" s="393"/>
      <c r="T417" s="779"/>
    </row>
    <row r="418" spans="1:26" s="367" customFormat="1" x14ac:dyDescent="0.25">
      <c r="A418" s="620"/>
      <c r="B418" s="403" t="str">
        <f>MID(A419,1,2)</f>
        <v/>
      </c>
      <c r="C418" s="403" t="str">
        <f>MID(A419,4,2)</f>
        <v/>
      </c>
      <c r="D418" s="403" t="str">
        <f>MID(A419,7,2)</f>
        <v/>
      </c>
      <c r="E418" s="403" t="str">
        <f>MID(A419,10,2)</f>
        <v/>
      </c>
      <c r="F418" s="403" t="str">
        <f>MID(A419,13,3)</f>
        <v/>
      </c>
      <c r="G418" s="393"/>
      <c r="H418" s="661" t="s">
        <v>639</v>
      </c>
      <c r="I418" s="393"/>
      <c r="J418" s="393"/>
      <c r="K418" s="624"/>
      <c r="L418" s="624"/>
      <c r="M418" s="624">
        <v>2014</v>
      </c>
      <c r="N418" s="624"/>
      <c r="O418" s="624" t="s">
        <v>315</v>
      </c>
      <c r="P418" s="624" t="s">
        <v>200</v>
      </c>
      <c r="Q418" s="627">
        <v>5</v>
      </c>
      <c r="R418" s="1071">
        <v>25000000</v>
      </c>
      <c r="S418" s="393"/>
      <c r="T418" s="779"/>
    </row>
    <row r="419" spans="1:26" s="367" customFormat="1" x14ac:dyDescent="0.25">
      <c r="A419" s="384"/>
      <c r="B419" s="403"/>
      <c r="C419" s="403"/>
      <c r="D419" s="403"/>
      <c r="E419" s="403"/>
      <c r="F419" s="403"/>
      <c r="G419" s="393"/>
      <c r="H419" s="106"/>
      <c r="I419" s="393"/>
      <c r="J419" s="393"/>
      <c r="K419" s="411"/>
      <c r="L419" s="411"/>
      <c r="M419" s="411"/>
      <c r="N419" s="411"/>
      <c r="O419" s="411"/>
      <c r="P419" s="411"/>
      <c r="Q419" s="414"/>
      <c r="R419" s="414"/>
      <c r="S419" s="393"/>
      <c r="T419" s="779"/>
    </row>
    <row r="421" spans="1:26" x14ac:dyDescent="0.25">
      <c r="Q421" s="365"/>
      <c r="R421" s="365"/>
    </row>
    <row r="422" spans="1:26" s="243" customFormat="1" x14ac:dyDescent="0.25">
      <c r="E422" s="344"/>
      <c r="F422" s="344"/>
      <c r="G422" s="1270" t="s">
        <v>272</v>
      </c>
      <c r="H422" s="1270"/>
      <c r="I422" s="1270"/>
      <c r="P422" s="1271" t="s">
        <v>271</v>
      </c>
      <c r="Q422" s="1271"/>
      <c r="R422" s="1271"/>
      <c r="T422" s="234"/>
    </row>
    <row r="423" spans="1:26" s="243" customFormat="1" ht="12.95" customHeight="1" x14ac:dyDescent="0.25">
      <c r="G423" s="1272" t="s">
        <v>273</v>
      </c>
      <c r="H423" s="1272"/>
      <c r="I423" s="1272"/>
      <c r="P423" s="359"/>
      <c r="T423" s="234"/>
    </row>
    <row r="424" spans="1:26" s="243" customFormat="1" ht="12.95" customHeight="1" x14ac:dyDescent="0.25">
      <c r="G424" s="1270" t="s">
        <v>229</v>
      </c>
      <c r="H424" s="1270"/>
      <c r="I424" s="1270"/>
      <c r="P424" s="360"/>
      <c r="Q424" s="360" t="s">
        <v>99</v>
      </c>
      <c r="R424" s="360"/>
      <c r="T424" s="234"/>
    </row>
    <row r="425" spans="1:26" s="243" customFormat="1" x14ac:dyDescent="0.25">
      <c r="G425" s="361"/>
      <c r="H425" s="362"/>
      <c r="I425" s="362"/>
      <c r="P425" s="272"/>
      <c r="Q425" s="360"/>
      <c r="R425" s="360"/>
      <c r="T425" s="234"/>
    </row>
    <row r="426" spans="1:26" s="243" customFormat="1" x14ac:dyDescent="0.25">
      <c r="P426" s="363"/>
      <c r="Q426" s="360"/>
      <c r="R426" s="360"/>
      <c r="T426" s="234"/>
    </row>
    <row r="427" spans="1:26" s="243" customFormat="1" x14ac:dyDescent="0.25">
      <c r="T427" s="234"/>
    </row>
    <row r="428" spans="1:26" x14ac:dyDescent="0.25">
      <c r="G428" s="1273" t="s">
        <v>94</v>
      </c>
      <c r="H428" s="1273"/>
      <c r="I428" s="1273"/>
      <c r="M428" s="702"/>
      <c r="Q428" s="243" t="s">
        <v>100</v>
      </c>
      <c r="W428" s="704"/>
      <c r="X428" s="704"/>
      <c r="Z428" s="365"/>
    </row>
    <row r="429" spans="1:26" x14ac:dyDescent="0.25">
      <c r="G429" s="1274" t="s">
        <v>274</v>
      </c>
      <c r="H429" s="1274"/>
      <c r="I429" s="1274"/>
      <c r="M429" s="702"/>
      <c r="P429" s="1275" t="s">
        <v>275</v>
      </c>
      <c r="Q429" s="1275"/>
      <c r="R429" s="1275"/>
      <c r="Z429" s="365"/>
    </row>
  </sheetData>
  <mergeCells count="28">
    <mergeCell ref="G424:I424"/>
    <mergeCell ref="G428:I428"/>
    <mergeCell ref="G429:I429"/>
    <mergeCell ref="P429:R429"/>
    <mergeCell ref="B16:F16"/>
    <mergeCell ref="A238:A244"/>
    <mergeCell ref="A245:A257"/>
    <mergeCell ref="G422:I422"/>
    <mergeCell ref="P422:R422"/>
    <mergeCell ref="G423:I423"/>
    <mergeCell ref="Q10:R11"/>
    <mergeCell ref="S10:S15"/>
    <mergeCell ref="A12:A15"/>
    <mergeCell ref="B12:F15"/>
    <mergeCell ref="G12:G15"/>
    <mergeCell ref="I12:I15"/>
    <mergeCell ref="J12:J15"/>
    <mergeCell ref="Q12:Q15"/>
    <mergeCell ref="R12:R15"/>
    <mergeCell ref="A1:P1"/>
    <mergeCell ref="A2:P2"/>
    <mergeCell ref="A10:F11"/>
    <mergeCell ref="G10:K11"/>
    <mergeCell ref="L10:L15"/>
    <mergeCell ref="M10:M15"/>
    <mergeCell ref="N10:N15"/>
    <mergeCell ref="O10:O15"/>
    <mergeCell ref="P10:P15"/>
  </mergeCells>
  <dataValidations count="2">
    <dataValidation type="list" allowBlank="1" showInputMessage="1" showErrorMessage="1" error="PILIH DARI DAFTAR" sqref="B65750:B65751 IX65750:IX65751 ST65750:ST65751 ACP65750:ACP65751 AML65750:AML65751 AWH65750:AWH65751 BGD65750:BGD65751 BPZ65750:BPZ65751 BZV65750:BZV65751 CJR65750:CJR65751 CTN65750:CTN65751 DDJ65750:DDJ65751 DNF65750:DNF65751 DXB65750:DXB65751 EGX65750:EGX65751 EQT65750:EQT65751 FAP65750:FAP65751 FKL65750:FKL65751 FUH65750:FUH65751 GED65750:GED65751 GNZ65750:GNZ65751 GXV65750:GXV65751 HHR65750:HHR65751 HRN65750:HRN65751 IBJ65750:IBJ65751 ILF65750:ILF65751 IVB65750:IVB65751 JEX65750:JEX65751 JOT65750:JOT65751 JYP65750:JYP65751 KIL65750:KIL65751 KSH65750:KSH65751 LCD65750:LCD65751 LLZ65750:LLZ65751 LVV65750:LVV65751 MFR65750:MFR65751 MPN65750:MPN65751 MZJ65750:MZJ65751 NJF65750:NJF65751 NTB65750:NTB65751 OCX65750:OCX65751 OMT65750:OMT65751 OWP65750:OWP65751 PGL65750:PGL65751 PQH65750:PQH65751 QAD65750:QAD65751 QJZ65750:QJZ65751 QTV65750:QTV65751 RDR65750:RDR65751 RNN65750:RNN65751 RXJ65750:RXJ65751 SHF65750:SHF65751 SRB65750:SRB65751 TAX65750:TAX65751 TKT65750:TKT65751 TUP65750:TUP65751 UEL65750:UEL65751 UOH65750:UOH65751 UYD65750:UYD65751 VHZ65750:VHZ65751 VRV65750:VRV65751 WBR65750:WBR65751 WLN65750:WLN65751 WVJ65750:WVJ65751 B131286:B131287 IX131286:IX131287 ST131286:ST131287 ACP131286:ACP131287 AML131286:AML131287 AWH131286:AWH131287 BGD131286:BGD131287 BPZ131286:BPZ131287 BZV131286:BZV131287 CJR131286:CJR131287 CTN131286:CTN131287 DDJ131286:DDJ131287 DNF131286:DNF131287 DXB131286:DXB131287 EGX131286:EGX131287 EQT131286:EQT131287 FAP131286:FAP131287 FKL131286:FKL131287 FUH131286:FUH131287 GED131286:GED131287 GNZ131286:GNZ131287 GXV131286:GXV131287 HHR131286:HHR131287 HRN131286:HRN131287 IBJ131286:IBJ131287 ILF131286:ILF131287 IVB131286:IVB131287 JEX131286:JEX131287 JOT131286:JOT131287 JYP131286:JYP131287 KIL131286:KIL131287 KSH131286:KSH131287 LCD131286:LCD131287 LLZ131286:LLZ131287 LVV131286:LVV131287 MFR131286:MFR131287 MPN131286:MPN131287 MZJ131286:MZJ131287 NJF131286:NJF131287 NTB131286:NTB131287 OCX131286:OCX131287 OMT131286:OMT131287 OWP131286:OWP131287 PGL131286:PGL131287 PQH131286:PQH131287 QAD131286:QAD131287 QJZ131286:QJZ131287 QTV131286:QTV131287 RDR131286:RDR131287 RNN131286:RNN131287 RXJ131286:RXJ131287 SHF131286:SHF131287 SRB131286:SRB131287 TAX131286:TAX131287 TKT131286:TKT131287 TUP131286:TUP131287 UEL131286:UEL131287 UOH131286:UOH131287 UYD131286:UYD131287 VHZ131286:VHZ131287 VRV131286:VRV131287 WBR131286:WBR131287 WLN131286:WLN131287 WVJ131286:WVJ131287 B196822:B196823 IX196822:IX196823 ST196822:ST196823 ACP196822:ACP196823 AML196822:AML196823 AWH196822:AWH196823 BGD196822:BGD196823 BPZ196822:BPZ196823 BZV196822:BZV196823 CJR196822:CJR196823 CTN196822:CTN196823 DDJ196822:DDJ196823 DNF196822:DNF196823 DXB196822:DXB196823 EGX196822:EGX196823 EQT196822:EQT196823 FAP196822:FAP196823 FKL196822:FKL196823 FUH196822:FUH196823 GED196822:GED196823 GNZ196822:GNZ196823 GXV196822:GXV196823 HHR196822:HHR196823 HRN196822:HRN196823 IBJ196822:IBJ196823 ILF196822:ILF196823 IVB196822:IVB196823 JEX196822:JEX196823 JOT196822:JOT196823 JYP196822:JYP196823 KIL196822:KIL196823 KSH196822:KSH196823 LCD196822:LCD196823 LLZ196822:LLZ196823 LVV196822:LVV196823 MFR196822:MFR196823 MPN196822:MPN196823 MZJ196822:MZJ196823 NJF196822:NJF196823 NTB196822:NTB196823 OCX196822:OCX196823 OMT196822:OMT196823 OWP196822:OWP196823 PGL196822:PGL196823 PQH196822:PQH196823 QAD196822:QAD196823 QJZ196822:QJZ196823 QTV196822:QTV196823 RDR196822:RDR196823 RNN196822:RNN196823 RXJ196822:RXJ196823 SHF196822:SHF196823 SRB196822:SRB196823 TAX196822:TAX196823 TKT196822:TKT196823 TUP196822:TUP196823 UEL196822:UEL196823 UOH196822:UOH196823 UYD196822:UYD196823 VHZ196822:VHZ196823 VRV196822:VRV196823 WBR196822:WBR196823 WLN196822:WLN196823 WVJ196822:WVJ196823 B262358:B262359 IX262358:IX262359 ST262358:ST262359 ACP262358:ACP262359 AML262358:AML262359 AWH262358:AWH262359 BGD262358:BGD262359 BPZ262358:BPZ262359 BZV262358:BZV262359 CJR262358:CJR262359 CTN262358:CTN262359 DDJ262358:DDJ262359 DNF262358:DNF262359 DXB262358:DXB262359 EGX262358:EGX262359 EQT262358:EQT262359 FAP262358:FAP262359 FKL262358:FKL262359 FUH262358:FUH262359 GED262358:GED262359 GNZ262358:GNZ262359 GXV262358:GXV262359 HHR262358:HHR262359 HRN262358:HRN262359 IBJ262358:IBJ262359 ILF262358:ILF262359 IVB262358:IVB262359 JEX262358:JEX262359 JOT262358:JOT262359 JYP262358:JYP262359 KIL262358:KIL262359 KSH262358:KSH262359 LCD262358:LCD262359 LLZ262358:LLZ262359 LVV262358:LVV262359 MFR262358:MFR262359 MPN262358:MPN262359 MZJ262358:MZJ262359 NJF262358:NJF262359 NTB262358:NTB262359 OCX262358:OCX262359 OMT262358:OMT262359 OWP262358:OWP262359 PGL262358:PGL262359 PQH262358:PQH262359 QAD262358:QAD262359 QJZ262358:QJZ262359 QTV262358:QTV262359 RDR262358:RDR262359 RNN262358:RNN262359 RXJ262358:RXJ262359 SHF262358:SHF262359 SRB262358:SRB262359 TAX262358:TAX262359 TKT262358:TKT262359 TUP262358:TUP262359 UEL262358:UEL262359 UOH262358:UOH262359 UYD262358:UYD262359 VHZ262358:VHZ262359 VRV262358:VRV262359 WBR262358:WBR262359 WLN262358:WLN262359 WVJ262358:WVJ262359 B327894:B327895 IX327894:IX327895 ST327894:ST327895 ACP327894:ACP327895 AML327894:AML327895 AWH327894:AWH327895 BGD327894:BGD327895 BPZ327894:BPZ327895 BZV327894:BZV327895 CJR327894:CJR327895 CTN327894:CTN327895 DDJ327894:DDJ327895 DNF327894:DNF327895 DXB327894:DXB327895 EGX327894:EGX327895 EQT327894:EQT327895 FAP327894:FAP327895 FKL327894:FKL327895 FUH327894:FUH327895 GED327894:GED327895 GNZ327894:GNZ327895 GXV327894:GXV327895 HHR327894:HHR327895 HRN327894:HRN327895 IBJ327894:IBJ327895 ILF327894:ILF327895 IVB327894:IVB327895 JEX327894:JEX327895 JOT327894:JOT327895 JYP327894:JYP327895 KIL327894:KIL327895 KSH327894:KSH327895 LCD327894:LCD327895 LLZ327894:LLZ327895 LVV327894:LVV327895 MFR327894:MFR327895 MPN327894:MPN327895 MZJ327894:MZJ327895 NJF327894:NJF327895 NTB327894:NTB327895 OCX327894:OCX327895 OMT327894:OMT327895 OWP327894:OWP327895 PGL327894:PGL327895 PQH327894:PQH327895 QAD327894:QAD327895 QJZ327894:QJZ327895 QTV327894:QTV327895 RDR327894:RDR327895 RNN327894:RNN327895 RXJ327894:RXJ327895 SHF327894:SHF327895 SRB327894:SRB327895 TAX327894:TAX327895 TKT327894:TKT327895 TUP327894:TUP327895 UEL327894:UEL327895 UOH327894:UOH327895 UYD327894:UYD327895 VHZ327894:VHZ327895 VRV327894:VRV327895 WBR327894:WBR327895 WLN327894:WLN327895 WVJ327894:WVJ327895 B393430:B393431 IX393430:IX393431 ST393430:ST393431 ACP393430:ACP393431 AML393430:AML393431 AWH393430:AWH393431 BGD393430:BGD393431 BPZ393430:BPZ393431 BZV393430:BZV393431 CJR393430:CJR393431 CTN393430:CTN393431 DDJ393430:DDJ393431 DNF393430:DNF393431 DXB393430:DXB393431 EGX393430:EGX393431 EQT393430:EQT393431 FAP393430:FAP393431 FKL393430:FKL393431 FUH393430:FUH393431 GED393430:GED393431 GNZ393430:GNZ393431 GXV393430:GXV393431 HHR393430:HHR393431 HRN393430:HRN393431 IBJ393430:IBJ393431 ILF393430:ILF393431 IVB393430:IVB393431 JEX393430:JEX393431 JOT393430:JOT393431 JYP393430:JYP393431 KIL393430:KIL393431 KSH393430:KSH393431 LCD393430:LCD393431 LLZ393430:LLZ393431 LVV393430:LVV393431 MFR393430:MFR393431 MPN393430:MPN393431 MZJ393430:MZJ393431 NJF393430:NJF393431 NTB393430:NTB393431 OCX393430:OCX393431 OMT393430:OMT393431 OWP393430:OWP393431 PGL393430:PGL393431 PQH393430:PQH393431 QAD393430:QAD393431 QJZ393430:QJZ393431 QTV393430:QTV393431 RDR393430:RDR393431 RNN393430:RNN393431 RXJ393430:RXJ393431 SHF393430:SHF393431 SRB393430:SRB393431 TAX393430:TAX393431 TKT393430:TKT393431 TUP393430:TUP393431 UEL393430:UEL393431 UOH393430:UOH393431 UYD393430:UYD393431 VHZ393430:VHZ393431 VRV393430:VRV393431 WBR393430:WBR393431 WLN393430:WLN393431 WVJ393430:WVJ393431 B458966:B458967 IX458966:IX458967 ST458966:ST458967 ACP458966:ACP458967 AML458966:AML458967 AWH458966:AWH458967 BGD458966:BGD458967 BPZ458966:BPZ458967 BZV458966:BZV458967 CJR458966:CJR458967 CTN458966:CTN458967 DDJ458966:DDJ458967 DNF458966:DNF458967 DXB458966:DXB458967 EGX458966:EGX458967 EQT458966:EQT458967 FAP458966:FAP458967 FKL458966:FKL458967 FUH458966:FUH458967 GED458966:GED458967 GNZ458966:GNZ458967 GXV458966:GXV458967 HHR458966:HHR458967 HRN458966:HRN458967 IBJ458966:IBJ458967 ILF458966:ILF458967 IVB458966:IVB458967 JEX458966:JEX458967 JOT458966:JOT458967 JYP458966:JYP458967 KIL458966:KIL458967 KSH458966:KSH458967 LCD458966:LCD458967 LLZ458966:LLZ458967 LVV458966:LVV458967 MFR458966:MFR458967 MPN458966:MPN458967 MZJ458966:MZJ458967 NJF458966:NJF458967 NTB458966:NTB458967 OCX458966:OCX458967 OMT458966:OMT458967 OWP458966:OWP458967 PGL458966:PGL458967 PQH458966:PQH458967 QAD458966:QAD458967 QJZ458966:QJZ458967 QTV458966:QTV458967 RDR458966:RDR458967 RNN458966:RNN458967 RXJ458966:RXJ458967 SHF458966:SHF458967 SRB458966:SRB458967 TAX458966:TAX458967 TKT458966:TKT458967 TUP458966:TUP458967 UEL458966:UEL458967 UOH458966:UOH458967 UYD458966:UYD458967 VHZ458966:VHZ458967 VRV458966:VRV458967 WBR458966:WBR458967 WLN458966:WLN458967 WVJ458966:WVJ458967 B524502:B524503 IX524502:IX524503 ST524502:ST524503 ACP524502:ACP524503 AML524502:AML524503 AWH524502:AWH524503 BGD524502:BGD524503 BPZ524502:BPZ524503 BZV524502:BZV524503 CJR524502:CJR524503 CTN524502:CTN524503 DDJ524502:DDJ524503 DNF524502:DNF524503 DXB524502:DXB524503 EGX524502:EGX524503 EQT524502:EQT524503 FAP524502:FAP524503 FKL524502:FKL524503 FUH524502:FUH524503 GED524502:GED524503 GNZ524502:GNZ524503 GXV524502:GXV524503 HHR524502:HHR524503 HRN524502:HRN524503 IBJ524502:IBJ524503 ILF524502:ILF524503 IVB524502:IVB524503 JEX524502:JEX524503 JOT524502:JOT524503 JYP524502:JYP524503 KIL524502:KIL524503 KSH524502:KSH524503 LCD524502:LCD524503 LLZ524502:LLZ524503 LVV524502:LVV524503 MFR524502:MFR524503 MPN524502:MPN524503 MZJ524502:MZJ524503 NJF524502:NJF524503 NTB524502:NTB524503 OCX524502:OCX524503 OMT524502:OMT524503 OWP524502:OWP524503 PGL524502:PGL524503 PQH524502:PQH524503 QAD524502:QAD524503 QJZ524502:QJZ524503 QTV524502:QTV524503 RDR524502:RDR524503 RNN524502:RNN524503 RXJ524502:RXJ524503 SHF524502:SHF524503 SRB524502:SRB524503 TAX524502:TAX524503 TKT524502:TKT524503 TUP524502:TUP524503 UEL524502:UEL524503 UOH524502:UOH524503 UYD524502:UYD524503 VHZ524502:VHZ524503 VRV524502:VRV524503 WBR524502:WBR524503 WLN524502:WLN524503 WVJ524502:WVJ524503 B590038:B590039 IX590038:IX590039 ST590038:ST590039 ACP590038:ACP590039 AML590038:AML590039 AWH590038:AWH590039 BGD590038:BGD590039 BPZ590038:BPZ590039 BZV590038:BZV590039 CJR590038:CJR590039 CTN590038:CTN590039 DDJ590038:DDJ590039 DNF590038:DNF590039 DXB590038:DXB590039 EGX590038:EGX590039 EQT590038:EQT590039 FAP590038:FAP590039 FKL590038:FKL590039 FUH590038:FUH590039 GED590038:GED590039 GNZ590038:GNZ590039 GXV590038:GXV590039 HHR590038:HHR590039 HRN590038:HRN590039 IBJ590038:IBJ590039 ILF590038:ILF590039 IVB590038:IVB590039 JEX590038:JEX590039 JOT590038:JOT590039 JYP590038:JYP590039 KIL590038:KIL590039 KSH590038:KSH590039 LCD590038:LCD590039 LLZ590038:LLZ590039 LVV590038:LVV590039 MFR590038:MFR590039 MPN590038:MPN590039 MZJ590038:MZJ590039 NJF590038:NJF590039 NTB590038:NTB590039 OCX590038:OCX590039 OMT590038:OMT590039 OWP590038:OWP590039 PGL590038:PGL590039 PQH590038:PQH590039 QAD590038:QAD590039 QJZ590038:QJZ590039 QTV590038:QTV590039 RDR590038:RDR590039 RNN590038:RNN590039 RXJ590038:RXJ590039 SHF590038:SHF590039 SRB590038:SRB590039 TAX590038:TAX590039 TKT590038:TKT590039 TUP590038:TUP590039 UEL590038:UEL590039 UOH590038:UOH590039 UYD590038:UYD590039 VHZ590038:VHZ590039 VRV590038:VRV590039 WBR590038:WBR590039 WLN590038:WLN590039 WVJ590038:WVJ590039 B655574:B655575 IX655574:IX655575 ST655574:ST655575 ACP655574:ACP655575 AML655574:AML655575 AWH655574:AWH655575 BGD655574:BGD655575 BPZ655574:BPZ655575 BZV655574:BZV655575 CJR655574:CJR655575 CTN655574:CTN655575 DDJ655574:DDJ655575 DNF655574:DNF655575 DXB655574:DXB655575 EGX655574:EGX655575 EQT655574:EQT655575 FAP655574:FAP655575 FKL655574:FKL655575 FUH655574:FUH655575 GED655574:GED655575 GNZ655574:GNZ655575 GXV655574:GXV655575 HHR655574:HHR655575 HRN655574:HRN655575 IBJ655574:IBJ655575 ILF655574:ILF655575 IVB655574:IVB655575 JEX655574:JEX655575 JOT655574:JOT655575 JYP655574:JYP655575 KIL655574:KIL655575 KSH655574:KSH655575 LCD655574:LCD655575 LLZ655574:LLZ655575 LVV655574:LVV655575 MFR655574:MFR655575 MPN655574:MPN655575 MZJ655574:MZJ655575 NJF655574:NJF655575 NTB655574:NTB655575 OCX655574:OCX655575 OMT655574:OMT655575 OWP655574:OWP655575 PGL655574:PGL655575 PQH655574:PQH655575 QAD655574:QAD655575 QJZ655574:QJZ655575 QTV655574:QTV655575 RDR655574:RDR655575 RNN655574:RNN655575 RXJ655574:RXJ655575 SHF655574:SHF655575 SRB655574:SRB655575 TAX655574:TAX655575 TKT655574:TKT655575 TUP655574:TUP655575 UEL655574:UEL655575 UOH655574:UOH655575 UYD655574:UYD655575 VHZ655574:VHZ655575 VRV655574:VRV655575 WBR655574:WBR655575 WLN655574:WLN655575 WVJ655574:WVJ655575 B721110:B721111 IX721110:IX721111 ST721110:ST721111 ACP721110:ACP721111 AML721110:AML721111 AWH721110:AWH721111 BGD721110:BGD721111 BPZ721110:BPZ721111 BZV721110:BZV721111 CJR721110:CJR721111 CTN721110:CTN721111 DDJ721110:DDJ721111 DNF721110:DNF721111 DXB721110:DXB721111 EGX721110:EGX721111 EQT721110:EQT721111 FAP721110:FAP721111 FKL721110:FKL721111 FUH721110:FUH721111 GED721110:GED721111 GNZ721110:GNZ721111 GXV721110:GXV721111 HHR721110:HHR721111 HRN721110:HRN721111 IBJ721110:IBJ721111 ILF721110:ILF721111 IVB721110:IVB721111 JEX721110:JEX721111 JOT721110:JOT721111 JYP721110:JYP721111 KIL721110:KIL721111 KSH721110:KSH721111 LCD721110:LCD721111 LLZ721110:LLZ721111 LVV721110:LVV721111 MFR721110:MFR721111 MPN721110:MPN721111 MZJ721110:MZJ721111 NJF721110:NJF721111 NTB721110:NTB721111 OCX721110:OCX721111 OMT721110:OMT721111 OWP721110:OWP721111 PGL721110:PGL721111 PQH721110:PQH721111 QAD721110:QAD721111 QJZ721110:QJZ721111 QTV721110:QTV721111 RDR721110:RDR721111 RNN721110:RNN721111 RXJ721110:RXJ721111 SHF721110:SHF721111 SRB721110:SRB721111 TAX721110:TAX721111 TKT721110:TKT721111 TUP721110:TUP721111 UEL721110:UEL721111 UOH721110:UOH721111 UYD721110:UYD721111 VHZ721110:VHZ721111 VRV721110:VRV721111 WBR721110:WBR721111 WLN721110:WLN721111 WVJ721110:WVJ721111 B786646:B786647 IX786646:IX786647 ST786646:ST786647 ACP786646:ACP786647 AML786646:AML786647 AWH786646:AWH786647 BGD786646:BGD786647 BPZ786646:BPZ786647 BZV786646:BZV786647 CJR786646:CJR786647 CTN786646:CTN786647 DDJ786646:DDJ786647 DNF786646:DNF786647 DXB786646:DXB786647 EGX786646:EGX786647 EQT786646:EQT786647 FAP786646:FAP786647 FKL786646:FKL786647 FUH786646:FUH786647 GED786646:GED786647 GNZ786646:GNZ786647 GXV786646:GXV786647 HHR786646:HHR786647 HRN786646:HRN786647 IBJ786646:IBJ786647 ILF786646:ILF786647 IVB786646:IVB786647 JEX786646:JEX786647 JOT786646:JOT786647 JYP786646:JYP786647 KIL786646:KIL786647 KSH786646:KSH786647 LCD786646:LCD786647 LLZ786646:LLZ786647 LVV786646:LVV786647 MFR786646:MFR786647 MPN786646:MPN786647 MZJ786646:MZJ786647 NJF786646:NJF786647 NTB786646:NTB786647 OCX786646:OCX786647 OMT786646:OMT786647 OWP786646:OWP786647 PGL786646:PGL786647 PQH786646:PQH786647 QAD786646:QAD786647 QJZ786646:QJZ786647 QTV786646:QTV786647 RDR786646:RDR786647 RNN786646:RNN786647 RXJ786646:RXJ786647 SHF786646:SHF786647 SRB786646:SRB786647 TAX786646:TAX786647 TKT786646:TKT786647 TUP786646:TUP786647 UEL786646:UEL786647 UOH786646:UOH786647 UYD786646:UYD786647 VHZ786646:VHZ786647 VRV786646:VRV786647 WBR786646:WBR786647 WLN786646:WLN786647 WVJ786646:WVJ786647 B852182:B852183 IX852182:IX852183 ST852182:ST852183 ACP852182:ACP852183 AML852182:AML852183 AWH852182:AWH852183 BGD852182:BGD852183 BPZ852182:BPZ852183 BZV852182:BZV852183 CJR852182:CJR852183 CTN852182:CTN852183 DDJ852182:DDJ852183 DNF852182:DNF852183 DXB852182:DXB852183 EGX852182:EGX852183 EQT852182:EQT852183 FAP852182:FAP852183 FKL852182:FKL852183 FUH852182:FUH852183 GED852182:GED852183 GNZ852182:GNZ852183 GXV852182:GXV852183 HHR852182:HHR852183 HRN852182:HRN852183 IBJ852182:IBJ852183 ILF852182:ILF852183 IVB852182:IVB852183 JEX852182:JEX852183 JOT852182:JOT852183 JYP852182:JYP852183 KIL852182:KIL852183 KSH852182:KSH852183 LCD852182:LCD852183 LLZ852182:LLZ852183 LVV852182:LVV852183 MFR852182:MFR852183 MPN852182:MPN852183 MZJ852182:MZJ852183 NJF852182:NJF852183 NTB852182:NTB852183 OCX852182:OCX852183 OMT852182:OMT852183 OWP852182:OWP852183 PGL852182:PGL852183 PQH852182:PQH852183 QAD852182:QAD852183 QJZ852182:QJZ852183 QTV852182:QTV852183 RDR852182:RDR852183 RNN852182:RNN852183 RXJ852182:RXJ852183 SHF852182:SHF852183 SRB852182:SRB852183 TAX852182:TAX852183 TKT852182:TKT852183 TUP852182:TUP852183 UEL852182:UEL852183 UOH852182:UOH852183 UYD852182:UYD852183 VHZ852182:VHZ852183 VRV852182:VRV852183 WBR852182:WBR852183 WLN852182:WLN852183 WVJ852182:WVJ852183 B917718:B917719 IX917718:IX917719 ST917718:ST917719 ACP917718:ACP917719 AML917718:AML917719 AWH917718:AWH917719 BGD917718:BGD917719 BPZ917718:BPZ917719 BZV917718:BZV917719 CJR917718:CJR917719 CTN917718:CTN917719 DDJ917718:DDJ917719 DNF917718:DNF917719 DXB917718:DXB917719 EGX917718:EGX917719 EQT917718:EQT917719 FAP917718:FAP917719 FKL917718:FKL917719 FUH917718:FUH917719 GED917718:GED917719 GNZ917718:GNZ917719 GXV917718:GXV917719 HHR917718:HHR917719 HRN917718:HRN917719 IBJ917718:IBJ917719 ILF917718:ILF917719 IVB917718:IVB917719 JEX917718:JEX917719 JOT917718:JOT917719 JYP917718:JYP917719 KIL917718:KIL917719 KSH917718:KSH917719 LCD917718:LCD917719 LLZ917718:LLZ917719 LVV917718:LVV917719 MFR917718:MFR917719 MPN917718:MPN917719 MZJ917718:MZJ917719 NJF917718:NJF917719 NTB917718:NTB917719 OCX917718:OCX917719 OMT917718:OMT917719 OWP917718:OWP917719 PGL917718:PGL917719 PQH917718:PQH917719 QAD917718:QAD917719 QJZ917718:QJZ917719 QTV917718:QTV917719 RDR917718:RDR917719 RNN917718:RNN917719 RXJ917718:RXJ917719 SHF917718:SHF917719 SRB917718:SRB917719 TAX917718:TAX917719 TKT917718:TKT917719 TUP917718:TUP917719 UEL917718:UEL917719 UOH917718:UOH917719 UYD917718:UYD917719 VHZ917718:VHZ917719 VRV917718:VRV917719 WBR917718:WBR917719 WLN917718:WLN917719 WVJ917718:WVJ917719 B983254:B983255 IX983254:IX983255 ST983254:ST983255 ACP983254:ACP983255 AML983254:AML983255 AWH983254:AWH983255 BGD983254:BGD983255 BPZ983254:BPZ983255 BZV983254:BZV983255 CJR983254:CJR983255 CTN983254:CTN983255 DDJ983254:DDJ983255 DNF983254:DNF983255 DXB983254:DXB983255 EGX983254:EGX983255 EQT983254:EQT983255 FAP983254:FAP983255 FKL983254:FKL983255 FUH983254:FUH983255 GED983254:GED983255 GNZ983254:GNZ983255 GXV983254:GXV983255 HHR983254:HHR983255 HRN983254:HRN983255 IBJ983254:IBJ983255 ILF983254:ILF983255 IVB983254:IVB983255 JEX983254:JEX983255 JOT983254:JOT983255 JYP983254:JYP983255 KIL983254:KIL983255 KSH983254:KSH983255 LCD983254:LCD983255 LLZ983254:LLZ983255 LVV983254:LVV983255 MFR983254:MFR983255 MPN983254:MPN983255 MZJ983254:MZJ983255 NJF983254:NJF983255 NTB983254:NTB983255 OCX983254:OCX983255 OMT983254:OMT983255 OWP983254:OWP983255 PGL983254:PGL983255 PQH983254:PQH983255 QAD983254:QAD983255 QJZ983254:QJZ983255 QTV983254:QTV983255 RDR983254:RDR983255 RNN983254:RNN983255 RXJ983254:RXJ983255 SHF983254:SHF983255 SRB983254:SRB983255 TAX983254:TAX983255 TKT983254:TKT983255 TUP983254:TUP983255 UEL983254:UEL983255 UOH983254:UOH983255 UYD983254:UYD983255 VHZ983254:VHZ983255 VRV983254:VRV983255 WBR983254:WBR983255 WLN983254:WLN983255 WVJ983254:WVJ983255 F65545:F65546 JB65545:JB65546 SX65545:SX65546 ACT65545:ACT65546 AMP65545:AMP65546 AWL65545:AWL65546 BGH65545:BGH65546 BQD65545:BQD65546 BZZ65545:BZZ65546 CJV65545:CJV65546 CTR65545:CTR65546 DDN65545:DDN65546 DNJ65545:DNJ65546 DXF65545:DXF65546 EHB65545:EHB65546 EQX65545:EQX65546 FAT65545:FAT65546 FKP65545:FKP65546 FUL65545:FUL65546 GEH65545:GEH65546 GOD65545:GOD65546 GXZ65545:GXZ65546 HHV65545:HHV65546 HRR65545:HRR65546 IBN65545:IBN65546 ILJ65545:ILJ65546 IVF65545:IVF65546 JFB65545:JFB65546 JOX65545:JOX65546 JYT65545:JYT65546 KIP65545:KIP65546 KSL65545:KSL65546 LCH65545:LCH65546 LMD65545:LMD65546 LVZ65545:LVZ65546 MFV65545:MFV65546 MPR65545:MPR65546 MZN65545:MZN65546 NJJ65545:NJJ65546 NTF65545:NTF65546 ODB65545:ODB65546 OMX65545:OMX65546 OWT65545:OWT65546 PGP65545:PGP65546 PQL65545:PQL65546 QAH65545:QAH65546 QKD65545:QKD65546 QTZ65545:QTZ65546 RDV65545:RDV65546 RNR65545:RNR65546 RXN65545:RXN65546 SHJ65545:SHJ65546 SRF65545:SRF65546 TBB65545:TBB65546 TKX65545:TKX65546 TUT65545:TUT65546 UEP65545:UEP65546 UOL65545:UOL65546 UYH65545:UYH65546 VID65545:VID65546 VRZ65545:VRZ65546 WBV65545:WBV65546 WLR65545:WLR65546 WVN65545:WVN65546 F131081:F131082 JB131081:JB131082 SX131081:SX131082 ACT131081:ACT131082 AMP131081:AMP131082 AWL131081:AWL131082 BGH131081:BGH131082 BQD131081:BQD131082 BZZ131081:BZZ131082 CJV131081:CJV131082 CTR131081:CTR131082 DDN131081:DDN131082 DNJ131081:DNJ131082 DXF131081:DXF131082 EHB131081:EHB131082 EQX131081:EQX131082 FAT131081:FAT131082 FKP131081:FKP131082 FUL131081:FUL131082 GEH131081:GEH131082 GOD131081:GOD131082 GXZ131081:GXZ131082 HHV131081:HHV131082 HRR131081:HRR131082 IBN131081:IBN131082 ILJ131081:ILJ131082 IVF131081:IVF131082 JFB131081:JFB131082 JOX131081:JOX131082 JYT131081:JYT131082 KIP131081:KIP131082 KSL131081:KSL131082 LCH131081:LCH131082 LMD131081:LMD131082 LVZ131081:LVZ131082 MFV131081:MFV131082 MPR131081:MPR131082 MZN131081:MZN131082 NJJ131081:NJJ131082 NTF131081:NTF131082 ODB131081:ODB131082 OMX131081:OMX131082 OWT131081:OWT131082 PGP131081:PGP131082 PQL131081:PQL131082 QAH131081:QAH131082 QKD131081:QKD131082 QTZ131081:QTZ131082 RDV131081:RDV131082 RNR131081:RNR131082 RXN131081:RXN131082 SHJ131081:SHJ131082 SRF131081:SRF131082 TBB131081:TBB131082 TKX131081:TKX131082 TUT131081:TUT131082 UEP131081:UEP131082 UOL131081:UOL131082 UYH131081:UYH131082 VID131081:VID131082 VRZ131081:VRZ131082 WBV131081:WBV131082 WLR131081:WLR131082 WVN131081:WVN131082 F196617:F196618 JB196617:JB196618 SX196617:SX196618 ACT196617:ACT196618 AMP196617:AMP196618 AWL196617:AWL196618 BGH196617:BGH196618 BQD196617:BQD196618 BZZ196617:BZZ196618 CJV196617:CJV196618 CTR196617:CTR196618 DDN196617:DDN196618 DNJ196617:DNJ196618 DXF196617:DXF196618 EHB196617:EHB196618 EQX196617:EQX196618 FAT196617:FAT196618 FKP196617:FKP196618 FUL196617:FUL196618 GEH196617:GEH196618 GOD196617:GOD196618 GXZ196617:GXZ196618 HHV196617:HHV196618 HRR196617:HRR196618 IBN196617:IBN196618 ILJ196617:ILJ196618 IVF196617:IVF196618 JFB196617:JFB196618 JOX196617:JOX196618 JYT196617:JYT196618 KIP196617:KIP196618 KSL196617:KSL196618 LCH196617:LCH196618 LMD196617:LMD196618 LVZ196617:LVZ196618 MFV196617:MFV196618 MPR196617:MPR196618 MZN196617:MZN196618 NJJ196617:NJJ196618 NTF196617:NTF196618 ODB196617:ODB196618 OMX196617:OMX196618 OWT196617:OWT196618 PGP196617:PGP196618 PQL196617:PQL196618 QAH196617:QAH196618 QKD196617:QKD196618 QTZ196617:QTZ196618 RDV196617:RDV196618 RNR196617:RNR196618 RXN196617:RXN196618 SHJ196617:SHJ196618 SRF196617:SRF196618 TBB196617:TBB196618 TKX196617:TKX196618 TUT196617:TUT196618 UEP196617:UEP196618 UOL196617:UOL196618 UYH196617:UYH196618 VID196617:VID196618 VRZ196617:VRZ196618 WBV196617:WBV196618 WLR196617:WLR196618 WVN196617:WVN196618 F262153:F262154 JB262153:JB262154 SX262153:SX262154 ACT262153:ACT262154 AMP262153:AMP262154 AWL262153:AWL262154 BGH262153:BGH262154 BQD262153:BQD262154 BZZ262153:BZZ262154 CJV262153:CJV262154 CTR262153:CTR262154 DDN262153:DDN262154 DNJ262153:DNJ262154 DXF262153:DXF262154 EHB262153:EHB262154 EQX262153:EQX262154 FAT262153:FAT262154 FKP262153:FKP262154 FUL262153:FUL262154 GEH262153:GEH262154 GOD262153:GOD262154 GXZ262153:GXZ262154 HHV262153:HHV262154 HRR262153:HRR262154 IBN262153:IBN262154 ILJ262153:ILJ262154 IVF262153:IVF262154 JFB262153:JFB262154 JOX262153:JOX262154 JYT262153:JYT262154 KIP262153:KIP262154 KSL262153:KSL262154 LCH262153:LCH262154 LMD262153:LMD262154 LVZ262153:LVZ262154 MFV262153:MFV262154 MPR262153:MPR262154 MZN262153:MZN262154 NJJ262153:NJJ262154 NTF262153:NTF262154 ODB262153:ODB262154 OMX262153:OMX262154 OWT262153:OWT262154 PGP262153:PGP262154 PQL262153:PQL262154 QAH262153:QAH262154 QKD262153:QKD262154 QTZ262153:QTZ262154 RDV262153:RDV262154 RNR262153:RNR262154 RXN262153:RXN262154 SHJ262153:SHJ262154 SRF262153:SRF262154 TBB262153:TBB262154 TKX262153:TKX262154 TUT262153:TUT262154 UEP262153:UEP262154 UOL262153:UOL262154 UYH262153:UYH262154 VID262153:VID262154 VRZ262153:VRZ262154 WBV262153:WBV262154 WLR262153:WLR262154 WVN262153:WVN262154 F327689:F327690 JB327689:JB327690 SX327689:SX327690 ACT327689:ACT327690 AMP327689:AMP327690 AWL327689:AWL327690 BGH327689:BGH327690 BQD327689:BQD327690 BZZ327689:BZZ327690 CJV327689:CJV327690 CTR327689:CTR327690 DDN327689:DDN327690 DNJ327689:DNJ327690 DXF327689:DXF327690 EHB327689:EHB327690 EQX327689:EQX327690 FAT327689:FAT327690 FKP327689:FKP327690 FUL327689:FUL327690 GEH327689:GEH327690 GOD327689:GOD327690 GXZ327689:GXZ327690 HHV327689:HHV327690 HRR327689:HRR327690 IBN327689:IBN327690 ILJ327689:ILJ327690 IVF327689:IVF327690 JFB327689:JFB327690 JOX327689:JOX327690 JYT327689:JYT327690 KIP327689:KIP327690 KSL327689:KSL327690 LCH327689:LCH327690 LMD327689:LMD327690 LVZ327689:LVZ327690 MFV327689:MFV327690 MPR327689:MPR327690 MZN327689:MZN327690 NJJ327689:NJJ327690 NTF327689:NTF327690 ODB327689:ODB327690 OMX327689:OMX327690 OWT327689:OWT327690 PGP327689:PGP327690 PQL327689:PQL327690 QAH327689:QAH327690 QKD327689:QKD327690 QTZ327689:QTZ327690 RDV327689:RDV327690 RNR327689:RNR327690 RXN327689:RXN327690 SHJ327689:SHJ327690 SRF327689:SRF327690 TBB327689:TBB327690 TKX327689:TKX327690 TUT327689:TUT327690 UEP327689:UEP327690 UOL327689:UOL327690 UYH327689:UYH327690 VID327689:VID327690 VRZ327689:VRZ327690 WBV327689:WBV327690 WLR327689:WLR327690 WVN327689:WVN327690 F393225:F393226 JB393225:JB393226 SX393225:SX393226 ACT393225:ACT393226 AMP393225:AMP393226 AWL393225:AWL393226 BGH393225:BGH393226 BQD393225:BQD393226 BZZ393225:BZZ393226 CJV393225:CJV393226 CTR393225:CTR393226 DDN393225:DDN393226 DNJ393225:DNJ393226 DXF393225:DXF393226 EHB393225:EHB393226 EQX393225:EQX393226 FAT393225:FAT393226 FKP393225:FKP393226 FUL393225:FUL393226 GEH393225:GEH393226 GOD393225:GOD393226 GXZ393225:GXZ393226 HHV393225:HHV393226 HRR393225:HRR393226 IBN393225:IBN393226 ILJ393225:ILJ393226 IVF393225:IVF393226 JFB393225:JFB393226 JOX393225:JOX393226 JYT393225:JYT393226 KIP393225:KIP393226 KSL393225:KSL393226 LCH393225:LCH393226 LMD393225:LMD393226 LVZ393225:LVZ393226 MFV393225:MFV393226 MPR393225:MPR393226 MZN393225:MZN393226 NJJ393225:NJJ393226 NTF393225:NTF393226 ODB393225:ODB393226 OMX393225:OMX393226 OWT393225:OWT393226 PGP393225:PGP393226 PQL393225:PQL393226 QAH393225:QAH393226 QKD393225:QKD393226 QTZ393225:QTZ393226 RDV393225:RDV393226 RNR393225:RNR393226 RXN393225:RXN393226 SHJ393225:SHJ393226 SRF393225:SRF393226 TBB393225:TBB393226 TKX393225:TKX393226 TUT393225:TUT393226 UEP393225:UEP393226 UOL393225:UOL393226 UYH393225:UYH393226 VID393225:VID393226 VRZ393225:VRZ393226 WBV393225:WBV393226 WLR393225:WLR393226 WVN393225:WVN393226 F458761:F458762 JB458761:JB458762 SX458761:SX458762 ACT458761:ACT458762 AMP458761:AMP458762 AWL458761:AWL458762 BGH458761:BGH458762 BQD458761:BQD458762 BZZ458761:BZZ458762 CJV458761:CJV458762 CTR458761:CTR458762 DDN458761:DDN458762 DNJ458761:DNJ458762 DXF458761:DXF458762 EHB458761:EHB458762 EQX458761:EQX458762 FAT458761:FAT458762 FKP458761:FKP458762 FUL458761:FUL458762 GEH458761:GEH458762 GOD458761:GOD458762 GXZ458761:GXZ458762 HHV458761:HHV458762 HRR458761:HRR458762 IBN458761:IBN458762 ILJ458761:ILJ458762 IVF458761:IVF458762 JFB458761:JFB458762 JOX458761:JOX458762 JYT458761:JYT458762 KIP458761:KIP458762 KSL458761:KSL458762 LCH458761:LCH458762 LMD458761:LMD458762 LVZ458761:LVZ458762 MFV458761:MFV458762 MPR458761:MPR458762 MZN458761:MZN458762 NJJ458761:NJJ458762 NTF458761:NTF458762 ODB458761:ODB458762 OMX458761:OMX458762 OWT458761:OWT458762 PGP458761:PGP458762 PQL458761:PQL458762 QAH458761:QAH458762 QKD458761:QKD458762 QTZ458761:QTZ458762 RDV458761:RDV458762 RNR458761:RNR458762 RXN458761:RXN458762 SHJ458761:SHJ458762 SRF458761:SRF458762 TBB458761:TBB458762 TKX458761:TKX458762 TUT458761:TUT458762 UEP458761:UEP458762 UOL458761:UOL458762 UYH458761:UYH458762 VID458761:VID458762 VRZ458761:VRZ458762 WBV458761:WBV458762 WLR458761:WLR458762 WVN458761:WVN458762 F524297:F524298 JB524297:JB524298 SX524297:SX524298 ACT524297:ACT524298 AMP524297:AMP524298 AWL524297:AWL524298 BGH524297:BGH524298 BQD524297:BQD524298 BZZ524297:BZZ524298 CJV524297:CJV524298 CTR524297:CTR524298 DDN524297:DDN524298 DNJ524297:DNJ524298 DXF524297:DXF524298 EHB524297:EHB524298 EQX524297:EQX524298 FAT524297:FAT524298 FKP524297:FKP524298 FUL524297:FUL524298 GEH524297:GEH524298 GOD524297:GOD524298 GXZ524297:GXZ524298 HHV524297:HHV524298 HRR524297:HRR524298 IBN524297:IBN524298 ILJ524297:ILJ524298 IVF524297:IVF524298 JFB524297:JFB524298 JOX524297:JOX524298 JYT524297:JYT524298 KIP524297:KIP524298 KSL524297:KSL524298 LCH524297:LCH524298 LMD524297:LMD524298 LVZ524297:LVZ524298 MFV524297:MFV524298 MPR524297:MPR524298 MZN524297:MZN524298 NJJ524297:NJJ524298 NTF524297:NTF524298 ODB524297:ODB524298 OMX524297:OMX524298 OWT524297:OWT524298 PGP524297:PGP524298 PQL524297:PQL524298 QAH524297:QAH524298 QKD524297:QKD524298 QTZ524297:QTZ524298 RDV524297:RDV524298 RNR524297:RNR524298 RXN524297:RXN524298 SHJ524297:SHJ524298 SRF524297:SRF524298 TBB524297:TBB524298 TKX524297:TKX524298 TUT524297:TUT524298 UEP524297:UEP524298 UOL524297:UOL524298 UYH524297:UYH524298 VID524297:VID524298 VRZ524297:VRZ524298 WBV524297:WBV524298 WLR524297:WLR524298 WVN524297:WVN524298 F589833:F589834 JB589833:JB589834 SX589833:SX589834 ACT589833:ACT589834 AMP589833:AMP589834 AWL589833:AWL589834 BGH589833:BGH589834 BQD589833:BQD589834 BZZ589833:BZZ589834 CJV589833:CJV589834 CTR589833:CTR589834 DDN589833:DDN589834 DNJ589833:DNJ589834 DXF589833:DXF589834 EHB589833:EHB589834 EQX589833:EQX589834 FAT589833:FAT589834 FKP589833:FKP589834 FUL589833:FUL589834 GEH589833:GEH589834 GOD589833:GOD589834 GXZ589833:GXZ589834 HHV589833:HHV589834 HRR589833:HRR589834 IBN589833:IBN589834 ILJ589833:ILJ589834 IVF589833:IVF589834 JFB589833:JFB589834 JOX589833:JOX589834 JYT589833:JYT589834 KIP589833:KIP589834 KSL589833:KSL589834 LCH589833:LCH589834 LMD589833:LMD589834 LVZ589833:LVZ589834 MFV589833:MFV589834 MPR589833:MPR589834 MZN589833:MZN589834 NJJ589833:NJJ589834 NTF589833:NTF589834 ODB589833:ODB589834 OMX589833:OMX589834 OWT589833:OWT589834 PGP589833:PGP589834 PQL589833:PQL589834 QAH589833:QAH589834 QKD589833:QKD589834 QTZ589833:QTZ589834 RDV589833:RDV589834 RNR589833:RNR589834 RXN589833:RXN589834 SHJ589833:SHJ589834 SRF589833:SRF589834 TBB589833:TBB589834 TKX589833:TKX589834 TUT589833:TUT589834 UEP589833:UEP589834 UOL589833:UOL589834 UYH589833:UYH589834 VID589833:VID589834 VRZ589833:VRZ589834 WBV589833:WBV589834 WLR589833:WLR589834 WVN589833:WVN589834 F655369:F655370 JB655369:JB655370 SX655369:SX655370 ACT655369:ACT655370 AMP655369:AMP655370 AWL655369:AWL655370 BGH655369:BGH655370 BQD655369:BQD655370 BZZ655369:BZZ655370 CJV655369:CJV655370 CTR655369:CTR655370 DDN655369:DDN655370 DNJ655369:DNJ655370 DXF655369:DXF655370 EHB655369:EHB655370 EQX655369:EQX655370 FAT655369:FAT655370 FKP655369:FKP655370 FUL655369:FUL655370 GEH655369:GEH655370 GOD655369:GOD655370 GXZ655369:GXZ655370 HHV655369:HHV655370 HRR655369:HRR655370 IBN655369:IBN655370 ILJ655369:ILJ655370 IVF655369:IVF655370 JFB655369:JFB655370 JOX655369:JOX655370 JYT655369:JYT655370 KIP655369:KIP655370 KSL655369:KSL655370 LCH655369:LCH655370 LMD655369:LMD655370 LVZ655369:LVZ655370 MFV655369:MFV655370 MPR655369:MPR655370 MZN655369:MZN655370 NJJ655369:NJJ655370 NTF655369:NTF655370 ODB655369:ODB655370 OMX655369:OMX655370 OWT655369:OWT655370 PGP655369:PGP655370 PQL655369:PQL655370 QAH655369:QAH655370 QKD655369:QKD655370 QTZ655369:QTZ655370 RDV655369:RDV655370 RNR655369:RNR655370 RXN655369:RXN655370 SHJ655369:SHJ655370 SRF655369:SRF655370 TBB655369:TBB655370 TKX655369:TKX655370 TUT655369:TUT655370 UEP655369:UEP655370 UOL655369:UOL655370 UYH655369:UYH655370 VID655369:VID655370 VRZ655369:VRZ655370 WBV655369:WBV655370 WLR655369:WLR655370 WVN655369:WVN655370 F720905:F720906 JB720905:JB720906 SX720905:SX720906 ACT720905:ACT720906 AMP720905:AMP720906 AWL720905:AWL720906 BGH720905:BGH720906 BQD720905:BQD720906 BZZ720905:BZZ720906 CJV720905:CJV720906 CTR720905:CTR720906 DDN720905:DDN720906 DNJ720905:DNJ720906 DXF720905:DXF720906 EHB720905:EHB720906 EQX720905:EQX720906 FAT720905:FAT720906 FKP720905:FKP720906 FUL720905:FUL720906 GEH720905:GEH720906 GOD720905:GOD720906 GXZ720905:GXZ720906 HHV720905:HHV720906 HRR720905:HRR720906 IBN720905:IBN720906 ILJ720905:ILJ720906 IVF720905:IVF720906 JFB720905:JFB720906 JOX720905:JOX720906 JYT720905:JYT720906 KIP720905:KIP720906 KSL720905:KSL720906 LCH720905:LCH720906 LMD720905:LMD720906 LVZ720905:LVZ720906 MFV720905:MFV720906 MPR720905:MPR720906 MZN720905:MZN720906 NJJ720905:NJJ720906 NTF720905:NTF720906 ODB720905:ODB720906 OMX720905:OMX720906 OWT720905:OWT720906 PGP720905:PGP720906 PQL720905:PQL720906 QAH720905:QAH720906 QKD720905:QKD720906 QTZ720905:QTZ720906 RDV720905:RDV720906 RNR720905:RNR720906 RXN720905:RXN720906 SHJ720905:SHJ720906 SRF720905:SRF720906 TBB720905:TBB720906 TKX720905:TKX720906 TUT720905:TUT720906 UEP720905:UEP720906 UOL720905:UOL720906 UYH720905:UYH720906 VID720905:VID720906 VRZ720905:VRZ720906 WBV720905:WBV720906 WLR720905:WLR720906 WVN720905:WVN720906 F786441:F786442 JB786441:JB786442 SX786441:SX786442 ACT786441:ACT786442 AMP786441:AMP786442 AWL786441:AWL786442 BGH786441:BGH786442 BQD786441:BQD786442 BZZ786441:BZZ786442 CJV786441:CJV786442 CTR786441:CTR786442 DDN786441:DDN786442 DNJ786441:DNJ786442 DXF786441:DXF786442 EHB786441:EHB786442 EQX786441:EQX786442 FAT786441:FAT786442 FKP786441:FKP786442 FUL786441:FUL786442 GEH786441:GEH786442 GOD786441:GOD786442 GXZ786441:GXZ786442 HHV786441:HHV786442 HRR786441:HRR786442 IBN786441:IBN786442 ILJ786441:ILJ786442 IVF786441:IVF786442 JFB786441:JFB786442 JOX786441:JOX786442 JYT786441:JYT786442 KIP786441:KIP786442 KSL786441:KSL786442 LCH786441:LCH786442 LMD786441:LMD786442 LVZ786441:LVZ786442 MFV786441:MFV786442 MPR786441:MPR786442 MZN786441:MZN786442 NJJ786441:NJJ786442 NTF786441:NTF786442 ODB786441:ODB786442 OMX786441:OMX786442 OWT786441:OWT786442 PGP786441:PGP786442 PQL786441:PQL786442 QAH786441:QAH786442 QKD786441:QKD786442 QTZ786441:QTZ786442 RDV786441:RDV786442 RNR786441:RNR786442 RXN786441:RXN786442 SHJ786441:SHJ786442 SRF786441:SRF786442 TBB786441:TBB786442 TKX786441:TKX786442 TUT786441:TUT786442 UEP786441:UEP786442 UOL786441:UOL786442 UYH786441:UYH786442 VID786441:VID786442 VRZ786441:VRZ786442 WBV786441:WBV786442 WLR786441:WLR786442 WVN786441:WVN786442 F851977:F851978 JB851977:JB851978 SX851977:SX851978 ACT851977:ACT851978 AMP851977:AMP851978 AWL851977:AWL851978 BGH851977:BGH851978 BQD851977:BQD851978 BZZ851977:BZZ851978 CJV851977:CJV851978 CTR851977:CTR851978 DDN851977:DDN851978 DNJ851977:DNJ851978 DXF851977:DXF851978 EHB851977:EHB851978 EQX851977:EQX851978 FAT851977:FAT851978 FKP851977:FKP851978 FUL851977:FUL851978 GEH851977:GEH851978 GOD851977:GOD851978 GXZ851977:GXZ851978 HHV851977:HHV851978 HRR851977:HRR851978 IBN851977:IBN851978 ILJ851977:ILJ851978 IVF851977:IVF851978 JFB851977:JFB851978 JOX851977:JOX851978 JYT851977:JYT851978 KIP851977:KIP851978 KSL851977:KSL851978 LCH851977:LCH851978 LMD851977:LMD851978 LVZ851977:LVZ851978 MFV851977:MFV851978 MPR851977:MPR851978 MZN851977:MZN851978 NJJ851977:NJJ851978 NTF851977:NTF851978 ODB851977:ODB851978 OMX851977:OMX851978 OWT851977:OWT851978 PGP851977:PGP851978 PQL851977:PQL851978 QAH851977:QAH851978 QKD851977:QKD851978 QTZ851977:QTZ851978 RDV851977:RDV851978 RNR851977:RNR851978 RXN851977:RXN851978 SHJ851977:SHJ851978 SRF851977:SRF851978 TBB851977:TBB851978 TKX851977:TKX851978 TUT851977:TUT851978 UEP851977:UEP851978 UOL851977:UOL851978 UYH851977:UYH851978 VID851977:VID851978 VRZ851977:VRZ851978 WBV851977:WBV851978 WLR851977:WLR851978 WVN851977:WVN851978 F917513:F917514 JB917513:JB917514 SX917513:SX917514 ACT917513:ACT917514 AMP917513:AMP917514 AWL917513:AWL917514 BGH917513:BGH917514 BQD917513:BQD917514 BZZ917513:BZZ917514 CJV917513:CJV917514 CTR917513:CTR917514 DDN917513:DDN917514 DNJ917513:DNJ917514 DXF917513:DXF917514 EHB917513:EHB917514 EQX917513:EQX917514 FAT917513:FAT917514 FKP917513:FKP917514 FUL917513:FUL917514 GEH917513:GEH917514 GOD917513:GOD917514 GXZ917513:GXZ917514 HHV917513:HHV917514 HRR917513:HRR917514 IBN917513:IBN917514 ILJ917513:ILJ917514 IVF917513:IVF917514 JFB917513:JFB917514 JOX917513:JOX917514 JYT917513:JYT917514 KIP917513:KIP917514 KSL917513:KSL917514 LCH917513:LCH917514 LMD917513:LMD917514 LVZ917513:LVZ917514 MFV917513:MFV917514 MPR917513:MPR917514 MZN917513:MZN917514 NJJ917513:NJJ917514 NTF917513:NTF917514 ODB917513:ODB917514 OMX917513:OMX917514 OWT917513:OWT917514 PGP917513:PGP917514 PQL917513:PQL917514 QAH917513:QAH917514 QKD917513:QKD917514 QTZ917513:QTZ917514 RDV917513:RDV917514 RNR917513:RNR917514 RXN917513:RXN917514 SHJ917513:SHJ917514 SRF917513:SRF917514 TBB917513:TBB917514 TKX917513:TKX917514 TUT917513:TUT917514 UEP917513:UEP917514 UOL917513:UOL917514 UYH917513:UYH917514 VID917513:VID917514 VRZ917513:VRZ917514 WBV917513:WBV917514 WLR917513:WLR917514 WVN917513:WVN917514 F983049:F983050 JB983049:JB983050 SX983049:SX983050 ACT983049:ACT983050 AMP983049:AMP983050 AWL983049:AWL983050 BGH983049:BGH983050 BQD983049:BQD983050 BZZ983049:BZZ983050 CJV983049:CJV983050 CTR983049:CTR983050 DDN983049:DDN983050 DNJ983049:DNJ983050 DXF983049:DXF983050 EHB983049:EHB983050 EQX983049:EQX983050 FAT983049:FAT983050 FKP983049:FKP983050 FUL983049:FUL983050 GEH983049:GEH983050 GOD983049:GOD983050 GXZ983049:GXZ983050 HHV983049:HHV983050 HRR983049:HRR983050 IBN983049:IBN983050 ILJ983049:ILJ983050 IVF983049:IVF983050 JFB983049:JFB983050 JOX983049:JOX983050 JYT983049:JYT983050 KIP983049:KIP983050 KSL983049:KSL983050 LCH983049:LCH983050 LMD983049:LMD983050 LVZ983049:LVZ983050 MFV983049:MFV983050 MPR983049:MPR983050 MZN983049:MZN983050 NJJ983049:NJJ983050 NTF983049:NTF983050 ODB983049:ODB983050 OMX983049:OMX983050 OWT983049:OWT983050 PGP983049:PGP983050 PQL983049:PQL983050 QAH983049:QAH983050 QKD983049:QKD983050 QTZ983049:QTZ983050 RDV983049:RDV983050 RNR983049:RNR983050 RXN983049:RXN983050 SHJ983049:SHJ983050 SRF983049:SRF983050 TBB983049:TBB983050 TKX983049:TKX983050 TUT983049:TUT983050 UEP983049:UEP983050 UOL983049:UOL983050 UYH983049:UYH983050 VID983049:VID983050 VRZ983049:VRZ983050 WBV983049:WBV983050 WLR983049:WLR983050 WVN983049:WVN983050 F18:F19 JB18:JB19 SX18:SX19 ACT18:ACT19 AMP18:AMP19 AWL18:AWL19 BGH18:BGH19 BQD18:BQD19 BZZ18:BZZ19 CJV18:CJV19 CTR18:CTR19 DDN18:DDN19 DNJ18:DNJ19 DXF18:DXF19 EHB18:EHB19 EQX18:EQX19 FAT18:FAT19 FKP18:FKP19 FUL18:FUL19 GEH18:GEH19 GOD18:GOD19 GXZ18:GXZ19 HHV18:HHV19 HRR18:HRR19 IBN18:IBN19 ILJ18:ILJ19 IVF18:IVF19 JFB18:JFB19 JOX18:JOX19 JYT18:JYT19 KIP18:KIP19 KSL18:KSL19 LCH18:LCH19 LMD18:LMD19 LVZ18:LVZ19 MFV18:MFV19 MPR18:MPR19 MZN18:MZN19 NJJ18:NJJ19 NTF18:NTF19 ODB18:ODB19 OMX18:OMX19 OWT18:OWT19 PGP18:PGP19 PQL18:PQL19 QAH18:QAH19 QKD18:QKD19 QTZ18:QTZ19 RDV18:RDV19 RNR18:RNR19 RXN18:RXN19 SHJ18:SHJ19 SRF18:SRF19 TBB18:TBB19 TKX18:TKX19 TUT18:TUT19 UEP18:UEP19 UOL18:UOL19 UYH18:UYH19 VID18:VID19 VRZ18:VRZ19 WBV18:WBV19 WLR18:WLR19 WVN18:WVN19 WVJ232:WVJ233 WLN232:WLN233 WBR232:WBR233 VRV232:VRV233 VHZ232:VHZ233 UYD232:UYD233 UOH232:UOH233 UEL232:UEL233 TUP232:TUP233 TKT232:TKT233 TAX232:TAX233 SRB232:SRB233 SHF232:SHF233 RXJ232:RXJ233 RNN232:RNN233 RDR232:RDR233 QTV232:QTV233 QJZ232:QJZ233 QAD232:QAD233 PQH232:PQH233 PGL232:PGL233 OWP232:OWP233 OMT232:OMT233 OCX232:OCX233 NTB232:NTB233 NJF232:NJF233 MZJ232:MZJ233 MPN232:MPN233 MFR232:MFR233 LVV232:LVV233 LLZ232:LLZ233 LCD232:LCD233 KSH232:KSH233 KIL232:KIL233 JYP232:JYP233 JOT232:JOT233 JEX232:JEX233 IVB232:IVB233 ILF232:ILF233 IBJ232:IBJ233 HRN232:HRN233 HHR232:HHR233 GXV232:GXV233 GNZ232:GNZ233 GED232:GED233 FUH232:FUH233 FKL232:FKL233 FAP232:FAP233 EQT232:EQT233 EGX232:EGX233 DXB232:DXB233 DNF232:DNF233 DDJ232:DDJ233 CTN232:CTN233 CJR232:CJR233 BZV232:BZV233 BPZ232:BPZ233 BGD232:BGD233 AWH232:AWH233 AML232:AML233 ACP232:ACP233 ST232:ST233 IX232:IX233 WLO221:WLO228 WBS221:WBS228 VRW221:VRW228 VIA221:VIA228 UYE221:UYE228 UOI221:UOI228 UEM221:UEM228 TUQ221:TUQ228 TKU221:TKU228 TAY221:TAY228 SRC221:SRC228 SHG221:SHG228 RXK221:RXK228 RNO221:RNO228 RDS221:RDS228 QTW221:QTW228 QKA221:QKA228 QAE221:QAE228 PQI221:PQI228 PGM221:PGM228 OWQ221:OWQ228 OMU221:OMU228 OCY221:OCY228 NTC221:NTC228 NJG221:NJG228 MZK221:MZK228 MPO221:MPO228 MFS221:MFS228 LVW221:LVW228 LMA221:LMA228 LCE221:LCE228 KSI221:KSI228 KIM221:KIM228 JYQ221:JYQ228 JOU221:JOU228 JEY221:JEY228 IVC221:IVC228 ILG221:ILG228 IBK221:IBK228 HRO221:HRO228 HHS221:HHS228 GXW221:GXW228 GOA221:GOA228 GEE221:GEE228 FUI221:FUI228 FKM221:FKM228 FAQ221:FAQ228 EQU221:EQU228 EGY221:EGY228 DXC221:DXC228 DNG221:DNG228 DDK221:DDK228 CTO221:CTO228 CJS221:CJS228 BZW221:BZW228 BQA221:BQA228 BGE221:BGE228 AWI221:AWI228 AMM221:AMM228 ACQ221:ACQ228 SU221:SU228 IY221:IY228 C221:C228 B232:B233 WVK221:WVK228">
      <formula1>KIBB</formula1>
    </dataValidation>
    <dataValidation type="list" allowBlank="1" showInputMessage="1" showErrorMessage="1" error="PILIH DARI DAFTAR" sqref="F65540:F65544 JB65540:JB65544 SX65540:SX65544 ACT65540:ACT65544 AMP65540:AMP65544 AWL65540:AWL65544 BGH65540:BGH65544 BQD65540:BQD65544 BZZ65540:BZZ65544 CJV65540:CJV65544 CTR65540:CTR65544 DDN65540:DDN65544 DNJ65540:DNJ65544 DXF65540:DXF65544 EHB65540:EHB65544 EQX65540:EQX65544 FAT65540:FAT65544 FKP65540:FKP65544 FUL65540:FUL65544 GEH65540:GEH65544 GOD65540:GOD65544 GXZ65540:GXZ65544 HHV65540:HHV65544 HRR65540:HRR65544 IBN65540:IBN65544 ILJ65540:ILJ65544 IVF65540:IVF65544 JFB65540:JFB65544 JOX65540:JOX65544 JYT65540:JYT65544 KIP65540:KIP65544 KSL65540:KSL65544 LCH65540:LCH65544 LMD65540:LMD65544 LVZ65540:LVZ65544 MFV65540:MFV65544 MPR65540:MPR65544 MZN65540:MZN65544 NJJ65540:NJJ65544 NTF65540:NTF65544 ODB65540:ODB65544 OMX65540:OMX65544 OWT65540:OWT65544 PGP65540:PGP65544 PQL65540:PQL65544 QAH65540:QAH65544 QKD65540:QKD65544 QTZ65540:QTZ65544 RDV65540:RDV65544 RNR65540:RNR65544 RXN65540:RXN65544 SHJ65540:SHJ65544 SRF65540:SRF65544 TBB65540:TBB65544 TKX65540:TKX65544 TUT65540:TUT65544 UEP65540:UEP65544 UOL65540:UOL65544 UYH65540:UYH65544 VID65540:VID65544 VRZ65540:VRZ65544 WBV65540:WBV65544 WLR65540:WLR65544 WVN65540:WVN65544 F131076:F131080 JB131076:JB131080 SX131076:SX131080 ACT131076:ACT131080 AMP131076:AMP131080 AWL131076:AWL131080 BGH131076:BGH131080 BQD131076:BQD131080 BZZ131076:BZZ131080 CJV131076:CJV131080 CTR131076:CTR131080 DDN131076:DDN131080 DNJ131076:DNJ131080 DXF131076:DXF131080 EHB131076:EHB131080 EQX131076:EQX131080 FAT131076:FAT131080 FKP131076:FKP131080 FUL131076:FUL131080 GEH131076:GEH131080 GOD131076:GOD131080 GXZ131076:GXZ131080 HHV131076:HHV131080 HRR131076:HRR131080 IBN131076:IBN131080 ILJ131076:ILJ131080 IVF131076:IVF131080 JFB131076:JFB131080 JOX131076:JOX131080 JYT131076:JYT131080 KIP131076:KIP131080 KSL131076:KSL131080 LCH131076:LCH131080 LMD131076:LMD131080 LVZ131076:LVZ131080 MFV131076:MFV131080 MPR131076:MPR131080 MZN131076:MZN131080 NJJ131076:NJJ131080 NTF131076:NTF131080 ODB131076:ODB131080 OMX131076:OMX131080 OWT131076:OWT131080 PGP131076:PGP131080 PQL131076:PQL131080 QAH131076:QAH131080 QKD131076:QKD131080 QTZ131076:QTZ131080 RDV131076:RDV131080 RNR131076:RNR131080 RXN131076:RXN131080 SHJ131076:SHJ131080 SRF131076:SRF131080 TBB131076:TBB131080 TKX131076:TKX131080 TUT131076:TUT131080 UEP131076:UEP131080 UOL131076:UOL131080 UYH131076:UYH131080 VID131076:VID131080 VRZ131076:VRZ131080 WBV131076:WBV131080 WLR131076:WLR131080 WVN131076:WVN131080 F196612:F196616 JB196612:JB196616 SX196612:SX196616 ACT196612:ACT196616 AMP196612:AMP196616 AWL196612:AWL196616 BGH196612:BGH196616 BQD196612:BQD196616 BZZ196612:BZZ196616 CJV196612:CJV196616 CTR196612:CTR196616 DDN196612:DDN196616 DNJ196612:DNJ196616 DXF196612:DXF196616 EHB196612:EHB196616 EQX196612:EQX196616 FAT196612:FAT196616 FKP196612:FKP196616 FUL196612:FUL196616 GEH196612:GEH196616 GOD196612:GOD196616 GXZ196612:GXZ196616 HHV196612:HHV196616 HRR196612:HRR196616 IBN196612:IBN196616 ILJ196612:ILJ196616 IVF196612:IVF196616 JFB196612:JFB196616 JOX196612:JOX196616 JYT196612:JYT196616 KIP196612:KIP196616 KSL196612:KSL196616 LCH196612:LCH196616 LMD196612:LMD196616 LVZ196612:LVZ196616 MFV196612:MFV196616 MPR196612:MPR196616 MZN196612:MZN196616 NJJ196612:NJJ196616 NTF196612:NTF196616 ODB196612:ODB196616 OMX196612:OMX196616 OWT196612:OWT196616 PGP196612:PGP196616 PQL196612:PQL196616 QAH196612:QAH196616 QKD196612:QKD196616 QTZ196612:QTZ196616 RDV196612:RDV196616 RNR196612:RNR196616 RXN196612:RXN196616 SHJ196612:SHJ196616 SRF196612:SRF196616 TBB196612:TBB196616 TKX196612:TKX196616 TUT196612:TUT196616 UEP196612:UEP196616 UOL196612:UOL196616 UYH196612:UYH196616 VID196612:VID196616 VRZ196612:VRZ196616 WBV196612:WBV196616 WLR196612:WLR196616 WVN196612:WVN196616 F262148:F262152 JB262148:JB262152 SX262148:SX262152 ACT262148:ACT262152 AMP262148:AMP262152 AWL262148:AWL262152 BGH262148:BGH262152 BQD262148:BQD262152 BZZ262148:BZZ262152 CJV262148:CJV262152 CTR262148:CTR262152 DDN262148:DDN262152 DNJ262148:DNJ262152 DXF262148:DXF262152 EHB262148:EHB262152 EQX262148:EQX262152 FAT262148:FAT262152 FKP262148:FKP262152 FUL262148:FUL262152 GEH262148:GEH262152 GOD262148:GOD262152 GXZ262148:GXZ262152 HHV262148:HHV262152 HRR262148:HRR262152 IBN262148:IBN262152 ILJ262148:ILJ262152 IVF262148:IVF262152 JFB262148:JFB262152 JOX262148:JOX262152 JYT262148:JYT262152 KIP262148:KIP262152 KSL262148:KSL262152 LCH262148:LCH262152 LMD262148:LMD262152 LVZ262148:LVZ262152 MFV262148:MFV262152 MPR262148:MPR262152 MZN262148:MZN262152 NJJ262148:NJJ262152 NTF262148:NTF262152 ODB262148:ODB262152 OMX262148:OMX262152 OWT262148:OWT262152 PGP262148:PGP262152 PQL262148:PQL262152 QAH262148:QAH262152 QKD262148:QKD262152 QTZ262148:QTZ262152 RDV262148:RDV262152 RNR262148:RNR262152 RXN262148:RXN262152 SHJ262148:SHJ262152 SRF262148:SRF262152 TBB262148:TBB262152 TKX262148:TKX262152 TUT262148:TUT262152 UEP262148:UEP262152 UOL262148:UOL262152 UYH262148:UYH262152 VID262148:VID262152 VRZ262148:VRZ262152 WBV262148:WBV262152 WLR262148:WLR262152 WVN262148:WVN262152 F327684:F327688 JB327684:JB327688 SX327684:SX327688 ACT327684:ACT327688 AMP327684:AMP327688 AWL327684:AWL327688 BGH327684:BGH327688 BQD327684:BQD327688 BZZ327684:BZZ327688 CJV327684:CJV327688 CTR327684:CTR327688 DDN327684:DDN327688 DNJ327684:DNJ327688 DXF327684:DXF327688 EHB327684:EHB327688 EQX327684:EQX327688 FAT327684:FAT327688 FKP327684:FKP327688 FUL327684:FUL327688 GEH327684:GEH327688 GOD327684:GOD327688 GXZ327684:GXZ327688 HHV327684:HHV327688 HRR327684:HRR327688 IBN327684:IBN327688 ILJ327684:ILJ327688 IVF327684:IVF327688 JFB327684:JFB327688 JOX327684:JOX327688 JYT327684:JYT327688 KIP327684:KIP327688 KSL327684:KSL327688 LCH327684:LCH327688 LMD327684:LMD327688 LVZ327684:LVZ327688 MFV327684:MFV327688 MPR327684:MPR327688 MZN327684:MZN327688 NJJ327684:NJJ327688 NTF327684:NTF327688 ODB327684:ODB327688 OMX327684:OMX327688 OWT327684:OWT327688 PGP327684:PGP327688 PQL327684:PQL327688 QAH327684:QAH327688 QKD327684:QKD327688 QTZ327684:QTZ327688 RDV327684:RDV327688 RNR327684:RNR327688 RXN327684:RXN327688 SHJ327684:SHJ327688 SRF327684:SRF327688 TBB327684:TBB327688 TKX327684:TKX327688 TUT327684:TUT327688 UEP327684:UEP327688 UOL327684:UOL327688 UYH327684:UYH327688 VID327684:VID327688 VRZ327684:VRZ327688 WBV327684:WBV327688 WLR327684:WLR327688 WVN327684:WVN327688 F393220:F393224 JB393220:JB393224 SX393220:SX393224 ACT393220:ACT393224 AMP393220:AMP393224 AWL393220:AWL393224 BGH393220:BGH393224 BQD393220:BQD393224 BZZ393220:BZZ393224 CJV393220:CJV393224 CTR393220:CTR393224 DDN393220:DDN393224 DNJ393220:DNJ393224 DXF393220:DXF393224 EHB393220:EHB393224 EQX393220:EQX393224 FAT393220:FAT393224 FKP393220:FKP393224 FUL393220:FUL393224 GEH393220:GEH393224 GOD393220:GOD393224 GXZ393220:GXZ393224 HHV393220:HHV393224 HRR393220:HRR393224 IBN393220:IBN393224 ILJ393220:ILJ393224 IVF393220:IVF393224 JFB393220:JFB393224 JOX393220:JOX393224 JYT393220:JYT393224 KIP393220:KIP393224 KSL393220:KSL393224 LCH393220:LCH393224 LMD393220:LMD393224 LVZ393220:LVZ393224 MFV393220:MFV393224 MPR393220:MPR393224 MZN393220:MZN393224 NJJ393220:NJJ393224 NTF393220:NTF393224 ODB393220:ODB393224 OMX393220:OMX393224 OWT393220:OWT393224 PGP393220:PGP393224 PQL393220:PQL393224 QAH393220:QAH393224 QKD393220:QKD393224 QTZ393220:QTZ393224 RDV393220:RDV393224 RNR393220:RNR393224 RXN393220:RXN393224 SHJ393220:SHJ393224 SRF393220:SRF393224 TBB393220:TBB393224 TKX393220:TKX393224 TUT393220:TUT393224 UEP393220:UEP393224 UOL393220:UOL393224 UYH393220:UYH393224 VID393220:VID393224 VRZ393220:VRZ393224 WBV393220:WBV393224 WLR393220:WLR393224 WVN393220:WVN393224 F458756:F458760 JB458756:JB458760 SX458756:SX458760 ACT458756:ACT458760 AMP458756:AMP458760 AWL458756:AWL458760 BGH458756:BGH458760 BQD458756:BQD458760 BZZ458756:BZZ458760 CJV458756:CJV458760 CTR458756:CTR458760 DDN458756:DDN458760 DNJ458756:DNJ458760 DXF458756:DXF458760 EHB458756:EHB458760 EQX458756:EQX458760 FAT458756:FAT458760 FKP458756:FKP458760 FUL458756:FUL458760 GEH458756:GEH458760 GOD458756:GOD458760 GXZ458756:GXZ458760 HHV458756:HHV458760 HRR458756:HRR458760 IBN458756:IBN458760 ILJ458756:ILJ458760 IVF458756:IVF458760 JFB458756:JFB458760 JOX458756:JOX458760 JYT458756:JYT458760 KIP458756:KIP458760 KSL458756:KSL458760 LCH458756:LCH458760 LMD458756:LMD458760 LVZ458756:LVZ458760 MFV458756:MFV458760 MPR458756:MPR458760 MZN458756:MZN458760 NJJ458756:NJJ458760 NTF458756:NTF458760 ODB458756:ODB458760 OMX458756:OMX458760 OWT458756:OWT458760 PGP458756:PGP458760 PQL458756:PQL458760 QAH458756:QAH458760 QKD458756:QKD458760 QTZ458756:QTZ458760 RDV458756:RDV458760 RNR458756:RNR458760 RXN458756:RXN458760 SHJ458756:SHJ458760 SRF458756:SRF458760 TBB458756:TBB458760 TKX458756:TKX458760 TUT458756:TUT458760 UEP458756:UEP458760 UOL458756:UOL458760 UYH458756:UYH458760 VID458756:VID458760 VRZ458756:VRZ458760 WBV458756:WBV458760 WLR458756:WLR458760 WVN458756:WVN458760 F524292:F524296 JB524292:JB524296 SX524292:SX524296 ACT524292:ACT524296 AMP524292:AMP524296 AWL524292:AWL524296 BGH524292:BGH524296 BQD524292:BQD524296 BZZ524292:BZZ524296 CJV524292:CJV524296 CTR524292:CTR524296 DDN524292:DDN524296 DNJ524292:DNJ524296 DXF524292:DXF524296 EHB524292:EHB524296 EQX524292:EQX524296 FAT524292:FAT524296 FKP524292:FKP524296 FUL524292:FUL524296 GEH524292:GEH524296 GOD524292:GOD524296 GXZ524292:GXZ524296 HHV524292:HHV524296 HRR524292:HRR524296 IBN524292:IBN524296 ILJ524292:ILJ524296 IVF524292:IVF524296 JFB524292:JFB524296 JOX524292:JOX524296 JYT524292:JYT524296 KIP524292:KIP524296 KSL524292:KSL524296 LCH524292:LCH524296 LMD524292:LMD524296 LVZ524292:LVZ524296 MFV524292:MFV524296 MPR524292:MPR524296 MZN524292:MZN524296 NJJ524292:NJJ524296 NTF524292:NTF524296 ODB524292:ODB524296 OMX524292:OMX524296 OWT524292:OWT524296 PGP524292:PGP524296 PQL524292:PQL524296 QAH524292:QAH524296 QKD524292:QKD524296 QTZ524292:QTZ524296 RDV524292:RDV524296 RNR524292:RNR524296 RXN524292:RXN524296 SHJ524292:SHJ524296 SRF524292:SRF524296 TBB524292:TBB524296 TKX524292:TKX524296 TUT524292:TUT524296 UEP524292:UEP524296 UOL524292:UOL524296 UYH524292:UYH524296 VID524292:VID524296 VRZ524292:VRZ524296 WBV524292:WBV524296 WLR524292:WLR524296 WVN524292:WVN524296 F589828:F589832 JB589828:JB589832 SX589828:SX589832 ACT589828:ACT589832 AMP589828:AMP589832 AWL589828:AWL589832 BGH589828:BGH589832 BQD589828:BQD589832 BZZ589828:BZZ589832 CJV589828:CJV589832 CTR589828:CTR589832 DDN589828:DDN589832 DNJ589828:DNJ589832 DXF589828:DXF589832 EHB589828:EHB589832 EQX589828:EQX589832 FAT589828:FAT589832 FKP589828:FKP589832 FUL589828:FUL589832 GEH589828:GEH589832 GOD589828:GOD589832 GXZ589828:GXZ589832 HHV589828:HHV589832 HRR589828:HRR589832 IBN589828:IBN589832 ILJ589828:ILJ589832 IVF589828:IVF589832 JFB589828:JFB589832 JOX589828:JOX589832 JYT589828:JYT589832 KIP589828:KIP589832 KSL589828:KSL589832 LCH589828:LCH589832 LMD589828:LMD589832 LVZ589828:LVZ589832 MFV589828:MFV589832 MPR589828:MPR589832 MZN589828:MZN589832 NJJ589828:NJJ589832 NTF589828:NTF589832 ODB589828:ODB589832 OMX589828:OMX589832 OWT589828:OWT589832 PGP589828:PGP589832 PQL589828:PQL589832 QAH589828:QAH589832 QKD589828:QKD589832 QTZ589828:QTZ589832 RDV589828:RDV589832 RNR589828:RNR589832 RXN589828:RXN589832 SHJ589828:SHJ589832 SRF589828:SRF589832 TBB589828:TBB589832 TKX589828:TKX589832 TUT589828:TUT589832 UEP589828:UEP589832 UOL589828:UOL589832 UYH589828:UYH589832 VID589828:VID589832 VRZ589828:VRZ589832 WBV589828:WBV589832 WLR589828:WLR589832 WVN589828:WVN589832 F655364:F655368 JB655364:JB655368 SX655364:SX655368 ACT655364:ACT655368 AMP655364:AMP655368 AWL655364:AWL655368 BGH655364:BGH655368 BQD655364:BQD655368 BZZ655364:BZZ655368 CJV655364:CJV655368 CTR655364:CTR655368 DDN655364:DDN655368 DNJ655364:DNJ655368 DXF655364:DXF655368 EHB655364:EHB655368 EQX655364:EQX655368 FAT655364:FAT655368 FKP655364:FKP655368 FUL655364:FUL655368 GEH655364:GEH655368 GOD655364:GOD655368 GXZ655364:GXZ655368 HHV655364:HHV655368 HRR655364:HRR655368 IBN655364:IBN655368 ILJ655364:ILJ655368 IVF655364:IVF655368 JFB655364:JFB655368 JOX655364:JOX655368 JYT655364:JYT655368 KIP655364:KIP655368 KSL655364:KSL655368 LCH655364:LCH655368 LMD655364:LMD655368 LVZ655364:LVZ655368 MFV655364:MFV655368 MPR655364:MPR655368 MZN655364:MZN655368 NJJ655364:NJJ655368 NTF655364:NTF655368 ODB655364:ODB655368 OMX655364:OMX655368 OWT655364:OWT655368 PGP655364:PGP655368 PQL655364:PQL655368 QAH655364:QAH655368 QKD655364:QKD655368 QTZ655364:QTZ655368 RDV655364:RDV655368 RNR655364:RNR655368 RXN655364:RXN655368 SHJ655364:SHJ655368 SRF655364:SRF655368 TBB655364:TBB655368 TKX655364:TKX655368 TUT655364:TUT655368 UEP655364:UEP655368 UOL655364:UOL655368 UYH655364:UYH655368 VID655364:VID655368 VRZ655364:VRZ655368 WBV655364:WBV655368 WLR655364:WLR655368 WVN655364:WVN655368 F720900:F720904 JB720900:JB720904 SX720900:SX720904 ACT720900:ACT720904 AMP720900:AMP720904 AWL720900:AWL720904 BGH720900:BGH720904 BQD720900:BQD720904 BZZ720900:BZZ720904 CJV720900:CJV720904 CTR720900:CTR720904 DDN720900:DDN720904 DNJ720900:DNJ720904 DXF720900:DXF720904 EHB720900:EHB720904 EQX720900:EQX720904 FAT720900:FAT720904 FKP720900:FKP720904 FUL720900:FUL720904 GEH720900:GEH720904 GOD720900:GOD720904 GXZ720900:GXZ720904 HHV720900:HHV720904 HRR720900:HRR720904 IBN720900:IBN720904 ILJ720900:ILJ720904 IVF720900:IVF720904 JFB720900:JFB720904 JOX720900:JOX720904 JYT720900:JYT720904 KIP720900:KIP720904 KSL720900:KSL720904 LCH720900:LCH720904 LMD720900:LMD720904 LVZ720900:LVZ720904 MFV720900:MFV720904 MPR720900:MPR720904 MZN720900:MZN720904 NJJ720900:NJJ720904 NTF720900:NTF720904 ODB720900:ODB720904 OMX720900:OMX720904 OWT720900:OWT720904 PGP720900:PGP720904 PQL720900:PQL720904 QAH720900:QAH720904 QKD720900:QKD720904 QTZ720900:QTZ720904 RDV720900:RDV720904 RNR720900:RNR720904 RXN720900:RXN720904 SHJ720900:SHJ720904 SRF720900:SRF720904 TBB720900:TBB720904 TKX720900:TKX720904 TUT720900:TUT720904 UEP720900:UEP720904 UOL720900:UOL720904 UYH720900:UYH720904 VID720900:VID720904 VRZ720900:VRZ720904 WBV720900:WBV720904 WLR720900:WLR720904 WVN720900:WVN720904 F786436:F786440 JB786436:JB786440 SX786436:SX786440 ACT786436:ACT786440 AMP786436:AMP786440 AWL786436:AWL786440 BGH786436:BGH786440 BQD786436:BQD786440 BZZ786436:BZZ786440 CJV786436:CJV786440 CTR786436:CTR786440 DDN786436:DDN786440 DNJ786436:DNJ786440 DXF786436:DXF786440 EHB786436:EHB786440 EQX786436:EQX786440 FAT786436:FAT786440 FKP786436:FKP786440 FUL786436:FUL786440 GEH786436:GEH786440 GOD786436:GOD786440 GXZ786436:GXZ786440 HHV786436:HHV786440 HRR786436:HRR786440 IBN786436:IBN786440 ILJ786436:ILJ786440 IVF786436:IVF786440 JFB786436:JFB786440 JOX786436:JOX786440 JYT786436:JYT786440 KIP786436:KIP786440 KSL786436:KSL786440 LCH786436:LCH786440 LMD786436:LMD786440 LVZ786436:LVZ786440 MFV786436:MFV786440 MPR786436:MPR786440 MZN786436:MZN786440 NJJ786436:NJJ786440 NTF786436:NTF786440 ODB786436:ODB786440 OMX786436:OMX786440 OWT786436:OWT786440 PGP786436:PGP786440 PQL786436:PQL786440 QAH786436:QAH786440 QKD786436:QKD786440 QTZ786436:QTZ786440 RDV786436:RDV786440 RNR786436:RNR786440 RXN786436:RXN786440 SHJ786436:SHJ786440 SRF786436:SRF786440 TBB786436:TBB786440 TKX786436:TKX786440 TUT786436:TUT786440 UEP786436:UEP786440 UOL786436:UOL786440 UYH786436:UYH786440 VID786436:VID786440 VRZ786436:VRZ786440 WBV786436:WBV786440 WLR786436:WLR786440 WVN786436:WVN786440 F851972:F851976 JB851972:JB851976 SX851972:SX851976 ACT851972:ACT851976 AMP851972:AMP851976 AWL851972:AWL851976 BGH851972:BGH851976 BQD851972:BQD851976 BZZ851972:BZZ851976 CJV851972:CJV851976 CTR851972:CTR851976 DDN851972:DDN851976 DNJ851972:DNJ851976 DXF851972:DXF851976 EHB851972:EHB851976 EQX851972:EQX851976 FAT851972:FAT851976 FKP851972:FKP851976 FUL851972:FUL851976 GEH851972:GEH851976 GOD851972:GOD851976 GXZ851972:GXZ851976 HHV851972:HHV851976 HRR851972:HRR851976 IBN851972:IBN851976 ILJ851972:ILJ851976 IVF851972:IVF851976 JFB851972:JFB851976 JOX851972:JOX851976 JYT851972:JYT851976 KIP851972:KIP851976 KSL851972:KSL851976 LCH851972:LCH851976 LMD851972:LMD851976 LVZ851972:LVZ851976 MFV851972:MFV851976 MPR851972:MPR851976 MZN851972:MZN851976 NJJ851972:NJJ851976 NTF851972:NTF851976 ODB851972:ODB851976 OMX851972:OMX851976 OWT851972:OWT851976 PGP851972:PGP851976 PQL851972:PQL851976 QAH851972:QAH851976 QKD851972:QKD851976 QTZ851972:QTZ851976 RDV851972:RDV851976 RNR851972:RNR851976 RXN851972:RXN851976 SHJ851972:SHJ851976 SRF851972:SRF851976 TBB851972:TBB851976 TKX851972:TKX851976 TUT851972:TUT851976 UEP851972:UEP851976 UOL851972:UOL851976 UYH851972:UYH851976 VID851972:VID851976 VRZ851972:VRZ851976 WBV851972:WBV851976 WLR851972:WLR851976 WVN851972:WVN851976 F917508:F917512 JB917508:JB917512 SX917508:SX917512 ACT917508:ACT917512 AMP917508:AMP917512 AWL917508:AWL917512 BGH917508:BGH917512 BQD917508:BQD917512 BZZ917508:BZZ917512 CJV917508:CJV917512 CTR917508:CTR917512 DDN917508:DDN917512 DNJ917508:DNJ917512 DXF917508:DXF917512 EHB917508:EHB917512 EQX917508:EQX917512 FAT917508:FAT917512 FKP917508:FKP917512 FUL917508:FUL917512 GEH917508:GEH917512 GOD917508:GOD917512 GXZ917508:GXZ917512 HHV917508:HHV917512 HRR917508:HRR917512 IBN917508:IBN917512 ILJ917508:ILJ917512 IVF917508:IVF917512 JFB917508:JFB917512 JOX917508:JOX917512 JYT917508:JYT917512 KIP917508:KIP917512 KSL917508:KSL917512 LCH917508:LCH917512 LMD917508:LMD917512 LVZ917508:LVZ917512 MFV917508:MFV917512 MPR917508:MPR917512 MZN917508:MZN917512 NJJ917508:NJJ917512 NTF917508:NTF917512 ODB917508:ODB917512 OMX917508:OMX917512 OWT917508:OWT917512 PGP917508:PGP917512 PQL917508:PQL917512 QAH917508:QAH917512 QKD917508:QKD917512 QTZ917508:QTZ917512 RDV917508:RDV917512 RNR917508:RNR917512 RXN917508:RXN917512 SHJ917508:SHJ917512 SRF917508:SRF917512 TBB917508:TBB917512 TKX917508:TKX917512 TUT917508:TUT917512 UEP917508:UEP917512 UOL917508:UOL917512 UYH917508:UYH917512 VID917508:VID917512 VRZ917508:VRZ917512 WBV917508:WBV917512 WLR917508:WLR917512 WVN917508:WVN917512 F983044:F983048 JB983044:JB983048 SX983044:SX983048 ACT983044:ACT983048 AMP983044:AMP983048 AWL983044:AWL983048 BGH983044:BGH983048 BQD983044:BQD983048 BZZ983044:BZZ983048 CJV983044:CJV983048 CTR983044:CTR983048 DDN983044:DDN983048 DNJ983044:DNJ983048 DXF983044:DXF983048 EHB983044:EHB983048 EQX983044:EQX983048 FAT983044:FAT983048 FKP983044:FKP983048 FUL983044:FUL983048 GEH983044:GEH983048 GOD983044:GOD983048 GXZ983044:GXZ983048 HHV983044:HHV983048 HRR983044:HRR983048 IBN983044:IBN983048 ILJ983044:ILJ983048 IVF983044:IVF983048 JFB983044:JFB983048 JOX983044:JOX983048 JYT983044:JYT983048 KIP983044:KIP983048 KSL983044:KSL983048 LCH983044:LCH983048 LMD983044:LMD983048 LVZ983044:LVZ983048 MFV983044:MFV983048 MPR983044:MPR983048 MZN983044:MZN983048 NJJ983044:NJJ983048 NTF983044:NTF983048 ODB983044:ODB983048 OMX983044:OMX983048 OWT983044:OWT983048 PGP983044:PGP983048 PQL983044:PQL983048 QAH983044:QAH983048 QKD983044:QKD983048 QTZ983044:QTZ983048 RDV983044:RDV983048 RNR983044:RNR983048 RXN983044:RXN983048 SHJ983044:SHJ983048 SRF983044:SRF983048 TBB983044:TBB983048 TKX983044:TKX983048 TUT983044:TUT983048 UEP983044:UEP983048 UOL983044:UOL983048 UYH983044:UYH983048 VID983044:VID983048 VRZ983044:VRZ983048 WBV983044:WBV983048 WLR983044:WLR983048 WVN983044:WVN983048 WVN17 WLR17 WBV17 VRZ17 VID17 UYH17 UOL17 UEP17 TUT17 TKX17 TBB17 SRF17 SHJ17 RXN17 RNR17 RDV17 QTZ17 QKD17 QAH17 PQL17 PGP17 OWT17 OMX17 ODB17 NTF17 NJJ17 MZN17 MPR17 MFV17 LVZ17 LMD17 LCH17 KSL17 KIP17 JYT17 JOX17 JFB17 IVF17 ILJ17 IBN17 HRR17 HHV17 GXZ17 GOD17 GEH17 FUL17 FKP17 FAT17 EQX17 EHB17 DXF17 DNJ17 DDN17 CTR17 CJV17 BZZ17 BQD17 BGH17 AWL17 AMP17 ACT17 SX17 JB17 F17">
      <formula1>KIBA</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41"/>
  <sheetViews>
    <sheetView topLeftCell="A49" workbookViewId="0">
      <selection activeCell="T22" sqref="T22"/>
    </sheetView>
  </sheetViews>
  <sheetFormatPr defaultRowHeight="15" x14ac:dyDescent="0.25"/>
  <cols>
    <col min="8" max="8" width="29.85546875" bestFit="1" customWidth="1"/>
    <col min="18" max="18" width="15.42578125" bestFit="1" customWidth="1"/>
    <col min="264" max="264" width="29.85546875" bestFit="1" customWidth="1"/>
    <col min="274" max="274" width="15.42578125" bestFit="1" customWidth="1"/>
    <col min="520" max="520" width="29.85546875" bestFit="1" customWidth="1"/>
    <col min="530" max="530" width="15.42578125" bestFit="1" customWidth="1"/>
    <col min="776" max="776" width="29.85546875" bestFit="1" customWidth="1"/>
    <col min="786" max="786" width="15.42578125" bestFit="1" customWidth="1"/>
    <col min="1032" max="1032" width="29.85546875" bestFit="1" customWidth="1"/>
    <col min="1042" max="1042" width="15.42578125" bestFit="1" customWidth="1"/>
    <col min="1288" max="1288" width="29.85546875" bestFit="1" customWidth="1"/>
    <col min="1298" max="1298" width="15.42578125" bestFit="1" customWidth="1"/>
    <col min="1544" max="1544" width="29.85546875" bestFit="1" customWidth="1"/>
    <col min="1554" max="1554" width="15.42578125" bestFit="1" customWidth="1"/>
    <col min="1800" max="1800" width="29.85546875" bestFit="1" customWidth="1"/>
    <col min="1810" max="1810" width="15.42578125" bestFit="1" customWidth="1"/>
    <col min="2056" max="2056" width="29.85546875" bestFit="1" customWidth="1"/>
    <col min="2066" max="2066" width="15.42578125" bestFit="1" customWidth="1"/>
    <col min="2312" max="2312" width="29.85546875" bestFit="1" customWidth="1"/>
    <col min="2322" max="2322" width="15.42578125" bestFit="1" customWidth="1"/>
    <col min="2568" max="2568" width="29.85546875" bestFit="1" customWidth="1"/>
    <col min="2578" max="2578" width="15.42578125" bestFit="1" customWidth="1"/>
    <col min="2824" max="2824" width="29.85546875" bestFit="1" customWidth="1"/>
    <col min="2834" max="2834" width="15.42578125" bestFit="1" customWidth="1"/>
    <col min="3080" max="3080" width="29.85546875" bestFit="1" customWidth="1"/>
    <col min="3090" max="3090" width="15.42578125" bestFit="1" customWidth="1"/>
    <col min="3336" max="3336" width="29.85546875" bestFit="1" customWidth="1"/>
    <col min="3346" max="3346" width="15.42578125" bestFit="1" customWidth="1"/>
    <col min="3592" max="3592" width="29.85546875" bestFit="1" customWidth="1"/>
    <col min="3602" max="3602" width="15.42578125" bestFit="1" customWidth="1"/>
    <col min="3848" max="3848" width="29.85546875" bestFit="1" customWidth="1"/>
    <col min="3858" max="3858" width="15.42578125" bestFit="1" customWidth="1"/>
    <col min="4104" max="4104" width="29.85546875" bestFit="1" customWidth="1"/>
    <col min="4114" max="4114" width="15.42578125" bestFit="1" customWidth="1"/>
    <col min="4360" max="4360" width="29.85546875" bestFit="1" customWidth="1"/>
    <col min="4370" max="4370" width="15.42578125" bestFit="1" customWidth="1"/>
    <col min="4616" max="4616" width="29.85546875" bestFit="1" customWidth="1"/>
    <col min="4626" max="4626" width="15.42578125" bestFit="1" customWidth="1"/>
    <col min="4872" max="4872" width="29.85546875" bestFit="1" customWidth="1"/>
    <col min="4882" max="4882" width="15.42578125" bestFit="1" customWidth="1"/>
    <col min="5128" max="5128" width="29.85546875" bestFit="1" customWidth="1"/>
    <col min="5138" max="5138" width="15.42578125" bestFit="1" customWidth="1"/>
    <col min="5384" max="5384" width="29.85546875" bestFit="1" customWidth="1"/>
    <col min="5394" max="5394" width="15.42578125" bestFit="1" customWidth="1"/>
    <col min="5640" max="5640" width="29.85546875" bestFit="1" customWidth="1"/>
    <col min="5650" max="5650" width="15.42578125" bestFit="1" customWidth="1"/>
    <col min="5896" max="5896" width="29.85546875" bestFit="1" customWidth="1"/>
    <col min="5906" max="5906" width="15.42578125" bestFit="1" customWidth="1"/>
    <col min="6152" max="6152" width="29.85546875" bestFit="1" customWidth="1"/>
    <col min="6162" max="6162" width="15.42578125" bestFit="1" customWidth="1"/>
    <col min="6408" max="6408" width="29.85546875" bestFit="1" customWidth="1"/>
    <col min="6418" max="6418" width="15.42578125" bestFit="1" customWidth="1"/>
    <col min="6664" max="6664" width="29.85546875" bestFit="1" customWidth="1"/>
    <col min="6674" max="6674" width="15.42578125" bestFit="1" customWidth="1"/>
    <col min="6920" max="6920" width="29.85546875" bestFit="1" customWidth="1"/>
    <col min="6930" max="6930" width="15.42578125" bestFit="1" customWidth="1"/>
    <col min="7176" max="7176" width="29.85546875" bestFit="1" customWidth="1"/>
    <col min="7186" max="7186" width="15.42578125" bestFit="1" customWidth="1"/>
    <col min="7432" max="7432" width="29.85546875" bestFit="1" customWidth="1"/>
    <col min="7442" max="7442" width="15.42578125" bestFit="1" customWidth="1"/>
    <col min="7688" max="7688" width="29.85546875" bestFit="1" customWidth="1"/>
    <col min="7698" max="7698" width="15.42578125" bestFit="1" customWidth="1"/>
    <col min="7944" max="7944" width="29.85546875" bestFit="1" customWidth="1"/>
    <col min="7954" max="7954" width="15.42578125" bestFit="1" customWidth="1"/>
    <col min="8200" max="8200" width="29.85546875" bestFit="1" customWidth="1"/>
    <col min="8210" max="8210" width="15.42578125" bestFit="1" customWidth="1"/>
    <col min="8456" max="8456" width="29.85546875" bestFit="1" customWidth="1"/>
    <col min="8466" max="8466" width="15.42578125" bestFit="1" customWidth="1"/>
    <col min="8712" max="8712" width="29.85546875" bestFit="1" customWidth="1"/>
    <col min="8722" max="8722" width="15.42578125" bestFit="1" customWidth="1"/>
    <col min="8968" max="8968" width="29.85546875" bestFit="1" customWidth="1"/>
    <col min="8978" max="8978" width="15.42578125" bestFit="1" customWidth="1"/>
    <col min="9224" max="9224" width="29.85546875" bestFit="1" customWidth="1"/>
    <col min="9234" max="9234" width="15.42578125" bestFit="1" customWidth="1"/>
    <col min="9480" max="9480" width="29.85546875" bestFit="1" customWidth="1"/>
    <col min="9490" max="9490" width="15.42578125" bestFit="1" customWidth="1"/>
    <col min="9736" max="9736" width="29.85546875" bestFit="1" customWidth="1"/>
    <col min="9746" max="9746" width="15.42578125" bestFit="1" customWidth="1"/>
    <col min="9992" max="9992" width="29.85546875" bestFit="1" customWidth="1"/>
    <col min="10002" max="10002" width="15.42578125" bestFit="1" customWidth="1"/>
    <col min="10248" max="10248" width="29.85546875" bestFit="1" customWidth="1"/>
    <col min="10258" max="10258" width="15.42578125" bestFit="1" customWidth="1"/>
    <col min="10504" max="10504" width="29.85546875" bestFit="1" customWidth="1"/>
    <col min="10514" max="10514" width="15.42578125" bestFit="1" customWidth="1"/>
    <col min="10760" max="10760" width="29.85546875" bestFit="1" customWidth="1"/>
    <col min="10770" max="10770" width="15.42578125" bestFit="1" customWidth="1"/>
    <col min="11016" max="11016" width="29.85546875" bestFit="1" customWidth="1"/>
    <col min="11026" max="11026" width="15.42578125" bestFit="1" customWidth="1"/>
    <col min="11272" max="11272" width="29.85546875" bestFit="1" customWidth="1"/>
    <col min="11282" max="11282" width="15.42578125" bestFit="1" customWidth="1"/>
    <col min="11528" max="11528" width="29.85546875" bestFit="1" customWidth="1"/>
    <col min="11538" max="11538" width="15.42578125" bestFit="1" customWidth="1"/>
    <col min="11784" max="11784" width="29.85546875" bestFit="1" customWidth="1"/>
    <col min="11794" max="11794" width="15.42578125" bestFit="1" customWidth="1"/>
    <col min="12040" max="12040" width="29.85546875" bestFit="1" customWidth="1"/>
    <col min="12050" max="12050" width="15.42578125" bestFit="1" customWidth="1"/>
    <col min="12296" max="12296" width="29.85546875" bestFit="1" customWidth="1"/>
    <col min="12306" max="12306" width="15.42578125" bestFit="1" customWidth="1"/>
    <col min="12552" max="12552" width="29.85546875" bestFit="1" customWidth="1"/>
    <col min="12562" max="12562" width="15.42578125" bestFit="1" customWidth="1"/>
    <col min="12808" max="12808" width="29.85546875" bestFit="1" customWidth="1"/>
    <col min="12818" max="12818" width="15.42578125" bestFit="1" customWidth="1"/>
    <col min="13064" max="13064" width="29.85546875" bestFit="1" customWidth="1"/>
    <col min="13074" max="13074" width="15.42578125" bestFit="1" customWidth="1"/>
    <col min="13320" max="13320" width="29.85546875" bestFit="1" customWidth="1"/>
    <col min="13330" max="13330" width="15.42578125" bestFit="1" customWidth="1"/>
    <col min="13576" max="13576" width="29.85546875" bestFit="1" customWidth="1"/>
    <col min="13586" max="13586" width="15.42578125" bestFit="1" customWidth="1"/>
    <col min="13832" max="13832" width="29.85546875" bestFit="1" customWidth="1"/>
    <col min="13842" max="13842" width="15.42578125" bestFit="1" customWidth="1"/>
    <col min="14088" max="14088" width="29.85546875" bestFit="1" customWidth="1"/>
    <col min="14098" max="14098" width="15.42578125" bestFit="1" customWidth="1"/>
    <col min="14344" max="14344" width="29.85546875" bestFit="1" customWidth="1"/>
    <col min="14354" max="14354" width="15.42578125" bestFit="1" customWidth="1"/>
    <col min="14600" max="14600" width="29.85546875" bestFit="1" customWidth="1"/>
    <col min="14610" max="14610" width="15.42578125" bestFit="1" customWidth="1"/>
    <col min="14856" max="14856" width="29.85546875" bestFit="1" customWidth="1"/>
    <col min="14866" max="14866" width="15.42578125" bestFit="1" customWidth="1"/>
    <col min="15112" max="15112" width="29.85546875" bestFit="1" customWidth="1"/>
    <col min="15122" max="15122" width="15.42578125" bestFit="1" customWidth="1"/>
    <col min="15368" max="15368" width="29.85546875" bestFit="1" customWidth="1"/>
    <col min="15378" max="15378" width="15.42578125" bestFit="1" customWidth="1"/>
    <col min="15624" max="15624" width="29.85546875" bestFit="1" customWidth="1"/>
    <col min="15634" max="15634" width="15.42578125" bestFit="1" customWidth="1"/>
    <col min="15880" max="15880" width="29.85546875" bestFit="1" customWidth="1"/>
    <col min="15890" max="15890" width="15.42578125" bestFit="1" customWidth="1"/>
    <col min="16136" max="16136" width="29.85546875" bestFit="1" customWidth="1"/>
    <col min="16146" max="16146" width="15.42578125" bestFit="1" customWidth="1"/>
  </cols>
  <sheetData>
    <row r="1" spans="1:26" s="1074" customFormat="1" ht="18" x14ac:dyDescent="0.25">
      <c r="A1" s="1358" t="s">
        <v>725</v>
      </c>
      <c r="B1" s="1358"/>
      <c r="C1" s="1358"/>
      <c r="D1" s="1358"/>
      <c r="E1" s="1358"/>
      <c r="F1" s="1358"/>
      <c r="G1" s="1358"/>
      <c r="H1" s="1358"/>
      <c r="I1" s="1358"/>
      <c r="J1" s="1358"/>
      <c r="K1" s="1358"/>
      <c r="L1" s="1358"/>
      <c r="M1" s="1358"/>
      <c r="N1" s="1358"/>
      <c r="O1" s="1358"/>
      <c r="P1" s="1358"/>
      <c r="Q1" s="1358"/>
      <c r="R1" s="1358"/>
      <c r="S1" s="1358"/>
      <c r="T1" s="1358"/>
      <c r="U1" s="1125"/>
      <c r="V1" s="1125"/>
      <c r="W1" s="1125"/>
      <c r="X1" s="1125"/>
      <c r="Y1" s="1125"/>
      <c r="Z1" s="1125"/>
    </row>
    <row r="2" spans="1:26" s="1074" customFormat="1" ht="18" x14ac:dyDescent="0.25">
      <c r="A2" s="1358" t="s">
        <v>726</v>
      </c>
      <c r="B2" s="1358"/>
      <c r="C2" s="1358"/>
      <c r="D2" s="1358"/>
      <c r="E2" s="1358"/>
      <c r="F2" s="1358"/>
      <c r="G2" s="1358"/>
      <c r="H2" s="1358"/>
      <c r="I2" s="1358"/>
      <c r="J2" s="1358"/>
      <c r="K2" s="1358"/>
      <c r="L2" s="1358"/>
      <c r="M2" s="1358"/>
      <c r="N2" s="1358"/>
      <c r="O2" s="1358"/>
      <c r="P2" s="1358"/>
      <c r="Q2" s="1358"/>
      <c r="R2" s="1358"/>
      <c r="S2" s="1358"/>
      <c r="T2" s="1358"/>
      <c r="U2" s="1125"/>
      <c r="V2" s="1125"/>
      <c r="W2" s="1125"/>
      <c r="X2" s="1125"/>
      <c r="Y2" s="1125"/>
      <c r="Z2" s="1125"/>
    </row>
    <row r="3" spans="1:26" s="1074" customFormat="1" ht="18" x14ac:dyDescent="0.25">
      <c r="A3" s="1358" t="s">
        <v>700</v>
      </c>
      <c r="B3" s="1358"/>
      <c r="C3" s="1358"/>
      <c r="D3" s="1358"/>
      <c r="E3" s="1358"/>
      <c r="F3" s="1358"/>
      <c r="G3" s="1358"/>
      <c r="H3" s="1358"/>
      <c r="I3" s="1358"/>
      <c r="J3" s="1358"/>
      <c r="K3" s="1358"/>
      <c r="L3" s="1358"/>
      <c r="M3" s="1358"/>
      <c r="N3" s="1358"/>
      <c r="O3" s="1358"/>
      <c r="P3" s="1358"/>
      <c r="Q3" s="1358"/>
      <c r="R3" s="1358"/>
      <c r="S3" s="1358"/>
      <c r="T3" s="1358"/>
      <c r="U3" s="1125"/>
      <c r="V3" s="1125"/>
      <c r="W3" s="1125"/>
      <c r="X3" s="1125"/>
      <c r="Y3" s="1125"/>
      <c r="Z3" s="1125"/>
    </row>
    <row r="4" spans="1:26" s="1074" customFormat="1" x14ac:dyDescent="0.25">
      <c r="A4" s="1075"/>
      <c r="B4" s="1077"/>
      <c r="C4" s="1077"/>
      <c r="D4" s="1075"/>
      <c r="E4" s="1075"/>
      <c r="F4" s="1075"/>
      <c r="G4" s="1075"/>
      <c r="H4" s="1075"/>
      <c r="I4" s="1075"/>
      <c r="J4" s="1075"/>
      <c r="K4" s="1075"/>
      <c r="L4" s="1075"/>
      <c r="M4" s="1075"/>
      <c r="N4" s="1077"/>
      <c r="O4" s="1075"/>
      <c r="P4" s="1075"/>
      <c r="Q4" s="1075"/>
      <c r="R4" s="1075"/>
      <c r="S4" s="1075"/>
      <c r="T4" s="1075"/>
      <c r="U4" s="1075"/>
      <c r="V4" s="1075"/>
      <c r="W4" s="1075"/>
      <c r="X4" s="1075"/>
      <c r="Y4" s="1075"/>
      <c r="Z4" s="1075"/>
    </row>
    <row r="5" spans="1:26" s="1074" customFormat="1" x14ac:dyDescent="0.25">
      <c r="A5" s="1075" t="s">
        <v>689</v>
      </c>
      <c r="B5" s="1077"/>
      <c r="C5" s="1075" t="s">
        <v>665</v>
      </c>
      <c r="D5" s="1075"/>
      <c r="E5" s="1075"/>
      <c r="F5" s="1078"/>
      <c r="G5" s="1075"/>
      <c r="H5" s="1075"/>
      <c r="I5" s="1075"/>
      <c r="J5" s="1075"/>
      <c r="K5" s="1075"/>
      <c r="L5" s="1075"/>
      <c r="M5" s="1075"/>
      <c r="N5" s="1077"/>
      <c r="O5" s="1075"/>
      <c r="P5" s="1075"/>
      <c r="Q5" s="1075"/>
      <c r="R5" s="1075"/>
      <c r="S5" s="1075"/>
      <c r="T5" s="1075"/>
      <c r="U5" s="1075"/>
      <c r="V5" s="1075"/>
      <c r="W5" s="1075"/>
      <c r="X5" s="1075"/>
      <c r="Y5" s="1075"/>
      <c r="Z5" s="1075"/>
    </row>
    <row r="6" spans="1:26" s="1074" customFormat="1" x14ac:dyDescent="0.25">
      <c r="A6" s="1075" t="s">
        <v>690</v>
      </c>
      <c r="B6" s="1077"/>
      <c r="C6" s="1075" t="s">
        <v>691</v>
      </c>
      <c r="D6" s="1075"/>
      <c r="E6" s="1075"/>
      <c r="F6" s="1078"/>
      <c r="G6" s="1075"/>
      <c r="H6" s="1075"/>
      <c r="I6" s="1075"/>
      <c r="J6" s="1075"/>
      <c r="K6" s="1075"/>
      <c r="L6" s="1075"/>
      <c r="M6" s="1075"/>
      <c r="N6" s="1077"/>
      <c r="O6" s="1075"/>
      <c r="P6" s="1075"/>
      <c r="Q6" s="1075"/>
      <c r="R6" s="1075"/>
      <c r="S6" s="1075"/>
      <c r="T6" s="1075"/>
      <c r="U6" s="1075"/>
      <c r="V6" s="1075"/>
      <c r="W6" s="1075"/>
      <c r="X6" s="1075"/>
      <c r="Y6" s="1075"/>
      <c r="Z6" s="1075"/>
    </row>
    <row r="7" spans="1:26" s="1074" customFormat="1" x14ac:dyDescent="0.25">
      <c r="A7" s="1075" t="s">
        <v>692</v>
      </c>
      <c r="B7" s="1077"/>
      <c r="C7" s="1077" t="s">
        <v>660</v>
      </c>
      <c r="D7" s="1077"/>
      <c r="E7" s="1075"/>
      <c r="F7" s="1078"/>
      <c r="G7" s="1075"/>
      <c r="H7" s="1075"/>
      <c r="I7" s="1075"/>
      <c r="J7" s="1075"/>
      <c r="K7" s="1075"/>
      <c r="L7" s="1075"/>
      <c r="M7" s="1075"/>
      <c r="N7" s="1077"/>
      <c r="O7" s="1075"/>
      <c r="P7" s="1075"/>
      <c r="Q7" s="1075"/>
      <c r="R7" s="1075"/>
      <c r="S7" s="1075"/>
      <c r="T7" s="1075"/>
      <c r="U7" s="1075"/>
      <c r="V7" s="1075"/>
      <c r="W7" s="1075"/>
      <c r="X7" s="1075"/>
      <c r="Y7" s="1075"/>
      <c r="Z7" s="1075"/>
    </row>
    <row r="8" spans="1:26" s="1074" customFormat="1" x14ac:dyDescent="0.25">
      <c r="A8" s="1075" t="s">
        <v>694</v>
      </c>
      <c r="B8" s="1077"/>
      <c r="C8" s="1077" t="s">
        <v>693</v>
      </c>
      <c r="D8" s="1077"/>
      <c r="E8" s="1075"/>
      <c r="F8" s="1078"/>
      <c r="G8" s="1075"/>
      <c r="H8" s="1075"/>
      <c r="I8" s="1075"/>
      <c r="J8" s="1075"/>
      <c r="K8" s="1075"/>
      <c r="L8" s="1075"/>
      <c r="M8" s="1075"/>
      <c r="N8" s="1077"/>
      <c r="O8" s="1075"/>
      <c r="P8" s="1075"/>
      <c r="Q8" s="1075"/>
      <c r="R8" s="1075"/>
      <c r="S8" s="1075"/>
      <c r="T8" s="1075"/>
      <c r="U8" s="1075"/>
      <c r="V8" s="1075"/>
      <c r="W8" s="1075"/>
      <c r="X8" s="1075"/>
      <c r="Y8" s="1075"/>
      <c r="Z8" s="1075"/>
    </row>
    <row r="9" spans="1:26" s="1074" customFormat="1" x14ac:dyDescent="0.25">
      <c r="A9" s="1075" t="s">
        <v>695</v>
      </c>
      <c r="B9" s="1077"/>
      <c r="C9" s="1077" t="s">
        <v>696</v>
      </c>
      <c r="D9" s="1077"/>
      <c r="E9" s="1075"/>
      <c r="F9" s="1078"/>
      <c r="G9" s="1075"/>
      <c r="H9" s="1075"/>
      <c r="I9" s="1075"/>
      <c r="J9" s="1075"/>
      <c r="K9" s="1075"/>
      <c r="L9" s="1075"/>
      <c r="M9" s="1075"/>
      <c r="N9" s="1077"/>
      <c r="O9" s="1075"/>
      <c r="P9" s="1075"/>
      <c r="Q9" s="1075"/>
      <c r="R9" s="1075"/>
      <c r="S9" s="1075"/>
      <c r="T9" s="1075"/>
      <c r="U9" s="1075"/>
      <c r="V9" s="1075"/>
      <c r="W9" s="1075"/>
      <c r="X9" s="1075"/>
      <c r="Y9" s="1075"/>
      <c r="Z9" s="1075"/>
    </row>
    <row r="11" spans="1:26" s="367" customFormat="1" ht="15" customHeight="1" x14ac:dyDescent="0.25">
      <c r="A11" s="1254" t="s">
        <v>281</v>
      </c>
      <c r="B11" s="1254"/>
      <c r="C11" s="1254"/>
      <c r="D11" s="1254"/>
      <c r="E11" s="1254"/>
      <c r="F11" s="1254"/>
      <c r="G11" s="1254" t="s">
        <v>282</v>
      </c>
      <c r="H11" s="1254"/>
      <c r="I11" s="1254"/>
      <c r="J11" s="1254"/>
      <c r="K11" s="1254"/>
      <c r="L11" s="1255" t="s">
        <v>283</v>
      </c>
      <c r="M11" s="1254" t="s">
        <v>284</v>
      </c>
      <c r="N11" s="1254" t="s">
        <v>285</v>
      </c>
      <c r="O11" s="1254" t="s">
        <v>286</v>
      </c>
      <c r="P11" s="1254" t="s">
        <v>287</v>
      </c>
      <c r="Q11" s="1258" t="s">
        <v>235</v>
      </c>
      <c r="R11" s="1259"/>
      <c r="S11" s="1254" t="s">
        <v>236</v>
      </c>
    </row>
    <row r="12" spans="1:26" s="367" customFormat="1" ht="15" customHeight="1" x14ac:dyDescent="0.25">
      <c r="A12" s="1254"/>
      <c r="B12" s="1254"/>
      <c r="C12" s="1254"/>
      <c r="D12" s="1254"/>
      <c r="E12" s="1254"/>
      <c r="F12" s="1254"/>
      <c r="G12" s="1254"/>
      <c r="H12" s="1254"/>
      <c r="I12" s="1254"/>
      <c r="J12" s="1254"/>
      <c r="K12" s="1254"/>
      <c r="L12" s="1256"/>
      <c r="M12" s="1254"/>
      <c r="N12" s="1254"/>
      <c r="O12" s="1254"/>
      <c r="P12" s="1254"/>
      <c r="Q12" s="1260"/>
      <c r="R12" s="1261"/>
      <c r="S12" s="1254"/>
    </row>
    <row r="13" spans="1:26" s="367" customFormat="1" ht="15" customHeight="1" x14ac:dyDescent="0.25">
      <c r="A13" s="1254" t="s">
        <v>288</v>
      </c>
      <c r="B13" s="1258" t="s">
        <v>289</v>
      </c>
      <c r="C13" s="1263"/>
      <c r="D13" s="1263"/>
      <c r="E13" s="1263"/>
      <c r="F13" s="1259"/>
      <c r="G13" s="1254" t="s">
        <v>290</v>
      </c>
      <c r="H13" s="370" t="s">
        <v>291</v>
      </c>
      <c r="I13" s="1254" t="s">
        <v>292</v>
      </c>
      <c r="J13" s="1254" t="s">
        <v>293</v>
      </c>
      <c r="K13" s="370" t="s">
        <v>294</v>
      </c>
      <c r="L13" s="1256"/>
      <c r="M13" s="1254"/>
      <c r="N13" s="1254"/>
      <c r="O13" s="1254"/>
      <c r="P13" s="1254"/>
      <c r="Q13" s="1254" t="s">
        <v>295</v>
      </c>
      <c r="R13" s="1268" t="s">
        <v>296</v>
      </c>
      <c r="S13" s="1254"/>
    </row>
    <row r="14" spans="1:26" s="367" customFormat="1" x14ac:dyDescent="0.25">
      <c r="A14" s="1254"/>
      <c r="B14" s="1264"/>
      <c r="C14" s="1265"/>
      <c r="D14" s="1265"/>
      <c r="E14" s="1265"/>
      <c r="F14" s="1266"/>
      <c r="G14" s="1254"/>
      <c r="H14" s="371"/>
      <c r="I14" s="1254"/>
      <c r="J14" s="1254"/>
      <c r="K14" s="371"/>
      <c r="L14" s="1256"/>
      <c r="M14" s="1254"/>
      <c r="N14" s="1254"/>
      <c r="O14" s="1254"/>
      <c r="P14" s="1254"/>
      <c r="Q14" s="1254"/>
      <c r="R14" s="1268"/>
      <c r="S14" s="1254"/>
    </row>
    <row r="15" spans="1:26" s="367" customFormat="1" x14ac:dyDescent="0.25">
      <c r="A15" s="1254"/>
      <c r="B15" s="1264"/>
      <c r="C15" s="1265"/>
      <c r="D15" s="1265"/>
      <c r="E15" s="1265"/>
      <c r="F15" s="1266"/>
      <c r="G15" s="1254"/>
      <c r="H15" s="371"/>
      <c r="I15" s="1254"/>
      <c r="J15" s="1254"/>
      <c r="K15" s="371"/>
      <c r="L15" s="1256"/>
      <c r="M15" s="1254"/>
      <c r="N15" s="1254"/>
      <c r="O15" s="1254"/>
      <c r="P15" s="1254"/>
      <c r="Q15" s="1254"/>
      <c r="R15" s="1268"/>
      <c r="S15" s="1254"/>
    </row>
    <row r="16" spans="1:26" s="367" customFormat="1" x14ac:dyDescent="0.25">
      <c r="A16" s="1254"/>
      <c r="B16" s="1260"/>
      <c r="C16" s="1267"/>
      <c r="D16" s="1267"/>
      <c r="E16" s="1267"/>
      <c r="F16" s="1261"/>
      <c r="G16" s="1254"/>
      <c r="H16" s="372"/>
      <c r="I16" s="1254"/>
      <c r="J16" s="1254"/>
      <c r="K16" s="372"/>
      <c r="L16" s="1257"/>
      <c r="M16" s="1254"/>
      <c r="N16" s="1254"/>
      <c r="O16" s="1254"/>
      <c r="P16" s="1254"/>
      <c r="Q16" s="1254"/>
      <c r="R16" s="1268"/>
      <c r="S16" s="1262"/>
    </row>
    <row r="17" spans="1:20" s="367" customFormat="1" x14ac:dyDescent="0.25">
      <c r="A17" s="373">
        <v>1</v>
      </c>
      <c r="B17" s="1276">
        <v>2</v>
      </c>
      <c r="C17" s="1276"/>
      <c r="D17" s="1276"/>
      <c r="E17" s="1276"/>
      <c r="F17" s="1276"/>
      <c r="G17" s="373">
        <v>3</v>
      </c>
      <c r="H17" s="373">
        <v>4</v>
      </c>
      <c r="I17" s="373">
        <v>5</v>
      </c>
      <c r="J17" s="373">
        <v>6</v>
      </c>
      <c r="K17" s="373">
        <v>7</v>
      </c>
      <c r="L17" s="373">
        <v>8</v>
      </c>
      <c r="M17" s="373">
        <v>9</v>
      </c>
      <c r="N17" s="373">
        <v>10</v>
      </c>
      <c r="O17" s="373">
        <v>11</v>
      </c>
      <c r="P17" s="373">
        <v>12</v>
      </c>
      <c r="Q17" s="373">
        <v>13</v>
      </c>
      <c r="R17" s="374">
        <v>14</v>
      </c>
      <c r="S17" s="373">
        <v>15</v>
      </c>
    </row>
    <row r="18" spans="1:20" s="21" customFormat="1" x14ac:dyDescent="0.25">
      <c r="A18" s="394"/>
      <c r="B18" s="396"/>
      <c r="C18" s="396"/>
      <c r="D18" s="396"/>
      <c r="E18" s="396"/>
      <c r="F18" s="396"/>
      <c r="G18" s="382"/>
      <c r="H18" s="378" t="s">
        <v>149</v>
      </c>
      <c r="I18" s="382"/>
      <c r="J18" s="382"/>
      <c r="K18" s="379"/>
      <c r="L18" s="398"/>
      <c r="M18" s="379"/>
      <c r="N18" s="379"/>
      <c r="O18" s="379"/>
      <c r="P18" s="379"/>
      <c r="Q18" s="665"/>
      <c r="R18" s="666"/>
      <c r="S18" s="382"/>
      <c r="T18" s="594"/>
    </row>
    <row r="19" spans="1:20" s="367" customFormat="1" x14ac:dyDescent="0.25">
      <c r="A19" s="641"/>
      <c r="B19" s="403" t="s">
        <v>242</v>
      </c>
      <c r="C19" s="403" t="s">
        <v>256</v>
      </c>
      <c r="D19" s="403" t="s">
        <v>241</v>
      </c>
      <c r="E19" s="403" t="s">
        <v>242</v>
      </c>
      <c r="F19" s="403" t="s">
        <v>640</v>
      </c>
      <c r="G19" s="393"/>
      <c r="H19" s="668" t="s">
        <v>641</v>
      </c>
      <c r="I19" s="393"/>
      <c r="J19" s="393"/>
      <c r="K19" s="669" t="s">
        <v>313</v>
      </c>
      <c r="L19" s="669"/>
      <c r="M19" s="669">
        <v>2008</v>
      </c>
      <c r="N19" s="669"/>
      <c r="O19" s="669" t="s">
        <v>315</v>
      </c>
      <c r="P19" s="669" t="s">
        <v>200</v>
      </c>
      <c r="Q19" s="671">
        <v>1</v>
      </c>
      <c r="R19" s="672">
        <v>122528000</v>
      </c>
      <c r="S19" s="393"/>
    </row>
    <row r="20" spans="1:20" s="367" customFormat="1" x14ac:dyDescent="0.25">
      <c r="A20" s="641"/>
      <c r="B20" s="403" t="s">
        <v>242</v>
      </c>
      <c r="C20" s="403" t="s">
        <v>256</v>
      </c>
      <c r="D20" s="403" t="s">
        <v>241</v>
      </c>
      <c r="E20" s="403" t="s">
        <v>242</v>
      </c>
      <c r="F20" s="403" t="s">
        <v>640</v>
      </c>
      <c r="G20" s="393"/>
      <c r="H20" s="668" t="s">
        <v>642</v>
      </c>
      <c r="I20" s="393"/>
      <c r="J20" s="393"/>
      <c r="K20" s="669" t="s">
        <v>313</v>
      </c>
      <c r="L20" s="669"/>
      <c r="M20" s="669">
        <v>2012</v>
      </c>
      <c r="N20" s="669"/>
      <c r="O20" s="669" t="s">
        <v>315</v>
      </c>
      <c r="P20" s="669" t="s">
        <v>200</v>
      </c>
      <c r="Q20" s="671">
        <v>1</v>
      </c>
      <c r="R20" s="672">
        <v>691138755.9419595</v>
      </c>
      <c r="S20" s="393"/>
    </row>
    <row r="21" spans="1:20" s="367" customFormat="1" x14ac:dyDescent="0.25">
      <c r="A21" s="641"/>
      <c r="B21" s="403" t="s">
        <v>242</v>
      </c>
      <c r="C21" s="403" t="s">
        <v>256</v>
      </c>
      <c r="D21" s="403" t="s">
        <v>241</v>
      </c>
      <c r="E21" s="403" t="s">
        <v>242</v>
      </c>
      <c r="F21" s="403" t="s">
        <v>640</v>
      </c>
      <c r="G21" s="393"/>
      <c r="H21" s="668" t="s">
        <v>643</v>
      </c>
      <c r="I21" s="393"/>
      <c r="J21" s="393"/>
      <c r="K21" s="669" t="s">
        <v>313</v>
      </c>
      <c r="L21" s="669"/>
      <c r="M21" s="669">
        <v>2013</v>
      </c>
      <c r="N21" s="669"/>
      <c r="O21" s="669" t="s">
        <v>315</v>
      </c>
      <c r="P21" s="669" t="s">
        <v>200</v>
      </c>
      <c r="Q21" s="671">
        <v>1</v>
      </c>
      <c r="R21" s="672">
        <v>260070338.9686774</v>
      </c>
      <c r="S21" s="393"/>
    </row>
    <row r="22" spans="1:20" s="367" customFormat="1" x14ac:dyDescent="0.25">
      <c r="A22" s="641"/>
      <c r="B22" s="604">
        <v>2</v>
      </c>
      <c r="C22" s="604">
        <v>9</v>
      </c>
      <c r="D22" s="604">
        <v>2</v>
      </c>
      <c r="E22" s="604"/>
      <c r="F22" s="604"/>
      <c r="G22" s="393"/>
      <c r="H22" s="668" t="s">
        <v>644</v>
      </c>
      <c r="I22" s="393"/>
      <c r="J22" s="393"/>
      <c r="K22" s="669"/>
      <c r="L22" s="669"/>
      <c r="M22" s="669">
        <v>2010</v>
      </c>
      <c r="N22" s="669" t="s">
        <v>645</v>
      </c>
      <c r="O22" s="673" t="s">
        <v>646</v>
      </c>
      <c r="P22" s="673" t="s">
        <v>200</v>
      </c>
      <c r="Q22" s="671">
        <v>1</v>
      </c>
      <c r="R22" s="672">
        <v>122528000</v>
      </c>
      <c r="S22" s="393"/>
    </row>
    <row r="23" spans="1:20" s="367" customFormat="1" x14ac:dyDescent="0.25">
      <c r="A23" s="641"/>
      <c r="B23" s="604">
        <v>2</v>
      </c>
      <c r="C23" s="604">
        <v>9</v>
      </c>
      <c r="D23" s="604">
        <v>1</v>
      </c>
      <c r="E23" s="604">
        <v>2</v>
      </c>
      <c r="F23" s="604">
        <v>8</v>
      </c>
      <c r="G23" s="393"/>
      <c r="H23" s="668" t="s">
        <v>644</v>
      </c>
      <c r="I23" s="393"/>
      <c r="J23" s="393"/>
      <c r="K23" s="669"/>
      <c r="L23" s="669"/>
      <c r="M23" s="669">
        <v>2012</v>
      </c>
      <c r="N23" s="669"/>
      <c r="O23" s="673" t="s">
        <v>646</v>
      </c>
      <c r="P23" s="673" t="s">
        <v>200</v>
      </c>
      <c r="Q23" s="671">
        <v>1</v>
      </c>
      <c r="R23" s="672">
        <v>672386000</v>
      </c>
      <c r="S23" s="393"/>
    </row>
    <row r="24" spans="1:20" s="367" customFormat="1" x14ac:dyDescent="0.25">
      <c r="A24" s="641"/>
      <c r="B24" s="604">
        <v>2</v>
      </c>
      <c r="C24" s="604">
        <v>9</v>
      </c>
      <c r="D24" s="604">
        <v>1</v>
      </c>
      <c r="E24" s="604">
        <v>14</v>
      </c>
      <c r="F24" s="604">
        <v>75</v>
      </c>
      <c r="G24" s="393"/>
      <c r="H24" s="668" t="s">
        <v>647</v>
      </c>
      <c r="I24" s="393"/>
      <c r="J24" s="393"/>
      <c r="K24" s="669"/>
      <c r="L24" s="669"/>
      <c r="M24" s="669">
        <v>2012</v>
      </c>
      <c r="N24" s="669"/>
      <c r="O24" s="673" t="s">
        <v>646</v>
      </c>
      <c r="P24" s="673" t="s">
        <v>200</v>
      </c>
      <c r="Q24" s="671">
        <v>1</v>
      </c>
      <c r="R24" s="672">
        <v>18752755</v>
      </c>
      <c r="S24" s="393"/>
    </row>
    <row r="25" spans="1:20" s="367" customFormat="1" x14ac:dyDescent="0.25">
      <c r="A25" s="641"/>
      <c r="B25" s="604">
        <v>2</v>
      </c>
      <c r="C25" s="604">
        <v>9</v>
      </c>
      <c r="D25" s="604">
        <v>1</v>
      </c>
      <c r="E25" s="604"/>
      <c r="F25" s="604"/>
      <c r="G25" s="393"/>
      <c r="H25" s="668" t="s">
        <v>648</v>
      </c>
      <c r="I25" s="393"/>
      <c r="J25" s="393"/>
      <c r="K25" s="669"/>
      <c r="L25" s="669"/>
      <c r="M25" s="669">
        <v>2011</v>
      </c>
      <c r="N25" s="669" t="s">
        <v>649</v>
      </c>
      <c r="O25" s="673" t="s">
        <v>646</v>
      </c>
      <c r="P25" s="673" t="s">
        <v>200</v>
      </c>
      <c r="Q25" s="671">
        <v>1</v>
      </c>
      <c r="R25" s="672">
        <v>65658100</v>
      </c>
      <c r="S25" s="393"/>
    </row>
    <row r="26" spans="1:20" s="367" customFormat="1" x14ac:dyDescent="0.25">
      <c r="A26" s="641"/>
      <c r="B26" s="604">
        <v>2</v>
      </c>
      <c r="C26" s="604">
        <v>9</v>
      </c>
      <c r="D26" s="604">
        <v>1</v>
      </c>
      <c r="E26" s="604"/>
      <c r="F26" s="604"/>
      <c r="G26" s="393"/>
      <c r="H26" s="668" t="s">
        <v>650</v>
      </c>
      <c r="I26" s="393"/>
      <c r="J26" s="393"/>
      <c r="K26" s="669"/>
      <c r="L26" s="669"/>
      <c r="M26" s="669"/>
      <c r="N26" s="669" t="s">
        <v>651</v>
      </c>
      <c r="O26" s="673" t="s">
        <v>646</v>
      </c>
      <c r="P26" s="673" t="s">
        <v>200</v>
      </c>
      <c r="Q26" s="675"/>
      <c r="R26" s="676"/>
      <c r="S26" s="393"/>
    </row>
    <row r="27" spans="1:20" s="367" customFormat="1" x14ac:dyDescent="0.25">
      <c r="A27" s="641"/>
      <c r="B27" s="604">
        <v>2</v>
      </c>
      <c r="C27" s="604">
        <v>9</v>
      </c>
      <c r="D27" s="604">
        <v>1</v>
      </c>
      <c r="E27" s="604"/>
      <c r="F27" s="604"/>
      <c r="G27" s="393"/>
      <c r="H27" s="668" t="s">
        <v>652</v>
      </c>
      <c r="I27" s="393"/>
      <c r="J27" s="393"/>
      <c r="K27" s="669"/>
      <c r="L27" s="669"/>
      <c r="M27" s="669"/>
      <c r="N27" s="669" t="s">
        <v>651</v>
      </c>
      <c r="O27" s="673" t="s">
        <v>646</v>
      </c>
      <c r="P27" s="673" t="s">
        <v>200</v>
      </c>
      <c r="Q27" s="675"/>
      <c r="R27" s="676"/>
      <c r="S27" s="393"/>
    </row>
    <row r="28" spans="1:20" s="367" customFormat="1" x14ac:dyDescent="0.25">
      <c r="A28" s="641"/>
      <c r="B28" s="604">
        <v>2</v>
      </c>
      <c r="C28" s="604">
        <v>9</v>
      </c>
      <c r="D28" s="604">
        <v>1</v>
      </c>
      <c r="E28" s="604"/>
      <c r="F28" s="604"/>
      <c r="G28" s="393"/>
      <c r="H28" s="668" t="s">
        <v>653</v>
      </c>
      <c r="I28" s="393"/>
      <c r="J28" s="393"/>
      <c r="K28" s="669"/>
      <c r="L28" s="669"/>
      <c r="M28" s="669"/>
      <c r="N28" s="669" t="s">
        <v>654</v>
      </c>
      <c r="O28" s="673" t="s">
        <v>646</v>
      </c>
      <c r="P28" s="673" t="s">
        <v>200</v>
      </c>
      <c r="Q28" s="675"/>
      <c r="R28" s="676"/>
      <c r="S28" s="393"/>
    </row>
    <row r="29" spans="1:20" s="367" customFormat="1" ht="15" customHeight="1" x14ac:dyDescent="0.25">
      <c r="A29" s="641"/>
      <c r="B29" s="604">
        <v>2</v>
      </c>
      <c r="C29" s="604">
        <v>9</v>
      </c>
      <c r="D29" s="604">
        <v>2</v>
      </c>
      <c r="E29" s="604">
        <v>12</v>
      </c>
      <c r="F29" s="604">
        <v>10</v>
      </c>
      <c r="G29" s="393"/>
      <c r="H29" s="668" t="s">
        <v>655</v>
      </c>
      <c r="I29" s="393"/>
      <c r="J29" s="393"/>
      <c r="K29" s="669"/>
      <c r="L29" s="669"/>
      <c r="M29" s="669"/>
      <c r="N29" s="669" t="s">
        <v>654</v>
      </c>
      <c r="O29" s="673" t="s">
        <v>646</v>
      </c>
      <c r="P29" s="673" t="s">
        <v>200</v>
      </c>
      <c r="Q29" s="675"/>
      <c r="R29" s="676"/>
      <c r="S29" s="393"/>
    </row>
    <row r="30" spans="1:20" s="367" customFormat="1" ht="22.5" customHeight="1" x14ac:dyDescent="0.25">
      <c r="A30" s="384"/>
      <c r="B30" s="604">
        <v>2</v>
      </c>
      <c r="C30" s="604">
        <v>9</v>
      </c>
      <c r="D30" s="604">
        <v>2</v>
      </c>
      <c r="E30" s="604">
        <v>12</v>
      </c>
      <c r="F30" s="604">
        <v>10</v>
      </c>
      <c r="G30" s="393"/>
      <c r="H30" s="106"/>
      <c r="I30" s="393"/>
      <c r="J30" s="393"/>
      <c r="K30" s="411"/>
      <c r="L30" s="411"/>
      <c r="M30" s="411"/>
      <c r="N30" s="411"/>
      <c r="O30" s="411"/>
      <c r="P30" s="411"/>
      <c r="Q30" s="414"/>
      <c r="R30" s="414"/>
      <c r="S30" s="393"/>
    </row>
    <row r="31" spans="1:20" s="701" customFormat="1" ht="15.75" x14ac:dyDescent="0.25">
      <c r="A31" s="693"/>
      <c r="B31" s="693"/>
      <c r="C31" s="693"/>
      <c r="D31" s="693"/>
      <c r="E31" s="693"/>
      <c r="F31" s="693"/>
      <c r="G31" s="693"/>
      <c r="H31" s="694" t="s">
        <v>658</v>
      </c>
      <c r="I31" s="693"/>
      <c r="J31" s="693"/>
      <c r="K31" s="695"/>
      <c r="L31" s="695"/>
      <c r="M31" s="695"/>
      <c r="N31" s="695"/>
      <c r="O31" s="695"/>
      <c r="P31" s="695"/>
      <c r="Q31" s="698">
        <f>SUM(Q19:Q30)</f>
        <v>7</v>
      </c>
      <c r="R31" s="698">
        <f>SUM(R19:R30)</f>
        <v>1953061949.9106369</v>
      </c>
      <c r="S31" s="693"/>
    </row>
    <row r="33" spans="5:26" x14ac:dyDescent="0.25">
      <c r="Q33" s="365"/>
      <c r="R33" s="365"/>
    </row>
    <row r="34" spans="5:26" s="243" customFormat="1" x14ac:dyDescent="0.25">
      <c r="E34" s="344"/>
      <c r="F34" s="344"/>
      <c r="G34" s="1270" t="s">
        <v>272</v>
      </c>
      <c r="H34" s="1270"/>
      <c r="I34" s="1270"/>
      <c r="P34" s="1271" t="s">
        <v>271</v>
      </c>
      <c r="Q34" s="1271"/>
      <c r="R34" s="1271"/>
    </row>
    <row r="35" spans="5:26" s="243" customFormat="1" ht="12.95" customHeight="1" x14ac:dyDescent="0.25">
      <c r="G35" s="1272" t="s">
        <v>273</v>
      </c>
      <c r="H35" s="1272"/>
      <c r="I35" s="1272"/>
      <c r="P35" s="359"/>
    </row>
    <row r="36" spans="5:26" s="243" customFormat="1" ht="12.95" customHeight="1" x14ac:dyDescent="0.25">
      <c r="G36" s="1270" t="s">
        <v>229</v>
      </c>
      <c r="H36" s="1270"/>
      <c r="I36" s="1270"/>
      <c r="P36" s="360"/>
      <c r="Q36" s="360" t="s">
        <v>99</v>
      </c>
      <c r="R36" s="360"/>
    </row>
    <row r="37" spans="5:26" s="243" customFormat="1" x14ac:dyDescent="0.25">
      <c r="G37" s="361"/>
      <c r="H37" s="362"/>
      <c r="I37" s="362"/>
      <c r="P37" s="272"/>
      <c r="Q37" s="360"/>
      <c r="R37" s="360"/>
    </row>
    <row r="38" spans="5:26" s="243" customFormat="1" x14ac:dyDescent="0.25">
      <c r="P38" s="363"/>
      <c r="Q38" s="360"/>
      <c r="R38" s="360"/>
    </row>
    <row r="39" spans="5:26" s="243" customFormat="1" x14ac:dyDescent="0.25"/>
    <row r="40" spans="5:26" x14ac:dyDescent="0.25">
      <c r="G40" s="1273" t="s">
        <v>94</v>
      </c>
      <c r="H40" s="1273"/>
      <c r="I40" s="1273"/>
      <c r="M40" s="702"/>
      <c r="Q40" s="243" t="s">
        <v>100</v>
      </c>
      <c r="W40" s="704"/>
      <c r="X40" s="704"/>
      <c r="Z40" s="365"/>
    </row>
    <row r="41" spans="5:26" x14ac:dyDescent="0.25">
      <c r="G41" s="1274" t="s">
        <v>727</v>
      </c>
      <c r="H41" s="1274"/>
      <c r="I41" s="1274"/>
      <c r="M41" s="702"/>
      <c r="P41" s="1275" t="s">
        <v>275</v>
      </c>
      <c r="Q41" s="1275"/>
      <c r="R41" s="1275"/>
      <c r="Z41" s="365"/>
    </row>
  </sheetData>
  <mergeCells count="27">
    <mergeCell ref="B17:F17"/>
    <mergeCell ref="G34:I34"/>
    <mergeCell ref="P34:R34"/>
    <mergeCell ref="G35:I35"/>
    <mergeCell ref="G36:I36"/>
    <mergeCell ref="J13:J16"/>
    <mergeCell ref="Q13:Q16"/>
    <mergeCell ref="R13:R16"/>
    <mergeCell ref="G41:I41"/>
    <mergeCell ref="P41:R41"/>
    <mergeCell ref="G40:I40"/>
    <mergeCell ref="A1:T1"/>
    <mergeCell ref="A2:T2"/>
    <mergeCell ref="A3:T3"/>
    <mergeCell ref="A11:F12"/>
    <mergeCell ref="G11:K12"/>
    <mergeCell ref="L11:L16"/>
    <mergeCell ref="M11:M16"/>
    <mergeCell ref="N11:N16"/>
    <mergeCell ref="O11:O16"/>
    <mergeCell ref="P11:P16"/>
    <mergeCell ref="Q11:R12"/>
    <mergeCell ref="S11:S16"/>
    <mergeCell ref="A13:A16"/>
    <mergeCell ref="B13:F16"/>
    <mergeCell ref="G13:G16"/>
    <mergeCell ref="I13:I1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31"/>
  <sheetViews>
    <sheetView topLeftCell="A10" workbookViewId="0">
      <selection activeCell="T22" sqref="T22"/>
    </sheetView>
  </sheetViews>
  <sheetFormatPr defaultRowHeight="15" x14ac:dyDescent="0.25"/>
  <cols>
    <col min="18" max="18" width="15.42578125" bestFit="1" customWidth="1"/>
    <col min="274" max="274" width="15.42578125" bestFit="1" customWidth="1"/>
    <col min="530" max="530" width="15.42578125" bestFit="1" customWidth="1"/>
    <col min="786" max="786" width="15.42578125" bestFit="1" customWidth="1"/>
    <col min="1042" max="1042" width="15.42578125" bestFit="1" customWidth="1"/>
    <col min="1298" max="1298" width="15.42578125" bestFit="1" customWidth="1"/>
    <col min="1554" max="1554" width="15.42578125" bestFit="1" customWidth="1"/>
    <col min="1810" max="1810" width="15.42578125" bestFit="1" customWidth="1"/>
    <col min="2066" max="2066" width="15.42578125" bestFit="1" customWidth="1"/>
    <col min="2322" max="2322" width="15.42578125" bestFit="1" customWidth="1"/>
    <col min="2578" max="2578" width="15.42578125" bestFit="1" customWidth="1"/>
    <col min="2834" max="2834" width="15.42578125" bestFit="1" customWidth="1"/>
    <col min="3090" max="3090" width="15.42578125" bestFit="1" customWidth="1"/>
    <col min="3346" max="3346" width="15.42578125" bestFit="1" customWidth="1"/>
    <col min="3602" max="3602" width="15.42578125" bestFit="1" customWidth="1"/>
    <col min="3858" max="3858" width="15.42578125" bestFit="1" customWidth="1"/>
    <col min="4114" max="4114" width="15.42578125" bestFit="1" customWidth="1"/>
    <col min="4370" max="4370" width="15.42578125" bestFit="1" customWidth="1"/>
    <col min="4626" max="4626" width="15.42578125" bestFit="1" customWidth="1"/>
    <col min="4882" max="4882" width="15.42578125" bestFit="1" customWidth="1"/>
    <col min="5138" max="5138" width="15.42578125" bestFit="1" customWidth="1"/>
    <col min="5394" max="5394" width="15.42578125" bestFit="1" customWidth="1"/>
    <col min="5650" max="5650" width="15.42578125" bestFit="1" customWidth="1"/>
    <col min="5906" max="5906" width="15.42578125" bestFit="1" customWidth="1"/>
    <col min="6162" max="6162" width="15.42578125" bestFit="1" customWidth="1"/>
    <col min="6418" max="6418" width="15.42578125" bestFit="1" customWidth="1"/>
    <col min="6674" max="6674" width="15.42578125" bestFit="1" customWidth="1"/>
    <col min="6930" max="6930" width="15.42578125" bestFit="1" customWidth="1"/>
    <col min="7186" max="7186" width="15.42578125" bestFit="1" customWidth="1"/>
    <col min="7442" max="7442" width="15.42578125" bestFit="1" customWidth="1"/>
    <col min="7698" max="7698" width="15.42578125" bestFit="1" customWidth="1"/>
    <col min="7954" max="7954" width="15.42578125" bestFit="1" customWidth="1"/>
    <col min="8210" max="8210" width="15.42578125" bestFit="1" customWidth="1"/>
    <col min="8466" max="8466" width="15.42578125" bestFit="1" customWidth="1"/>
    <col min="8722" max="8722" width="15.42578125" bestFit="1" customWidth="1"/>
    <col min="8978" max="8978" width="15.42578125" bestFit="1" customWidth="1"/>
    <col min="9234" max="9234" width="15.42578125" bestFit="1" customWidth="1"/>
    <col min="9490" max="9490" width="15.42578125" bestFit="1" customWidth="1"/>
    <col min="9746" max="9746" width="15.42578125" bestFit="1" customWidth="1"/>
    <col min="10002" max="10002" width="15.42578125" bestFit="1" customWidth="1"/>
    <col min="10258" max="10258" width="15.42578125" bestFit="1" customWidth="1"/>
    <col min="10514" max="10514" width="15.42578125" bestFit="1" customWidth="1"/>
    <col min="10770" max="10770" width="15.42578125" bestFit="1" customWidth="1"/>
    <col min="11026" max="11026" width="15.42578125" bestFit="1" customWidth="1"/>
    <col min="11282" max="11282" width="15.42578125" bestFit="1" customWidth="1"/>
    <col min="11538" max="11538" width="15.42578125" bestFit="1" customWidth="1"/>
    <col min="11794" max="11794" width="15.42578125" bestFit="1" customWidth="1"/>
    <col min="12050" max="12050" width="15.42578125" bestFit="1" customWidth="1"/>
    <col min="12306" max="12306" width="15.42578125" bestFit="1" customWidth="1"/>
    <col min="12562" max="12562" width="15.42578125" bestFit="1" customWidth="1"/>
    <col min="12818" max="12818" width="15.42578125" bestFit="1" customWidth="1"/>
    <col min="13074" max="13074" width="15.42578125" bestFit="1" customWidth="1"/>
    <col min="13330" max="13330" width="15.42578125" bestFit="1" customWidth="1"/>
    <col min="13586" max="13586" width="15.42578125" bestFit="1" customWidth="1"/>
    <col min="13842" max="13842" width="15.42578125" bestFit="1" customWidth="1"/>
    <col min="14098" max="14098" width="15.42578125" bestFit="1" customWidth="1"/>
    <col min="14354" max="14354" width="15.42578125" bestFit="1" customWidth="1"/>
    <col min="14610" max="14610" width="15.42578125" bestFit="1" customWidth="1"/>
    <col min="14866" max="14866" width="15.42578125" bestFit="1" customWidth="1"/>
    <col min="15122" max="15122" width="15.42578125" bestFit="1" customWidth="1"/>
    <col min="15378" max="15378" width="15.42578125" bestFit="1" customWidth="1"/>
    <col min="15634" max="15634" width="15.42578125" bestFit="1" customWidth="1"/>
    <col min="15890" max="15890" width="15.42578125" bestFit="1" customWidth="1"/>
    <col min="16146" max="16146" width="15.42578125" bestFit="1" customWidth="1"/>
  </cols>
  <sheetData>
    <row r="1" spans="1:22" x14ac:dyDescent="0.25">
      <c r="A1" s="1395" t="s">
        <v>728</v>
      </c>
      <c r="B1" s="1395"/>
      <c r="C1" s="1395"/>
      <c r="D1" s="1395"/>
      <c r="E1" s="1395"/>
      <c r="F1" s="1395"/>
      <c r="G1" s="1395"/>
      <c r="H1" s="1395"/>
      <c r="I1" s="1395"/>
      <c r="J1" s="1395"/>
      <c r="K1" s="1395"/>
      <c r="L1" s="1395"/>
      <c r="M1" s="1395"/>
      <c r="N1" s="1395"/>
      <c r="O1" s="1395"/>
      <c r="P1" s="1395"/>
      <c r="Q1" s="1395"/>
      <c r="R1" s="1395"/>
      <c r="S1" s="1395"/>
      <c r="T1" s="1395"/>
      <c r="U1" s="1395"/>
      <c r="V1" s="1395"/>
    </row>
    <row r="2" spans="1:22" x14ac:dyDescent="0.25">
      <c r="A2" s="1395" t="s">
        <v>729</v>
      </c>
      <c r="B2" s="1395"/>
      <c r="C2" s="1395"/>
      <c r="D2" s="1395"/>
      <c r="E2" s="1395"/>
      <c r="F2" s="1395"/>
      <c r="G2" s="1395"/>
      <c r="H2" s="1395"/>
      <c r="I2" s="1395"/>
      <c r="J2" s="1395"/>
      <c r="K2" s="1395"/>
      <c r="L2" s="1395"/>
      <c r="M2" s="1395"/>
      <c r="N2" s="1395"/>
      <c r="O2" s="1395"/>
      <c r="P2" s="1395"/>
      <c r="Q2" s="1395"/>
      <c r="R2" s="1395"/>
      <c r="S2" s="1395"/>
      <c r="T2" s="1395"/>
      <c r="U2" s="1395"/>
      <c r="V2" s="1395"/>
    </row>
    <row r="3" spans="1:22" x14ac:dyDescent="0.25">
      <c r="A3" s="1395" t="s">
        <v>700</v>
      </c>
      <c r="B3" s="1395"/>
      <c r="C3" s="1395"/>
      <c r="D3" s="1395"/>
      <c r="E3" s="1395"/>
      <c r="F3" s="1395"/>
      <c r="G3" s="1395"/>
      <c r="H3" s="1395"/>
      <c r="I3" s="1395"/>
      <c r="J3" s="1395"/>
      <c r="K3" s="1395"/>
      <c r="L3" s="1395"/>
      <c r="M3" s="1395"/>
      <c r="N3" s="1395"/>
      <c r="O3" s="1395"/>
      <c r="P3" s="1395"/>
      <c r="Q3" s="1395"/>
      <c r="R3" s="1395"/>
      <c r="S3" s="1395"/>
      <c r="T3" s="1395"/>
      <c r="U3" s="1395"/>
      <c r="V3" s="1395"/>
    </row>
    <row r="4" spans="1:22" x14ac:dyDescent="0.25">
      <c r="A4" s="1075" t="s">
        <v>689</v>
      </c>
      <c r="B4" s="1075"/>
      <c r="C4" s="1075" t="s">
        <v>665</v>
      </c>
      <c r="D4" s="1075"/>
      <c r="E4" s="1111"/>
      <c r="F4" s="1078"/>
      <c r="G4" s="1075"/>
      <c r="H4" s="1075"/>
      <c r="I4" s="1075"/>
      <c r="J4" s="1075"/>
      <c r="K4" s="1075"/>
      <c r="L4" s="1075"/>
      <c r="M4" s="1075"/>
      <c r="N4" s="1075"/>
      <c r="O4" s="1075"/>
      <c r="P4" s="1075"/>
      <c r="Q4" s="1075"/>
      <c r="R4" s="1075"/>
      <c r="S4" s="1075"/>
      <c r="T4" s="1074"/>
      <c r="U4" s="1074"/>
      <c r="V4" s="1074"/>
    </row>
    <row r="5" spans="1:22" x14ac:dyDescent="0.25">
      <c r="A5" s="1075" t="s">
        <v>690</v>
      </c>
      <c r="B5" s="1075"/>
      <c r="C5" s="1075" t="s">
        <v>691</v>
      </c>
      <c r="D5" s="1075"/>
      <c r="E5" s="1111"/>
      <c r="F5" s="1078"/>
      <c r="G5" s="1075"/>
      <c r="H5" s="1075"/>
      <c r="I5" s="1075"/>
      <c r="J5" s="1075"/>
      <c r="K5" s="1075"/>
      <c r="L5" s="1075"/>
      <c r="M5" s="1075"/>
      <c r="N5" s="1075"/>
      <c r="O5" s="1075"/>
      <c r="P5" s="1075"/>
      <c r="Q5" s="1075"/>
      <c r="R5" s="1075"/>
      <c r="S5" s="1075"/>
      <c r="T5" s="1074"/>
      <c r="U5" s="1074"/>
      <c r="V5" s="1074"/>
    </row>
    <row r="6" spans="1:22" x14ac:dyDescent="0.25">
      <c r="A6" s="1075" t="s">
        <v>692</v>
      </c>
      <c r="B6" s="1075"/>
      <c r="C6" s="1077" t="s">
        <v>660</v>
      </c>
      <c r="D6" s="1077"/>
      <c r="E6" s="1111"/>
      <c r="F6" s="1078"/>
      <c r="G6" s="1075"/>
      <c r="H6" s="1075"/>
      <c r="I6" s="1075"/>
      <c r="J6" s="1075"/>
      <c r="K6" s="1075"/>
      <c r="L6" s="1075"/>
      <c r="M6" s="1075"/>
      <c r="N6" s="1075"/>
      <c r="O6" s="1075"/>
      <c r="P6" s="1075"/>
      <c r="Q6" s="1075"/>
      <c r="R6" s="1075"/>
      <c r="S6" s="1075"/>
      <c r="T6" s="1074"/>
      <c r="U6" s="1074"/>
      <c r="V6" s="1074"/>
    </row>
    <row r="7" spans="1:22" x14ac:dyDescent="0.25">
      <c r="A7" s="1075" t="s">
        <v>694</v>
      </c>
      <c r="B7" s="1075"/>
      <c r="C7" s="1077" t="s">
        <v>693</v>
      </c>
      <c r="D7" s="1075"/>
      <c r="E7" s="1111"/>
      <c r="F7" s="1078"/>
      <c r="G7" s="1075"/>
      <c r="H7" s="1075"/>
      <c r="I7" s="1075"/>
      <c r="J7" s="1075"/>
      <c r="K7" s="1075"/>
      <c r="L7" s="1075"/>
      <c r="M7" s="1075"/>
      <c r="N7" s="1075"/>
      <c r="O7" s="1075"/>
      <c r="P7" s="1075"/>
      <c r="Q7" s="1075"/>
      <c r="R7" s="1075"/>
      <c r="S7" s="1075"/>
      <c r="T7" s="1074"/>
      <c r="U7" s="1074"/>
      <c r="V7" s="1074"/>
    </row>
    <row r="8" spans="1:22" x14ac:dyDescent="0.25">
      <c r="A8" s="1075" t="s">
        <v>695</v>
      </c>
      <c r="B8" s="1075"/>
      <c r="C8" s="1077" t="s">
        <v>696</v>
      </c>
      <c r="D8" s="1126"/>
      <c r="E8" s="1127"/>
      <c r="F8" s="1078"/>
      <c r="G8" s="1075"/>
      <c r="H8" s="1075"/>
      <c r="I8" s="1075"/>
      <c r="J8" s="1075"/>
      <c r="K8" s="1075"/>
      <c r="L8" s="1075"/>
      <c r="M8" s="1075"/>
      <c r="N8" s="1075"/>
      <c r="O8" s="1075"/>
      <c r="P8" s="1075"/>
      <c r="Q8" s="1075"/>
      <c r="R8" s="1075"/>
      <c r="S8" s="1075"/>
      <c r="T8" s="1074"/>
      <c r="U8" s="1074"/>
      <c r="V8" s="1074"/>
    </row>
    <row r="10" spans="1:22" s="367" customFormat="1" ht="15" customHeight="1" x14ac:dyDescent="0.25">
      <c r="A10" s="1254" t="s">
        <v>281</v>
      </c>
      <c r="B10" s="1254"/>
      <c r="C10" s="1254"/>
      <c r="D10" s="1254"/>
      <c r="E10" s="1254"/>
      <c r="F10" s="1254"/>
      <c r="G10" s="1254" t="s">
        <v>282</v>
      </c>
      <c r="H10" s="1254"/>
      <c r="I10" s="1254"/>
      <c r="J10" s="1254"/>
      <c r="K10" s="1254"/>
      <c r="L10" s="1255" t="s">
        <v>283</v>
      </c>
      <c r="M10" s="1254" t="s">
        <v>284</v>
      </c>
      <c r="N10" s="1254" t="s">
        <v>285</v>
      </c>
      <c r="O10" s="1254" t="s">
        <v>286</v>
      </c>
      <c r="P10" s="1254" t="s">
        <v>287</v>
      </c>
      <c r="Q10" s="1258" t="s">
        <v>235</v>
      </c>
      <c r="R10" s="1259"/>
      <c r="S10" s="1254" t="s">
        <v>236</v>
      </c>
    </row>
    <row r="11" spans="1:22" s="367" customFormat="1" ht="15" customHeight="1" x14ac:dyDescent="0.25">
      <c r="A11" s="1254"/>
      <c r="B11" s="1254"/>
      <c r="C11" s="1254"/>
      <c r="D11" s="1254"/>
      <c r="E11" s="1254"/>
      <c r="F11" s="1254"/>
      <c r="G11" s="1254"/>
      <c r="H11" s="1254"/>
      <c r="I11" s="1254"/>
      <c r="J11" s="1254"/>
      <c r="K11" s="1254"/>
      <c r="L11" s="1256"/>
      <c r="M11" s="1254"/>
      <c r="N11" s="1254"/>
      <c r="O11" s="1254"/>
      <c r="P11" s="1254"/>
      <c r="Q11" s="1260"/>
      <c r="R11" s="1261"/>
      <c r="S11" s="1254"/>
    </row>
    <row r="12" spans="1:22" s="367" customFormat="1" ht="15" customHeight="1" x14ac:dyDescent="0.25">
      <c r="A12" s="1254" t="s">
        <v>288</v>
      </c>
      <c r="B12" s="1258" t="s">
        <v>289</v>
      </c>
      <c r="C12" s="1263"/>
      <c r="D12" s="1263"/>
      <c r="E12" s="1263"/>
      <c r="F12" s="1259"/>
      <c r="G12" s="1254" t="s">
        <v>290</v>
      </c>
      <c r="H12" s="370" t="s">
        <v>291</v>
      </c>
      <c r="I12" s="1254" t="s">
        <v>292</v>
      </c>
      <c r="J12" s="1254" t="s">
        <v>293</v>
      </c>
      <c r="K12" s="370" t="s">
        <v>294</v>
      </c>
      <c r="L12" s="1256"/>
      <c r="M12" s="1254"/>
      <c r="N12" s="1254"/>
      <c r="O12" s="1254"/>
      <c r="P12" s="1254"/>
      <c r="Q12" s="1254" t="s">
        <v>295</v>
      </c>
      <c r="R12" s="1268" t="s">
        <v>296</v>
      </c>
      <c r="S12" s="1254"/>
    </row>
    <row r="13" spans="1:22" s="367" customFormat="1" x14ac:dyDescent="0.25">
      <c r="A13" s="1254"/>
      <c r="B13" s="1264"/>
      <c r="C13" s="1265"/>
      <c r="D13" s="1265"/>
      <c r="E13" s="1265"/>
      <c r="F13" s="1266"/>
      <c r="G13" s="1254"/>
      <c r="H13" s="371"/>
      <c r="I13" s="1254"/>
      <c r="J13" s="1254"/>
      <c r="K13" s="371"/>
      <c r="L13" s="1256"/>
      <c r="M13" s="1254"/>
      <c r="N13" s="1254"/>
      <c r="O13" s="1254"/>
      <c r="P13" s="1254"/>
      <c r="Q13" s="1254"/>
      <c r="R13" s="1268"/>
      <c r="S13" s="1254"/>
    </row>
    <row r="14" spans="1:22" s="367" customFormat="1" x14ac:dyDescent="0.25">
      <c r="A14" s="1254"/>
      <c r="B14" s="1264"/>
      <c r="C14" s="1265"/>
      <c r="D14" s="1265"/>
      <c r="E14" s="1265"/>
      <c r="F14" s="1266"/>
      <c r="G14" s="1254"/>
      <c r="H14" s="371"/>
      <c r="I14" s="1254"/>
      <c r="J14" s="1254"/>
      <c r="K14" s="371"/>
      <c r="L14" s="1256"/>
      <c r="M14" s="1254"/>
      <c r="N14" s="1254"/>
      <c r="O14" s="1254"/>
      <c r="P14" s="1254"/>
      <c r="Q14" s="1254"/>
      <c r="R14" s="1268"/>
      <c r="S14" s="1254"/>
    </row>
    <row r="15" spans="1:22" s="367" customFormat="1" x14ac:dyDescent="0.25">
      <c r="A15" s="1254"/>
      <c r="B15" s="1260"/>
      <c r="C15" s="1267"/>
      <c r="D15" s="1267"/>
      <c r="E15" s="1267"/>
      <c r="F15" s="1261"/>
      <c r="G15" s="1254"/>
      <c r="H15" s="372"/>
      <c r="I15" s="1254"/>
      <c r="J15" s="1254"/>
      <c r="K15" s="372"/>
      <c r="L15" s="1257"/>
      <c r="M15" s="1254"/>
      <c r="N15" s="1254"/>
      <c r="O15" s="1254"/>
      <c r="P15" s="1254"/>
      <c r="Q15" s="1254"/>
      <c r="R15" s="1268"/>
      <c r="S15" s="1262"/>
    </row>
    <row r="16" spans="1:22" s="367" customFormat="1" x14ac:dyDescent="0.25">
      <c r="A16" s="373">
        <v>1</v>
      </c>
      <c r="B16" s="1276">
        <v>2</v>
      </c>
      <c r="C16" s="1276"/>
      <c r="D16" s="1276"/>
      <c r="E16" s="1276"/>
      <c r="F16" s="1276"/>
      <c r="G16" s="373">
        <v>3</v>
      </c>
      <c r="H16" s="373">
        <v>4</v>
      </c>
      <c r="I16" s="373">
        <v>5</v>
      </c>
      <c r="J16" s="373">
        <v>6</v>
      </c>
      <c r="K16" s="373">
        <v>7</v>
      </c>
      <c r="L16" s="373">
        <v>8</v>
      </c>
      <c r="M16" s="373">
        <v>9</v>
      </c>
      <c r="N16" s="373">
        <v>10</v>
      </c>
      <c r="O16" s="373">
        <v>11</v>
      </c>
      <c r="P16" s="373">
        <v>12</v>
      </c>
      <c r="Q16" s="373">
        <v>13</v>
      </c>
      <c r="R16" s="374">
        <v>14</v>
      </c>
      <c r="S16" s="373">
        <v>15</v>
      </c>
    </row>
    <row r="17" spans="1:26" s="21" customFormat="1" x14ac:dyDescent="0.25">
      <c r="A17" s="394"/>
      <c r="B17" s="678"/>
      <c r="C17" s="678"/>
      <c r="D17" s="678"/>
      <c r="E17" s="678"/>
      <c r="F17" s="678"/>
      <c r="G17" s="382"/>
      <c r="H17" s="378" t="s">
        <v>656</v>
      </c>
      <c r="I17" s="382"/>
      <c r="J17" s="382"/>
      <c r="K17" s="379"/>
      <c r="L17" s="398"/>
      <c r="M17" s="379"/>
      <c r="N17" s="379"/>
      <c r="O17" s="379"/>
      <c r="P17" s="379"/>
      <c r="Q17" s="665"/>
      <c r="R17" s="666"/>
      <c r="S17" s="382"/>
      <c r="T17" s="594"/>
    </row>
    <row r="18" spans="1:26" s="367" customFormat="1" ht="19.5" customHeight="1" x14ac:dyDescent="0.25">
      <c r="A18" s="384"/>
      <c r="B18" s="604">
        <v>2</v>
      </c>
      <c r="C18" s="604">
        <v>9</v>
      </c>
      <c r="D18" s="604">
        <v>7</v>
      </c>
      <c r="E18" s="604">
        <v>5</v>
      </c>
      <c r="F18" s="604">
        <v>12</v>
      </c>
      <c r="G18" s="393"/>
      <c r="H18" s="102" t="s">
        <v>657</v>
      </c>
      <c r="I18" s="393"/>
      <c r="J18" s="393"/>
      <c r="K18" s="387"/>
      <c r="L18" s="407"/>
      <c r="M18" s="387"/>
      <c r="N18" s="387"/>
      <c r="O18" s="387" t="s">
        <v>315</v>
      </c>
      <c r="P18" s="387" t="s">
        <v>200</v>
      </c>
      <c r="Q18" s="596">
        <v>1</v>
      </c>
      <c r="R18" s="415">
        <v>800000</v>
      </c>
      <c r="S18" s="393"/>
    </row>
    <row r="19" spans="1:26" s="688" customFormat="1" x14ac:dyDescent="0.25">
      <c r="A19" s="416"/>
      <c r="B19" s="682"/>
      <c r="C19" s="682"/>
      <c r="D19" s="682"/>
      <c r="E19" s="682"/>
      <c r="F19" s="682"/>
      <c r="G19" s="425"/>
      <c r="H19" s="683" t="s">
        <v>657</v>
      </c>
      <c r="I19" s="425"/>
      <c r="J19" s="425"/>
      <c r="K19" s="684"/>
      <c r="L19" s="684"/>
      <c r="M19" s="684">
        <v>2015</v>
      </c>
      <c r="N19" s="684"/>
      <c r="O19" s="684" t="s">
        <v>315</v>
      </c>
      <c r="P19" s="684" t="s">
        <v>200</v>
      </c>
      <c r="Q19" s="686">
        <v>4</v>
      </c>
      <c r="R19" s="424">
        <v>7267500</v>
      </c>
      <c r="S19" s="425"/>
    </row>
    <row r="20" spans="1:26" s="367" customFormat="1" ht="15.75" x14ac:dyDescent="0.25">
      <c r="A20" s="384"/>
      <c r="B20" s="564"/>
      <c r="C20" s="564"/>
      <c r="D20" s="564"/>
      <c r="E20" s="564"/>
      <c r="F20" s="564"/>
      <c r="G20" s="393"/>
      <c r="H20" s="689"/>
      <c r="I20" s="393"/>
      <c r="J20" s="393"/>
      <c r="K20" s="387"/>
      <c r="L20" s="387"/>
      <c r="M20" s="387"/>
      <c r="N20" s="387"/>
      <c r="O20" s="387"/>
      <c r="P20" s="387"/>
      <c r="Q20" s="585"/>
      <c r="R20" s="585"/>
      <c r="S20" s="393"/>
    </row>
    <row r="21" spans="1:26" s="701" customFormat="1" ht="15.75" x14ac:dyDescent="0.25">
      <c r="A21" s="693"/>
      <c r="B21" s="693"/>
      <c r="C21" s="693"/>
      <c r="D21" s="693"/>
      <c r="E21" s="693"/>
      <c r="F21" s="693"/>
      <c r="G21" s="693"/>
      <c r="H21" s="694" t="s">
        <v>658</v>
      </c>
      <c r="I21" s="693"/>
      <c r="J21" s="693"/>
      <c r="K21" s="695"/>
      <c r="L21" s="695"/>
      <c r="M21" s="695"/>
      <c r="N21" s="695"/>
      <c r="O21" s="695"/>
      <c r="P21" s="695"/>
      <c r="Q21" s="698">
        <f>SUM(Q18:Q20)</f>
        <v>5</v>
      </c>
      <c r="R21" s="698">
        <f>SUM(R18:R20)</f>
        <v>8067500</v>
      </c>
      <c r="S21" s="693"/>
    </row>
    <row r="23" spans="1:26" x14ac:dyDescent="0.25">
      <c r="Q23" s="365"/>
      <c r="R23" s="365"/>
    </row>
    <row r="24" spans="1:26" s="243" customFormat="1" x14ac:dyDescent="0.25">
      <c r="E24" s="344"/>
      <c r="F24" s="344"/>
      <c r="G24" s="1270" t="s">
        <v>272</v>
      </c>
      <c r="H24" s="1270"/>
      <c r="I24" s="1270"/>
      <c r="P24" s="1271" t="s">
        <v>271</v>
      </c>
      <c r="Q24" s="1271"/>
      <c r="R24" s="1271"/>
    </row>
    <row r="25" spans="1:26" s="243" customFormat="1" ht="12.95" customHeight="1" x14ac:dyDescent="0.25">
      <c r="G25" s="1272" t="s">
        <v>273</v>
      </c>
      <c r="H25" s="1272"/>
      <c r="I25" s="1272"/>
      <c r="P25" s="359"/>
    </row>
    <row r="26" spans="1:26" s="243" customFormat="1" ht="12.95" customHeight="1" x14ac:dyDescent="0.25">
      <c r="G26" s="1270" t="s">
        <v>229</v>
      </c>
      <c r="H26" s="1270"/>
      <c r="I26" s="1270"/>
      <c r="P26" s="360"/>
      <c r="Q26" s="360" t="s">
        <v>99</v>
      </c>
      <c r="R26" s="360"/>
    </row>
    <row r="27" spans="1:26" s="243" customFormat="1" x14ac:dyDescent="0.25">
      <c r="G27" s="361"/>
      <c r="H27" s="362"/>
      <c r="I27" s="362"/>
      <c r="P27" s="272"/>
      <c r="Q27" s="360"/>
      <c r="R27" s="360"/>
    </row>
    <row r="28" spans="1:26" s="243" customFormat="1" x14ac:dyDescent="0.25">
      <c r="P28" s="363"/>
      <c r="Q28" s="360"/>
      <c r="R28" s="360"/>
    </row>
    <row r="29" spans="1:26" s="243" customFormat="1" x14ac:dyDescent="0.25"/>
    <row r="30" spans="1:26" x14ac:dyDescent="0.25">
      <c r="G30" s="1273" t="s">
        <v>94</v>
      </c>
      <c r="H30" s="1273"/>
      <c r="I30" s="1273"/>
      <c r="M30" s="702"/>
      <c r="Q30" s="243" t="s">
        <v>100</v>
      </c>
      <c r="W30" s="704"/>
      <c r="X30" s="704"/>
      <c r="Z30" s="365"/>
    </row>
    <row r="31" spans="1:26" x14ac:dyDescent="0.25">
      <c r="G31" s="1274" t="s">
        <v>730</v>
      </c>
      <c r="H31" s="1274"/>
      <c r="I31" s="1274"/>
      <c r="M31" s="702"/>
      <c r="P31" s="1275" t="s">
        <v>275</v>
      </c>
      <c r="Q31" s="1275"/>
      <c r="R31" s="1275"/>
      <c r="Z31" s="365"/>
    </row>
  </sheetData>
  <mergeCells count="27">
    <mergeCell ref="B16:F16"/>
    <mergeCell ref="G24:I24"/>
    <mergeCell ref="P24:R24"/>
    <mergeCell ref="G25:I25"/>
    <mergeCell ref="G26:I26"/>
    <mergeCell ref="J12:J15"/>
    <mergeCell ref="Q12:Q15"/>
    <mergeCell ref="R12:R15"/>
    <mergeCell ref="G31:I31"/>
    <mergeCell ref="P31:R31"/>
    <mergeCell ref="G30:I30"/>
    <mergeCell ref="A1:V1"/>
    <mergeCell ref="A2:V2"/>
    <mergeCell ref="A3:V3"/>
    <mergeCell ref="A10:F11"/>
    <mergeCell ref="G10:K11"/>
    <mergeCell ref="L10:L15"/>
    <mergeCell ref="M10:M15"/>
    <mergeCell ref="N10:N15"/>
    <mergeCell ref="O10:O15"/>
    <mergeCell ref="P10:P15"/>
    <mergeCell ref="Q10:R11"/>
    <mergeCell ref="S10:S15"/>
    <mergeCell ref="A12:A15"/>
    <mergeCell ref="B12:F15"/>
    <mergeCell ref="G12:G15"/>
    <mergeCell ref="I12:I1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33"/>
  <sheetViews>
    <sheetView zoomScale="90" zoomScaleNormal="90" workbookViewId="0">
      <selection activeCell="T22" sqref="T22"/>
    </sheetView>
  </sheetViews>
  <sheetFormatPr defaultRowHeight="15" x14ac:dyDescent="0.25"/>
  <cols>
    <col min="18" max="18" width="12.5703125" customWidth="1"/>
    <col min="20" max="20" width="14.28515625" customWidth="1"/>
    <col min="274" max="274" width="12.5703125" customWidth="1"/>
    <col min="276" max="276" width="14.28515625" customWidth="1"/>
    <col min="530" max="530" width="12.5703125" customWidth="1"/>
    <col min="532" max="532" width="14.28515625" customWidth="1"/>
    <col min="786" max="786" width="12.5703125" customWidth="1"/>
    <col min="788" max="788" width="14.28515625" customWidth="1"/>
    <col min="1042" max="1042" width="12.5703125" customWidth="1"/>
    <col min="1044" max="1044" width="14.28515625" customWidth="1"/>
    <col min="1298" max="1298" width="12.5703125" customWidth="1"/>
    <col min="1300" max="1300" width="14.28515625" customWidth="1"/>
    <col min="1554" max="1554" width="12.5703125" customWidth="1"/>
    <col min="1556" max="1556" width="14.28515625" customWidth="1"/>
    <col min="1810" max="1810" width="12.5703125" customWidth="1"/>
    <col min="1812" max="1812" width="14.28515625" customWidth="1"/>
    <col min="2066" max="2066" width="12.5703125" customWidth="1"/>
    <col min="2068" max="2068" width="14.28515625" customWidth="1"/>
    <col min="2322" max="2322" width="12.5703125" customWidth="1"/>
    <col min="2324" max="2324" width="14.28515625" customWidth="1"/>
    <col min="2578" max="2578" width="12.5703125" customWidth="1"/>
    <col min="2580" max="2580" width="14.28515625" customWidth="1"/>
    <col min="2834" max="2834" width="12.5703125" customWidth="1"/>
    <col min="2836" max="2836" width="14.28515625" customWidth="1"/>
    <col min="3090" max="3090" width="12.5703125" customWidth="1"/>
    <col min="3092" max="3092" width="14.28515625" customWidth="1"/>
    <col min="3346" max="3346" width="12.5703125" customWidth="1"/>
    <col min="3348" max="3348" width="14.28515625" customWidth="1"/>
    <col min="3602" max="3602" width="12.5703125" customWidth="1"/>
    <col min="3604" max="3604" width="14.28515625" customWidth="1"/>
    <col min="3858" max="3858" width="12.5703125" customWidth="1"/>
    <col min="3860" max="3860" width="14.28515625" customWidth="1"/>
    <col min="4114" max="4114" width="12.5703125" customWidth="1"/>
    <col min="4116" max="4116" width="14.28515625" customWidth="1"/>
    <col min="4370" max="4370" width="12.5703125" customWidth="1"/>
    <col min="4372" max="4372" width="14.28515625" customWidth="1"/>
    <col min="4626" max="4626" width="12.5703125" customWidth="1"/>
    <col min="4628" max="4628" width="14.28515625" customWidth="1"/>
    <col min="4882" max="4882" width="12.5703125" customWidth="1"/>
    <col min="4884" max="4884" width="14.28515625" customWidth="1"/>
    <col min="5138" max="5138" width="12.5703125" customWidth="1"/>
    <col min="5140" max="5140" width="14.28515625" customWidth="1"/>
    <col min="5394" max="5394" width="12.5703125" customWidth="1"/>
    <col min="5396" max="5396" width="14.28515625" customWidth="1"/>
    <col min="5650" max="5650" width="12.5703125" customWidth="1"/>
    <col min="5652" max="5652" width="14.28515625" customWidth="1"/>
    <col min="5906" max="5906" width="12.5703125" customWidth="1"/>
    <col min="5908" max="5908" width="14.28515625" customWidth="1"/>
    <col min="6162" max="6162" width="12.5703125" customWidth="1"/>
    <col min="6164" max="6164" width="14.28515625" customWidth="1"/>
    <col min="6418" max="6418" width="12.5703125" customWidth="1"/>
    <col min="6420" max="6420" width="14.28515625" customWidth="1"/>
    <col min="6674" max="6674" width="12.5703125" customWidth="1"/>
    <col min="6676" max="6676" width="14.28515625" customWidth="1"/>
    <col min="6930" max="6930" width="12.5703125" customWidth="1"/>
    <col min="6932" max="6932" width="14.28515625" customWidth="1"/>
    <col min="7186" max="7186" width="12.5703125" customWidth="1"/>
    <col min="7188" max="7188" width="14.28515625" customWidth="1"/>
    <col min="7442" max="7442" width="12.5703125" customWidth="1"/>
    <col min="7444" max="7444" width="14.28515625" customWidth="1"/>
    <col min="7698" max="7698" width="12.5703125" customWidth="1"/>
    <col min="7700" max="7700" width="14.28515625" customWidth="1"/>
    <col min="7954" max="7954" width="12.5703125" customWidth="1"/>
    <col min="7956" max="7956" width="14.28515625" customWidth="1"/>
    <col min="8210" max="8210" width="12.5703125" customWidth="1"/>
    <col min="8212" max="8212" width="14.28515625" customWidth="1"/>
    <col min="8466" max="8466" width="12.5703125" customWidth="1"/>
    <col min="8468" max="8468" width="14.28515625" customWidth="1"/>
    <col min="8722" max="8722" width="12.5703125" customWidth="1"/>
    <col min="8724" max="8724" width="14.28515625" customWidth="1"/>
    <col min="8978" max="8978" width="12.5703125" customWidth="1"/>
    <col min="8980" max="8980" width="14.28515625" customWidth="1"/>
    <col min="9234" max="9234" width="12.5703125" customWidth="1"/>
    <col min="9236" max="9236" width="14.28515625" customWidth="1"/>
    <col min="9490" max="9490" width="12.5703125" customWidth="1"/>
    <col min="9492" max="9492" width="14.28515625" customWidth="1"/>
    <col min="9746" max="9746" width="12.5703125" customWidth="1"/>
    <col min="9748" max="9748" width="14.28515625" customWidth="1"/>
    <col min="10002" max="10002" width="12.5703125" customWidth="1"/>
    <col min="10004" max="10004" width="14.28515625" customWidth="1"/>
    <col min="10258" max="10258" width="12.5703125" customWidth="1"/>
    <col min="10260" max="10260" width="14.28515625" customWidth="1"/>
    <col min="10514" max="10514" width="12.5703125" customWidth="1"/>
    <col min="10516" max="10516" width="14.28515625" customWidth="1"/>
    <col min="10770" max="10770" width="12.5703125" customWidth="1"/>
    <col min="10772" max="10772" width="14.28515625" customWidth="1"/>
    <col min="11026" max="11026" width="12.5703125" customWidth="1"/>
    <col min="11028" max="11028" width="14.28515625" customWidth="1"/>
    <col min="11282" max="11282" width="12.5703125" customWidth="1"/>
    <col min="11284" max="11284" width="14.28515625" customWidth="1"/>
    <col min="11538" max="11538" width="12.5703125" customWidth="1"/>
    <col min="11540" max="11540" width="14.28515625" customWidth="1"/>
    <col min="11794" max="11794" width="12.5703125" customWidth="1"/>
    <col min="11796" max="11796" width="14.28515625" customWidth="1"/>
    <col min="12050" max="12050" width="12.5703125" customWidth="1"/>
    <col min="12052" max="12052" width="14.28515625" customWidth="1"/>
    <col min="12306" max="12306" width="12.5703125" customWidth="1"/>
    <col min="12308" max="12308" width="14.28515625" customWidth="1"/>
    <col min="12562" max="12562" width="12.5703125" customWidth="1"/>
    <col min="12564" max="12564" width="14.28515625" customWidth="1"/>
    <col min="12818" max="12818" width="12.5703125" customWidth="1"/>
    <col min="12820" max="12820" width="14.28515625" customWidth="1"/>
    <col min="13074" max="13074" width="12.5703125" customWidth="1"/>
    <col min="13076" max="13076" width="14.28515625" customWidth="1"/>
    <col min="13330" max="13330" width="12.5703125" customWidth="1"/>
    <col min="13332" max="13332" width="14.28515625" customWidth="1"/>
    <col min="13586" max="13586" width="12.5703125" customWidth="1"/>
    <col min="13588" max="13588" width="14.28515625" customWidth="1"/>
    <col min="13842" max="13842" width="12.5703125" customWidth="1"/>
    <col min="13844" max="13844" width="14.28515625" customWidth="1"/>
    <col min="14098" max="14098" width="12.5703125" customWidth="1"/>
    <col min="14100" max="14100" width="14.28515625" customWidth="1"/>
    <col min="14354" max="14354" width="12.5703125" customWidth="1"/>
    <col min="14356" max="14356" width="14.28515625" customWidth="1"/>
    <col min="14610" max="14610" width="12.5703125" customWidth="1"/>
    <col min="14612" max="14612" width="14.28515625" customWidth="1"/>
    <col min="14866" max="14866" width="12.5703125" customWidth="1"/>
    <col min="14868" max="14868" width="14.28515625" customWidth="1"/>
    <col min="15122" max="15122" width="12.5703125" customWidth="1"/>
    <col min="15124" max="15124" width="14.28515625" customWidth="1"/>
    <col min="15378" max="15378" width="12.5703125" customWidth="1"/>
    <col min="15380" max="15380" width="14.28515625" customWidth="1"/>
    <col min="15634" max="15634" width="12.5703125" customWidth="1"/>
    <col min="15636" max="15636" width="14.28515625" customWidth="1"/>
    <col min="15890" max="15890" width="12.5703125" customWidth="1"/>
    <col min="15892" max="15892" width="14.28515625" customWidth="1"/>
    <col min="16146" max="16146" width="12.5703125" customWidth="1"/>
    <col min="16148" max="16148" width="14.28515625" customWidth="1"/>
  </cols>
  <sheetData>
    <row r="1" spans="1:21" ht="18" x14ac:dyDescent="0.25">
      <c r="A1" s="1358" t="s">
        <v>731</v>
      </c>
      <c r="B1" s="1358"/>
      <c r="C1" s="1358"/>
      <c r="D1" s="1358"/>
      <c r="E1" s="1358"/>
      <c r="F1" s="1358"/>
      <c r="G1" s="1358"/>
      <c r="H1" s="1358"/>
      <c r="I1" s="1358"/>
      <c r="J1" s="1358"/>
      <c r="K1" s="1358"/>
      <c r="L1" s="1358"/>
      <c r="M1" s="1358"/>
      <c r="N1" s="1358"/>
      <c r="O1" s="1358"/>
      <c r="P1" s="1358"/>
      <c r="Q1" s="1358"/>
      <c r="R1" s="1358"/>
      <c r="S1" s="1358"/>
      <c r="T1" s="1358"/>
      <c r="U1" s="1074"/>
    </row>
    <row r="2" spans="1:21" ht="18" x14ac:dyDescent="0.25">
      <c r="A2" s="1358" t="s">
        <v>732</v>
      </c>
      <c r="B2" s="1358"/>
      <c r="C2" s="1358"/>
      <c r="D2" s="1358"/>
      <c r="E2" s="1358"/>
      <c r="F2" s="1358"/>
      <c r="G2" s="1358"/>
      <c r="H2" s="1358"/>
      <c r="I2" s="1358"/>
      <c r="J2" s="1358"/>
      <c r="K2" s="1358"/>
      <c r="L2" s="1358"/>
      <c r="M2" s="1358"/>
      <c r="N2" s="1358"/>
      <c r="O2" s="1358"/>
      <c r="P2" s="1358"/>
      <c r="Q2" s="1358"/>
      <c r="R2" s="1358"/>
      <c r="S2" s="1358"/>
      <c r="T2" s="1358"/>
      <c r="U2" s="1074"/>
    </row>
    <row r="3" spans="1:21" ht="18" x14ac:dyDescent="0.25">
      <c r="A3" s="1358" t="s">
        <v>733</v>
      </c>
      <c r="B3" s="1358"/>
      <c r="C3" s="1358"/>
      <c r="D3" s="1358"/>
      <c r="E3" s="1358"/>
      <c r="F3" s="1358"/>
      <c r="G3" s="1358"/>
      <c r="H3" s="1358"/>
      <c r="I3" s="1358"/>
      <c r="J3" s="1358"/>
      <c r="K3" s="1358"/>
      <c r="L3" s="1358"/>
      <c r="M3" s="1358"/>
      <c r="N3" s="1358"/>
      <c r="O3" s="1358"/>
      <c r="P3" s="1358"/>
      <c r="Q3" s="1358"/>
      <c r="R3" s="1358"/>
      <c r="S3" s="1358"/>
      <c r="T3" s="1358"/>
      <c r="U3" s="1074"/>
    </row>
    <row r="4" spans="1:21" x14ac:dyDescent="0.25">
      <c r="A4" s="1075"/>
      <c r="B4" s="1075"/>
      <c r="C4" s="1075"/>
      <c r="D4" s="1075"/>
      <c r="E4" s="1075"/>
      <c r="F4" s="1075"/>
      <c r="G4" s="1075"/>
      <c r="H4" s="1075"/>
      <c r="I4" s="1075"/>
      <c r="J4" s="1075"/>
      <c r="K4" s="1075"/>
      <c r="L4" s="1075"/>
      <c r="M4" s="1075"/>
      <c r="N4" s="1075"/>
      <c r="O4" s="1075"/>
      <c r="P4" s="1075"/>
      <c r="Q4" s="1075"/>
      <c r="R4" s="1075"/>
      <c r="S4" s="1076"/>
      <c r="T4" s="1075"/>
      <c r="U4" s="1074"/>
    </row>
    <row r="5" spans="1:21" x14ac:dyDescent="0.25">
      <c r="A5" s="1075" t="s">
        <v>689</v>
      </c>
      <c r="B5" s="1075"/>
      <c r="C5" s="1075"/>
      <c r="D5" s="1075" t="s">
        <v>665</v>
      </c>
      <c r="E5" s="1075"/>
      <c r="F5" s="1078"/>
      <c r="G5" s="1075"/>
      <c r="H5" s="1075"/>
      <c r="I5" s="1075"/>
      <c r="J5" s="1075"/>
      <c r="K5" s="1075"/>
      <c r="L5" s="1075"/>
      <c r="M5" s="1075"/>
      <c r="N5" s="1075"/>
      <c r="O5" s="1075"/>
      <c r="P5" s="1075"/>
      <c r="Q5" s="1075"/>
      <c r="R5" s="1075"/>
      <c r="S5" s="1076"/>
      <c r="T5" s="1075"/>
      <c r="U5" s="1074"/>
    </row>
    <row r="6" spans="1:21" x14ac:dyDescent="0.25">
      <c r="A6" s="1075" t="s">
        <v>690</v>
      </c>
      <c r="B6" s="1075"/>
      <c r="C6" s="1075"/>
      <c r="D6" s="1075" t="s">
        <v>691</v>
      </c>
      <c r="E6" s="1075"/>
      <c r="F6" s="1078"/>
      <c r="G6" s="1075"/>
      <c r="H6" s="1075"/>
      <c r="I6" s="1075"/>
      <c r="J6" s="1075"/>
      <c r="K6" s="1075"/>
      <c r="L6" s="1075"/>
      <c r="M6" s="1075"/>
      <c r="N6" s="1075"/>
      <c r="O6" s="1075"/>
      <c r="P6" s="1075"/>
      <c r="Q6" s="1075"/>
      <c r="R6" s="1075"/>
      <c r="S6" s="1076"/>
      <c r="T6" s="1075"/>
      <c r="U6" s="1074"/>
    </row>
    <row r="7" spans="1:21" x14ac:dyDescent="0.25">
      <c r="A7" s="1075" t="s">
        <v>692</v>
      </c>
      <c r="B7" s="1075"/>
      <c r="C7" s="1075"/>
      <c r="D7" s="1077" t="s">
        <v>693</v>
      </c>
      <c r="E7" s="1075"/>
      <c r="F7" s="1078"/>
      <c r="G7" s="1075"/>
      <c r="H7" s="1075"/>
      <c r="I7" s="1075"/>
      <c r="J7" s="1075"/>
      <c r="K7" s="1075"/>
      <c r="L7" s="1075"/>
      <c r="M7" s="1075"/>
      <c r="N7" s="1075"/>
      <c r="O7" s="1075"/>
      <c r="P7" s="1075"/>
      <c r="Q7" s="1075"/>
      <c r="R7" s="1075"/>
      <c r="S7" s="1076"/>
      <c r="T7" s="1075"/>
      <c r="U7" s="1074"/>
    </row>
    <row r="8" spans="1:21" x14ac:dyDescent="0.25">
      <c r="A8" s="1075" t="s">
        <v>694</v>
      </c>
      <c r="B8" s="1075"/>
      <c r="C8" s="1075"/>
      <c r="D8" s="1077" t="s">
        <v>693</v>
      </c>
      <c r="E8" s="1075"/>
      <c r="F8" s="1078"/>
      <c r="G8" s="1075"/>
      <c r="H8" s="1075"/>
      <c r="I8" s="1075"/>
      <c r="J8" s="1075"/>
      <c r="K8" s="1075"/>
      <c r="L8" s="1075"/>
      <c r="M8" s="1075"/>
      <c r="N8" s="1075"/>
      <c r="O8" s="1075"/>
      <c r="P8" s="1075"/>
      <c r="Q8" s="1075"/>
      <c r="R8" s="1075"/>
      <c r="S8" s="1076"/>
      <c r="T8" s="1075"/>
      <c r="U8" s="1074"/>
    </row>
    <row r="9" spans="1:21" x14ac:dyDescent="0.25">
      <c r="A9" s="1075" t="s">
        <v>695</v>
      </c>
      <c r="B9" s="1075"/>
      <c r="C9" s="1075"/>
      <c r="D9" s="1077" t="s">
        <v>696</v>
      </c>
      <c r="E9" s="1075"/>
      <c r="F9" s="1078"/>
      <c r="G9" s="1075"/>
      <c r="H9" s="1075"/>
      <c r="I9" s="1075"/>
      <c r="J9" s="1075"/>
      <c r="K9" s="1075"/>
      <c r="L9" s="1075"/>
      <c r="M9" s="1075"/>
      <c r="N9" s="1075"/>
      <c r="O9" s="1075"/>
      <c r="P9" s="1075"/>
      <c r="Q9" s="1075"/>
      <c r="R9" s="1075"/>
      <c r="S9" s="1076"/>
      <c r="T9" s="1075"/>
      <c r="U9" s="1074"/>
    </row>
    <row r="10" spans="1:21" ht="15.75" thickBot="1" x14ac:dyDescent="0.3">
      <c r="A10" s="1074"/>
      <c r="B10" s="1074"/>
      <c r="C10" s="1074"/>
      <c r="D10" s="1074"/>
      <c r="E10" s="1074"/>
      <c r="F10" s="1074"/>
      <c r="G10" s="1074"/>
      <c r="H10" s="1074"/>
      <c r="I10" s="1074"/>
      <c r="J10" s="1074"/>
      <c r="K10" s="1074"/>
      <c r="L10" s="1074"/>
      <c r="M10" s="1074"/>
      <c r="N10" s="1074"/>
      <c r="O10" s="1074"/>
      <c r="P10" s="1074"/>
      <c r="Q10" s="1074"/>
      <c r="R10" s="1074"/>
      <c r="S10" s="1074"/>
      <c r="T10" s="1074"/>
      <c r="U10" s="1074"/>
    </row>
    <row r="11" spans="1:21" x14ac:dyDescent="0.25">
      <c r="A11" s="1359" t="s">
        <v>281</v>
      </c>
      <c r="B11" s="1360"/>
      <c r="C11" s="1360"/>
      <c r="D11" s="1360"/>
      <c r="E11" s="1360"/>
      <c r="F11" s="1360"/>
      <c r="G11" s="1360"/>
      <c r="H11" s="1361"/>
      <c r="I11" s="1362" t="s">
        <v>701</v>
      </c>
      <c r="J11" s="1360"/>
      <c r="K11" s="1360"/>
      <c r="L11" s="1361"/>
      <c r="M11" s="1363" t="s">
        <v>283</v>
      </c>
      <c r="N11" s="1363" t="s">
        <v>702</v>
      </c>
      <c r="O11" s="1363" t="s">
        <v>703</v>
      </c>
      <c r="P11" s="1363" t="s">
        <v>704</v>
      </c>
      <c r="Q11" s="1363" t="s">
        <v>705</v>
      </c>
      <c r="R11" s="1377" t="s">
        <v>706</v>
      </c>
      <c r="S11" s="1378"/>
      <c r="T11" s="1079" t="s">
        <v>707</v>
      </c>
      <c r="U11" s="572"/>
    </row>
    <row r="12" spans="1:21" x14ac:dyDescent="0.25">
      <c r="A12" s="1381" t="s">
        <v>708</v>
      </c>
      <c r="B12" s="1384" t="s">
        <v>709</v>
      </c>
      <c r="C12" s="1385" t="s">
        <v>289</v>
      </c>
      <c r="D12" s="1386"/>
      <c r="E12" s="1386"/>
      <c r="F12" s="1386"/>
      <c r="G12" s="1387"/>
      <c r="H12" s="1384" t="s">
        <v>710</v>
      </c>
      <c r="I12" s="1384" t="s">
        <v>711</v>
      </c>
      <c r="J12" s="1384" t="s">
        <v>712</v>
      </c>
      <c r="K12" s="1080" t="s">
        <v>713</v>
      </c>
      <c r="L12" s="1384" t="s">
        <v>714</v>
      </c>
      <c r="M12" s="1364"/>
      <c r="N12" s="1364"/>
      <c r="O12" s="1364"/>
      <c r="P12" s="1364"/>
      <c r="Q12" s="1364"/>
      <c r="R12" s="1379"/>
      <c r="S12" s="1380"/>
      <c r="T12" s="1081"/>
      <c r="U12" s="572"/>
    </row>
    <row r="13" spans="1:21" x14ac:dyDescent="0.25">
      <c r="A13" s="1382"/>
      <c r="B13" s="1364"/>
      <c r="C13" s="1388"/>
      <c r="D13" s="1389"/>
      <c r="E13" s="1389"/>
      <c r="F13" s="1389"/>
      <c r="G13" s="1390"/>
      <c r="H13" s="1364"/>
      <c r="I13" s="1364"/>
      <c r="J13" s="1364"/>
      <c r="K13" s="1080" t="s">
        <v>715</v>
      </c>
      <c r="L13" s="1364"/>
      <c r="M13" s="1364"/>
      <c r="N13" s="1364"/>
      <c r="O13" s="1364"/>
      <c r="P13" s="1364"/>
      <c r="Q13" s="1364"/>
      <c r="R13" s="1384" t="s">
        <v>716</v>
      </c>
      <c r="S13" s="1392" t="s">
        <v>296</v>
      </c>
      <c r="T13" s="1081"/>
      <c r="U13" s="572"/>
    </row>
    <row r="14" spans="1:21" x14ac:dyDescent="0.25">
      <c r="A14" s="1382"/>
      <c r="B14" s="1364"/>
      <c r="C14" s="1388"/>
      <c r="D14" s="1389"/>
      <c r="E14" s="1389"/>
      <c r="F14" s="1389"/>
      <c r="G14" s="1390"/>
      <c r="H14" s="1364"/>
      <c r="I14" s="1364"/>
      <c r="J14" s="1364"/>
      <c r="K14" s="1080" t="s">
        <v>717</v>
      </c>
      <c r="L14" s="1364"/>
      <c r="M14" s="1364"/>
      <c r="N14" s="1364"/>
      <c r="O14" s="1364"/>
      <c r="P14" s="1364"/>
      <c r="Q14" s="1364"/>
      <c r="R14" s="1364"/>
      <c r="S14" s="1393"/>
      <c r="T14" s="1081"/>
      <c r="U14" s="572"/>
    </row>
    <row r="15" spans="1:21" x14ac:dyDescent="0.25">
      <c r="A15" s="1383"/>
      <c r="B15" s="1365"/>
      <c r="C15" s="1379"/>
      <c r="D15" s="1391"/>
      <c r="E15" s="1391"/>
      <c r="F15" s="1391"/>
      <c r="G15" s="1380"/>
      <c r="H15" s="1365"/>
      <c r="I15" s="1365"/>
      <c r="J15" s="1365"/>
      <c r="K15" s="1080" t="s">
        <v>718</v>
      </c>
      <c r="L15" s="1365"/>
      <c r="M15" s="1365"/>
      <c r="N15" s="1365"/>
      <c r="O15" s="1365"/>
      <c r="P15" s="1365"/>
      <c r="Q15" s="1365"/>
      <c r="R15" s="1365"/>
      <c r="S15" s="1394"/>
      <c r="T15" s="1082"/>
      <c r="U15" s="572"/>
    </row>
    <row r="16" spans="1:21" x14ac:dyDescent="0.25">
      <c r="A16" s="1083">
        <v>1</v>
      </c>
      <c r="B16" s="1084">
        <v>2</v>
      </c>
      <c r="C16" s="1366">
        <v>3</v>
      </c>
      <c r="D16" s="1367"/>
      <c r="E16" s="1367"/>
      <c r="F16" s="1367"/>
      <c r="G16" s="1368"/>
      <c r="H16" s="1085">
        <v>4</v>
      </c>
      <c r="I16" s="1085">
        <v>5</v>
      </c>
      <c r="J16" s="1085">
        <v>6</v>
      </c>
      <c r="K16" s="1085">
        <v>7</v>
      </c>
      <c r="L16" s="1085">
        <v>8</v>
      </c>
      <c r="M16" s="1085">
        <v>9</v>
      </c>
      <c r="N16" s="1085">
        <v>10</v>
      </c>
      <c r="O16" s="1085">
        <v>11</v>
      </c>
      <c r="P16" s="1085">
        <v>12</v>
      </c>
      <c r="Q16" s="1085">
        <v>13</v>
      </c>
      <c r="R16" s="1086">
        <v>14</v>
      </c>
      <c r="S16" s="1086">
        <v>15</v>
      </c>
      <c r="T16" s="1128">
        <v>16</v>
      </c>
      <c r="U16" s="1088"/>
    </row>
    <row r="17" spans="1:21" x14ac:dyDescent="0.25">
      <c r="A17" s="1060"/>
      <c r="B17" s="1060"/>
      <c r="C17" s="1060"/>
      <c r="D17" s="1060"/>
      <c r="E17" s="1060"/>
      <c r="F17" s="1060"/>
      <c r="G17" s="1060"/>
      <c r="H17" s="1060"/>
      <c r="I17" s="1060"/>
      <c r="J17" s="1060"/>
      <c r="K17" s="1060"/>
      <c r="L17" s="1060"/>
      <c r="M17" s="1060"/>
      <c r="N17" s="1060"/>
      <c r="O17" s="1060"/>
      <c r="P17" s="1060"/>
      <c r="Q17" s="1060"/>
      <c r="R17" s="1060"/>
      <c r="S17" s="1060"/>
      <c r="T17" s="1060"/>
      <c r="U17" s="572"/>
    </row>
    <row r="18" spans="1:21" ht="18.75" x14ac:dyDescent="0.3">
      <c r="A18" s="1396" t="s">
        <v>297</v>
      </c>
      <c r="B18" s="1397"/>
      <c r="C18" s="1397"/>
      <c r="D18" s="1397"/>
      <c r="E18" s="1397"/>
      <c r="F18" s="1397"/>
      <c r="G18" s="1397"/>
      <c r="H18" s="1397"/>
      <c r="I18" s="1397"/>
      <c r="J18" s="1397"/>
      <c r="K18" s="1397"/>
      <c r="L18" s="1397"/>
      <c r="M18" s="1397"/>
      <c r="N18" s="1397"/>
      <c r="O18" s="1397"/>
      <c r="P18" s="1397"/>
      <c r="Q18" s="1397"/>
      <c r="R18" s="1397"/>
      <c r="S18" s="1397"/>
      <c r="T18" s="1398"/>
      <c r="U18" s="572"/>
    </row>
    <row r="19" spans="1:21" ht="15.75" thickBot="1" x14ac:dyDescent="0.3">
      <c r="A19" s="1129"/>
      <c r="B19" s="1130"/>
      <c r="C19" s="1131"/>
      <c r="D19" s="1132"/>
      <c r="E19" s="1132"/>
      <c r="F19" s="1132"/>
      <c r="G19" s="1133"/>
      <c r="H19" s="1134"/>
      <c r="I19" s="1135"/>
      <c r="J19" s="1134"/>
      <c r="K19" s="1136"/>
      <c r="L19" s="1134"/>
      <c r="M19" s="1137"/>
      <c r="N19" s="1134"/>
      <c r="O19" s="1138"/>
      <c r="P19" s="1138"/>
      <c r="Q19" s="1137"/>
      <c r="R19" s="1139">
        <v>0</v>
      </c>
      <c r="S19" s="1139">
        <v>0</v>
      </c>
      <c r="T19" s="1140"/>
      <c r="U19" s="572"/>
    </row>
    <row r="20" spans="1:21" x14ac:dyDescent="0.25">
      <c r="A20" s="1074"/>
      <c r="B20" s="1074"/>
      <c r="C20" s="1074"/>
      <c r="D20" s="1074"/>
      <c r="E20" s="1074"/>
      <c r="F20" s="1074"/>
      <c r="G20" s="1074"/>
      <c r="H20" s="1074"/>
      <c r="I20" s="1074"/>
      <c r="J20" s="1074"/>
      <c r="K20" s="1074"/>
      <c r="L20" s="1074"/>
      <c r="M20" s="1074"/>
      <c r="N20" s="1074"/>
      <c r="O20" s="1074"/>
      <c r="P20" s="1074"/>
      <c r="Q20" s="1074"/>
      <c r="R20" s="1074"/>
      <c r="S20" s="1074"/>
      <c r="T20" s="1074"/>
      <c r="U20" s="1074"/>
    </row>
    <row r="21" spans="1:21" x14ac:dyDescent="0.25">
      <c r="A21" s="1074"/>
      <c r="B21" s="1074"/>
      <c r="C21" s="1074"/>
      <c r="D21" s="1074"/>
      <c r="E21" s="1074"/>
      <c r="F21" s="1074"/>
      <c r="G21" s="1074"/>
      <c r="H21" s="1074"/>
      <c r="I21" s="1074"/>
      <c r="J21" s="1074"/>
      <c r="K21" s="1074"/>
      <c r="L21" s="1074"/>
      <c r="M21" s="1074"/>
      <c r="N21" s="1108"/>
      <c r="O21" s="1074"/>
      <c r="P21" s="1074"/>
      <c r="Q21" s="1074"/>
      <c r="R21" s="1108" t="str">
        <f>'KIB A PKM DMK II'!P22</f>
        <v>Demak,  30 JUNI  2015</v>
      </c>
      <c r="S21" s="1109"/>
      <c r="T21" s="1108"/>
      <c r="U21" s="1074"/>
    </row>
    <row r="22" spans="1:21" ht="15.75" x14ac:dyDescent="0.25">
      <c r="A22" s="1107"/>
      <c r="B22" s="1111"/>
      <c r="C22" s="1113"/>
      <c r="D22" s="1108"/>
      <c r="E22" s="1113"/>
      <c r="F22" s="1113"/>
      <c r="G22" s="1113"/>
      <c r="H22" s="1108"/>
      <c r="I22" s="1114"/>
      <c r="J22" s="1110"/>
      <c r="K22" s="1107"/>
      <c r="L22" s="1107"/>
      <c r="M22" s="1107"/>
      <c r="N22" s="1115"/>
      <c r="O22" s="1074"/>
      <c r="P22" s="1074"/>
      <c r="Q22" s="1074"/>
      <c r="R22" s="1115"/>
      <c r="S22" s="1110"/>
      <c r="T22" s="1115"/>
      <c r="U22" s="1074"/>
    </row>
    <row r="23" spans="1:21" ht="15.75" x14ac:dyDescent="0.25">
      <c r="A23" s="1107"/>
      <c r="B23" s="1112"/>
      <c r="C23" s="1074"/>
      <c r="D23" s="1076"/>
      <c r="E23" s="1116"/>
      <c r="F23" s="1112" t="s">
        <v>720</v>
      </c>
      <c r="G23" s="1116"/>
      <c r="H23" s="1115"/>
      <c r="I23" s="1116"/>
      <c r="J23" s="1110"/>
      <c r="K23" s="1107"/>
      <c r="L23" s="1107"/>
      <c r="M23" s="1107"/>
      <c r="N23" s="1115"/>
      <c r="O23" s="1074"/>
      <c r="P23" s="1074"/>
      <c r="Q23" s="1074"/>
      <c r="R23" s="1399" t="s">
        <v>177</v>
      </c>
      <c r="S23" s="1399"/>
      <c r="T23" s="1115"/>
      <c r="U23" s="1074"/>
    </row>
    <row r="24" spans="1:21" ht="15.75" x14ac:dyDescent="0.25">
      <c r="A24" s="1074"/>
      <c r="B24" s="1112"/>
      <c r="C24" s="1074"/>
      <c r="D24" s="1118"/>
      <c r="E24" s="1116"/>
      <c r="F24" s="1112" t="s">
        <v>734</v>
      </c>
      <c r="G24" s="1116"/>
      <c r="H24" s="1115"/>
      <c r="I24" s="1116"/>
      <c r="J24" s="1110"/>
      <c r="K24" s="1074"/>
      <c r="L24" s="1074"/>
      <c r="M24" s="1074"/>
      <c r="N24" s="1115"/>
      <c r="O24" s="1074"/>
      <c r="P24" s="1074"/>
      <c r="Q24" s="1074"/>
      <c r="R24" s="1115"/>
      <c r="S24" s="1110"/>
      <c r="T24" s="1115"/>
      <c r="U24" s="1074"/>
    </row>
    <row r="25" spans="1:21" ht="15.75" x14ac:dyDescent="0.25">
      <c r="A25" s="1074"/>
      <c r="B25" s="1112"/>
      <c r="C25" s="1074"/>
      <c r="D25" s="1115"/>
      <c r="E25" s="1116"/>
      <c r="F25" s="1112" t="s">
        <v>721</v>
      </c>
      <c r="G25" s="1116"/>
      <c r="H25" s="1115"/>
      <c r="I25" s="1116"/>
      <c r="J25" s="1110"/>
      <c r="K25" s="1074"/>
      <c r="L25" s="1074"/>
      <c r="M25" s="1074"/>
      <c r="N25" s="1115"/>
      <c r="O25" s="1074"/>
      <c r="P25" s="1074"/>
      <c r="Q25" s="1074"/>
      <c r="R25" s="1115"/>
      <c r="S25" s="1119"/>
      <c r="T25" s="1115"/>
      <c r="U25" s="1074"/>
    </row>
    <row r="26" spans="1:21" ht="15.75" x14ac:dyDescent="0.25">
      <c r="A26" s="1074"/>
      <c r="B26" s="1112"/>
      <c r="C26" s="1074"/>
      <c r="D26" s="1115"/>
      <c r="E26" s="1116"/>
      <c r="F26" s="1112"/>
      <c r="G26" s="1116"/>
      <c r="H26" s="1115"/>
      <c r="I26" s="1116"/>
      <c r="J26" s="1110"/>
      <c r="K26" s="1074"/>
      <c r="L26" s="1074"/>
      <c r="M26" s="1074"/>
      <c r="N26" s="1115"/>
      <c r="O26" s="1074"/>
      <c r="P26" s="1074"/>
      <c r="Q26" s="1074"/>
      <c r="R26" s="1115"/>
      <c r="S26" s="1119"/>
      <c r="T26" s="1115"/>
      <c r="U26" s="1074"/>
    </row>
    <row r="27" spans="1:21" ht="15.75" x14ac:dyDescent="0.25">
      <c r="A27" s="1074"/>
      <c r="B27" s="1112"/>
      <c r="C27" s="1074"/>
      <c r="D27" s="1115"/>
      <c r="E27" s="1116"/>
      <c r="F27" s="1112"/>
      <c r="G27" s="1116"/>
      <c r="H27" s="1115"/>
      <c r="I27" s="1116"/>
      <c r="J27" s="1110"/>
      <c r="K27" s="1074"/>
      <c r="L27" s="1074"/>
      <c r="M27" s="1074"/>
      <c r="N27" s="1115"/>
      <c r="O27" s="1074"/>
      <c r="P27" s="1074"/>
      <c r="Q27" s="1074"/>
      <c r="R27" s="1115"/>
      <c r="S27" s="1119"/>
      <c r="T27" s="1115"/>
      <c r="U27" s="1074"/>
    </row>
    <row r="28" spans="1:21" ht="15.75" x14ac:dyDescent="0.25">
      <c r="A28" s="1074"/>
      <c r="B28" s="1120"/>
      <c r="C28" s="1074"/>
      <c r="D28" s="1115"/>
      <c r="E28" s="1116"/>
      <c r="F28" s="1120"/>
      <c r="G28" s="1116"/>
      <c r="H28" s="1115"/>
      <c r="I28" s="1116"/>
      <c r="J28" s="1110"/>
      <c r="K28" s="1074"/>
      <c r="L28" s="1074"/>
      <c r="M28" s="1074"/>
      <c r="N28" s="1121"/>
      <c r="O28" s="1074"/>
      <c r="P28" s="1074"/>
      <c r="Q28" s="1074"/>
      <c r="R28" s="1121"/>
      <c r="S28" s="1074"/>
      <c r="T28" s="1121"/>
      <c r="U28" s="1074"/>
    </row>
    <row r="29" spans="1:21" ht="15.75" x14ac:dyDescent="0.25">
      <c r="A29" s="1074"/>
      <c r="B29" s="1120"/>
      <c r="C29" s="1074"/>
      <c r="D29" s="1115"/>
      <c r="E29" s="1116"/>
      <c r="F29" s="1120"/>
      <c r="G29" s="1116"/>
      <c r="H29" s="1121"/>
      <c r="I29" s="1116"/>
      <c r="J29" s="1110"/>
      <c r="K29" s="1074"/>
      <c r="L29" s="1074"/>
      <c r="M29" s="1074"/>
      <c r="N29" s="1115"/>
      <c r="O29" s="1074"/>
      <c r="P29" s="1074"/>
      <c r="Q29" s="1074"/>
      <c r="R29" s="1115"/>
      <c r="S29" s="1110"/>
      <c r="T29" s="1115"/>
      <c r="U29" s="1074"/>
    </row>
    <row r="30" spans="1:21" ht="15.75" x14ac:dyDescent="0.25">
      <c r="A30" s="1074"/>
      <c r="B30" s="1122"/>
      <c r="C30" s="1074"/>
      <c r="D30" s="1115"/>
      <c r="E30" s="1116"/>
      <c r="F30" s="1122" t="s">
        <v>735</v>
      </c>
      <c r="G30" s="1116"/>
      <c r="H30" s="1115"/>
      <c r="I30" s="1116"/>
      <c r="J30" s="1110"/>
      <c r="K30" s="1074"/>
      <c r="L30" s="1074"/>
      <c r="M30" s="1074"/>
      <c r="N30" s="1123"/>
      <c r="O30" s="1074"/>
      <c r="P30" s="1074"/>
      <c r="Q30" s="1074"/>
      <c r="R30" s="1123" t="s">
        <v>736</v>
      </c>
      <c r="S30" s="1074"/>
      <c r="T30" s="1123"/>
      <c r="U30" s="1074"/>
    </row>
    <row r="31" spans="1:21" ht="15.75" x14ac:dyDescent="0.25">
      <c r="A31" s="1074"/>
      <c r="B31" s="1112"/>
      <c r="C31" s="1074"/>
      <c r="D31" s="1115"/>
      <c r="E31" s="1116"/>
      <c r="F31" s="1112" t="s">
        <v>737</v>
      </c>
      <c r="G31" s="1116"/>
      <c r="H31" s="1123"/>
      <c r="I31" s="1116"/>
      <c r="J31" s="1110"/>
      <c r="K31" s="1074"/>
      <c r="L31" s="1074"/>
      <c r="M31" s="1074"/>
      <c r="N31" s="1124"/>
      <c r="O31" s="1074"/>
      <c r="P31" s="1074"/>
      <c r="Q31" s="1074"/>
      <c r="R31" s="1124" t="s">
        <v>738</v>
      </c>
      <c r="S31" s="1074"/>
      <c r="T31" s="1124"/>
      <c r="U31" s="1074"/>
    </row>
    <row r="32" spans="1:21" x14ac:dyDescent="0.25">
      <c r="A32" s="1074"/>
      <c r="B32" s="1074"/>
      <c r="C32" s="1074"/>
      <c r="D32" s="1074"/>
      <c r="E32" s="1074"/>
      <c r="F32" s="1074"/>
      <c r="G32" s="1074"/>
      <c r="H32" s="1074"/>
      <c r="I32" s="1074"/>
      <c r="J32" s="1074"/>
      <c r="K32" s="1074"/>
      <c r="L32" s="1074"/>
      <c r="M32" s="1074"/>
      <c r="N32" s="1074"/>
      <c r="O32" s="1074"/>
      <c r="P32" s="1074"/>
      <c r="Q32" s="1074"/>
      <c r="R32" s="1074"/>
      <c r="S32" s="1074"/>
      <c r="T32" s="1074"/>
      <c r="U32" s="1074"/>
    </row>
    <row r="33" spans="1:21" x14ac:dyDescent="0.25">
      <c r="A33" s="1074"/>
      <c r="B33" s="1074"/>
      <c r="C33" s="1074"/>
      <c r="D33" s="1074"/>
      <c r="E33" s="1074"/>
      <c r="F33" s="1074"/>
      <c r="G33" s="1074"/>
      <c r="H33" s="1074"/>
      <c r="I33" s="1074"/>
      <c r="J33" s="1074"/>
      <c r="K33" s="1074"/>
      <c r="L33" s="1074"/>
      <c r="M33" s="1074"/>
      <c r="N33" s="1074"/>
      <c r="O33" s="1074"/>
      <c r="P33" s="1074"/>
      <c r="Q33" s="1074"/>
      <c r="R33" s="1074"/>
      <c r="S33" s="1074"/>
      <c r="T33" s="1074"/>
      <c r="U33" s="1074"/>
    </row>
  </sheetData>
  <mergeCells count="23">
    <mergeCell ref="C16:G16"/>
    <mergeCell ref="A18:T18"/>
    <mergeCell ref="R23:S23"/>
    <mergeCell ref="R11:S12"/>
    <mergeCell ref="A12:A15"/>
    <mergeCell ref="B12:B15"/>
    <mergeCell ref="C12:G15"/>
    <mergeCell ref="H12:H15"/>
    <mergeCell ref="I12:I15"/>
    <mergeCell ref="J12:J15"/>
    <mergeCell ref="L12:L15"/>
    <mergeCell ref="R13:R15"/>
    <mergeCell ref="S13:S15"/>
    <mergeCell ref="A1:T1"/>
    <mergeCell ref="A2:T2"/>
    <mergeCell ref="A3:T3"/>
    <mergeCell ref="A11:H11"/>
    <mergeCell ref="I11:L11"/>
    <mergeCell ref="M11:M15"/>
    <mergeCell ref="N11:N15"/>
    <mergeCell ref="O11:O15"/>
    <mergeCell ref="P11:P15"/>
    <mergeCell ref="Q11:Q15"/>
  </mergeCells>
  <dataValidations count="2">
    <dataValidation type="list" allowBlank="1" showInputMessage="1" showErrorMessage="1" error="PILIH DARI DAFTAR"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formula1>KIBB</formula1>
    </dataValidation>
    <dataValidation type="list" allowBlank="1" showInputMessage="1" showErrorMessage="1" error="AMBIL DARI DAFTAR"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formula1>KIBD</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876"/>
  <sheetViews>
    <sheetView view="pageBreakPreview" topLeftCell="A499" zoomScale="60" workbookViewId="0">
      <selection activeCell="T22" sqref="T22"/>
    </sheetView>
  </sheetViews>
  <sheetFormatPr defaultRowHeight="15" x14ac:dyDescent="0.25"/>
  <cols>
    <col min="1" max="1" width="11.7109375" style="1142" customWidth="1"/>
    <col min="2" max="2" width="12.7109375" style="1142" customWidth="1"/>
    <col min="3" max="3" width="13.7109375" style="1142" customWidth="1"/>
    <col min="4" max="4" width="12.28515625" style="1142" customWidth="1"/>
    <col min="5" max="5" width="13.140625" style="1142" customWidth="1"/>
    <col min="6" max="6" width="14.42578125" style="1142" hidden="1" customWidth="1"/>
    <col min="7" max="7" width="2.7109375" style="1142" customWidth="1"/>
    <col min="8" max="8" width="60.28515625" style="1142" customWidth="1"/>
    <col min="9" max="9" width="39.28515625" style="1142" customWidth="1"/>
    <col min="10" max="10" width="0" style="1142" hidden="1" customWidth="1"/>
    <col min="11" max="256" width="9.140625" style="1142"/>
    <col min="257" max="257" width="11.7109375" style="1142" customWidth="1"/>
    <col min="258" max="258" width="12.7109375" style="1142" customWidth="1"/>
    <col min="259" max="259" width="13.7109375" style="1142" customWidth="1"/>
    <col min="260" max="260" width="12.28515625" style="1142" customWidth="1"/>
    <col min="261" max="261" width="13.140625" style="1142" customWidth="1"/>
    <col min="262" max="262" width="0" style="1142" hidden="1" customWidth="1"/>
    <col min="263" max="263" width="2.7109375" style="1142" customWidth="1"/>
    <col min="264" max="264" width="60.28515625" style="1142" customWidth="1"/>
    <col min="265" max="265" width="39.28515625" style="1142" customWidth="1"/>
    <col min="266" max="266" width="0" style="1142" hidden="1" customWidth="1"/>
    <col min="267" max="512" width="9.140625" style="1142"/>
    <col min="513" max="513" width="11.7109375" style="1142" customWidth="1"/>
    <col min="514" max="514" width="12.7109375" style="1142" customWidth="1"/>
    <col min="515" max="515" width="13.7109375" style="1142" customWidth="1"/>
    <col min="516" max="516" width="12.28515625" style="1142" customWidth="1"/>
    <col min="517" max="517" width="13.140625" style="1142" customWidth="1"/>
    <col min="518" max="518" width="0" style="1142" hidden="1" customWidth="1"/>
    <col min="519" max="519" width="2.7109375" style="1142" customWidth="1"/>
    <col min="520" max="520" width="60.28515625" style="1142" customWidth="1"/>
    <col min="521" max="521" width="39.28515625" style="1142" customWidth="1"/>
    <col min="522" max="522" width="0" style="1142" hidden="1" customWidth="1"/>
    <col min="523" max="768" width="9.140625" style="1142"/>
    <col min="769" max="769" width="11.7109375" style="1142" customWidth="1"/>
    <col min="770" max="770" width="12.7109375" style="1142" customWidth="1"/>
    <col min="771" max="771" width="13.7109375" style="1142" customWidth="1"/>
    <col min="772" max="772" width="12.28515625" style="1142" customWidth="1"/>
    <col min="773" max="773" width="13.140625" style="1142" customWidth="1"/>
    <col min="774" max="774" width="0" style="1142" hidden="1" customWidth="1"/>
    <col min="775" max="775" width="2.7109375" style="1142" customWidth="1"/>
    <col min="776" max="776" width="60.28515625" style="1142" customWidth="1"/>
    <col min="777" max="777" width="39.28515625" style="1142" customWidth="1"/>
    <col min="778" max="778" width="0" style="1142" hidden="1" customWidth="1"/>
    <col min="779" max="1024" width="9.140625" style="1142"/>
    <col min="1025" max="1025" width="11.7109375" style="1142" customWidth="1"/>
    <col min="1026" max="1026" width="12.7109375" style="1142" customWidth="1"/>
    <col min="1027" max="1027" width="13.7109375" style="1142" customWidth="1"/>
    <col min="1028" max="1028" width="12.28515625" style="1142" customWidth="1"/>
    <col min="1029" max="1029" width="13.140625" style="1142" customWidth="1"/>
    <col min="1030" max="1030" width="0" style="1142" hidden="1" customWidth="1"/>
    <col min="1031" max="1031" width="2.7109375" style="1142" customWidth="1"/>
    <col min="1032" max="1032" width="60.28515625" style="1142" customWidth="1"/>
    <col min="1033" max="1033" width="39.28515625" style="1142" customWidth="1"/>
    <col min="1034" max="1034" width="0" style="1142" hidden="1" customWidth="1"/>
    <col min="1035" max="1280" width="9.140625" style="1142"/>
    <col min="1281" max="1281" width="11.7109375" style="1142" customWidth="1"/>
    <col min="1282" max="1282" width="12.7109375" style="1142" customWidth="1"/>
    <col min="1283" max="1283" width="13.7109375" style="1142" customWidth="1"/>
    <col min="1284" max="1284" width="12.28515625" style="1142" customWidth="1"/>
    <col min="1285" max="1285" width="13.140625" style="1142" customWidth="1"/>
    <col min="1286" max="1286" width="0" style="1142" hidden="1" customWidth="1"/>
    <col min="1287" max="1287" width="2.7109375" style="1142" customWidth="1"/>
    <col min="1288" max="1288" width="60.28515625" style="1142" customWidth="1"/>
    <col min="1289" max="1289" width="39.28515625" style="1142" customWidth="1"/>
    <col min="1290" max="1290" width="0" style="1142" hidden="1" customWidth="1"/>
    <col min="1291" max="1536" width="9.140625" style="1142"/>
    <col min="1537" max="1537" width="11.7109375" style="1142" customWidth="1"/>
    <col min="1538" max="1538" width="12.7109375" style="1142" customWidth="1"/>
    <col min="1539" max="1539" width="13.7109375" style="1142" customWidth="1"/>
    <col min="1540" max="1540" width="12.28515625" style="1142" customWidth="1"/>
    <col min="1541" max="1541" width="13.140625" style="1142" customWidth="1"/>
    <col min="1542" max="1542" width="0" style="1142" hidden="1" customWidth="1"/>
    <col min="1543" max="1543" width="2.7109375" style="1142" customWidth="1"/>
    <col min="1544" max="1544" width="60.28515625" style="1142" customWidth="1"/>
    <col min="1545" max="1545" width="39.28515625" style="1142" customWidth="1"/>
    <col min="1546" max="1546" width="0" style="1142" hidden="1" customWidth="1"/>
    <col min="1547" max="1792" width="9.140625" style="1142"/>
    <col min="1793" max="1793" width="11.7109375" style="1142" customWidth="1"/>
    <col min="1794" max="1794" width="12.7109375" style="1142" customWidth="1"/>
    <col min="1795" max="1795" width="13.7109375" style="1142" customWidth="1"/>
    <col min="1796" max="1796" width="12.28515625" style="1142" customWidth="1"/>
    <col min="1797" max="1797" width="13.140625" style="1142" customWidth="1"/>
    <col min="1798" max="1798" width="0" style="1142" hidden="1" customWidth="1"/>
    <col min="1799" max="1799" width="2.7109375" style="1142" customWidth="1"/>
    <col min="1800" max="1800" width="60.28515625" style="1142" customWidth="1"/>
    <col min="1801" max="1801" width="39.28515625" style="1142" customWidth="1"/>
    <col min="1802" max="1802" width="0" style="1142" hidden="1" customWidth="1"/>
    <col min="1803" max="2048" width="9.140625" style="1142"/>
    <col min="2049" max="2049" width="11.7109375" style="1142" customWidth="1"/>
    <col min="2050" max="2050" width="12.7109375" style="1142" customWidth="1"/>
    <col min="2051" max="2051" width="13.7109375" style="1142" customWidth="1"/>
    <col min="2052" max="2052" width="12.28515625" style="1142" customWidth="1"/>
    <col min="2053" max="2053" width="13.140625" style="1142" customWidth="1"/>
    <col min="2054" max="2054" width="0" style="1142" hidden="1" customWidth="1"/>
    <col min="2055" max="2055" width="2.7109375" style="1142" customWidth="1"/>
    <col min="2056" max="2056" width="60.28515625" style="1142" customWidth="1"/>
    <col min="2057" max="2057" width="39.28515625" style="1142" customWidth="1"/>
    <col min="2058" max="2058" width="0" style="1142" hidden="1" customWidth="1"/>
    <col min="2059" max="2304" width="9.140625" style="1142"/>
    <col min="2305" max="2305" width="11.7109375" style="1142" customWidth="1"/>
    <col min="2306" max="2306" width="12.7109375" style="1142" customWidth="1"/>
    <col min="2307" max="2307" width="13.7109375" style="1142" customWidth="1"/>
    <col min="2308" max="2308" width="12.28515625" style="1142" customWidth="1"/>
    <col min="2309" max="2309" width="13.140625" style="1142" customWidth="1"/>
    <col min="2310" max="2310" width="0" style="1142" hidden="1" customWidth="1"/>
    <col min="2311" max="2311" width="2.7109375" style="1142" customWidth="1"/>
    <col min="2312" max="2312" width="60.28515625" style="1142" customWidth="1"/>
    <col min="2313" max="2313" width="39.28515625" style="1142" customWidth="1"/>
    <col min="2314" max="2314" width="0" style="1142" hidden="1" customWidth="1"/>
    <col min="2315" max="2560" width="9.140625" style="1142"/>
    <col min="2561" max="2561" width="11.7109375" style="1142" customWidth="1"/>
    <col min="2562" max="2562" width="12.7109375" style="1142" customWidth="1"/>
    <col min="2563" max="2563" width="13.7109375" style="1142" customWidth="1"/>
    <col min="2564" max="2564" width="12.28515625" style="1142" customWidth="1"/>
    <col min="2565" max="2565" width="13.140625" style="1142" customWidth="1"/>
    <col min="2566" max="2566" width="0" style="1142" hidden="1" customWidth="1"/>
    <col min="2567" max="2567" width="2.7109375" style="1142" customWidth="1"/>
    <col min="2568" max="2568" width="60.28515625" style="1142" customWidth="1"/>
    <col min="2569" max="2569" width="39.28515625" style="1142" customWidth="1"/>
    <col min="2570" max="2570" width="0" style="1142" hidden="1" customWidth="1"/>
    <col min="2571" max="2816" width="9.140625" style="1142"/>
    <col min="2817" max="2817" width="11.7109375" style="1142" customWidth="1"/>
    <col min="2818" max="2818" width="12.7109375" style="1142" customWidth="1"/>
    <col min="2819" max="2819" width="13.7109375" style="1142" customWidth="1"/>
    <col min="2820" max="2820" width="12.28515625" style="1142" customWidth="1"/>
    <col min="2821" max="2821" width="13.140625" style="1142" customWidth="1"/>
    <col min="2822" max="2822" width="0" style="1142" hidden="1" customWidth="1"/>
    <col min="2823" max="2823" width="2.7109375" style="1142" customWidth="1"/>
    <col min="2824" max="2824" width="60.28515625" style="1142" customWidth="1"/>
    <col min="2825" max="2825" width="39.28515625" style="1142" customWidth="1"/>
    <col min="2826" max="2826" width="0" style="1142" hidden="1" customWidth="1"/>
    <col min="2827" max="3072" width="9.140625" style="1142"/>
    <col min="3073" max="3073" width="11.7109375" style="1142" customWidth="1"/>
    <col min="3074" max="3074" width="12.7109375" style="1142" customWidth="1"/>
    <col min="3075" max="3075" width="13.7109375" style="1142" customWidth="1"/>
    <col min="3076" max="3076" width="12.28515625" style="1142" customWidth="1"/>
    <col min="3077" max="3077" width="13.140625" style="1142" customWidth="1"/>
    <col min="3078" max="3078" width="0" style="1142" hidden="1" customWidth="1"/>
    <col min="3079" max="3079" width="2.7109375" style="1142" customWidth="1"/>
    <col min="3080" max="3080" width="60.28515625" style="1142" customWidth="1"/>
    <col min="3081" max="3081" width="39.28515625" style="1142" customWidth="1"/>
    <col min="3082" max="3082" width="0" style="1142" hidden="1" customWidth="1"/>
    <col min="3083" max="3328" width="9.140625" style="1142"/>
    <col min="3329" max="3329" width="11.7109375" style="1142" customWidth="1"/>
    <col min="3330" max="3330" width="12.7109375" style="1142" customWidth="1"/>
    <col min="3331" max="3331" width="13.7109375" style="1142" customWidth="1"/>
    <col min="3332" max="3332" width="12.28515625" style="1142" customWidth="1"/>
    <col min="3333" max="3333" width="13.140625" style="1142" customWidth="1"/>
    <col min="3334" max="3334" width="0" style="1142" hidden="1" customWidth="1"/>
    <col min="3335" max="3335" width="2.7109375" style="1142" customWidth="1"/>
    <col min="3336" max="3336" width="60.28515625" style="1142" customWidth="1"/>
    <col min="3337" max="3337" width="39.28515625" style="1142" customWidth="1"/>
    <col min="3338" max="3338" width="0" style="1142" hidden="1" customWidth="1"/>
    <col min="3339" max="3584" width="9.140625" style="1142"/>
    <col min="3585" max="3585" width="11.7109375" style="1142" customWidth="1"/>
    <col min="3586" max="3586" width="12.7109375" style="1142" customWidth="1"/>
    <col min="3587" max="3587" width="13.7109375" style="1142" customWidth="1"/>
    <col min="3588" max="3588" width="12.28515625" style="1142" customWidth="1"/>
    <col min="3589" max="3589" width="13.140625" style="1142" customWidth="1"/>
    <col min="3590" max="3590" width="0" style="1142" hidden="1" customWidth="1"/>
    <col min="3591" max="3591" width="2.7109375" style="1142" customWidth="1"/>
    <col min="3592" max="3592" width="60.28515625" style="1142" customWidth="1"/>
    <col min="3593" max="3593" width="39.28515625" style="1142" customWidth="1"/>
    <col min="3594" max="3594" width="0" style="1142" hidden="1" customWidth="1"/>
    <col min="3595" max="3840" width="9.140625" style="1142"/>
    <col min="3841" max="3841" width="11.7109375" style="1142" customWidth="1"/>
    <col min="3842" max="3842" width="12.7109375" style="1142" customWidth="1"/>
    <col min="3843" max="3843" width="13.7109375" style="1142" customWidth="1"/>
    <col min="3844" max="3844" width="12.28515625" style="1142" customWidth="1"/>
    <col min="3845" max="3845" width="13.140625" style="1142" customWidth="1"/>
    <col min="3846" max="3846" width="0" style="1142" hidden="1" customWidth="1"/>
    <col min="3847" max="3847" width="2.7109375" style="1142" customWidth="1"/>
    <col min="3848" max="3848" width="60.28515625" style="1142" customWidth="1"/>
    <col min="3849" max="3849" width="39.28515625" style="1142" customWidth="1"/>
    <col min="3850" max="3850" width="0" style="1142" hidden="1" customWidth="1"/>
    <col min="3851" max="4096" width="9.140625" style="1142"/>
    <col min="4097" max="4097" width="11.7109375" style="1142" customWidth="1"/>
    <col min="4098" max="4098" width="12.7109375" style="1142" customWidth="1"/>
    <col min="4099" max="4099" width="13.7109375" style="1142" customWidth="1"/>
    <col min="4100" max="4100" width="12.28515625" style="1142" customWidth="1"/>
    <col min="4101" max="4101" width="13.140625" style="1142" customWidth="1"/>
    <col min="4102" max="4102" width="0" style="1142" hidden="1" customWidth="1"/>
    <col min="4103" max="4103" width="2.7109375" style="1142" customWidth="1"/>
    <col min="4104" max="4104" width="60.28515625" style="1142" customWidth="1"/>
    <col min="4105" max="4105" width="39.28515625" style="1142" customWidth="1"/>
    <col min="4106" max="4106" width="0" style="1142" hidden="1" customWidth="1"/>
    <col min="4107" max="4352" width="9.140625" style="1142"/>
    <col min="4353" max="4353" width="11.7109375" style="1142" customWidth="1"/>
    <col min="4354" max="4354" width="12.7109375" style="1142" customWidth="1"/>
    <col min="4355" max="4355" width="13.7109375" style="1142" customWidth="1"/>
    <col min="4356" max="4356" width="12.28515625" style="1142" customWidth="1"/>
    <col min="4357" max="4357" width="13.140625" style="1142" customWidth="1"/>
    <col min="4358" max="4358" width="0" style="1142" hidden="1" customWidth="1"/>
    <col min="4359" max="4359" width="2.7109375" style="1142" customWidth="1"/>
    <col min="4360" max="4360" width="60.28515625" style="1142" customWidth="1"/>
    <col min="4361" max="4361" width="39.28515625" style="1142" customWidth="1"/>
    <col min="4362" max="4362" width="0" style="1142" hidden="1" customWidth="1"/>
    <col min="4363" max="4608" width="9.140625" style="1142"/>
    <col min="4609" max="4609" width="11.7109375" style="1142" customWidth="1"/>
    <col min="4610" max="4610" width="12.7109375" style="1142" customWidth="1"/>
    <col min="4611" max="4611" width="13.7109375" style="1142" customWidth="1"/>
    <col min="4612" max="4612" width="12.28515625" style="1142" customWidth="1"/>
    <col min="4613" max="4613" width="13.140625" style="1142" customWidth="1"/>
    <col min="4614" max="4614" width="0" style="1142" hidden="1" customWidth="1"/>
    <col min="4615" max="4615" width="2.7109375" style="1142" customWidth="1"/>
    <col min="4616" max="4616" width="60.28515625" style="1142" customWidth="1"/>
    <col min="4617" max="4617" width="39.28515625" style="1142" customWidth="1"/>
    <col min="4618" max="4618" width="0" style="1142" hidden="1" customWidth="1"/>
    <col min="4619" max="4864" width="9.140625" style="1142"/>
    <col min="4865" max="4865" width="11.7109375" style="1142" customWidth="1"/>
    <col min="4866" max="4866" width="12.7109375" style="1142" customWidth="1"/>
    <col min="4867" max="4867" width="13.7109375" style="1142" customWidth="1"/>
    <col min="4868" max="4868" width="12.28515625" style="1142" customWidth="1"/>
    <col min="4869" max="4869" width="13.140625" style="1142" customWidth="1"/>
    <col min="4870" max="4870" width="0" style="1142" hidden="1" customWidth="1"/>
    <col min="4871" max="4871" width="2.7109375" style="1142" customWidth="1"/>
    <col min="4872" max="4872" width="60.28515625" style="1142" customWidth="1"/>
    <col min="4873" max="4873" width="39.28515625" style="1142" customWidth="1"/>
    <col min="4874" max="4874" width="0" style="1142" hidden="1" customWidth="1"/>
    <col min="4875" max="5120" width="9.140625" style="1142"/>
    <col min="5121" max="5121" width="11.7109375" style="1142" customWidth="1"/>
    <col min="5122" max="5122" width="12.7109375" style="1142" customWidth="1"/>
    <col min="5123" max="5123" width="13.7109375" style="1142" customWidth="1"/>
    <col min="5124" max="5124" width="12.28515625" style="1142" customWidth="1"/>
    <col min="5125" max="5125" width="13.140625" style="1142" customWidth="1"/>
    <col min="5126" max="5126" width="0" style="1142" hidden="1" customWidth="1"/>
    <col min="5127" max="5127" width="2.7109375" style="1142" customWidth="1"/>
    <col min="5128" max="5128" width="60.28515625" style="1142" customWidth="1"/>
    <col min="5129" max="5129" width="39.28515625" style="1142" customWidth="1"/>
    <col min="5130" max="5130" width="0" style="1142" hidden="1" customWidth="1"/>
    <col min="5131" max="5376" width="9.140625" style="1142"/>
    <col min="5377" max="5377" width="11.7109375" style="1142" customWidth="1"/>
    <col min="5378" max="5378" width="12.7109375" style="1142" customWidth="1"/>
    <col min="5379" max="5379" width="13.7109375" style="1142" customWidth="1"/>
    <col min="5380" max="5380" width="12.28515625" style="1142" customWidth="1"/>
    <col min="5381" max="5381" width="13.140625" style="1142" customWidth="1"/>
    <col min="5382" max="5382" width="0" style="1142" hidden="1" customWidth="1"/>
    <col min="5383" max="5383" width="2.7109375" style="1142" customWidth="1"/>
    <col min="5384" max="5384" width="60.28515625" style="1142" customWidth="1"/>
    <col min="5385" max="5385" width="39.28515625" style="1142" customWidth="1"/>
    <col min="5386" max="5386" width="0" style="1142" hidden="1" customWidth="1"/>
    <col min="5387" max="5632" width="9.140625" style="1142"/>
    <col min="5633" max="5633" width="11.7109375" style="1142" customWidth="1"/>
    <col min="5634" max="5634" width="12.7109375" style="1142" customWidth="1"/>
    <col min="5635" max="5635" width="13.7109375" style="1142" customWidth="1"/>
    <col min="5636" max="5636" width="12.28515625" style="1142" customWidth="1"/>
    <col min="5637" max="5637" width="13.140625" style="1142" customWidth="1"/>
    <col min="5638" max="5638" width="0" style="1142" hidden="1" customWidth="1"/>
    <col min="5639" max="5639" width="2.7109375" style="1142" customWidth="1"/>
    <col min="5640" max="5640" width="60.28515625" style="1142" customWidth="1"/>
    <col min="5641" max="5641" width="39.28515625" style="1142" customWidth="1"/>
    <col min="5642" max="5642" width="0" style="1142" hidden="1" customWidth="1"/>
    <col min="5643" max="5888" width="9.140625" style="1142"/>
    <col min="5889" max="5889" width="11.7109375" style="1142" customWidth="1"/>
    <col min="5890" max="5890" width="12.7109375" style="1142" customWidth="1"/>
    <col min="5891" max="5891" width="13.7109375" style="1142" customWidth="1"/>
    <col min="5892" max="5892" width="12.28515625" style="1142" customWidth="1"/>
    <col min="5893" max="5893" width="13.140625" style="1142" customWidth="1"/>
    <col min="5894" max="5894" width="0" style="1142" hidden="1" customWidth="1"/>
    <col min="5895" max="5895" width="2.7109375" style="1142" customWidth="1"/>
    <col min="5896" max="5896" width="60.28515625" style="1142" customWidth="1"/>
    <col min="5897" max="5897" width="39.28515625" style="1142" customWidth="1"/>
    <col min="5898" max="5898" width="0" style="1142" hidden="1" customWidth="1"/>
    <col min="5899" max="6144" width="9.140625" style="1142"/>
    <col min="6145" max="6145" width="11.7109375" style="1142" customWidth="1"/>
    <col min="6146" max="6146" width="12.7109375" style="1142" customWidth="1"/>
    <col min="6147" max="6147" width="13.7109375" style="1142" customWidth="1"/>
    <col min="6148" max="6148" width="12.28515625" style="1142" customWidth="1"/>
    <col min="6149" max="6149" width="13.140625" style="1142" customWidth="1"/>
    <col min="6150" max="6150" width="0" style="1142" hidden="1" customWidth="1"/>
    <col min="6151" max="6151" width="2.7109375" style="1142" customWidth="1"/>
    <col min="6152" max="6152" width="60.28515625" style="1142" customWidth="1"/>
    <col min="6153" max="6153" width="39.28515625" style="1142" customWidth="1"/>
    <col min="6154" max="6154" width="0" style="1142" hidden="1" customWidth="1"/>
    <col min="6155" max="6400" width="9.140625" style="1142"/>
    <col min="6401" max="6401" width="11.7109375" style="1142" customWidth="1"/>
    <col min="6402" max="6402" width="12.7109375" style="1142" customWidth="1"/>
    <col min="6403" max="6403" width="13.7109375" style="1142" customWidth="1"/>
    <col min="6404" max="6404" width="12.28515625" style="1142" customWidth="1"/>
    <col min="6405" max="6405" width="13.140625" style="1142" customWidth="1"/>
    <col min="6406" max="6406" width="0" style="1142" hidden="1" customWidth="1"/>
    <col min="6407" max="6407" width="2.7109375" style="1142" customWidth="1"/>
    <col min="6408" max="6408" width="60.28515625" style="1142" customWidth="1"/>
    <col min="6409" max="6409" width="39.28515625" style="1142" customWidth="1"/>
    <col min="6410" max="6410" width="0" style="1142" hidden="1" customWidth="1"/>
    <col min="6411" max="6656" width="9.140625" style="1142"/>
    <col min="6657" max="6657" width="11.7109375" style="1142" customWidth="1"/>
    <col min="6658" max="6658" width="12.7109375" style="1142" customWidth="1"/>
    <col min="6659" max="6659" width="13.7109375" style="1142" customWidth="1"/>
    <col min="6660" max="6660" width="12.28515625" style="1142" customWidth="1"/>
    <col min="6661" max="6661" width="13.140625" style="1142" customWidth="1"/>
    <col min="6662" max="6662" width="0" style="1142" hidden="1" customWidth="1"/>
    <col min="6663" max="6663" width="2.7109375" style="1142" customWidth="1"/>
    <col min="6664" max="6664" width="60.28515625" style="1142" customWidth="1"/>
    <col min="6665" max="6665" width="39.28515625" style="1142" customWidth="1"/>
    <col min="6666" max="6666" width="0" style="1142" hidden="1" customWidth="1"/>
    <col min="6667" max="6912" width="9.140625" style="1142"/>
    <col min="6913" max="6913" width="11.7109375" style="1142" customWidth="1"/>
    <col min="6914" max="6914" width="12.7109375" style="1142" customWidth="1"/>
    <col min="6915" max="6915" width="13.7109375" style="1142" customWidth="1"/>
    <col min="6916" max="6916" width="12.28515625" style="1142" customWidth="1"/>
    <col min="6917" max="6917" width="13.140625" style="1142" customWidth="1"/>
    <col min="6918" max="6918" width="0" style="1142" hidden="1" customWidth="1"/>
    <col min="6919" max="6919" width="2.7109375" style="1142" customWidth="1"/>
    <col min="6920" max="6920" width="60.28515625" style="1142" customWidth="1"/>
    <col min="6921" max="6921" width="39.28515625" style="1142" customWidth="1"/>
    <col min="6922" max="6922" width="0" style="1142" hidden="1" customWidth="1"/>
    <col min="6923" max="7168" width="9.140625" style="1142"/>
    <col min="7169" max="7169" width="11.7109375" style="1142" customWidth="1"/>
    <col min="7170" max="7170" width="12.7109375" style="1142" customWidth="1"/>
    <col min="7171" max="7171" width="13.7109375" style="1142" customWidth="1"/>
    <col min="7172" max="7172" width="12.28515625" style="1142" customWidth="1"/>
    <col min="7173" max="7173" width="13.140625" style="1142" customWidth="1"/>
    <col min="7174" max="7174" width="0" style="1142" hidden="1" customWidth="1"/>
    <col min="7175" max="7175" width="2.7109375" style="1142" customWidth="1"/>
    <col min="7176" max="7176" width="60.28515625" style="1142" customWidth="1"/>
    <col min="7177" max="7177" width="39.28515625" style="1142" customWidth="1"/>
    <col min="7178" max="7178" width="0" style="1142" hidden="1" customWidth="1"/>
    <col min="7179" max="7424" width="9.140625" style="1142"/>
    <col min="7425" max="7425" width="11.7109375" style="1142" customWidth="1"/>
    <col min="7426" max="7426" width="12.7109375" style="1142" customWidth="1"/>
    <col min="7427" max="7427" width="13.7109375" style="1142" customWidth="1"/>
    <col min="7428" max="7428" width="12.28515625" style="1142" customWidth="1"/>
    <col min="7429" max="7429" width="13.140625" style="1142" customWidth="1"/>
    <col min="7430" max="7430" width="0" style="1142" hidden="1" customWidth="1"/>
    <col min="7431" max="7431" width="2.7109375" style="1142" customWidth="1"/>
    <col min="7432" max="7432" width="60.28515625" style="1142" customWidth="1"/>
    <col min="7433" max="7433" width="39.28515625" style="1142" customWidth="1"/>
    <col min="7434" max="7434" width="0" style="1142" hidden="1" customWidth="1"/>
    <col min="7435" max="7680" width="9.140625" style="1142"/>
    <col min="7681" max="7681" width="11.7109375" style="1142" customWidth="1"/>
    <col min="7682" max="7682" width="12.7109375" style="1142" customWidth="1"/>
    <col min="7683" max="7683" width="13.7109375" style="1142" customWidth="1"/>
    <col min="7684" max="7684" width="12.28515625" style="1142" customWidth="1"/>
    <col min="7685" max="7685" width="13.140625" style="1142" customWidth="1"/>
    <col min="7686" max="7686" width="0" style="1142" hidden="1" customWidth="1"/>
    <col min="7687" max="7687" width="2.7109375" style="1142" customWidth="1"/>
    <col min="7688" max="7688" width="60.28515625" style="1142" customWidth="1"/>
    <col min="7689" max="7689" width="39.28515625" style="1142" customWidth="1"/>
    <col min="7690" max="7690" width="0" style="1142" hidden="1" customWidth="1"/>
    <col min="7691" max="7936" width="9.140625" style="1142"/>
    <col min="7937" max="7937" width="11.7109375" style="1142" customWidth="1"/>
    <col min="7938" max="7938" width="12.7109375" style="1142" customWidth="1"/>
    <col min="7939" max="7939" width="13.7109375" style="1142" customWidth="1"/>
    <col min="7940" max="7940" width="12.28515625" style="1142" customWidth="1"/>
    <col min="7941" max="7941" width="13.140625" style="1142" customWidth="1"/>
    <col min="7942" max="7942" width="0" style="1142" hidden="1" customWidth="1"/>
    <col min="7943" max="7943" width="2.7109375" style="1142" customWidth="1"/>
    <col min="7944" max="7944" width="60.28515625" style="1142" customWidth="1"/>
    <col min="7945" max="7945" width="39.28515625" style="1142" customWidth="1"/>
    <col min="7946" max="7946" width="0" style="1142" hidden="1" customWidth="1"/>
    <col min="7947" max="8192" width="9.140625" style="1142"/>
    <col min="8193" max="8193" width="11.7109375" style="1142" customWidth="1"/>
    <col min="8194" max="8194" width="12.7109375" style="1142" customWidth="1"/>
    <col min="8195" max="8195" width="13.7109375" style="1142" customWidth="1"/>
    <col min="8196" max="8196" width="12.28515625" style="1142" customWidth="1"/>
    <col min="8197" max="8197" width="13.140625" style="1142" customWidth="1"/>
    <col min="8198" max="8198" width="0" style="1142" hidden="1" customWidth="1"/>
    <col min="8199" max="8199" width="2.7109375" style="1142" customWidth="1"/>
    <col min="8200" max="8200" width="60.28515625" style="1142" customWidth="1"/>
    <col min="8201" max="8201" width="39.28515625" style="1142" customWidth="1"/>
    <col min="8202" max="8202" width="0" style="1142" hidden="1" customWidth="1"/>
    <col min="8203" max="8448" width="9.140625" style="1142"/>
    <col min="8449" max="8449" width="11.7109375" style="1142" customWidth="1"/>
    <col min="8450" max="8450" width="12.7109375" style="1142" customWidth="1"/>
    <col min="8451" max="8451" width="13.7109375" style="1142" customWidth="1"/>
    <col min="8452" max="8452" width="12.28515625" style="1142" customWidth="1"/>
    <col min="8453" max="8453" width="13.140625" style="1142" customWidth="1"/>
    <col min="8454" max="8454" width="0" style="1142" hidden="1" customWidth="1"/>
    <col min="8455" max="8455" width="2.7109375" style="1142" customWidth="1"/>
    <col min="8456" max="8456" width="60.28515625" style="1142" customWidth="1"/>
    <col min="8457" max="8457" width="39.28515625" style="1142" customWidth="1"/>
    <col min="8458" max="8458" width="0" style="1142" hidden="1" customWidth="1"/>
    <col min="8459" max="8704" width="9.140625" style="1142"/>
    <col min="8705" max="8705" width="11.7109375" style="1142" customWidth="1"/>
    <col min="8706" max="8706" width="12.7109375" style="1142" customWidth="1"/>
    <col min="8707" max="8707" width="13.7109375" style="1142" customWidth="1"/>
    <col min="8708" max="8708" width="12.28515625" style="1142" customWidth="1"/>
    <col min="8709" max="8709" width="13.140625" style="1142" customWidth="1"/>
    <col min="8710" max="8710" width="0" style="1142" hidden="1" customWidth="1"/>
    <col min="8711" max="8711" width="2.7109375" style="1142" customWidth="1"/>
    <col min="8712" max="8712" width="60.28515625" style="1142" customWidth="1"/>
    <col min="8713" max="8713" width="39.28515625" style="1142" customWidth="1"/>
    <col min="8714" max="8714" width="0" style="1142" hidden="1" customWidth="1"/>
    <col min="8715" max="8960" width="9.140625" style="1142"/>
    <col min="8961" max="8961" width="11.7109375" style="1142" customWidth="1"/>
    <col min="8962" max="8962" width="12.7109375" style="1142" customWidth="1"/>
    <col min="8963" max="8963" width="13.7109375" style="1142" customWidth="1"/>
    <col min="8964" max="8964" width="12.28515625" style="1142" customWidth="1"/>
    <col min="8965" max="8965" width="13.140625" style="1142" customWidth="1"/>
    <col min="8966" max="8966" width="0" style="1142" hidden="1" customWidth="1"/>
    <col min="8967" max="8967" width="2.7109375" style="1142" customWidth="1"/>
    <col min="8968" max="8968" width="60.28515625" style="1142" customWidth="1"/>
    <col min="8969" max="8969" width="39.28515625" style="1142" customWidth="1"/>
    <col min="8970" max="8970" width="0" style="1142" hidden="1" customWidth="1"/>
    <col min="8971" max="9216" width="9.140625" style="1142"/>
    <col min="9217" max="9217" width="11.7109375" style="1142" customWidth="1"/>
    <col min="9218" max="9218" width="12.7109375" style="1142" customWidth="1"/>
    <col min="9219" max="9219" width="13.7109375" style="1142" customWidth="1"/>
    <col min="9220" max="9220" width="12.28515625" style="1142" customWidth="1"/>
    <col min="9221" max="9221" width="13.140625" style="1142" customWidth="1"/>
    <col min="9222" max="9222" width="0" style="1142" hidden="1" customWidth="1"/>
    <col min="9223" max="9223" width="2.7109375" style="1142" customWidth="1"/>
    <col min="9224" max="9224" width="60.28515625" style="1142" customWidth="1"/>
    <col min="9225" max="9225" width="39.28515625" style="1142" customWidth="1"/>
    <col min="9226" max="9226" width="0" style="1142" hidden="1" customWidth="1"/>
    <col min="9227" max="9472" width="9.140625" style="1142"/>
    <col min="9473" max="9473" width="11.7109375" style="1142" customWidth="1"/>
    <col min="9474" max="9474" width="12.7109375" style="1142" customWidth="1"/>
    <col min="9475" max="9475" width="13.7109375" style="1142" customWidth="1"/>
    <col min="9476" max="9476" width="12.28515625" style="1142" customWidth="1"/>
    <col min="9477" max="9477" width="13.140625" style="1142" customWidth="1"/>
    <col min="9478" max="9478" width="0" style="1142" hidden="1" customWidth="1"/>
    <col min="9479" max="9479" width="2.7109375" style="1142" customWidth="1"/>
    <col min="9480" max="9480" width="60.28515625" style="1142" customWidth="1"/>
    <col min="9481" max="9481" width="39.28515625" style="1142" customWidth="1"/>
    <col min="9482" max="9482" width="0" style="1142" hidden="1" customWidth="1"/>
    <col min="9483" max="9728" width="9.140625" style="1142"/>
    <col min="9729" max="9729" width="11.7109375" style="1142" customWidth="1"/>
    <col min="9730" max="9730" width="12.7109375" style="1142" customWidth="1"/>
    <col min="9731" max="9731" width="13.7109375" style="1142" customWidth="1"/>
    <col min="9732" max="9732" width="12.28515625" style="1142" customWidth="1"/>
    <col min="9733" max="9733" width="13.140625" style="1142" customWidth="1"/>
    <col min="9734" max="9734" width="0" style="1142" hidden="1" customWidth="1"/>
    <col min="9735" max="9735" width="2.7109375" style="1142" customWidth="1"/>
    <col min="9736" max="9736" width="60.28515625" style="1142" customWidth="1"/>
    <col min="9737" max="9737" width="39.28515625" style="1142" customWidth="1"/>
    <col min="9738" max="9738" width="0" style="1142" hidden="1" customWidth="1"/>
    <col min="9739" max="9984" width="9.140625" style="1142"/>
    <col min="9985" max="9985" width="11.7109375" style="1142" customWidth="1"/>
    <col min="9986" max="9986" width="12.7109375" style="1142" customWidth="1"/>
    <col min="9987" max="9987" width="13.7109375" style="1142" customWidth="1"/>
    <col min="9988" max="9988" width="12.28515625" style="1142" customWidth="1"/>
    <col min="9989" max="9989" width="13.140625" style="1142" customWidth="1"/>
    <col min="9990" max="9990" width="0" style="1142" hidden="1" customWidth="1"/>
    <col min="9991" max="9991" width="2.7109375" style="1142" customWidth="1"/>
    <col min="9992" max="9992" width="60.28515625" style="1142" customWidth="1"/>
    <col min="9993" max="9993" width="39.28515625" style="1142" customWidth="1"/>
    <col min="9994" max="9994" width="0" style="1142" hidden="1" customWidth="1"/>
    <col min="9995" max="10240" width="9.140625" style="1142"/>
    <col min="10241" max="10241" width="11.7109375" style="1142" customWidth="1"/>
    <col min="10242" max="10242" width="12.7109375" style="1142" customWidth="1"/>
    <col min="10243" max="10243" width="13.7109375" style="1142" customWidth="1"/>
    <col min="10244" max="10244" width="12.28515625" style="1142" customWidth="1"/>
    <col min="10245" max="10245" width="13.140625" style="1142" customWidth="1"/>
    <col min="10246" max="10246" width="0" style="1142" hidden="1" customWidth="1"/>
    <col min="10247" max="10247" width="2.7109375" style="1142" customWidth="1"/>
    <col min="10248" max="10248" width="60.28515625" style="1142" customWidth="1"/>
    <col min="10249" max="10249" width="39.28515625" style="1142" customWidth="1"/>
    <col min="10250" max="10250" width="0" style="1142" hidden="1" customWidth="1"/>
    <col min="10251" max="10496" width="9.140625" style="1142"/>
    <col min="10497" max="10497" width="11.7109375" style="1142" customWidth="1"/>
    <col min="10498" max="10498" width="12.7109375" style="1142" customWidth="1"/>
    <col min="10499" max="10499" width="13.7109375" style="1142" customWidth="1"/>
    <col min="10500" max="10500" width="12.28515625" style="1142" customWidth="1"/>
    <col min="10501" max="10501" width="13.140625" style="1142" customWidth="1"/>
    <col min="10502" max="10502" width="0" style="1142" hidden="1" customWidth="1"/>
    <col min="10503" max="10503" width="2.7109375" style="1142" customWidth="1"/>
    <col min="10504" max="10504" width="60.28515625" style="1142" customWidth="1"/>
    <col min="10505" max="10505" width="39.28515625" style="1142" customWidth="1"/>
    <col min="10506" max="10506" width="0" style="1142" hidden="1" customWidth="1"/>
    <col min="10507" max="10752" width="9.140625" style="1142"/>
    <col min="10753" max="10753" width="11.7109375" style="1142" customWidth="1"/>
    <col min="10754" max="10754" width="12.7109375" style="1142" customWidth="1"/>
    <col min="10755" max="10755" width="13.7109375" style="1142" customWidth="1"/>
    <col min="10756" max="10756" width="12.28515625" style="1142" customWidth="1"/>
    <col min="10757" max="10757" width="13.140625" style="1142" customWidth="1"/>
    <col min="10758" max="10758" width="0" style="1142" hidden="1" customWidth="1"/>
    <col min="10759" max="10759" width="2.7109375" style="1142" customWidth="1"/>
    <col min="10760" max="10760" width="60.28515625" style="1142" customWidth="1"/>
    <col min="10761" max="10761" width="39.28515625" style="1142" customWidth="1"/>
    <col min="10762" max="10762" width="0" style="1142" hidden="1" customWidth="1"/>
    <col min="10763" max="11008" width="9.140625" style="1142"/>
    <col min="11009" max="11009" width="11.7109375" style="1142" customWidth="1"/>
    <col min="11010" max="11010" width="12.7109375" style="1142" customWidth="1"/>
    <col min="11011" max="11011" width="13.7109375" style="1142" customWidth="1"/>
    <col min="11012" max="11012" width="12.28515625" style="1142" customWidth="1"/>
    <col min="11013" max="11013" width="13.140625" style="1142" customWidth="1"/>
    <col min="11014" max="11014" width="0" style="1142" hidden="1" customWidth="1"/>
    <col min="11015" max="11015" width="2.7109375" style="1142" customWidth="1"/>
    <col min="11016" max="11016" width="60.28515625" style="1142" customWidth="1"/>
    <col min="11017" max="11017" width="39.28515625" style="1142" customWidth="1"/>
    <col min="11018" max="11018" width="0" style="1142" hidden="1" customWidth="1"/>
    <col min="11019" max="11264" width="9.140625" style="1142"/>
    <col min="11265" max="11265" width="11.7109375" style="1142" customWidth="1"/>
    <col min="11266" max="11266" width="12.7109375" style="1142" customWidth="1"/>
    <col min="11267" max="11267" width="13.7109375" style="1142" customWidth="1"/>
    <col min="11268" max="11268" width="12.28515625" style="1142" customWidth="1"/>
    <col min="11269" max="11269" width="13.140625" style="1142" customWidth="1"/>
    <col min="11270" max="11270" width="0" style="1142" hidden="1" customWidth="1"/>
    <col min="11271" max="11271" width="2.7109375" style="1142" customWidth="1"/>
    <col min="11272" max="11272" width="60.28515625" style="1142" customWidth="1"/>
    <col min="11273" max="11273" width="39.28515625" style="1142" customWidth="1"/>
    <col min="11274" max="11274" width="0" style="1142" hidden="1" customWidth="1"/>
    <col min="11275" max="11520" width="9.140625" style="1142"/>
    <col min="11521" max="11521" width="11.7109375" style="1142" customWidth="1"/>
    <col min="11522" max="11522" width="12.7109375" style="1142" customWidth="1"/>
    <col min="11523" max="11523" width="13.7109375" style="1142" customWidth="1"/>
    <col min="11524" max="11524" width="12.28515625" style="1142" customWidth="1"/>
    <col min="11525" max="11525" width="13.140625" style="1142" customWidth="1"/>
    <col min="11526" max="11526" width="0" style="1142" hidden="1" customWidth="1"/>
    <col min="11527" max="11527" width="2.7109375" style="1142" customWidth="1"/>
    <col min="11528" max="11528" width="60.28515625" style="1142" customWidth="1"/>
    <col min="11529" max="11529" width="39.28515625" style="1142" customWidth="1"/>
    <col min="11530" max="11530" width="0" style="1142" hidden="1" customWidth="1"/>
    <col min="11531" max="11776" width="9.140625" style="1142"/>
    <col min="11777" max="11777" width="11.7109375" style="1142" customWidth="1"/>
    <col min="11778" max="11778" width="12.7109375" style="1142" customWidth="1"/>
    <col min="11779" max="11779" width="13.7109375" style="1142" customWidth="1"/>
    <col min="11780" max="11780" width="12.28515625" style="1142" customWidth="1"/>
    <col min="11781" max="11781" width="13.140625" style="1142" customWidth="1"/>
    <col min="11782" max="11782" width="0" style="1142" hidden="1" customWidth="1"/>
    <col min="11783" max="11783" width="2.7109375" style="1142" customWidth="1"/>
    <col min="11784" max="11784" width="60.28515625" style="1142" customWidth="1"/>
    <col min="11785" max="11785" width="39.28515625" style="1142" customWidth="1"/>
    <col min="11786" max="11786" width="0" style="1142" hidden="1" customWidth="1"/>
    <col min="11787" max="12032" width="9.140625" style="1142"/>
    <col min="12033" max="12033" width="11.7109375" style="1142" customWidth="1"/>
    <col min="12034" max="12034" width="12.7109375" style="1142" customWidth="1"/>
    <col min="12035" max="12035" width="13.7109375" style="1142" customWidth="1"/>
    <col min="12036" max="12036" width="12.28515625" style="1142" customWidth="1"/>
    <col min="12037" max="12037" width="13.140625" style="1142" customWidth="1"/>
    <col min="12038" max="12038" width="0" style="1142" hidden="1" customWidth="1"/>
    <col min="12039" max="12039" width="2.7109375" style="1142" customWidth="1"/>
    <col min="12040" max="12040" width="60.28515625" style="1142" customWidth="1"/>
    <col min="12041" max="12041" width="39.28515625" style="1142" customWidth="1"/>
    <col min="12042" max="12042" width="0" style="1142" hidden="1" customWidth="1"/>
    <col min="12043" max="12288" width="9.140625" style="1142"/>
    <col min="12289" max="12289" width="11.7109375" style="1142" customWidth="1"/>
    <col min="12290" max="12290" width="12.7109375" style="1142" customWidth="1"/>
    <col min="12291" max="12291" width="13.7109375" style="1142" customWidth="1"/>
    <col min="12292" max="12292" width="12.28515625" style="1142" customWidth="1"/>
    <col min="12293" max="12293" width="13.140625" style="1142" customWidth="1"/>
    <col min="12294" max="12294" width="0" style="1142" hidden="1" customWidth="1"/>
    <col min="12295" max="12295" width="2.7109375" style="1142" customWidth="1"/>
    <col min="12296" max="12296" width="60.28515625" style="1142" customWidth="1"/>
    <col min="12297" max="12297" width="39.28515625" style="1142" customWidth="1"/>
    <col min="12298" max="12298" width="0" style="1142" hidden="1" customWidth="1"/>
    <col min="12299" max="12544" width="9.140625" style="1142"/>
    <col min="12545" max="12545" width="11.7109375" style="1142" customWidth="1"/>
    <col min="12546" max="12546" width="12.7109375" style="1142" customWidth="1"/>
    <col min="12547" max="12547" width="13.7109375" style="1142" customWidth="1"/>
    <col min="12548" max="12548" width="12.28515625" style="1142" customWidth="1"/>
    <col min="12549" max="12549" width="13.140625" style="1142" customWidth="1"/>
    <col min="12550" max="12550" width="0" style="1142" hidden="1" customWidth="1"/>
    <col min="12551" max="12551" width="2.7109375" style="1142" customWidth="1"/>
    <col min="12552" max="12552" width="60.28515625" style="1142" customWidth="1"/>
    <col min="12553" max="12553" width="39.28515625" style="1142" customWidth="1"/>
    <col min="12554" max="12554" width="0" style="1142" hidden="1" customWidth="1"/>
    <col min="12555" max="12800" width="9.140625" style="1142"/>
    <col min="12801" max="12801" width="11.7109375" style="1142" customWidth="1"/>
    <col min="12802" max="12802" width="12.7109375" style="1142" customWidth="1"/>
    <col min="12803" max="12803" width="13.7109375" style="1142" customWidth="1"/>
    <col min="12804" max="12804" width="12.28515625" style="1142" customWidth="1"/>
    <col min="12805" max="12805" width="13.140625" style="1142" customWidth="1"/>
    <col min="12806" max="12806" width="0" style="1142" hidden="1" customWidth="1"/>
    <col min="12807" max="12807" width="2.7109375" style="1142" customWidth="1"/>
    <col min="12808" max="12808" width="60.28515625" style="1142" customWidth="1"/>
    <col min="12809" max="12809" width="39.28515625" style="1142" customWidth="1"/>
    <col min="12810" max="12810" width="0" style="1142" hidden="1" customWidth="1"/>
    <col min="12811" max="13056" width="9.140625" style="1142"/>
    <col min="13057" max="13057" width="11.7109375" style="1142" customWidth="1"/>
    <col min="13058" max="13058" width="12.7109375" style="1142" customWidth="1"/>
    <col min="13059" max="13059" width="13.7109375" style="1142" customWidth="1"/>
    <col min="13060" max="13060" width="12.28515625" style="1142" customWidth="1"/>
    <col min="13061" max="13061" width="13.140625" style="1142" customWidth="1"/>
    <col min="13062" max="13062" width="0" style="1142" hidden="1" customWidth="1"/>
    <col min="13063" max="13063" width="2.7109375" style="1142" customWidth="1"/>
    <col min="13064" max="13064" width="60.28515625" style="1142" customWidth="1"/>
    <col min="13065" max="13065" width="39.28515625" style="1142" customWidth="1"/>
    <col min="13066" max="13066" width="0" style="1142" hidden="1" customWidth="1"/>
    <col min="13067" max="13312" width="9.140625" style="1142"/>
    <col min="13313" max="13313" width="11.7109375" style="1142" customWidth="1"/>
    <col min="13314" max="13314" width="12.7109375" style="1142" customWidth="1"/>
    <col min="13315" max="13315" width="13.7109375" style="1142" customWidth="1"/>
    <col min="13316" max="13316" width="12.28515625" style="1142" customWidth="1"/>
    <col min="13317" max="13317" width="13.140625" style="1142" customWidth="1"/>
    <col min="13318" max="13318" width="0" style="1142" hidden="1" customWidth="1"/>
    <col min="13319" max="13319" width="2.7109375" style="1142" customWidth="1"/>
    <col min="13320" max="13320" width="60.28515625" style="1142" customWidth="1"/>
    <col min="13321" max="13321" width="39.28515625" style="1142" customWidth="1"/>
    <col min="13322" max="13322" width="0" style="1142" hidden="1" customWidth="1"/>
    <col min="13323" max="13568" width="9.140625" style="1142"/>
    <col min="13569" max="13569" width="11.7109375" style="1142" customWidth="1"/>
    <col min="13570" max="13570" width="12.7109375" style="1142" customWidth="1"/>
    <col min="13571" max="13571" width="13.7109375" style="1142" customWidth="1"/>
    <col min="13572" max="13572" width="12.28515625" style="1142" customWidth="1"/>
    <col min="13573" max="13573" width="13.140625" style="1142" customWidth="1"/>
    <col min="13574" max="13574" width="0" style="1142" hidden="1" customWidth="1"/>
    <col min="13575" max="13575" width="2.7109375" style="1142" customWidth="1"/>
    <col min="13576" max="13576" width="60.28515625" style="1142" customWidth="1"/>
    <col min="13577" max="13577" width="39.28515625" style="1142" customWidth="1"/>
    <col min="13578" max="13578" width="0" style="1142" hidden="1" customWidth="1"/>
    <col min="13579" max="13824" width="9.140625" style="1142"/>
    <col min="13825" max="13825" width="11.7109375" style="1142" customWidth="1"/>
    <col min="13826" max="13826" width="12.7109375" style="1142" customWidth="1"/>
    <col min="13827" max="13827" width="13.7109375" style="1142" customWidth="1"/>
    <col min="13828" max="13828" width="12.28515625" style="1142" customWidth="1"/>
    <col min="13829" max="13829" width="13.140625" style="1142" customWidth="1"/>
    <col min="13830" max="13830" width="0" style="1142" hidden="1" customWidth="1"/>
    <col min="13831" max="13831" width="2.7109375" style="1142" customWidth="1"/>
    <col min="13832" max="13832" width="60.28515625" style="1142" customWidth="1"/>
    <col min="13833" max="13833" width="39.28515625" style="1142" customWidth="1"/>
    <col min="13834" max="13834" width="0" style="1142" hidden="1" customWidth="1"/>
    <col min="13835" max="14080" width="9.140625" style="1142"/>
    <col min="14081" max="14081" width="11.7109375" style="1142" customWidth="1"/>
    <col min="14082" max="14082" width="12.7109375" style="1142" customWidth="1"/>
    <col min="14083" max="14083" width="13.7109375" style="1142" customWidth="1"/>
    <col min="14084" max="14084" width="12.28515625" style="1142" customWidth="1"/>
    <col min="14085" max="14085" width="13.140625" style="1142" customWidth="1"/>
    <col min="14086" max="14086" width="0" style="1142" hidden="1" customWidth="1"/>
    <col min="14087" max="14087" width="2.7109375" style="1142" customWidth="1"/>
    <col min="14088" max="14088" width="60.28515625" style="1142" customWidth="1"/>
    <col min="14089" max="14089" width="39.28515625" style="1142" customWidth="1"/>
    <col min="14090" max="14090" width="0" style="1142" hidden="1" customWidth="1"/>
    <col min="14091" max="14336" width="9.140625" style="1142"/>
    <col min="14337" max="14337" width="11.7109375" style="1142" customWidth="1"/>
    <col min="14338" max="14338" width="12.7109375" style="1142" customWidth="1"/>
    <col min="14339" max="14339" width="13.7109375" style="1142" customWidth="1"/>
    <col min="14340" max="14340" width="12.28515625" style="1142" customWidth="1"/>
    <col min="14341" max="14341" width="13.140625" style="1142" customWidth="1"/>
    <col min="14342" max="14342" width="0" style="1142" hidden="1" customWidth="1"/>
    <col min="14343" max="14343" width="2.7109375" style="1142" customWidth="1"/>
    <col min="14344" max="14344" width="60.28515625" style="1142" customWidth="1"/>
    <col min="14345" max="14345" width="39.28515625" style="1142" customWidth="1"/>
    <col min="14346" max="14346" width="0" style="1142" hidden="1" customWidth="1"/>
    <col min="14347" max="14592" width="9.140625" style="1142"/>
    <col min="14593" max="14593" width="11.7109375" style="1142" customWidth="1"/>
    <col min="14594" max="14594" width="12.7109375" style="1142" customWidth="1"/>
    <col min="14595" max="14595" width="13.7109375" style="1142" customWidth="1"/>
    <col min="14596" max="14596" width="12.28515625" style="1142" customWidth="1"/>
    <col min="14597" max="14597" width="13.140625" style="1142" customWidth="1"/>
    <col min="14598" max="14598" width="0" style="1142" hidden="1" customWidth="1"/>
    <col min="14599" max="14599" width="2.7109375" style="1142" customWidth="1"/>
    <col min="14600" max="14600" width="60.28515625" style="1142" customWidth="1"/>
    <col min="14601" max="14601" width="39.28515625" style="1142" customWidth="1"/>
    <col min="14602" max="14602" width="0" style="1142" hidden="1" customWidth="1"/>
    <col min="14603" max="14848" width="9.140625" style="1142"/>
    <col min="14849" max="14849" width="11.7109375" style="1142" customWidth="1"/>
    <col min="14850" max="14850" width="12.7109375" style="1142" customWidth="1"/>
    <col min="14851" max="14851" width="13.7109375" style="1142" customWidth="1"/>
    <col min="14852" max="14852" width="12.28515625" style="1142" customWidth="1"/>
    <col min="14853" max="14853" width="13.140625" style="1142" customWidth="1"/>
    <col min="14854" max="14854" width="0" style="1142" hidden="1" customWidth="1"/>
    <col min="14855" max="14855" width="2.7109375" style="1142" customWidth="1"/>
    <col min="14856" max="14856" width="60.28515625" style="1142" customWidth="1"/>
    <col min="14857" max="14857" width="39.28515625" style="1142" customWidth="1"/>
    <col min="14858" max="14858" width="0" style="1142" hidden="1" customWidth="1"/>
    <col min="14859" max="15104" width="9.140625" style="1142"/>
    <col min="15105" max="15105" width="11.7109375" style="1142" customWidth="1"/>
    <col min="15106" max="15106" width="12.7109375" style="1142" customWidth="1"/>
    <col min="15107" max="15107" width="13.7109375" style="1142" customWidth="1"/>
    <col min="15108" max="15108" width="12.28515625" style="1142" customWidth="1"/>
    <col min="15109" max="15109" width="13.140625" style="1142" customWidth="1"/>
    <col min="15110" max="15110" width="0" style="1142" hidden="1" customWidth="1"/>
    <col min="15111" max="15111" width="2.7109375" style="1142" customWidth="1"/>
    <col min="15112" max="15112" width="60.28515625" style="1142" customWidth="1"/>
    <col min="15113" max="15113" width="39.28515625" style="1142" customWidth="1"/>
    <col min="15114" max="15114" width="0" style="1142" hidden="1" customWidth="1"/>
    <col min="15115" max="15360" width="9.140625" style="1142"/>
    <col min="15361" max="15361" width="11.7109375" style="1142" customWidth="1"/>
    <col min="15362" max="15362" width="12.7109375" style="1142" customWidth="1"/>
    <col min="15363" max="15363" width="13.7109375" style="1142" customWidth="1"/>
    <col min="15364" max="15364" width="12.28515625" style="1142" customWidth="1"/>
    <col min="15365" max="15365" width="13.140625" style="1142" customWidth="1"/>
    <col min="15366" max="15366" width="0" style="1142" hidden="1" customWidth="1"/>
    <col min="15367" max="15367" width="2.7109375" style="1142" customWidth="1"/>
    <col min="15368" max="15368" width="60.28515625" style="1142" customWidth="1"/>
    <col min="15369" max="15369" width="39.28515625" style="1142" customWidth="1"/>
    <col min="15370" max="15370" width="0" style="1142" hidden="1" customWidth="1"/>
    <col min="15371" max="15616" width="9.140625" style="1142"/>
    <col min="15617" max="15617" width="11.7109375" style="1142" customWidth="1"/>
    <col min="15618" max="15618" width="12.7109375" style="1142" customWidth="1"/>
    <col min="15619" max="15619" width="13.7109375" style="1142" customWidth="1"/>
    <col min="15620" max="15620" width="12.28515625" style="1142" customWidth="1"/>
    <col min="15621" max="15621" width="13.140625" style="1142" customWidth="1"/>
    <col min="15622" max="15622" width="0" style="1142" hidden="1" customWidth="1"/>
    <col min="15623" max="15623" width="2.7109375" style="1142" customWidth="1"/>
    <col min="15624" max="15624" width="60.28515625" style="1142" customWidth="1"/>
    <col min="15625" max="15625" width="39.28515625" style="1142" customWidth="1"/>
    <col min="15626" max="15626" width="0" style="1142" hidden="1" customWidth="1"/>
    <col min="15627" max="15872" width="9.140625" style="1142"/>
    <col min="15873" max="15873" width="11.7109375" style="1142" customWidth="1"/>
    <col min="15874" max="15874" width="12.7109375" style="1142" customWidth="1"/>
    <col min="15875" max="15875" width="13.7109375" style="1142" customWidth="1"/>
    <col min="15876" max="15876" width="12.28515625" style="1142" customWidth="1"/>
    <col min="15877" max="15877" width="13.140625" style="1142" customWidth="1"/>
    <col min="15878" max="15878" width="0" style="1142" hidden="1" customWidth="1"/>
    <col min="15879" max="15879" width="2.7109375" style="1142" customWidth="1"/>
    <col min="15880" max="15880" width="60.28515625" style="1142" customWidth="1"/>
    <col min="15881" max="15881" width="39.28515625" style="1142" customWidth="1"/>
    <col min="15882" max="15882" width="0" style="1142" hidden="1" customWidth="1"/>
    <col min="15883" max="16128" width="9.140625" style="1142"/>
    <col min="16129" max="16129" width="11.7109375" style="1142" customWidth="1"/>
    <col min="16130" max="16130" width="12.7109375" style="1142" customWidth="1"/>
    <col min="16131" max="16131" width="13.7109375" style="1142" customWidth="1"/>
    <col min="16132" max="16132" width="12.28515625" style="1142" customWidth="1"/>
    <col min="16133" max="16133" width="13.140625" style="1142" customWidth="1"/>
    <col min="16134" max="16134" width="0" style="1142" hidden="1" customWidth="1"/>
    <col min="16135" max="16135" width="2.7109375" style="1142" customWidth="1"/>
    <col min="16136" max="16136" width="60.28515625" style="1142" customWidth="1"/>
    <col min="16137" max="16137" width="39.28515625" style="1142" customWidth="1"/>
    <col min="16138" max="16138" width="0" style="1142" hidden="1" customWidth="1"/>
    <col min="16139" max="16384" width="9.140625" style="1142"/>
  </cols>
  <sheetData>
    <row r="1" spans="1:21" x14ac:dyDescent="0.25">
      <c r="A1" s="1141" t="s">
        <v>739</v>
      </c>
      <c r="B1" s="1141" t="s">
        <v>740</v>
      </c>
      <c r="C1" s="1141" t="s">
        <v>741</v>
      </c>
      <c r="D1" s="1141" t="s">
        <v>742</v>
      </c>
      <c r="E1" s="1141" t="s">
        <v>743</v>
      </c>
      <c r="F1" s="1141" t="s">
        <v>744</v>
      </c>
      <c r="G1" s="1141"/>
      <c r="H1" s="1141" t="s">
        <v>745</v>
      </c>
    </row>
    <row r="3" spans="1:21" x14ac:dyDescent="0.25">
      <c r="A3" s="1142">
        <v>1</v>
      </c>
      <c r="B3" s="1142">
        <v>1</v>
      </c>
      <c r="C3" s="1142">
        <v>1</v>
      </c>
      <c r="D3" s="1142">
        <v>1</v>
      </c>
      <c r="E3" s="1142">
        <v>1</v>
      </c>
      <c r="F3" s="1143" t="str">
        <f>IF(A3&lt;&gt;"",RIGHT("0"&amp;A3,2)&amp;"."&amp;RIGHT("0"&amp;B3,2)&amp;"."&amp;RIGHT("0"&amp;C3,2)&amp;"."&amp;RIGHT("0"&amp;D3,2)&amp;"."&amp;IF(LEN(E3)&lt;3,RIGHT("00"&amp;E3,3),E3),"")</f>
        <v>01.01.01.01.001</v>
      </c>
      <c r="G3" s="1144"/>
      <c r="H3" s="1142" t="s">
        <v>746</v>
      </c>
      <c r="J3" s="1142" t="str">
        <f>F3&amp;" "&amp;H3</f>
        <v>01.01.01.01.001 Kampung</v>
      </c>
    </row>
    <row r="4" spans="1:21" x14ac:dyDescent="0.25">
      <c r="A4" s="1142">
        <v>1</v>
      </c>
      <c r="B4" s="1142">
        <v>1</v>
      </c>
      <c r="C4" s="1142">
        <v>1</v>
      </c>
      <c r="D4" s="1142">
        <v>1</v>
      </c>
      <c r="E4" s="1142">
        <v>2</v>
      </c>
      <c r="F4" s="1143" t="str">
        <f t="shared" ref="F4:F67" si="0">IF(A4&lt;&gt;"",RIGHT("0"&amp;A4,2)&amp;"."&amp;RIGHT("0"&amp;B4,2)&amp;"."&amp;RIGHT("0"&amp;C4,2)&amp;"."&amp;RIGHT("0"&amp;D4,2)&amp;"."&amp;IF(LEN(E4)&lt;3,RIGHT("00"&amp;E4,3),E4),"")</f>
        <v>01.01.01.01.002</v>
      </c>
      <c r="G4" s="1144"/>
      <c r="H4" s="1142" t="s">
        <v>747</v>
      </c>
      <c r="J4" s="1142" t="str">
        <f t="shared" ref="J4:J67" si="1">F4&amp;" "&amp;H4</f>
        <v>01.01.01.01.002 Tanah Kampung Lain-lain</v>
      </c>
    </row>
    <row r="5" spans="1:21" x14ac:dyDescent="0.25">
      <c r="A5" s="1142">
        <v>1</v>
      </c>
      <c r="B5" s="1142">
        <v>1</v>
      </c>
      <c r="C5" s="1142">
        <v>1</v>
      </c>
      <c r="D5" s="1142">
        <v>2</v>
      </c>
      <c r="E5" s="1142">
        <v>1</v>
      </c>
      <c r="F5" s="1143" t="str">
        <f t="shared" si="0"/>
        <v>01.01.01.02.001</v>
      </c>
      <c r="G5" s="1144"/>
      <c r="H5" s="1142" t="s">
        <v>748</v>
      </c>
      <c r="J5" s="1142" t="str">
        <f t="shared" si="1"/>
        <v>01.01.01.02.001 Emplasmen</v>
      </c>
    </row>
    <row r="6" spans="1:21" x14ac:dyDescent="0.25">
      <c r="A6" s="1142">
        <v>1</v>
      </c>
      <c r="B6" s="1142">
        <v>1</v>
      </c>
      <c r="C6" s="1142">
        <v>1</v>
      </c>
      <c r="D6" s="1142">
        <v>2</v>
      </c>
      <c r="E6" s="1142">
        <v>2</v>
      </c>
      <c r="F6" s="1143" t="str">
        <f t="shared" si="0"/>
        <v>01.01.01.02.002</v>
      </c>
      <c r="G6" s="1144"/>
      <c r="H6" s="1142" t="s">
        <v>749</v>
      </c>
      <c r="J6" s="1142" t="str">
        <f t="shared" si="1"/>
        <v>01.01.01.02.002 Emlasemen Lainnya</v>
      </c>
    </row>
    <row r="7" spans="1:21" x14ac:dyDescent="0.25">
      <c r="A7" s="1142">
        <v>1</v>
      </c>
      <c r="B7" s="1142">
        <v>1</v>
      </c>
      <c r="C7" s="1142">
        <v>1</v>
      </c>
      <c r="D7" s="1142">
        <v>3</v>
      </c>
      <c r="E7" s="1142">
        <v>1</v>
      </c>
      <c r="F7" s="1143" t="str">
        <f t="shared" si="0"/>
        <v>01.01.01.03.001</v>
      </c>
      <c r="G7" s="1144"/>
      <c r="H7" s="1142" t="s">
        <v>750</v>
      </c>
      <c r="J7" s="1142" t="str">
        <f t="shared" si="1"/>
        <v>01.01.01.03.001 Islam</v>
      </c>
    </row>
    <row r="8" spans="1:21" x14ac:dyDescent="0.25">
      <c r="A8" s="1142">
        <v>1</v>
      </c>
      <c r="B8" s="1142">
        <v>1</v>
      </c>
      <c r="C8" s="1142">
        <v>1</v>
      </c>
      <c r="D8" s="1142">
        <v>3</v>
      </c>
      <c r="E8" s="1142">
        <v>2</v>
      </c>
      <c r="F8" s="1143" t="str">
        <f t="shared" si="0"/>
        <v>01.01.01.03.002</v>
      </c>
      <c r="G8" s="1144"/>
      <c r="H8" s="1142" t="s">
        <v>751</v>
      </c>
      <c r="J8" s="1142" t="str">
        <f t="shared" si="1"/>
        <v>01.01.01.03.002 Kristen</v>
      </c>
    </row>
    <row r="9" spans="1:21" x14ac:dyDescent="0.25">
      <c r="A9" s="1142">
        <v>1</v>
      </c>
      <c r="B9" s="1142">
        <v>1</v>
      </c>
      <c r="C9" s="1142">
        <v>1</v>
      </c>
      <c r="D9" s="1142">
        <v>3</v>
      </c>
      <c r="E9" s="1142">
        <v>3</v>
      </c>
      <c r="F9" s="1143" t="str">
        <f t="shared" si="0"/>
        <v>01.01.01.03.003</v>
      </c>
      <c r="G9" s="1144"/>
      <c r="H9" s="1142" t="s">
        <v>752</v>
      </c>
      <c r="J9" s="1142" t="str">
        <f t="shared" si="1"/>
        <v>01.01.01.03.003 Cina</v>
      </c>
    </row>
    <row r="10" spans="1:21" x14ac:dyDescent="0.25">
      <c r="A10" s="1142">
        <v>1</v>
      </c>
      <c r="B10" s="1142">
        <v>1</v>
      </c>
      <c r="C10" s="1142">
        <v>1</v>
      </c>
      <c r="D10" s="1142">
        <v>3</v>
      </c>
      <c r="E10" s="1142">
        <v>4</v>
      </c>
      <c r="F10" s="1143" t="str">
        <f t="shared" si="0"/>
        <v>01.01.01.03.004</v>
      </c>
      <c r="G10" s="1144"/>
      <c r="H10" s="1142" t="s">
        <v>753</v>
      </c>
      <c r="J10" s="1142" t="str">
        <f t="shared" si="1"/>
        <v>01.01.01.03.004 Hindu</v>
      </c>
    </row>
    <row r="11" spans="1:21" x14ac:dyDescent="0.25">
      <c r="A11" s="1142">
        <v>1</v>
      </c>
      <c r="B11" s="1142">
        <v>1</v>
      </c>
      <c r="C11" s="1142">
        <v>1</v>
      </c>
      <c r="D11" s="1142">
        <v>3</v>
      </c>
      <c r="E11" s="1142">
        <v>5</v>
      </c>
      <c r="F11" s="1143" t="str">
        <f t="shared" si="0"/>
        <v>01.01.01.03.005</v>
      </c>
      <c r="G11" s="1144"/>
      <c r="H11" s="1142" t="s">
        <v>754</v>
      </c>
      <c r="J11" s="1142" t="str">
        <f t="shared" si="1"/>
        <v>01.01.01.03.005 Budha</v>
      </c>
    </row>
    <row r="12" spans="1:21" x14ac:dyDescent="0.25">
      <c r="A12" s="1142">
        <v>1</v>
      </c>
      <c r="B12" s="1142">
        <v>1</v>
      </c>
      <c r="C12" s="1142">
        <v>1</v>
      </c>
      <c r="D12" s="1142">
        <v>3</v>
      </c>
      <c r="E12" s="1142">
        <v>6</v>
      </c>
      <c r="F12" s="1143" t="str">
        <f t="shared" si="0"/>
        <v>01.01.01.03.006</v>
      </c>
      <c r="G12" s="1144"/>
      <c r="H12" s="1142" t="s">
        <v>755</v>
      </c>
      <c r="J12" s="1142" t="str">
        <f t="shared" si="1"/>
        <v>01.01.01.03.006 Makam Pahlawan</v>
      </c>
      <c r="Q12" s="1142" t="str">
        <f>IF(ISBLANK([2]KIB.B!M15)=FALSE,[2]KIB.B!M15,"")</f>
        <v/>
      </c>
      <c r="R12" s="1142" t="str">
        <f>IF(ISBLANK([2]KIB.B!N15)=FALSE,[2]KIB.B!N15,"")</f>
        <v/>
      </c>
      <c r="S12" s="1142" t="str">
        <f>IF(ISBLANK([2]KIB.B!O15)=FALSE,[2]KIB.B!O15,"")</f>
        <v/>
      </c>
      <c r="T12" s="1142" t="str">
        <f>IF(ISBLANK([2]KIB.B!P15)=FALSE,[2]KIB.B!P15,"")</f>
        <v/>
      </c>
      <c r="U12" s="1142" t="str">
        <f>IF(ISBLANK([2]KIB.B!Q15)=FALSE,[2]KIB.B!Q15,"")</f>
        <v/>
      </c>
    </row>
    <row r="13" spans="1:21" x14ac:dyDescent="0.25">
      <c r="A13" s="1142">
        <v>1</v>
      </c>
      <c r="B13" s="1142">
        <v>1</v>
      </c>
      <c r="C13" s="1142">
        <v>1</v>
      </c>
      <c r="D13" s="1142">
        <v>3</v>
      </c>
      <c r="E13" s="1142">
        <v>7</v>
      </c>
      <c r="F13" s="1143" t="str">
        <f t="shared" si="0"/>
        <v>01.01.01.03.007</v>
      </c>
      <c r="G13" s="1144"/>
      <c r="H13" s="1142" t="s">
        <v>756</v>
      </c>
      <c r="J13" s="1142" t="str">
        <f t="shared" si="1"/>
        <v>01.01.01.03.007 Tempat Benda Bersejarah</v>
      </c>
    </row>
    <row r="14" spans="1:21" x14ac:dyDescent="0.25">
      <c r="A14" s="1142">
        <v>1</v>
      </c>
      <c r="B14" s="1142">
        <v>1</v>
      </c>
      <c r="C14" s="1142">
        <v>1</v>
      </c>
      <c r="D14" s="1142">
        <v>3</v>
      </c>
      <c r="E14" s="1142">
        <v>8</v>
      </c>
      <c r="F14" s="1143" t="str">
        <f t="shared" si="0"/>
        <v>01.01.01.03.008</v>
      </c>
      <c r="G14" s="1144"/>
      <c r="H14" s="1142" t="s">
        <v>757</v>
      </c>
      <c r="J14" s="1142" t="str">
        <f t="shared" si="1"/>
        <v>01.01.01.03.008 Makam Umum/Kuburan Umum</v>
      </c>
    </row>
    <row r="15" spans="1:21" x14ac:dyDescent="0.25">
      <c r="A15" s="1142">
        <v>1</v>
      </c>
      <c r="B15" s="1142">
        <v>1</v>
      </c>
      <c r="C15" s="1142">
        <v>1</v>
      </c>
      <c r="D15" s="1142">
        <v>3</v>
      </c>
      <c r="E15" s="1142">
        <v>9</v>
      </c>
      <c r="F15" s="1143" t="str">
        <f t="shared" si="0"/>
        <v>01.01.01.03.009</v>
      </c>
      <c r="G15" s="1144"/>
      <c r="H15" s="1142" t="s">
        <v>758</v>
      </c>
      <c r="J15" s="1142" t="str">
        <f t="shared" si="1"/>
        <v>01.01.01.03.009 Kuburan Lainnya</v>
      </c>
    </row>
    <row r="16" spans="1:21" x14ac:dyDescent="0.25">
      <c r="A16" s="1142">
        <v>1</v>
      </c>
      <c r="B16" s="1142">
        <v>1</v>
      </c>
      <c r="C16" s="1142">
        <v>2</v>
      </c>
      <c r="D16" s="1142">
        <v>1</v>
      </c>
      <c r="E16" s="1142">
        <v>1</v>
      </c>
      <c r="F16" s="1143" t="str">
        <f t="shared" si="0"/>
        <v>01.01.02.01.001</v>
      </c>
      <c r="G16" s="1144"/>
      <c r="H16" s="1142" t="s">
        <v>759</v>
      </c>
      <c r="J16" s="1142" t="str">
        <f t="shared" si="1"/>
        <v>01.01.02.01.001 Padi</v>
      </c>
    </row>
    <row r="17" spans="1:10" x14ac:dyDescent="0.25">
      <c r="A17" s="1142">
        <v>1</v>
      </c>
      <c r="B17" s="1142">
        <v>1</v>
      </c>
      <c r="C17" s="1142">
        <v>2</v>
      </c>
      <c r="D17" s="1142">
        <v>1</v>
      </c>
      <c r="E17" s="1142">
        <v>2</v>
      </c>
      <c r="F17" s="1143" t="str">
        <f t="shared" si="0"/>
        <v>01.01.02.01.002</v>
      </c>
      <c r="G17" s="1144"/>
      <c r="H17" s="1142" t="s">
        <v>760</v>
      </c>
      <c r="J17" s="1142" t="str">
        <f t="shared" si="1"/>
        <v>01.01.02.01.002 Palawija</v>
      </c>
    </row>
    <row r="18" spans="1:10" x14ac:dyDescent="0.25">
      <c r="A18" s="1142">
        <v>1</v>
      </c>
      <c r="B18" s="1142">
        <v>1</v>
      </c>
      <c r="C18" s="1142">
        <v>2</v>
      </c>
      <c r="D18" s="1142">
        <v>1</v>
      </c>
      <c r="E18" s="1142">
        <v>3</v>
      </c>
      <c r="F18" s="1143" t="str">
        <f t="shared" si="0"/>
        <v>01.01.02.01.003</v>
      </c>
      <c r="G18" s="1144"/>
      <c r="H18" s="1142" t="s">
        <v>761</v>
      </c>
      <c r="J18" s="1142" t="str">
        <f t="shared" si="1"/>
        <v>01.01.02.01.003 Sawah Ditanami Tebu</v>
      </c>
    </row>
    <row r="19" spans="1:10" x14ac:dyDescent="0.25">
      <c r="A19" s="1142">
        <v>1</v>
      </c>
      <c r="B19" s="1142">
        <v>1</v>
      </c>
      <c r="C19" s="1142">
        <v>2</v>
      </c>
      <c r="D19" s="1142">
        <v>1</v>
      </c>
      <c r="E19" s="1142">
        <v>4</v>
      </c>
      <c r="F19" s="1143" t="str">
        <f t="shared" si="0"/>
        <v>01.01.02.01.004</v>
      </c>
      <c r="G19" s="1144"/>
      <c r="H19" s="1142" t="s">
        <v>762</v>
      </c>
      <c r="J19" s="1142" t="str">
        <f t="shared" si="1"/>
        <v>01.01.02.01.004 Sawah Ditanami Sayuran</v>
      </c>
    </row>
    <row r="20" spans="1:10" x14ac:dyDescent="0.25">
      <c r="A20" s="1142">
        <v>1</v>
      </c>
      <c r="B20" s="1142">
        <v>1</v>
      </c>
      <c r="C20" s="1142">
        <v>2</v>
      </c>
      <c r="D20" s="1142">
        <v>1</v>
      </c>
      <c r="E20" s="1142">
        <v>5</v>
      </c>
      <c r="F20" s="1143" t="str">
        <f t="shared" si="0"/>
        <v>01.01.02.01.005</v>
      </c>
      <c r="G20" s="1144"/>
      <c r="H20" s="1142" t="s">
        <v>763</v>
      </c>
      <c r="J20" s="1142" t="str">
        <f t="shared" si="1"/>
        <v>01.01.02.01.005 Sawah Ditanami Tembakau</v>
      </c>
    </row>
    <row r="21" spans="1:10" x14ac:dyDescent="0.25">
      <c r="A21" s="1142">
        <v>1</v>
      </c>
      <c r="B21" s="1142">
        <v>1</v>
      </c>
      <c r="C21" s="1142">
        <v>2</v>
      </c>
      <c r="D21" s="1142">
        <v>1</v>
      </c>
      <c r="E21" s="1142">
        <v>6</v>
      </c>
      <c r="F21" s="1143" t="str">
        <f t="shared" si="0"/>
        <v>01.01.02.01.006</v>
      </c>
      <c r="G21" s="1144"/>
      <c r="H21" s="1142" t="s">
        <v>764</v>
      </c>
      <c r="J21" s="1142" t="str">
        <f t="shared" si="1"/>
        <v>01.01.02.01.006 Sawah Ditanami Roselia</v>
      </c>
    </row>
    <row r="22" spans="1:10" x14ac:dyDescent="0.25">
      <c r="A22" s="1142">
        <v>1</v>
      </c>
      <c r="B22" s="1142">
        <v>1</v>
      </c>
      <c r="C22" s="1142">
        <v>2</v>
      </c>
      <c r="D22" s="1142">
        <v>1</v>
      </c>
      <c r="E22" s="1142">
        <v>7</v>
      </c>
      <c r="F22" s="1143" t="str">
        <f t="shared" si="0"/>
        <v>01.01.02.01.007</v>
      </c>
      <c r="G22" s="1144"/>
      <c r="H22" s="1142" t="s">
        <v>765</v>
      </c>
      <c r="J22" s="1142" t="str">
        <f t="shared" si="1"/>
        <v>01.01.02.01.007 Sawah Lain-lain</v>
      </c>
    </row>
    <row r="23" spans="1:10" x14ac:dyDescent="0.25">
      <c r="A23" s="1142">
        <v>1</v>
      </c>
      <c r="B23" s="1142">
        <v>1</v>
      </c>
      <c r="C23" s="1142">
        <v>2</v>
      </c>
      <c r="D23" s="1142">
        <v>2</v>
      </c>
      <c r="E23" s="1142">
        <v>1</v>
      </c>
      <c r="F23" s="1143" t="str">
        <f t="shared" si="0"/>
        <v>01.01.02.02.001</v>
      </c>
      <c r="G23" s="1144"/>
      <c r="H23" s="1142" t="s">
        <v>766</v>
      </c>
      <c r="J23" s="1142" t="str">
        <f t="shared" si="1"/>
        <v>01.01.02.02.001 Buah-buahan</v>
      </c>
    </row>
    <row r="24" spans="1:10" x14ac:dyDescent="0.25">
      <c r="A24" s="1142">
        <v>1</v>
      </c>
      <c r="B24" s="1142">
        <v>1</v>
      </c>
      <c r="C24" s="1142">
        <v>2</v>
      </c>
      <c r="D24" s="1142">
        <v>2</v>
      </c>
      <c r="E24" s="1142">
        <v>2</v>
      </c>
      <c r="F24" s="1143" t="str">
        <f t="shared" si="0"/>
        <v>01.01.02.02.002</v>
      </c>
      <c r="G24" s="1144"/>
      <c r="H24" s="1142" t="s">
        <v>767</v>
      </c>
      <c r="J24" s="1142" t="str">
        <f t="shared" si="1"/>
        <v>01.01.02.02.002 Tembakau</v>
      </c>
    </row>
    <row r="25" spans="1:10" x14ac:dyDescent="0.25">
      <c r="A25" s="1142">
        <v>1</v>
      </c>
      <c r="B25" s="1142">
        <v>1</v>
      </c>
      <c r="C25" s="1142">
        <v>2</v>
      </c>
      <c r="D25" s="1142">
        <v>2</v>
      </c>
      <c r="E25" s="1142">
        <v>3</v>
      </c>
      <c r="F25" s="1143" t="str">
        <f t="shared" si="0"/>
        <v>01.01.02.02.003</v>
      </c>
      <c r="G25" s="1144"/>
      <c r="H25" s="1142" t="s">
        <v>768</v>
      </c>
      <c r="J25" s="1142" t="str">
        <f t="shared" si="1"/>
        <v>01.01.02.02.003 Jagung</v>
      </c>
    </row>
    <row r="26" spans="1:10" x14ac:dyDescent="0.25">
      <c r="A26" s="1142">
        <v>1</v>
      </c>
      <c r="B26" s="1142">
        <v>1</v>
      </c>
      <c r="C26" s="1142">
        <v>2</v>
      </c>
      <c r="D26" s="1142">
        <v>2</v>
      </c>
      <c r="E26" s="1142">
        <v>4</v>
      </c>
      <c r="F26" s="1143" t="str">
        <f t="shared" si="0"/>
        <v>01.01.02.02.004</v>
      </c>
      <c r="G26" s="1144"/>
      <c r="H26" s="1142" t="s">
        <v>769</v>
      </c>
      <c r="J26" s="1142" t="str">
        <f t="shared" si="1"/>
        <v>01.01.02.02.004 Ketela Pohon</v>
      </c>
    </row>
    <row r="27" spans="1:10" x14ac:dyDescent="0.25">
      <c r="A27" s="1142">
        <v>1</v>
      </c>
      <c r="B27" s="1142">
        <v>1</v>
      </c>
      <c r="C27" s="1142">
        <v>2</v>
      </c>
      <c r="D27" s="1142">
        <v>2</v>
      </c>
      <c r="E27" s="1142">
        <v>5</v>
      </c>
      <c r="F27" s="1143" t="str">
        <f t="shared" si="0"/>
        <v>01.01.02.02.005</v>
      </c>
      <c r="G27" s="1144"/>
      <c r="H27" s="1142" t="s">
        <v>770</v>
      </c>
      <c r="J27" s="1142" t="str">
        <f t="shared" si="1"/>
        <v>01.01.02.02.005 Kacang Tanah</v>
      </c>
    </row>
    <row r="28" spans="1:10" x14ac:dyDescent="0.25">
      <c r="A28" s="1142">
        <v>1</v>
      </c>
      <c r="B28" s="1142">
        <v>1</v>
      </c>
      <c r="C28" s="1142">
        <v>2</v>
      </c>
      <c r="D28" s="1142">
        <v>2</v>
      </c>
      <c r="E28" s="1142">
        <v>6</v>
      </c>
      <c r="F28" s="1143" t="str">
        <f t="shared" si="0"/>
        <v>01.01.02.02.006</v>
      </c>
      <c r="G28" s="1144"/>
      <c r="H28" s="1142" t="s">
        <v>771</v>
      </c>
      <c r="J28" s="1142" t="str">
        <f t="shared" si="1"/>
        <v>01.01.02.02.006 Kacang Hijau</v>
      </c>
    </row>
    <row r="29" spans="1:10" x14ac:dyDescent="0.25">
      <c r="A29" s="1142">
        <v>1</v>
      </c>
      <c r="B29" s="1142">
        <v>1</v>
      </c>
      <c r="C29" s="1142">
        <v>2</v>
      </c>
      <c r="D29" s="1142">
        <v>2</v>
      </c>
      <c r="E29" s="1142">
        <v>7</v>
      </c>
      <c r="F29" s="1143" t="str">
        <f t="shared" si="0"/>
        <v>01.01.02.02.007</v>
      </c>
      <c r="G29" s="1144"/>
      <c r="H29" s="1142" t="s">
        <v>772</v>
      </c>
      <c r="J29" s="1142" t="str">
        <f t="shared" si="1"/>
        <v>01.01.02.02.007 Kedelai</v>
      </c>
    </row>
    <row r="30" spans="1:10" x14ac:dyDescent="0.25">
      <c r="A30" s="1142">
        <v>1</v>
      </c>
      <c r="B30" s="1142">
        <v>1</v>
      </c>
      <c r="C30" s="1142">
        <v>2</v>
      </c>
      <c r="D30" s="1142">
        <v>2</v>
      </c>
      <c r="E30" s="1142">
        <v>8</v>
      </c>
      <c r="F30" s="1143" t="str">
        <f t="shared" si="0"/>
        <v>01.01.02.02.008</v>
      </c>
      <c r="G30" s="1144"/>
      <c r="H30" s="1142" t="s">
        <v>773</v>
      </c>
      <c r="J30" s="1142" t="str">
        <f t="shared" si="1"/>
        <v>01.01.02.02.008 Ubi Jalar</v>
      </c>
    </row>
    <row r="31" spans="1:10" x14ac:dyDescent="0.25">
      <c r="A31" s="1142">
        <v>1</v>
      </c>
      <c r="B31" s="1142">
        <v>1</v>
      </c>
      <c r="C31" s="1142">
        <v>2</v>
      </c>
      <c r="D31" s="1142">
        <v>2</v>
      </c>
      <c r="E31" s="1142">
        <v>9</v>
      </c>
      <c r="F31" s="1143" t="str">
        <f t="shared" si="0"/>
        <v>01.01.02.02.009</v>
      </c>
      <c r="G31" s="1144"/>
      <c r="H31" s="1142" t="s">
        <v>772</v>
      </c>
      <c r="J31" s="1142" t="str">
        <f t="shared" si="1"/>
        <v>01.01.02.02.009 Kedelai</v>
      </c>
    </row>
    <row r="32" spans="1:10" x14ac:dyDescent="0.25">
      <c r="A32" s="1142">
        <v>1</v>
      </c>
      <c r="B32" s="1142">
        <v>1</v>
      </c>
      <c r="C32" s="1142">
        <v>2</v>
      </c>
      <c r="D32" s="1142">
        <v>2</v>
      </c>
      <c r="E32" s="1142">
        <v>10</v>
      </c>
      <c r="F32" s="1143" t="str">
        <f t="shared" si="0"/>
        <v>01.01.02.02.010</v>
      </c>
      <c r="G32" s="1144"/>
      <c r="H32" s="1142" t="s">
        <v>774</v>
      </c>
      <c r="J32" s="1142" t="str">
        <f t="shared" si="1"/>
        <v>01.01.02.02.010 Tegalan Lain-lain</v>
      </c>
    </row>
    <row r="33" spans="1:10" x14ac:dyDescent="0.25">
      <c r="A33" s="1142">
        <v>1</v>
      </c>
      <c r="B33" s="1142">
        <v>1</v>
      </c>
      <c r="C33" s="1142">
        <v>2</v>
      </c>
      <c r="D33" s="1142">
        <v>3</v>
      </c>
      <c r="E33" s="1142">
        <v>1</v>
      </c>
      <c r="F33" s="1143" t="str">
        <f t="shared" si="0"/>
        <v>01.01.02.03.001</v>
      </c>
      <c r="G33" s="1144"/>
      <c r="H33" s="1142" t="s">
        <v>759</v>
      </c>
      <c r="J33" s="1142" t="str">
        <f t="shared" si="1"/>
        <v>01.01.02.03.001 Padi</v>
      </c>
    </row>
    <row r="34" spans="1:10" x14ac:dyDescent="0.25">
      <c r="A34" s="1142">
        <v>1</v>
      </c>
      <c r="B34" s="1142">
        <v>1</v>
      </c>
      <c r="C34" s="1142">
        <v>2</v>
      </c>
      <c r="D34" s="1142">
        <v>3</v>
      </c>
      <c r="E34" s="1142">
        <v>2</v>
      </c>
      <c r="F34" s="1143" t="str">
        <f t="shared" si="0"/>
        <v>01.01.02.03.002</v>
      </c>
      <c r="G34" s="1144"/>
      <c r="H34" s="1142" t="s">
        <v>768</v>
      </c>
      <c r="J34" s="1142" t="str">
        <f t="shared" si="1"/>
        <v>01.01.02.03.002 Jagung</v>
      </c>
    </row>
    <row r="35" spans="1:10" x14ac:dyDescent="0.25">
      <c r="A35" s="1142">
        <v>1</v>
      </c>
      <c r="B35" s="1142">
        <v>1</v>
      </c>
      <c r="C35" s="1142">
        <v>2</v>
      </c>
      <c r="D35" s="1142">
        <v>3</v>
      </c>
      <c r="E35" s="1142">
        <v>3</v>
      </c>
      <c r="F35" s="1143" t="str">
        <f t="shared" si="0"/>
        <v>01.01.02.03.003</v>
      </c>
      <c r="G35" s="1144"/>
      <c r="H35" s="1142" t="s">
        <v>769</v>
      </c>
      <c r="J35" s="1142" t="str">
        <f t="shared" si="1"/>
        <v>01.01.02.03.003 Ketela Pohon</v>
      </c>
    </row>
    <row r="36" spans="1:10" x14ac:dyDescent="0.25">
      <c r="A36" s="1142">
        <v>1</v>
      </c>
      <c r="B36" s="1142">
        <v>1</v>
      </c>
      <c r="C36" s="1142">
        <v>2</v>
      </c>
      <c r="D36" s="1142">
        <v>3</v>
      </c>
      <c r="E36" s="1142">
        <v>4</v>
      </c>
      <c r="F36" s="1143" t="str">
        <f t="shared" si="0"/>
        <v>01.01.02.03.004</v>
      </c>
      <c r="G36" s="1144"/>
      <c r="H36" s="1142" t="s">
        <v>770</v>
      </c>
      <c r="J36" s="1142" t="str">
        <f t="shared" si="1"/>
        <v>01.01.02.03.004 Kacang Tanah</v>
      </c>
    </row>
    <row r="37" spans="1:10" x14ac:dyDescent="0.25">
      <c r="A37" s="1142">
        <v>1</v>
      </c>
      <c r="B37" s="1142">
        <v>1</v>
      </c>
      <c r="C37" s="1142">
        <v>2</v>
      </c>
      <c r="D37" s="1142">
        <v>3</v>
      </c>
      <c r="E37" s="1142">
        <v>5</v>
      </c>
      <c r="F37" s="1143" t="str">
        <f t="shared" si="0"/>
        <v>01.01.02.03.005</v>
      </c>
      <c r="G37" s="1144"/>
      <c r="H37" s="1142" t="s">
        <v>771</v>
      </c>
      <c r="J37" s="1142" t="str">
        <f t="shared" si="1"/>
        <v>01.01.02.03.005 Kacang Hijau</v>
      </c>
    </row>
    <row r="38" spans="1:10" x14ac:dyDescent="0.25">
      <c r="A38" s="1142">
        <v>1</v>
      </c>
      <c r="B38" s="1142">
        <v>1</v>
      </c>
      <c r="C38" s="1142">
        <v>2</v>
      </c>
      <c r="D38" s="1142">
        <v>3</v>
      </c>
      <c r="E38" s="1142">
        <v>6</v>
      </c>
      <c r="F38" s="1143" t="str">
        <f t="shared" si="0"/>
        <v>01.01.02.03.006</v>
      </c>
      <c r="G38" s="1144"/>
      <c r="H38" s="1142" t="s">
        <v>772</v>
      </c>
      <c r="J38" s="1142" t="str">
        <f t="shared" si="1"/>
        <v>01.01.02.03.006 Kedelai</v>
      </c>
    </row>
    <row r="39" spans="1:10" x14ac:dyDescent="0.25">
      <c r="A39" s="1142">
        <v>1</v>
      </c>
      <c r="B39" s="1142">
        <v>1</v>
      </c>
      <c r="C39" s="1142">
        <v>2</v>
      </c>
      <c r="D39" s="1142">
        <v>3</v>
      </c>
      <c r="E39" s="1142">
        <v>7</v>
      </c>
      <c r="F39" s="1143" t="str">
        <f t="shared" si="0"/>
        <v>01.01.02.03.007</v>
      </c>
      <c r="G39" s="1144"/>
      <c r="H39" s="1142" t="s">
        <v>773</v>
      </c>
      <c r="J39" s="1142" t="str">
        <f t="shared" si="1"/>
        <v>01.01.02.03.007 Ubi Jalar</v>
      </c>
    </row>
    <row r="40" spans="1:10" x14ac:dyDescent="0.25">
      <c r="A40" s="1142">
        <v>1</v>
      </c>
      <c r="B40" s="1142">
        <v>1</v>
      </c>
      <c r="C40" s="1142">
        <v>2</v>
      </c>
      <c r="D40" s="1142">
        <v>3</v>
      </c>
      <c r="E40" s="1142">
        <v>8</v>
      </c>
      <c r="F40" s="1143" t="str">
        <f t="shared" si="0"/>
        <v>01.01.02.03.008</v>
      </c>
      <c r="G40" s="1144"/>
      <c r="H40" s="1142" t="s">
        <v>775</v>
      </c>
      <c r="J40" s="1142" t="str">
        <f t="shared" si="1"/>
        <v>01.01.02.03.008 Keladi</v>
      </c>
    </row>
    <row r="41" spans="1:10" x14ac:dyDescent="0.25">
      <c r="A41" s="1142">
        <v>1</v>
      </c>
      <c r="B41" s="1142">
        <v>1</v>
      </c>
      <c r="C41" s="1142">
        <v>2</v>
      </c>
      <c r="D41" s="1142">
        <v>3</v>
      </c>
      <c r="E41" s="1142">
        <v>9</v>
      </c>
      <c r="F41" s="1143" t="str">
        <f t="shared" si="0"/>
        <v>01.01.02.03.009</v>
      </c>
      <c r="G41" s="1144"/>
      <c r="H41" s="1142" t="s">
        <v>776</v>
      </c>
      <c r="J41" s="1142" t="str">
        <f t="shared" si="1"/>
        <v>01.01.02.03.009 Bengkuang</v>
      </c>
    </row>
    <row r="42" spans="1:10" x14ac:dyDescent="0.25">
      <c r="A42" s="1142">
        <v>1</v>
      </c>
      <c r="B42" s="1142">
        <v>1</v>
      </c>
      <c r="C42" s="1142">
        <v>2</v>
      </c>
      <c r="D42" s="1142">
        <v>3</v>
      </c>
      <c r="E42" s="1142">
        <v>10</v>
      </c>
      <c r="F42" s="1143" t="str">
        <f t="shared" si="0"/>
        <v>01.01.02.03.010</v>
      </c>
      <c r="G42" s="1144"/>
      <c r="H42" s="1142" t="s">
        <v>777</v>
      </c>
      <c r="J42" s="1142" t="str">
        <f t="shared" si="1"/>
        <v>01.01.02.03.010 Apel</v>
      </c>
    </row>
    <row r="43" spans="1:10" x14ac:dyDescent="0.25">
      <c r="A43" s="1142">
        <v>1</v>
      </c>
      <c r="B43" s="1142">
        <v>1</v>
      </c>
      <c r="C43" s="1142">
        <v>2</v>
      </c>
      <c r="D43" s="1142">
        <v>3</v>
      </c>
      <c r="E43" s="1142">
        <v>11</v>
      </c>
      <c r="F43" s="1143" t="str">
        <f t="shared" si="0"/>
        <v>01.01.02.03.011</v>
      </c>
      <c r="G43" s="1144"/>
      <c r="H43" s="1142" t="s">
        <v>778</v>
      </c>
      <c r="J43" s="1142" t="str">
        <f t="shared" si="1"/>
        <v>01.01.02.03.011 Kentang</v>
      </c>
    </row>
    <row r="44" spans="1:10" x14ac:dyDescent="0.25">
      <c r="A44" s="1142">
        <v>1</v>
      </c>
      <c r="B44" s="1142">
        <v>1</v>
      </c>
      <c r="C44" s="1142">
        <v>2</v>
      </c>
      <c r="D44" s="1142">
        <v>3</v>
      </c>
      <c r="E44" s="1142">
        <v>12</v>
      </c>
      <c r="F44" s="1143" t="str">
        <f t="shared" si="0"/>
        <v>01.01.02.03.012</v>
      </c>
      <c r="G44" s="1144"/>
      <c r="H44" s="1142" t="s">
        <v>779</v>
      </c>
      <c r="J44" s="1142" t="str">
        <f t="shared" si="1"/>
        <v>01.01.02.03.012 Jeruk</v>
      </c>
    </row>
    <row r="45" spans="1:10" x14ac:dyDescent="0.25">
      <c r="A45" s="1142">
        <v>1</v>
      </c>
      <c r="B45" s="1142">
        <v>1</v>
      </c>
      <c r="C45" s="1142">
        <v>2</v>
      </c>
      <c r="D45" s="1142">
        <v>3</v>
      </c>
      <c r="E45" s="1142">
        <v>13</v>
      </c>
      <c r="F45" s="1143" t="str">
        <f t="shared" si="0"/>
        <v>01.01.02.03.013</v>
      </c>
      <c r="G45" s="1144"/>
      <c r="H45" s="1142" t="s">
        <v>780</v>
      </c>
      <c r="J45" s="1142" t="str">
        <f t="shared" si="1"/>
        <v>01.01.02.03.013 Ladang Lainnya</v>
      </c>
    </row>
    <row r="46" spans="1:10" x14ac:dyDescent="0.25">
      <c r="A46" s="1142">
        <v>1</v>
      </c>
      <c r="B46" s="1142">
        <v>1</v>
      </c>
      <c r="C46" s="1142">
        <v>3</v>
      </c>
      <c r="D46" s="1142">
        <v>1</v>
      </c>
      <c r="E46" s="1142">
        <v>1</v>
      </c>
      <c r="F46" s="1143" t="str">
        <f t="shared" si="0"/>
        <v>01.01.03.01.001</v>
      </c>
      <c r="G46" s="1144"/>
      <c r="H46" s="1142" t="s">
        <v>781</v>
      </c>
      <c r="J46" s="1142" t="str">
        <f t="shared" si="1"/>
        <v>01.01.03.01.001 Karet</v>
      </c>
    </row>
    <row r="47" spans="1:10" x14ac:dyDescent="0.25">
      <c r="A47" s="1142">
        <v>1</v>
      </c>
      <c r="B47" s="1142">
        <v>1</v>
      </c>
      <c r="C47" s="1142">
        <v>3</v>
      </c>
      <c r="D47" s="1142">
        <v>1</v>
      </c>
      <c r="E47" s="1142">
        <v>2</v>
      </c>
      <c r="F47" s="1143" t="str">
        <f t="shared" si="0"/>
        <v>01.01.03.01.002</v>
      </c>
      <c r="G47" s="1144"/>
      <c r="H47" s="1142" t="s">
        <v>782</v>
      </c>
      <c r="J47" s="1142" t="str">
        <f t="shared" si="1"/>
        <v>01.01.03.01.002 Kopi</v>
      </c>
    </row>
    <row r="48" spans="1:10" x14ac:dyDescent="0.25">
      <c r="A48" s="1142">
        <v>1</v>
      </c>
      <c r="B48" s="1142">
        <v>1</v>
      </c>
      <c r="C48" s="1142">
        <v>3</v>
      </c>
      <c r="D48" s="1142">
        <v>1</v>
      </c>
      <c r="E48" s="1142">
        <v>3</v>
      </c>
      <c r="F48" s="1143" t="str">
        <f t="shared" si="0"/>
        <v>01.01.03.01.003</v>
      </c>
      <c r="G48" s="1144"/>
      <c r="H48" s="1142" t="s">
        <v>783</v>
      </c>
      <c r="J48" s="1142" t="str">
        <f t="shared" si="1"/>
        <v>01.01.03.01.003 Kelapa</v>
      </c>
    </row>
    <row r="49" spans="1:10" x14ac:dyDescent="0.25">
      <c r="A49" s="1142">
        <v>1</v>
      </c>
      <c r="B49" s="1142">
        <v>1</v>
      </c>
      <c r="C49" s="1142">
        <v>3</v>
      </c>
      <c r="D49" s="1142">
        <v>1</v>
      </c>
      <c r="E49" s="1142">
        <v>4</v>
      </c>
      <c r="F49" s="1143" t="str">
        <f t="shared" si="0"/>
        <v>01.01.03.01.004</v>
      </c>
      <c r="G49" s="1144"/>
      <c r="H49" s="1142" t="s">
        <v>784</v>
      </c>
      <c r="J49" s="1142" t="str">
        <f t="shared" si="1"/>
        <v>01.01.03.01.004 Randu</v>
      </c>
    </row>
    <row r="50" spans="1:10" x14ac:dyDescent="0.25">
      <c r="A50" s="1142">
        <v>1</v>
      </c>
      <c r="B50" s="1142">
        <v>1</v>
      </c>
      <c r="C50" s="1142">
        <v>3</v>
      </c>
      <c r="D50" s="1142">
        <v>1</v>
      </c>
      <c r="E50" s="1142">
        <v>5</v>
      </c>
      <c r="F50" s="1143" t="str">
        <f t="shared" si="0"/>
        <v>01.01.03.01.005</v>
      </c>
      <c r="G50" s="1144"/>
      <c r="H50" s="1142" t="s">
        <v>785</v>
      </c>
      <c r="J50" s="1142" t="str">
        <f t="shared" si="1"/>
        <v>01.01.03.01.005 Lada</v>
      </c>
    </row>
    <row r="51" spans="1:10" x14ac:dyDescent="0.25">
      <c r="A51" s="1142">
        <v>1</v>
      </c>
      <c r="B51" s="1142">
        <v>1</v>
      </c>
      <c r="C51" s="1142">
        <v>3</v>
      </c>
      <c r="D51" s="1142">
        <v>1</v>
      </c>
      <c r="E51" s="1142">
        <v>6</v>
      </c>
      <c r="F51" s="1143" t="str">
        <f t="shared" si="0"/>
        <v>01.01.03.01.006</v>
      </c>
      <c r="G51" s="1144"/>
      <c r="H51" s="1142" t="s">
        <v>786</v>
      </c>
      <c r="J51" s="1142" t="str">
        <f t="shared" si="1"/>
        <v>01.01.03.01.006 Teh</v>
      </c>
    </row>
    <row r="52" spans="1:10" x14ac:dyDescent="0.25">
      <c r="A52" s="1142">
        <v>1</v>
      </c>
      <c r="B52" s="1142">
        <v>1</v>
      </c>
      <c r="C52" s="1142">
        <v>3</v>
      </c>
      <c r="D52" s="1142">
        <v>1</v>
      </c>
      <c r="E52" s="1142">
        <v>7</v>
      </c>
      <c r="F52" s="1143" t="str">
        <f t="shared" si="0"/>
        <v>01.01.03.01.007</v>
      </c>
      <c r="G52" s="1144"/>
      <c r="H52" s="1142" t="s">
        <v>787</v>
      </c>
      <c r="J52" s="1142" t="str">
        <f t="shared" si="1"/>
        <v>01.01.03.01.007 Kina</v>
      </c>
    </row>
    <row r="53" spans="1:10" x14ac:dyDescent="0.25">
      <c r="A53" s="1142">
        <v>1</v>
      </c>
      <c r="B53" s="1142">
        <v>1</v>
      </c>
      <c r="C53" s="1142">
        <v>3</v>
      </c>
      <c r="D53" s="1142">
        <v>1</v>
      </c>
      <c r="E53" s="1142">
        <v>8</v>
      </c>
      <c r="F53" s="1143" t="str">
        <f t="shared" si="0"/>
        <v>01.01.03.01.008</v>
      </c>
      <c r="G53" s="1144"/>
      <c r="H53" s="1142" t="s">
        <v>788</v>
      </c>
      <c r="J53" s="1142" t="str">
        <f t="shared" si="1"/>
        <v>01.01.03.01.008 Coklat</v>
      </c>
    </row>
    <row r="54" spans="1:10" x14ac:dyDescent="0.25">
      <c r="A54" s="1142">
        <v>1</v>
      </c>
      <c r="B54" s="1142">
        <v>1</v>
      </c>
      <c r="C54" s="1142">
        <v>3</v>
      </c>
      <c r="D54" s="1142">
        <v>1</v>
      </c>
      <c r="E54" s="1142">
        <v>9</v>
      </c>
      <c r="F54" s="1143" t="str">
        <f t="shared" si="0"/>
        <v>01.01.03.01.009</v>
      </c>
      <c r="G54" s="1144"/>
      <c r="H54" s="1142" t="s">
        <v>789</v>
      </c>
      <c r="J54" s="1142" t="str">
        <f t="shared" si="1"/>
        <v>01.01.03.01.009 Kelapa Sawit</v>
      </c>
    </row>
    <row r="55" spans="1:10" x14ac:dyDescent="0.25">
      <c r="A55" s="1142">
        <v>1</v>
      </c>
      <c r="B55" s="1142">
        <v>1</v>
      </c>
      <c r="C55" s="1142">
        <v>3</v>
      </c>
      <c r="D55" s="1142">
        <v>1</v>
      </c>
      <c r="E55" s="1142">
        <v>10</v>
      </c>
      <c r="F55" s="1143" t="str">
        <f t="shared" si="0"/>
        <v>01.01.03.01.010</v>
      </c>
      <c r="G55" s="1144"/>
      <c r="H55" s="1142" t="s">
        <v>790</v>
      </c>
      <c r="J55" s="1142" t="str">
        <f t="shared" si="1"/>
        <v>01.01.03.01.010 Sereh</v>
      </c>
    </row>
    <row r="56" spans="1:10" x14ac:dyDescent="0.25">
      <c r="A56" s="1142">
        <v>1</v>
      </c>
      <c r="B56" s="1142">
        <v>1</v>
      </c>
      <c r="C56" s="1142">
        <v>3</v>
      </c>
      <c r="D56" s="1142">
        <v>1</v>
      </c>
      <c r="E56" s="1142">
        <v>11</v>
      </c>
      <c r="F56" s="1143" t="str">
        <f t="shared" si="0"/>
        <v>01.01.03.01.011</v>
      </c>
      <c r="G56" s="1144"/>
      <c r="H56" s="1142" t="s">
        <v>791</v>
      </c>
      <c r="J56" s="1142" t="str">
        <f t="shared" si="1"/>
        <v>01.01.03.01.011 Cengkeh</v>
      </c>
    </row>
    <row r="57" spans="1:10" x14ac:dyDescent="0.25">
      <c r="A57" s="1142">
        <v>1</v>
      </c>
      <c r="B57" s="1142">
        <v>1</v>
      </c>
      <c r="C57" s="1142">
        <v>3</v>
      </c>
      <c r="D57" s="1142">
        <v>1</v>
      </c>
      <c r="E57" s="1142">
        <v>12</v>
      </c>
      <c r="F57" s="1143" t="str">
        <f t="shared" si="0"/>
        <v>01.01.03.01.012</v>
      </c>
      <c r="G57" s="1144"/>
      <c r="H57" s="1142" t="s">
        <v>792</v>
      </c>
      <c r="J57" s="1142" t="str">
        <f t="shared" si="1"/>
        <v>01.01.03.01.012 Pala</v>
      </c>
    </row>
    <row r="58" spans="1:10" x14ac:dyDescent="0.25">
      <c r="A58" s="1142">
        <v>1</v>
      </c>
      <c r="B58" s="1142">
        <v>1</v>
      </c>
      <c r="C58" s="1142">
        <v>3</v>
      </c>
      <c r="D58" s="1142">
        <v>1</v>
      </c>
      <c r="E58" s="1142">
        <v>13</v>
      </c>
      <c r="F58" s="1143" t="str">
        <f t="shared" si="0"/>
        <v>01.01.03.01.013</v>
      </c>
      <c r="G58" s="1144"/>
      <c r="H58" s="1142" t="s">
        <v>793</v>
      </c>
      <c r="J58" s="1142" t="str">
        <f t="shared" si="1"/>
        <v>01.01.03.01.013 Sagu</v>
      </c>
    </row>
    <row r="59" spans="1:10" x14ac:dyDescent="0.25">
      <c r="A59" s="1142">
        <v>1</v>
      </c>
      <c r="B59" s="1142">
        <v>1</v>
      </c>
      <c r="C59" s="1142">
        <v>3</v>
      </c>
      <c r="D59" s="1142">
        <v>1</v>
      </c>
      <c r="E59" s="1142">
        <v>14</v>
      </c>
      <c r="F59" s="1143" t="str">
        <f t="shared" si="0"/>
        <v>01.01.03.01.014</v>
      </c>
      <c r="G59" s="1144"/>
      <c r="H59" s="1142" t="s">
        <v>794</v>
      </c>
      <c r="J59" s="1142" t="str">
        <f t="shared" si="1"/>
        <v>01.01.03.01.014 Jambu Mente</v>
      </c>
    </row>
    <row r="60" spans="1:10" x14ac:dyDescent="0.25">
      <c r="A60" s="1142">
        <v>1</v>
      </c>
      <c r="B60" s="1142">
        <v>1</v>
      </c>
      <c r="C60" s="1142">
        <v>3</v>
      </c>
      <c r="D60" s="1142">
        <v>1</v>
      </c>
      <c r="E60" s="1142">
        <v>15</v>
      </c>
      <c r="F60" s="1143" t="str">
        <f t="shared" si="0"/>
        <v>01.01.03.01.015</v>
      </c>
      <c r="G60" s="1144"/>
      <c r="H60" s="1142" t="s">
        <v>795</v>
      </c>
      <c r="J60" s="1142" t="str">
        <f t="shared" si="1"/>
        <v>01.01.03.01.015 Tengkawang</v>
      </c>
    </row>
    <row r="61" spans="1:10" x14ac:dyDescent="0.25">
      <c r="A61" s="1142">
        <v>1</v>
      </c>
      <c r="B61" s="1142">
        <v>1</v>
      </c>
      <c r="C61" s="1142">
        <v>3</v>
      </c>
      <c r="D61" s="1142">
        <v>1</v>
      </c>
      <c r="E61" s="1142">
        <v>16</v>
      </c>
      <c r="F61" s="1143" t="str">
        <f t="shared" si="0"/>
        <v>01.01.03.01.016</v>
      </c>
      <c r="G61" s="1144"/>
      <c r="H61" s="1142" t="s">
        <v>796</v>
      </c>
      <c r="J61" s="1142" t="str">
        <f t="shared" si="1"/>
        <v>01.01.03.01.016 Minyak Kayu Putih</v>
      </c>
    </row>
    <row r="62" spans="1:10" x14ac:dyDescent="0.25">
      <c r="A62" s="1142">
        <v>1</v>
      </c>
      <c r="B62" s="1142">
        <v>1</v>
      </c>
      <c r="C62" s="1142">
        <v>3</v>
      </c>
      <c r="D62" s="1142">
        <v>1</v>
      </c>
      <c r="E62" s="1142">
        <v>17</v>
      </c>
      <c r="F62" s="1143" t="str">
        <f t="shared" si="0"/>
        <v>01.01.03.01.017</v>
      </c>
      <c r="G62" s="1144"/>
      <c r="H62" s="1142" t="s">
        <v>797</v>
      </c>
      <c r="J62" s="1142" t="str">
        <f t="shared" si="1"/>
        <v>01.01.03.01.017 Kayu Manis</v>
      </c>
    </row>
    <row r="63" spans="1:10" x14ac:dyDescent="0.25">
      <c r="A63" s="1142">
        <v>1</v>
      </c>
      <c r="B63" s="1142">
        <v>1</v>
      </c>
      <c r="C63" s="1142">
        <v>3</v>
      </c>
      <c r="D63" s="1142">
        <v>1</v>
      </c>
      <c r="E63" s="1142">
        <v>18</v>
      </c>
      <c r="F63" s="1143" t="str">
        <f t="shared" si="0"/>
        <v>01.01.03.01.018</v>
      </c>
      <c r="G63" s="1144"/>
      <c r="H63" s="1142" t="s">
        <v>798</v>
      </c>
      <c r="J63" s="1142" t="str">
        <f t="shared" si="1"/>
        <v>01.01.03.01.018 Petai</v>
      </c>
    </row>
    <row r="64" spans="1:10" x14ac:dyDescent="0.25">
      <c r="A64" s="1142">
        <v>1</v>
      </c>
      <c r="B64" s="1142">
        <v>1</v>
      </c>
      <c r="C64" s="1142">
        <v>3</v>
      </c>
      <c r="D64" s="1142">
        <v>1</v>
      </c>
      <c r="E64" s="1142">
        <v>19</v>
      </c>
      <c r="F64" s="1143" t="str">
        <f t="shared" si="0"/>
        <v>01.01.03.01.019</v>
      </c>
      <c r="G64" s="1144"/>
      <c r="H64" s="1142" t="s">
        <v>799</v>
      </c>
      <c r="J64" s="1142" t="str">
        <f t="shared" si="1"/>
        <v>01.01.03.01.019 Perkebunan Lain-lain</v>
      </c>
    </row>
    <row r="65" spans="1:10" x14ac:dyDescent="0.25">
      <c r="A65" s="1142">
        <v>1</v>
      </c>
      <c r="B65" s="1142">
        <v>1</v>
      </c>
      <c r="C65" s="1142">
        <v>4</v>
      </c>
      <c r="D65" s="1142">
        <v>1</v>
      </c>
      <c r="E65" s="1142">
        <v>1</v>
      </c>
      <c r="F65" s="1143" t="str">
        <f t="shared" si="0"/>
        <v>01.01.04.01.001</v>
      </c>
      <c r="G65" s="1144"/>
      <c r="H65" s="1142" t="s">
        <v>800</v>
      </c>
      <c r="J65" s="1142" t="str">
        <f t="shared" si="1"/>
        <v>01.01.04.01.001 Tanaman Rupa-rupa</v>
      </c>
    </row>
    <row r="66" spans="1:10" x14ac:dyDescent="0.25">
      <c r="A66" s="1142">
        <v>1</v>
      </c>
      <c r="B66" s="1142">
        <v>1</v>
      </c>
      <c r="C66" s="1142">
        <v>4</v>
      </c>
      <c r="D66" s="1142">
        <v>1</v>
      </c>
      <c r="E66" s="1142">
        <v>2</v>
      </c>
      <c r="F66" s="1143" t="str">
        <f t="shared" si="0"/>
        <v>01.01.04.01.002</v>
      </c>
      <c r="G66" s="1144"/>
      <c r="H66" s="1142" t="s">
        <v>801</v>
      </c>
      <c r="J66" s="1142" t="str">
        <f t="shared" si="1"/>
        <v>01.01.04.01.002 Tanah Kebun CampuranLain-lain</v>
      </c>
    </row>
    <row r="67" spans="1:10" ht="16.5" customHeight="1" x14ac:dyDescent="0.25">
      <c r="A67" s="1142">
        <v>1</v>
      </c>
      <c r="B67" s="1142">
        <v>1</v>
      </c>
      <c r="C67" s="1142">
        <v>4</v>
      </c>
      <c r="D67" s="1142">
        <v>2</v>
      </c>
      <c r="E67" s="1142">
        <v>1</v>
      </c>
      <c r="F67" s="1143" t="str">
        <f t="shared" si="0"/>
        <v>01.01.04.02.001</v>
      </c>
      <c r="G67" s="1144"/>
      <c r="H67" s="1142" t="s">
        <v>802</v>
      </c>
      <c r="J67" s="1142" t="str">
        <f t="shared" si="1"/>
        <v>01.01.04.02.001 Jenis Tanaman Rupa-rupa &amp; tidak jelas mana yang me</v>
      </c>
    </row>
    <row r="68" spans="1:10" x14ac:dyDescent="0.25">
      <c r="A68" s="1142">
        <v>1</v>
      </c>
      <c r="B68" s="1142">
        <v>1</v>
      </c>
      <c r="C68" s="1142">
        <v>4</v>
      </c>
      <c r="D68" s="1142">
        <v>2</v>
      </c>
      <c r="E68" s="1142">
        <v>2</v>
      </c>
      <c r="F68" s="1143" t="str">
        <f t="shared" ref="F68:F131" si="2">IF(A68&lt;&gt;"",RIGHT("0"&amp;A68,2)&amp;"."&amp;RIGHT("0"&amp;B68,2)&amp;"."&amp;RIGHT("0"&amp;C68,2)&amp;"."&amp;RIGHT("0"&amp;D68,2)&amp;"."&amp;IF(LEN(E68)&lt;3,RIGHT("00"&amp;E68,3),E68),"")</f>
        <v>01.01.04.02.002</v>
      </c>
      <c r="G68" s="1144"/>
      <c r="H68" s="1142" t="s">
        <v>803</v>
      </c>
      <c r="J68" s="1142" t="str">
        <f t="shared" ref="J68:J131" si="3">F68&amp;" "&amp;H68</f>
        <v>01.01.04.02.002 Tanaman Luar Pekarangan</v>
      </c>
    </row>
    <row r="69" spans="1:10" x14ac:dyDescent="0.25">
      <c r="A69" s="1142">
        <v>1</v>
      </c>
      <c r="B69" s="1142">
        <v>1</v>
      </c>
      <c r="C69" s="1142">
        <v>4</v>
      </c>
      <c r="D69" s="1142">
        <v>2</v>
      </c>
      <c r="E69" s="1142">
        <v>3</v>
      </c>
      <c r="F69" s="1143" t="str">
        <f t="shared" si="2"/>
        <v>01.01.04.02.003</v>
      </c>
      <c r="G69" s="1144"/>
      <c r="H69" s="1142" t="s">
        <v>804</v>
      </c>
      <c r="J69" s="1142" t="str">
        <f t="shared" si="3"/>
        <v>01.01.04.02.003 Tanah Kebun Campuran Lain-lain</v>
      </c>
    </row>
    <row r="70" spans="1:10" x14ac:dyDescent="0.25">
      <c r="A70" s="1142">
        <v>1</v>
      </c>
      <c r="B70" s="1142">
        <v>1</v>
      </c>
      <c r="C70" s="1142">
        <v>5</v>
      </c>
      <c r="D70" s="1142">
        <v>1</v>
      </c>
      <c r="E70" s="1142">
        <v>1</v>
      </c>
      <c r="F70" s="1143" t="str">
        <f t="shared" si="2"/>
        <v>01.01.05.01.001</v>
      </c>
      <c r="G70" s="1144"/>
      <c r="H70" s="1142" t="s">
        <v>805</v>
      </c>
      <c r="J70" s="1142" t="str">
        <f t="shared" si="3"/>
        <v>01.01.05.01.001 Meranti</v>
      </c>
    </row>
    <row r="71" spans="1:10" x14ac:dyDescent="0.25">
      <c r="A71" s="1142">
        <v>1</v>
      </c>
      <c r="B71" s="1142">
        <v>1</v>
      </c>
      <c r="C71" s="1142">
        <v>5</v>
      </c>
      <c r="D71" s="1142">
        <v>1</v>
      </c>
      <c r="E71" s="1142">
        <v>2</v>
      </c>
      <c r="F71" s="1143" t="str">
        <f t="shared" si="2"/>
        <v>01.01.05.01.002</v>
      </c>
      <c r="G71" s="1144"/>
      <c r="H71" s="1142" t="s">
        <v>806</v>
      </c>
      <c r="J71" s="1142" t="str">
        <f t="shared" si="3"/>
        <v>01.01.05.01.002 Rasamala</v>
      </c>
    </row>
    <row r="72" spans="1:10" x14ac:dyDescent="0.25">
      <c r="A72" s="1142">
        <v>1</v>
      </c>
      <c r="B72" s="1142">
        <v>1</v>
      </c>
      <c r="C72" s="1142">
        <v>5</v>
      </c>
      <c r="D72" s="1142">
        <v>1</v>
      </c>
      <c r="E72" s="1142">
        <v>3</v>
      </c>
      <c r="F72" s="1143" t="str">
        <f t="shared" si="2"/>
        <v>01.01.05.01.003</v>
      </c>
      <c r="G72" s="1144"/>
      <c r="H72" s="1142" t="s">
        <v>807</v>
      </c>
      <c r="J72" s="1142" t="str">
        <f t="shared" si="3"/>
        <v>01.01.05.01.003 Bulian</v>
      </c>
    </row>
    <row r="73" spans="1:10" x14ac:dyDescent="0.25">
      <c r="A73" s="1142">
        <v>1</v>
      </c>
      <c r="B73" s="1142">
        <v>1</v>
      </c>
      <c r="C73" s="1142">
        <v>5</v>
      </c>
      <c r="D73" s="1142">
        <v>1</v>
      </c>
      <c r="E73" s="1142">
        <v>4</v>
      </c>
      <c r="F73" s="1143" t="str">
        <f t="shared" si="2"/>
        <v>01.01.05.01.004</v>
      </c>
      <c r="G73" s="1144"/>
      <c r="H73" s="1142" t="s">
        <v>808</v>
      </c>
      <c r="J73" s="1142" t="str">
        <f t="shared" si="3"/>
        <v>01.01.05.01.004 Medang</v>
      </c>
    </row>
    <row r="74" spans="1:10" x14ac:dyDescent="0.25">
      <c r="A74" s="1142">
        <v>1</v>
      </c>
      <c r="B74" s="1142">
        <v>1</v>
      </c>
      <c r="C74" s="1142">
        <v>5</v>
      </c>
      <c r="D74" s="1142">
        <v>1</v>
      </c>
      <c r="E74" s="1142">
        <v>5</v>
      </c>
      <c r="F74" s="1143" t="str">
        <f t="shared" si="2"/>
        <v>01.01.05.01.005</v>
      </c>
      <c r="G74" s="1144"/>
      <c r="H74" s="1142" t="s">
        <v>809</v>
      </c>
      <c r="J74" s="1142" t="str">
        <f t="shared" si="3"/>
        <v>01.01.05.01.005 Jelutung</v>
      </c>
    </row>
    <row r="75" spans="1:10" x14ac:dyDescent="0.25">
      <c r="A75" s="1142">
        <v>1</v>
      </c>
      <c r="B75" s="1142">
        <v>1</v>
      </c>
      <c r="C75" s="1142">
        <v>5</v>
      </c>
      <c r="D75" s="1142">
        <v>1</v>
      </c>
      <c r="E75" s="1142">
        <v>6</v>
      </c>
      <c r="F75" s="1143" t="str">
        <f t="shared" si="2"/>
        <v>01.01.05.01.006</v>
      </c>
      <c r="G75" s="1144"/>
      <c r="H75" s="1142" t="s">
        <v>810</v>
      </c>
      <c r="J75" s="1142" t="str">
        <f t="shared" si="3"/>
        <v>01.01.05.01.006 Ramin</v>
      </c>
    </row>
    <row r="76" spans="1:10" x14ac:dyDescent="0.25">
      <c r="A76" s="1142">
        <v>1</v>
      </c>
      <c r="B76" s="1142">
        <v>1</v>
      </c>
      <c r="C76" s="1142">
        <v>5</v>
      </c>
      <c r="D76" s="1142">
        <v>1</v>
      </c>
      <c r="E76" s="1142">
        <v>7</v>
      </c>
      <c r="F76" s="1143" t="str">
        <f t="shared" si="2"/>
        <v>01.01.05.01.007</v>
      </c>
      <c r="G76" s="1144"/>
      <c r="H76" s="1142" t="s">
        <v>811</v>
      </c>
      <c r="J76" s="1142" t="str">
        <f t="shared" si="3"/>
        <v>01.01.05.01.007 Puspa</v>
      </c>
    </row>
    <row r="77" spans="1:10" x14ac:dyDescent="0.25">
      <c r="A77" s="1142">
        <v>1</v>
      </c>
      <c r="B77" s="1142">
        <v>1</v>
      </c>
      <c r="C77" s="1142">
        <v>5</v>
      </c>
      <c r="D77" s="1142">
        <v>1</v>
      </c>
      <c r="E77" s="1142">
        <v>8</v>
      </c>
      <c r="F77" s="1143" t="str">
        <f t="shared" si="2"/>
        <v>01.01.05.01.008</v>
      </c>
      <c r="G77" s="1144"/>
      <c r="H77" s="1142" t="s">
        <v>812</v>
      </c>
      <c r="J77" s="1142" t="str">
        <f t="shared" si="3"/>
        <v>01.01.05.01.008 Sunintem</v>
      </c>
    </row>
    <row r="78" spans="1:10" x14ac:dyDescent="0.25">
      <c r="A78" s="1142">
        <v>1</v>
      </c>
      <c r="B78" s="1142">
        <v>1</v>
      </c>
      <c r="C78" s="1142">
        <v>5</v>
      </c>
      <c r="D78" s="1142">
        <v>1</v>
      </c>
      <c r="E78" s="1142">
        <v>9</v>
      </c>
      <c r="F78" s="1143" t="str">
        <f t="shared" si="2"/>
        <v>01.01.05.01.009</v>
      </c>
      <c r="G78" s="1144"/>
      <c r="H78" s="1142" t="s">
        <v>813</v>
      </c>
      <c r="J78" s="1142" t="str">
        <f t="shared" si="3"/>
        <v>01.01.05.01.009 Albenia</v>
      </c>
    </row>
    <row r="79" spans="1:10" x14ac:dyDescent="0.25">
      <c r="A79" s="1142">
        <v>1</v>
      </c>
      <c r="B79" s="1142">
        <v>1</v>
      </c>
      <c r="C79" s="1142">
        <v>5</v>
      </c>
      <c r="D79" s="1142">
        <v>1</v>
      </c>
      <c r="E79" s="1142">
        <v>10</v>
      </c>
      <c r="F79" s="1143" t="str">
        <f t="shared" si="2"/>
        <v>01.01.05.01.010</v>
      </c>
      <c r="G79" s="1144"/>
      <c r="H79" s="1142" t="s">
        <v>814</v>
      </c>
      <c r="J79" s="1142" t="str">
        <f t="shared" si="3"/>
        <v>01.01.05.01.010 Kayu Besar/Ulin</v>
      </c>
    </row>
    <row r="80" spans="1:10" x14ac:dyDescent="0.25">
      <c r="A80" s="1142">
        <v>1</v>
      </c>
      <c r="B80" s="1142">
        <v>1</v>
      </c>
      <c r="C80" s="1142">
        <v>5</v>
      </c>
      <c r="D80" s="1142">
        <v>1</v>
      </c>
      <c r="E80" s="1142">
        <v>11</v>
      </c>
      <c r="F80" s="1143" t="str">
        <f t="shared" si="2"/>
        <v>01.01.05.01.011</v>
      </c>
      <c r="G80" s="1144"/>
      <c r="H80" s="1142" t="s">
        <v>815</v>
      </c>
      <c r="J80" s="1142" t="str">
        <f t="shared" si="3"/>
        <v>01.01.05.01.011  Tanah Hutan Lain-lain</v>
      </c>
    </row>
    <row r="81" spans="1:10" x14ac:dyDescent="0.25">
      <c r="A81" s="1142">
        <v>1</v>
      </c>
      <c r="B81" s="1142">
        <v>1</v>
      </c>
      <c r="C81" s="1142">
        <v>5</v>
      </c>
      <c r="D81" s="1142">
        <v>2</v>
      </c>
      <c r="E81" s="1142">
        <v>1</v>
      </c>
      <c r="F81" s="1143" t="str">
        <f t="shared" si="2"/>
        <v>01.01.05.02.001</v>
      </c>
      <c r="G81" s="1144"/>
      <c r="H81" s="1142" t="s">
        <v>816</v>
      </c>
      <c r="J81" s="1142" t="str">
        <f t="shared" si="3"/>
        <v>01.01.05.02.001 Semak-semak</v>
      </c>
    </row>
    <row r="82" spans="1:10" x14ac:dyDescent="0.25">
      <c r="A82" s="1142">
        <v>1</v>
      </c>
      <c r="B82" s="1142">
        <v>1</v>
      </c>
      <c r="C82" s="1142">
        <v>5</v>
      </c>
      <c r="D82" s="1142">
        <v>2</v>
      </c>
      <c r="E82" s="1142">
        <v>2</v>
      </c>
      <c r="F82" s="1143" t="str">
        <f t="shared" si="2"/>
        <v>01.01.05.02.002</v>
      </c>
      <c r="G82" s="1144"/>
      <c r="H82" s="1142" t="s">
        <v>817</v>
      </c>
      <c r="J82" s="1142" t="str">
        <f t="shared" si="3"/>
        <v>01.01.05.02.002 Hutan Belukar</v>
      </c>
    </row>
    <row r="83" spans="1:10" x14ac:dyDescent="0.25">
      <c r="A83" s="1142">
        <v>1</v>
      </c>
      <c r="B83" s="1142">
        <v>1</v>
      </c>
      <c r="C83" s="1142">
        <v>5</v>
      </c>
      <c r="D83" s="1142">
        <v>2</v>
      </c>
      <c r="E83" s="1142">
        <v>3</v>
      </c>
      <c r="F83" s="1143" t="str">
        <f t="shared" si="2"/>
        <v>01.01.05.02.003</v>
      </c>
      <c r="G83" s="1144"/>
      <c r="H83" s="1142" t="s">
        <v>818</v>
      </c>
      <c r="J83" s="1142" t="str">
        <f t="shared" si="3"/>
        <v>01.01.05.02.003 Hutan Belukar Lain-lain</v>
      </c>
    </row>
    <row r="84" spans="1:10" x14ac:dyDescent="0.25">
      <c r="A84" s="1142">
        <v>1</v>
      </c>
      <c r="B84" s="1142">
        <v>1</v>
      </c>
      <c r="C84" s="1142">
        <v>5</v>
      </c>
      <c r="D84" s="1142">
        <v>3</v>
      </c>
      <c r="E84" s="1142">
        <v>1</v>
      </c>
      <c r="F84" s="1143" t="str">
        <f t="shared" si="2"/>
        <v>01.01.05.03.001</v>
      </c>
      <c r="G84" s="1144"/>
      <c r="H84" s="1142" t="s">
        <v>819</v>
      </c>
      <c r="J84" s="1142" t="str">
        <f t="shared" si="3"/>
        <v>01.01.05.03.001 Jati</v>
      </c>
    </row>
    <row r="85" spans="1:10" x14ac:dyDescent="0.25">
      <c r="A85" s="1142">
        <v>1</v>
      </c>
      <c r="B85" s="1142">
        <v>1</v>
      </c>
      <c r="C85" s="1142">
        <v>5</v>
      </c>
      <c r="D85" s="1142">
        <v>3</v>
      </c>
      <c r="E85" s="1142">
        <v>2</v>
      </c>
      <c r="F85" s="1143" t="str">
        <f t="shared" si="2"/>
        <v>01.01.05.03.002</v>
      </c>
      <c r="G85" s="1144"/>
      <c r="H85" s="1142" t="s">
        <v>820</v>
      </c>
      <c r="J85" s="1142" t="str">
        <f t="shared" si="3"/>
        <v>01.01.05.03.002 Pinus</v>
      </c>
    </row>
    <row r="86" spans="1:10" x14ac:dyDescent="0.25">
      <c r="A86" s="1142">
        <v>1</v>
      </c>
      <c r="B86" s="1142">
        <v>1</v>
      </c>
      <c r="C86" s="1142">
        <v>5</v>
      </c>
      <c r="D86" s="1142">
        <v>3</v>
      </c>
      <c r="E86" s="1142">
        <v>3</v>
      </c>
      <c r="F86" s="1143" t="str">
        <f t="shared" si="2"/>
        <v>01.01.05.03.003</v>
      </c>
      <c r="G86" s="1144"/>
      <c r="H86" s="1142" t="s">
        <v>821</v>
      </c>
      <c r="J86" s="1142" t="str">
        <f t="shared" si="3"/>
        <v>01.01.05.03.003 Rotan</v>
      </c>
    </row>
    <row r="87" spans="1:10" x14ac:dyDescent="0.25">
      <c r="A87" s="1142">
        <v>1</v>
      </c>
      <c r="B87" s="1142">
        <v>1</v>
      </c>
      <c r="C87" s="1142">
        <v>5</v>
      </c>
      <c r="D87" s="1142">
        <v>3</v>
      </c>
      <c r="E87" s="1142">
        <v>4</v>
      </c>
      <c r="F87" s="1143" t="str">
        <f t="shared" si="2"/>
        <v>01.01.05.03.004</v>
      </c>
      <c r="G87" s="1144"/>
      <c r="H87" s="1142" t="s">
        <v>822</v>
      </c>
      <c r="J87" s="1142" t="str">
        <f t="shared" si="3"/>
        <v>01.01.05.03.004 Hutan Tanaman Jenis Lain-lain</v>
      </c>
    </row>
    <row r="88" spans="1:10" x14ac:dyDescent="0.25">
      <c r="A88" s="1142">
        <v>1</v>
      </c>
      <c r="B88" s="1142">
        <v>1</v>
      </c>
      <c r="C88" s="1142">
        <v>5</v>
      </c>
      <c r="D88" s="1142">
        <v>4</v>
      </c>
      <c r="E88" s="1142">
        <v>1</v>
      </c>
      <c r="F88" s="1143" t="str">
        <f t="shared" si="2"/>
        <v>01.01.05.04.001</v>
      </c>
      <c r="G88" s="1144"/>
      <c r="H88" s="1142" t="s">
        <v>823</v>
      </c>
      <c r="J88" s="1142" t="str">
        <f t="shared" si="3"/>
        <v>01.01.05.04.001 Bakau</v>
      </c>
    </row>
    <row r="89" spans="1:10" x14ac:dyDescent="0.25">
      <c r="A89" s="1142">
        <v>1</v>
      </c>
      <c r="B89" s="1142">
        <v>1</v>
      </c>
      <c r="C89" s="1142">
        <v>5</v>
      </c>
      <c r="D89" s="1142">
        <v>4</v>
      </c>
      <c r="E89" s="1142">
        <v>2</v>
      </c>
      <c r="F89" s="1143" t="str">
        <f t="shared" si="2"/>
        <v>01.01.05.04.002</v>
      </c>
      <c r="G89" s="1144"/>
      <c r="H89" s="1142" t="s">
        <v>824</v>
      </c>
      <c r="J89" s="1142" t="str">
        <f t="shared" si="3"/>
        <v>01.01.05.04.002 Cemara (yang tidak ditanam)</v>
      </c>
    </row>
    <row r="90" spans="1:10" x14ac:dyDescent="0.25">
      <c r="A90" s="1142">
        <v>1</v>
      </c>
      <c r="B90" s="1142">
        <v>1</v>
      </c>
      <c r="C90" s="1142">
        <v>5</v>
      </c>
      <c r="D90" s="1142">
        <v>4</v>
      </c>
      <c r="E90" s="1142">
        <v>3</v>
      </c>
      <c r="F90" s="1143" t="str">
        <f t="shared" si="2"/>
        <v>01.01.05.04.003</v>
      </c>
      <c r="G90" s="1144"/>
      <c r="H90" s="1142" t="s">
        <v>825</v>
      </c>
      <c r="J90" s="1142" t="str">
        <f t="shared" si="3"/>
        <v>01.01.05.04.003 Galam</v>
      </c>
    </row>
    <row r="91" spans="1:10" x14ac:dyDescent="0.25">
      <c r="A91" s="1142">
        <v>1</v>
      </c>
      <c r="B91" s="1142">
        <v>1</v>
      </c>
      <c r="C91" s="1142">
        <v>5</v>
      </c>
      <c r="D91" s="1142">
        <v>4</v>
      </c>
      <c r="E91" s="1142">
        <v>4</v>
      </c>
      <c r="F91" s="1143" t="str">
        <f t="shared" si="2"/>
        <v>01.01.05.04.004</v>
      </c>
      <c r="G91" s="1144"/>
      <c r="H91" s="1142" t="s">
        <v>826</v>
      </c>
      <c r="J91" s="1142" t="str">
        <f t="shared" si="3"/>
        <v>01.01.05.04.004 Nipah</v>
      </c>
    </row>
    <row r="92" spans="1:10" x14ac:dyDescent="0.25">
      <c r="A92" s="1142">
        <v>1</v>
      </c>
      <c r="B92" s="1142">
        <v>1</v>
      </c>
      <c r="C92" s="1142">
        <v>5</v>
      </c>
      <c r="D92" s="1142">
        <v>4</v>
      </c>
      <c r="E92" s="1142">
        <v>5</v>
      </c>
      <c r="F92" s="1143" t="str">
        <f t="shared" si="2"/>
        <v>01.01.05.04.005</v>
      </c>
      <c r="G92" s="1144"/>
      <c r="H92" s="1142" t="s">
        <v>827</v>
      </c>
      <c r="J92" s="1142" t="str">
        <f t="shared" si="3"/>
        <v>01.01.05.04.005 Bambu</v>
      </c>
    </row>
    <row r="93" spans="1:10" x14ac:dyDescent="0.25">
      <c r="A93" s="1142">
        <v>1</v>
      </c>
      <c r="B93" s="1142">
        <v>1</v>
      </c>
      <c r="C93" s="1142">
        <v>5</v>
      </c>
      <c r="D93" s="1142">
        <v>4</v>
      </c>
      <c r="E93" s="1142">
        <v>6</v>
      </c>
      <c r="F93" s="1143" t="str">
        <f t="shared" si="2"/>
        <v>01.01.05.04.006</v>
      </c>
      <c r="G93" s="1144"/>
      <c r="H93" s="1142" t="s">
        <v>821</v>
      </c>
      <c r="J93" s="1142" t="str">
        <f t="shared" si="3"/>
        <v>01.01.05.04.006 Rotan</v>
      </c>
    </row>
    <row r="94" spans="1:10" x14ac:dyDescent="0.25">
      <c r="A94" s="1142">
        <v>1</v>
      </c>
      <c r="B94" s="1142">
        <v>1</v>
      </c>
      <c r="C94" s="1142">
        <v>5</v>
      </c>
      <c r="D94" s="1142">
        <v>4</v>
      </c>
      <c r="E94" s="1142">
        <v>7</v>
      </c>
      <c r="F94" s="1143" t="str">
        <f t="shared" si="2"/>
        <v>01.01.05.04.007</v>
      </c>
      <c r="G94" s="1144"/>
      <c r="H94" s="1142" t="s">
        <v>828</v>
      </c>
      <c r="J94" s="1142" t="str">
        <f t="shared" si="3"/>
        <v>01.01.05.04.007 Hutan Alam Sejenis Lainnya</v>
      </c>
    </row>
    <row r="95" spans="1:10" x14ac:dyDescent="0.25">
      <c r="A95" s="1142">
        <v>1</v>
      </c>
      <c r="B95" s="1142">
        <v>1</v>
      </c>
      <c r="C95" s="1142">
        <v>5</v>
      </c>
      <c r="D95" s="1142">
        <v>5</v>
      </c>
      <c r="E95" s="1142">
        <v>1</v>
      </c>
      <c r="F95" s="1143" t="str">
        <f t="shared" si="2"/>
        <v>01.01.05.05.001</v>
      </c>
      <c r="G95" s="1144"/>
      <c r="H95" s="1142" t="s">
        <v>829</v>
      </c>
      <c r="J95" s="1142" t="str">
        <f t="shared" si="3"/>
        <v>01.01.05.05.001 Hutan Cadangan</v>
      </c>
    </row>
    <row r="96" spans="1:10" x14ac:dyDescent="0.25">
      <c r="A96" s="1142">
        <v>1</v>
      </c>
      <c r="B96" s="1142">
        <v>1</v>
      </c>
      <c r="C96" s="1142">
        <v>5</v>
      </c>
      <c r="D96" s="1142">
        <v>5</v>
      </c>
      <c r="E96" s="1142">
        <v>2</v>
      </c>
      <c r="F96" s="1143" t="str">
        <f t="shared" si="2"/>
        <v>01.01.05.05.002</v>
      </c>
      <c r="G96" s="1144"/>
      <c r="H96" s="1142" t="s">
        <v>830</v>
      </c>
      <c r="J96" s="1142" t="str">
        <f t="shared" si="3"/>
        <v>01.01.05.05.002 Hutan Lindung</v>
      </c>
    </row>
    <row r="97" spans="1:10" x14ac:dyDescent="0.25">
      <c r="A97" s="1142">
        <v>1</v>
      </c>
      <c r="B97" s="1142">
        <v>1</v>
      </c>
      <c r="C97" s="1142">
        <v>5</v>
      </c>
      <c r="D97" s="1142">
        <v>5</v>
      </c>
      <c r="E97" s="1142">
        <v>3</v>
      </c>
      <c r="F97" s="1143" t="str">
        <f t="shared" si="2"/>
        <v>01.01.05.05.003</v>
      </c>
      <c r="G97" s="1144"/>
      <c r="H97" s="1142" t="s">
        <v>831</v>
      </c>
      <c r="J97" s="1142" t="str">
        <f t="shared" si="3"/>
        <v>01.01.05.05.003 Hutan Cagar Alam</v>
      </c>
    </row>
    <row r="98" spans="1:10" x14ac:dyDescent="0.25">
      <c r="A98" s="1142">
        <v>1</v>
      </c>
      <c r="B98" s="1142">
        <v>1</v>
      </c>
      <c r="C98" s="1142">
        <v>5</v>
      </c>
      <c r="D98" s="1142">
        <v>5</v>
      </c>
      <c r="E98" s="1142">
        <v>4</v>
      </c>
      <c r="F98" s="1143" t="str">
        <f t="shared" si="2"/>
        <v>01.01.05.05.004</v>
      </c>
      <c r="G98" s="1144"/>
      <c r="H98" s="1142" t="s">
        <v>832</v>
      </c>
      <c r="J98" s="1142" t="str">
        <f t="shared" si="3"/>
        <v>01.01.05.05.004 Hutan Taman Wisata</v>
      </c>
    </row>
    <row r="99" spans="1:10" x14ac:dyDescent="0.25">
      <c r="A99" s="1142">
        <v>1</v>
      </c>
      <c r="B99" s="1142">
        <v>1</v>
      </c>
      <c r="C99" s="1142">
        <v>5</v>
      </c>
      <c r="D99" s="1142">
        <v>5</v>
      </c>
      <c r="E99" s="1142">
        <v>5</v>
      </c>
      <c r="F99" s="1143" t="str">
        <f t="shared" si="2"/>
        <v>01.01.05.05.005</v>
      </c>
      <c r="G99" s="1144"/>
      <c r="H99" s="1142" t="s">
        <v>833</v>
      </c>
      <c r="J99" s="1142" t="str">
        <f t="shared" si="3"/>
        <v>01.01.05.05.005 Hutan Taman Burung</v>
      </c>
    </row>
    <row r="100" spans="1:10" x14ac:dyDescent="0.25">
      <c r="A100" s="1142">
        <v>1</v>
      </c>
      <c r="B100" s="1142">
        <v>1</v>
      </c>
      <c r="C100" s="1142">
        <v>5</v>
      </c>
      <c r="D100" s="1142">
        <v>5</v>
      </c>
      <c r="E100" s="1142">
        <v>6</v>
      </c>
      <c r="F100" s="1143" t="str">
        <f t="shared" si="2"/>
        <v>01.01.05.05.006</v>
      </c>
      <c r="G100" s="1144"/>
      <c r="H100" s="1142" t="s">
        <v>834</v>
      </c>
      <c r="J100" s="1142" t="str">
        <f t="shared" si="3"/>
        <v>01.01.05.05.006 Hutan Suaka Marga Satwa</v>
      </c>
    </row>
    <row r="101" spans="1:10" x14ac:dyDescent="0.25">
      <c r="A101" s="1142">
        <v>1</v>
      </c>
      <c r="B101" s="1142">
        <v>1</v>
      </c>
      <c r="C101" s="1142">
        <v>5</v>
      </c>
      <c r="D101" s="1142">
        <v>5</v>
      </c>
      <c r="E101" s="1142">
        <v>7</v>
      </c>
      <c r="F101" s="1143" t="str">
        <f t="shared" si="2"/>
        <v>01.01.05.05.007</v>
      </c>
      <c r="G101" s="1144"/>
      <c r="H101" s="1142" t="s">
        <v>835</v>
      </c>
      <c r="J101" s="1142" t="str">
        <f t="shared" si="3"/>
        <v>01.01.05.05.007 Hutan Taman Nasional</v>
      </c>
    </row>
    <row r="102" spans="1:10" x14ac:dyDescent="0.25">
      <c r="A102" s="1142">
        <v>1</v>
      </c>
      <c r="B102" s="1142">
        <v>1</v>
      </c>
      <c r="C102" s="1142">
        <v>5</v>
      </c>
      <c r="D102" s="1142">
        <v>5</v>
      </c>
      <c r="E102" s="1142">
        <v>8</v>
      </c>
      <c r="F102" s="1143" t="str">
        <f t="shared" si="2"/>
        <v>01.01.05.05.008</v>
      </c>
      <c r="G102" s="1144"/>
      <c r="H102" s="1142" t="s">
        <v>836</v>
      </c>
      <c r="J102" s="1142" t="str">
        <f t="shared" si="3"/>
        <v>01.01.05.05.008 Hutan Produksi</v>
      </c>
    </row>
    <row r="103" spans="1:10" x14ac:dyDescent="0.25">
      <c r="A103" s="1142">
        <v>1</v>
      </c>
      <c r="B103" s="1142">
        <v>1</v>
      </c>
      <c r="C103" s="1142">
        <v>5</v>
      </c>
      <c r="D103" s="1142">
        <v>5</v>
      </c>
      <c r="E103" s="1142">
        <v>9</v>
      </c>
      <c r="F103" s="1143" t="str">
        <f t="shared" si="2"/>
        <v>01.01.05.05.009</v>
      </c>
      <c r="G103" s="1144"/>
      <c r="H103" s="1142" t="s">
        <v>837</v>
      </c>
      <c r="J103" s="1142" t="str">
        <f t="shared" si="3"/>
        <v>01.01.05.05.009 Hutan Untuk Penggunaan Khusus Lainnya</v>
      </c>
    </row>
    <row r="104" spans="1:10" x14ac:dyDescent="0.25">
      <c r="A104" s="1142">
        <v>1</v>
      </c>
      <c r="B104" s="1142">
        <v>1</v>
      </c>
      <c r="C104" s="1142">
        <v>6</v>
      </c>
      <c r="D104" s="1142">
        <v>1</v>
      </c>
      <c r="E104" s="1142">
        <v>1</v>
      </c>
      <c r="F104" s="1143" t="str">
        <f t="shared" si="2"/>
        <v>01.01.06.01.001</v>
      </c>
      <c r="G104" s="1144"/>
      <c r="H104" s="1142" t="s">
        <v>838</v>
      </c>
      <c r="J104" s="1142" t="str">
        <f t="shared" si="3"/>
        <v>01.01.06.01.001 Tambak</v>
      </c>
    </row>
    <row r="105" spans="1:10" x14ac:dyDescent="0.25">
      <c r="A105" s="1142">
        <v>1</v>
      </c>
      <c r="B105" s="1142">
        <v>1</v>
      </c>
      <c r="C105" s="1142">
        <v>6</v>
      </c>
      <c r="D105" s="1142">
        <v>1</v>
      </c>
      <c r="E105" s="1142">
        <v>2</v>
      </c>
      <c r="F105" s="1143" t="str">
        <f t="shared" si="2"/>
        <v>01.01.06.01.002</v>
      </c>
      <c r="G105" s="1144"/>
      <c r="H105" s="1142" t="s">
        <v>839</v>
      </c>
      <c r="J105" s="1142" t="str">
        <f t="shared" si="3"/>
        <v>01.01.06.01.002 Tambak Lainnya</v>
      </c>
    </row>
    <row r="106" spans="1:10" x14ac:dyDescent="0.25">
      <c r="A106" s="1142">
        <v>1</v>
      </c>
      <c r="B106" s="1142">
        <v>1</v>
      </c>
      <c r="C106" s="1142">
        <v>6</v>
      </c>
      <c r="D106" s="1142">
        <v>2</v>
      </c>
      <c r="E106" s="1142">
        <v>1</v>
      </c>
      <c r="F106" s="1143" t="str">
        <f t="shared" si="2"/>
        <v>01.01.06.02.001</v>
      </c>
      <c r="G106" s="1144"/>
      <c r="H106" s="1142" t="s">
        <v>840</v>
      </c>
      <c r="J106" s="1142" t="str">
        <f t="shared" si="3"/>
        <v>01.01.06.02.001 Kolam Air Tawar</v>
      </c>
    </row>
    <row r="107" spans="1:10" x14ac:dyDescent="0.25">
      <c r="A107" s="1142">
        <v>1</v>
      </c>
      <c r="B107" s="1142">
        <v>1</v>
      </c>
      <c r="C107" s="1142">
        <v>6</v>
      </c>
      <c r="D107" s="1142">
        <v>2</v>
      </c>
      <c r="E107" s="1142">
        <v>2</v>
      </c>
      <c r="F107" s="1143" t="str">
        <f t="shared" si="2"/>
        <v>01.01.06.02.002</v>
      </c>
      <c r="G107" s="1144"/>
      <c r="H107" s="1142" t="s">
        <v>841</v>
      </c>
      <c r="J107" s="1142" t="str">
        <f t="shared" si="3"/>
        <v>01.01.06.02.002 Air Tawar Lainnya</v>
      </c>
    </row>
    <row r="108" spans="1:10" x14ac:dyDescent="0.25">
      <c r="A108" s="1142">
        <v>1</v>
      </c>
      <c r="B108" s="1142">
        <v>1</v>
      </c>
      <c r="C108" s="1142">
        <v>7</v>
      </c>
      <c r="D108" s="1142">
        <v>1</v>
      </c>
      <c r="E108" s="1142">
        <v>1</v>
      </c>
      <c r="F108" s="1143" t="str">
        <f t="shared" si="2"/>
        <v>01.01.07.01.001</v>
      </c>
      <c r="G108" s="1144"/>
      <c r="H108" s="1142" t="s">
        <v>842</v>
      </c>
      <c r="J108" s="1142" t="str">
        <f t="shared" si="3"/>
        <v>01.01.07.01.001 Rawa</v>
      </c>
    </row>
    <row r="109" spans="1:10" x14ac:dyDescent="0.25">
      <c r="A109" s="1142">
        <v>1</v>
      </c>
      <c r="B109" s="1142">
        <v>1</v>
      </c>
      <c r="C109" s="1142">
        <v>7</v>
      </c>
      <c r="D109" s="1142">
        <v>1</v>
      </c>
      <c r="E109" s="1142">
        <v>2</v>
      </c>
      <c r="F109" s="1143" t="str">
        <f t="shared" si="2"/>
        <v>01.01.07.01.002</v>
      </c>
      <c r="G109" s="1144"/>
      <c r="H109" s="1142" t="s">
        <v>843</v>
      </c>
      <c r="J109" s="1142" t="str">
        <f t="shared" si="3"/>
        <v>01.01.07.01.002 Rawa Lain-lain</v>
      </c>
    </row>
    <row r="110" spans="1:10" x14ac:dyDescent="0.25">
      <c r="A110" s="1142">
        <v>1</v>
      </c>
      <c r="B110" s="1142">
        <v>1</v>
      </c>
      <c r="C110" s="1142">
        <v>7</v>
      </c>
      <c r="D110" s="1142">
        <v>2</v>
      </c>
      <c r="E110" s="1142">
        <v>1</v>
      </c>
      <c r="F110" s="1143" t="str">
        <f t="shared" si="2"/>
        <v>01.01.07.02.001</v>
      </c>
      <c r="G110" s="1144"/>
      <c r="H110" s="1142" t="s">
        <v>844</v>
      </c>
      <c r="J110" s="1142" t="str">
        <f t="shared" si="3"/>
        <v>01.01.07.02.001 Danau/Situ</v>
      </c>
    </row>
    <row r="111" spans="1:10" x14ac:dyDescent="0.25">
      <c r="A111" s="1142">
        <v>1</v>
      </c>
      <c r="B111" s="1142">
        <v>1</v>
      </c>
      <c r="C111" s="1142">
        <v>7</v>
      </c>
      <c r="D111" s="1142">
        <v>2</v>
      </c>
      <c r="E111" s="1142">
        <v>2</v>
      </c>
      <c r="F111" s="1143" t="str">
        <f t="shared" si="2"/>
        <v>01.01.07.02.002</v>
      </c>
      <c r="G111" s="1144"/>
      <c r="H111" s="1142" t="s">
        <v>845</v>
      </c>
      <c r="J111" s="1142" t="str">
        <f t="shared" si="3"/>
        <v>01.01.07.02.002 Waduk</v>
      </c>
    </row>
    <row r="112" spans="1:10" x14ac:dyDescent="0.25">
      <c r="A112" s="1142">
        <v>1</v>
      </c>
      <c r="B112" s="1142">
        <v>1</v>
      </c>
      <c r="C112" s="1142">
        <v>7</v>
      </c>
      <c r="D112" s="1142">
        <v>2</v>
      </c>
      <c r="E112" s="1142">
        <v>3</v>
      </c>
      <c r="F112" s="1143" t="str">
        <f t="shared" si="2"/>
        <v>01.01.07.02.003</v>
      </c>
      <c r="G112" s="1144"/>
      <c r="H112" s="1142" t="s">
        <v>846</v>
      </c>
      <c r="J112" s="1142" t="str">
        <f t="shared" si="3"/>
        <v>01.01.07.02.003 Danau Lain-lain</v>
      </c>
    </row>
    <row r="113" spans="1:10" x14ac:dyDescent="0.25">
      <c r="A113" s="1142">
        <v>1</v>
      </c>
      <c r="B113" s="1142">
        <v>1</v>
      </c>
      <c r="C113" s="1142">
        <v>8</v>
      </c>
      <c r="D113" s="1142">
        <v>1</v>
      </c>
      <c r="E113" s="1142">
        <v>1</v>
      </c>
      <c r="F113" s="1143" t="str">
        <f t="shared" si="2"/>
        <v>01.01.08.01.001</v>
      </c>
      <c r="G113" s="1144"/>
      <c r="H113" s="1142" t="s">
        <v>847</v>
      </c>
      <c r="J113" s="1142" t="str">
        <f t="shared" si="3"/>
        <v>01.01.08.01.001 Berbatu-batu</v>
      </c>
    </row>
    <row r="114" spans="1:10" x14ac:dyDescent="0.25">
      <c r="A114" s="1142">
        <v>1</v>
      </c>
      <c r="B114" s="1142">
        <v>1</v>
      </c>
      <c r="C114" s="1142">
        <v>8</v>
      </c>
      <c r="D114" s="1142">
        <v>1</v>
      </c>
      <c r="E114" s="1142">
        <v>2</v>
      </c>
      <c r="F114" s="1143" t="str">
        <f t="shared" si="2"/>
        <v>01.01.08.01.002</v>
      </c>
      <c r="G114" s="1144"/>
      <c r="H114" s="1142" t="s">
        <v>848</v>
      </c>
      <c r="J114" s="1142" t="str">
        <f t="shared" si="3"/>
        <v>01.01.08.01.002 Longsor</v>
      </c>
    </row>
    <row r="115" spans="1:10" x14ac:dyDescent="0.25">
      <c r="A115" s="1142">
        <v>1</v>
      </c>
      <c r="B115" s="1142">
        <v>1</v>
      </c>
      <c r="C115" s="1142">
        <v>8</v>
      </c>
      <c r="D115" s="1142">
        <v>1</v>
      </c>
      <c r="E115" s="1142">
        <v>3</v>
      </c>
      <c r="F115" s="1143" t="str">
        <f t="shared" si="2"/>
        <v>01.01.08.01.003</v>
      </c>
      <c r="G115" s="1144"/>
      <c r="H115" s="1142" t="s">
        <v>849</v>
      </c>
      <c r="J115" s="1142" t="str">
        <f t="shared" si="3"/>
        <v>01.01.08.01.003 Tanah Lahar</v>
      </c>
    </row>
    <row r="116" spans="1:10" x14ac:dyDescent="0.25">
      <c r="A116" s="1142">
        <v>1</v>
      </c>
      <c r="B116" s="1142">
        <v>1</v>
      </c>
      <c r="C116" s="1142">
        <v>8</v>
      </c>
      <c r="D116" s="1142">
        <v>1</v>
      </c>
      <c r="E116" s="1142">
        <v>4</v>
      </c>
      <c r="F116" s="1143" t="str">
        <f t="shared" si="2"/>
        <v>01.01.08.01.004</v>
      </c>
      <c r="G116" s="1144"/>
      <c r="H116" s="1142" t="s">
        <v>850</v>
      </c>
      <c r="J116" s="1142" t="str">
        <f t="shared" si="3"/>
        <v>01.01.08.01.004 Tanah Berpasir/Pasir</v>
      </c>
    </row>
    <row r="117" spans="1:10" x14ac:dyDescent="0.25">
      <c r="A117" s="1142">
        <v>1</v>
      </c>
      <c r="B117" s="1142">
        <v>1</v>
      </c>
      <c r="C117" s="1142">
        <v>8</v>
      </c>
      <c r="D117" s="1142">
        <v>1</v>
      </c>
      <c r="E117" s="1142">
        <v>5</v>
      </c>
      <c r="F117" s="1143" t="str">
        <f t="shared" si="2"/>
        <v>01.01.08.01.005</v>
      </c>
      <c r="G117" s="1144"/>
      <c r="H117" s="1142" t="s">
        <v>851</v>
      </c>
      <c r="J117" s="1142" t="str">
        <f t="shared" si="3"/>
        <v>01.01.08.01.005 Tanah Pengambilan/Kuasi</v>
      </c>
    </row>
    <row r="118" spans="1:10" x14ac:dyDescent="0.25">
      <c r="A118" s="1142">
        <v>1</v>
      </c>
      <c r="B118" s="1142">
        <v>1</v>
      </c>
      <c r="C118" s="1142">
        <v>8</v>
      </c>
      <c r="D118" s="1142">
        <v>1</v>
      </c>
      <c r="E118" s="1142">
        <v>6</v>
      </c>
      <c r="F118" s="1143" t="str">
        <f t="shared" si="2"/>
        <v>01.01.08.01.006</v>
      </c>
      <c r="G118" s="1144"/>
      <c r="H118" s="1142" t="s">
        <v>852</v>
      </c>
      <c r="J118" s="1142" t="str">
        <f t="shared" si="3"/>
        <v>01.01.08.01.006 Tanah Tandus Lainnya</v>
      </c>
    </row>
    <row r="119" spans="1:10" x14ac:dyDescent="0.25">
      <c r="A119" s="1142">
        <v>1</v>
      </c>
      <c r="B119" s="1142">
        <v>1</v>
      </c>
      <c r="C119" s="1142">
        <v>8</v>
      </c>
      <c r="D119" s="1142">
        <v>2</v>
      </c>
      <c r="E119" s="1142">
        <v>1</v>
      </c>
      <c r="F119" s="1143" t="str">
        <f t="shared" si="2"/>
        <v>01.01.08.02.001</v>
      </c>
      <c r="G119" s="1144"/>
      <c r="H119" s="1142" t="s">
        <v>853</v>
      </c>
      <c r="J119" s="1142" t="str">
        <f t="shared" si="3"/>
        <v>01.01.08.02.001 Tanah yang tererosi/Longsor</v>
      </c>
    </row>
    <row r="120" spans="1:10" x14ac:dyDescent="0.25">
      <c r="A120" s="1142">
        <v>1</v>
      </c>
      <c r="B120" s="1142">
        <v>1</v>
      </c>
      <c r="C120" s="1142">
        <v>8</v>
      </c>
      <c r="D120" s="1142">
        <v>2</v>
      </c>
      <c r="E120" s="1142">
        <v>2</v>
      </c>
      <c r="F120" s="1143" t="str">
        <f t="shared" si="2"/>
        <v>01.01.08.02.002</v>
      </c>
      <c r="G120" s="1144"/>
      <c r="H120" s="1142" t="s">
        <v>854</v>
      </c>
      <c r="J120" s="1142" t="str">
        <f t="shared" si="3"/>
        <v>01.01.08.02.002 Bekas Tambang/Galian</v>
      </c>
    </row>
    <row r="121" spans="1:10" x14ac:dyDescent="0.25">
      <c r="A121" s="1142">
        <v>1</v>
      </c>
      <c r="B121" s="1142">
        <v>1</v>
      </c>
      <c r="C121" s="1142">
        <v>8</v>
      </c>
      <c r="D121" s="1142">
        <v>2</v>
      </c>
      <c r="E121" s="1142">
        <v>3</v>
      </c>
      <c r="F121" s="1143" t="str">
        <f t="shared" si="2"/>
        <v>01.01.08.02.003</v>
      </c>
      <c r="G121" s="1144"/>
      <c r="H121" s="1142" t="s">
        <v>855</v>
      </c>
      <c r="J121" s="1142" t="str">
        <f t="shared" si="3"/>
        <v>01.01.08.02.003 Bekas Sawah/Rawa</v>
      </c>
    </row>
    <row r="122" spans="1:10" x14ac:dyDescent="0.25">
      <c r="A122" s="1142">
        <v>1</v>
      </c>
      <c r="B122" s="1142">
        <v>1</v>
      </c>
      <c r="C122" s="1142">
        <v>8</v>
      </c>
      <c r="D122" s="1142">
        <v>2</v>
      </c>
      <c r="E122" s="1142">
        <v>4</v>
      </c>
      <c r="F122" s="1143" t="str">
        <f t="shared" si="2"/>
        <v>01.01.08.02.004</v>
      </c>
      <c r="G122" s="1144"/>
      <c r="H122" s="1142" t="s">
        <v>856</v>
      </c>
      <c r="J122" s="1142" t="str">
        <f t="shared" si="3"/>
        <v>01.01.08.02.004 Tanah Rusak Lain-lain</v>
      </c>
    </row>
    <row r="123" spans="1:10" x14ac:dyDescent="0.25">
      <c r="A123" s="1142">
        <v>1</v>
      </c>
      <c r="B123" s="1142">
        <v>1</v>
      </c>
      <c r="C123" s="1142">
        <v>9</v>
      </c>
      <c r="D123" s="1142">
        <v>1</v>
      </c>
      <c r="E123" s="1142">
        <v>1</v>
      </c>
      <c r="F123" s="1143" t="str">
        <f t="shared" si="2"/>
        <v>01.01.09.01.001</v>
      </c>
      <c r="G123" s="1144"/>
      <c r="H123" s="1142" t="s">
        <v>857</v>
      </c>
      <c r="J123" s="1142" t="str">
        <f t="shared" si="3"/>
        <v>01.01.09.01.001 Alang-Alang</v>
      </c>
    </row>
    <row r="124" spans="1:10" x14ac:dyDescent="0.25">
      <c r="A124" s="1142">
        <v>1</v>
      </c>
      <c r="B124" s="1142">
        <v>1</v>
      </c>
      <c r="C124" s="1142">
        <v>9</v>
      </c>
      <c r="D124" s="1142">
        <v>1</v>
      </c>
      <c r="E124" s="1142">
        <v>2</v>
      </c>
      <c r="F124" s="1143" t="str">
        <f t="shared" si="2"/>
        <v>01.01.09.01.002</v>
      </c>
      <c r="G124" s="1144"/>
      <c r="H124" s="1142" t="s">
        <v>858</v>
      </c>
      <c r="J124" s="1142" t="str">
        <f t="shared" si="3"/>
        <v>01.01.09.01.002 Alang-alang Lainnya</v>
      </c>
    </row>
    <row r="125" spans="1:10" x14ac:dyDescent="0.25">
      <c r="A125" s="1142">
        <v>1</v>
      </c>
      <c r="B125" s="1142">
        <v>1</v>
      </c>
      <c r="C125" s="1142">
        <v>9</v>
      </c>
      <c r="D125" s="1142">
        <v>2</v>
      </c>
      <c r="E125" s="1142">
        <v>1</v>
      </c>
      <c r="F125" s="1143" t="str">
        <f t="shared" si="2"/>
        <v>01.01.09.02.001</v>
      </c>
      <c r="G125" s="1144"/>
      <c r="H125" s="1142" t="s">
        <v>859</v>
      </c>
      <c r="J125" s="1142" t="str">
        <f t="shared" si="3"/>
        <v>01.01.09.02.001 Semak Belukar</v>
      </c>
    </row>
    <row r="126" spans="1:10" x14ac:dyDescent="0.25">
      <c r="A126" s="1142">
        <v>1</v>
      </c>
      <c r="B126" s="1142">
        <v>1</v>
      </c>
      <c r="C126" s="1142">
        <v>9</v>
      </c>
      <c r="D126" s="1142">
        <v>2</v>
      </c>
      <c r="E126" s="1142">
        <v>2</v>
      </c>
      <c r="F126" s="1143" t="str">
        <f t="shared" si="2"/>
        <v>01.01.09.02.002</v>
      </c>
      <c r="G126" s="1144"/>
      <c r="H126" s="1142" t="s">
        <v>860</v>
      </c>
      <c r="J126" s="1142" t="str">
        <f t="shared" si="3"/>
        <v>01.01.09.02.002 Padang Rumput</v>
      </c>
    </row>
    <row r="127" spans="1:10" x14ac:dyDescent="0.25">
      <c r="A127" s="1142">
        <v>1</v>
      </c>
      <c r="B127" s="1142">
        <v>1</v>
      </c>
      <c r="C127" s="1142">
        <v>9</v>
      </c>
      <c r="D127" s="1142">
        <v>2</v>
      </c>
      <c r="E127" s="1142">
        <v>3</v>
      </c>
      <c r="F127" s="1143" t="str">
        <f t="shared" si="2"/>
        <v>01.01.09.02.003</v>
      </c>
      <c r="G127" s="1144"/>
      <c r="H127" s="1142" t="s">
        <v>861</v>
      </c>
      <c r="J127" s="1142" t="str">
        <f t="shared" si="3"/>
        <v>01.01.09.02.003 Padang Rumput Lainnya</v>
      </c>
    </row>
    <row r="128" spans="1:10" x14ac:dyDescent="0.25">
      <c r="A128" s="1142">
        <v>1</v>
      </c>
      <c r="B128" s="1142">
        <v>1</v>
      </c>
      <c r="C128" s="1142">
        <v>10</v>
      </c>
      <c r="D128" s="1142">
        <v>2</v>
      </c>
      <c r="E128" s="1142">
        <v>7</v>
      </c>
      <c r="F128" s="1143" t="str">
        <f t="shared" si="2"/>
        <v>01.01.10.02.007</v>
      </c>
      <c r="G128" s="1144"/>
      <c r="H128" s="1142" t="s">
        <v>862</v>
      </c>
      <c r="J128" s="1142" t="str">
        <f t="shared" si="3"/>
        <v>01.01.10.02.007 Penggalian</v>
      </c>
    </row>
    <row r="129" spans="1:10" x14ac:dyDescent="0.25">
      <c r="A129" s="1142">
        <v>1</v>
      </c>
      <c r="B129" s="1142">
        <v>1</v>
      </c>
      <c r="C129" s="1142">
        <v>10</v>
      </c>
      <c r="D129" s="1142">
        <v>2</v>
      </c>
      <c r="E129" s="1142">
        <v>8</v>
      </c>
      <c r="F129" s="1143" t="str">
        <f t="shared" si="2"/>
        <v>01.01.10.02.008</v>
      </c>
      <c r="G129" s="1144"/>
      <c r="H129" s="1142" t="s">
        <v>863</v>
      </c>
      <c r="J129" s="1142" t="str">
        <f t="shared" si="3"/>
        <v>01.01.10.02.008 Tempat Air Hangat</v>
      </c>
    </row>
    <row r="130" spans="1:10" x14ac:dyDescent="0.25">
      <c r="A130" s="1142">
        <v>1</v>
      </c>
      <c r="B130" s="1142">
        <v>1</v>
      </c>
      <c r="C130" s="1142">
        <v>10</v>
      </c>
      <c r="D130" s="1142">
        <v>2</v>
      </c>
      <c r="E130" s="1142">
        <v>9</v>
      </c>
      <c r="F130" s="1143" t="str">
        <f t="shared" si="2"/>
        <v>01.01.10.02.009</v>
      </c>
      <c r="G130" s="1144"/>
      <c r="H130" s="1142" t="s">
        <v>864</v>
      </c>
      <c r="J130" s="1142" t="str">
        <f t="shared" si="3"/>
        <v>01.01.10.02.009 Penggalian Lainnya</v>
      </c>
    </row>
    <row r="131" spans="1:10" x14ac:dyDescent="0.25">
      <c r="A131" s="1142">
        <v>1</v>
      </c>
      <c r="B131" s="1142">
        <v>1</v>
      </c>
      <c r="C131" s="1142">
        <v>11</v>
      </c>
      <c r="D131" s="1142">
        <v>1</v>
      </c>
      <c r="E131" s="1142">
        <v>1</v>
      </c>
      <c r="F131" s="1143" t="str">
        <f t="shared" si="2"/>
        <v>01.01.11.01.001</v>
      </c>
      <c r="G131" s="1144"/>
      <c r="H131" s="1142" t="s">
        <v>865</v>
      </c>
      <c r="J131" s="1142" t="str">
        <f t="shared" si="3"/>
        <v>01.01.11.01.001 Tanah Bangunan Rumah Negara Gol I</v>
      </c>
    </row>
    <row r="132" spans="1:10" x14ac:dyDescent="0.25">
      <c r="A132" s="1142">
        <v>1</v>
      </c>
      <c r="B132" s="1142">
        <v>1</v>
      </c>
      <c r="C132" s="1142">
        <v>11</v>
      </c>
      <c r="D132" s="1142">
        <v>1</v>
      </c>
      <c r="E132" s="1142">
        <v>2</v>
      </c>
      <c r="F132" s="1143" t="str">
        <f t="shared" ref="F132:F195" si="4">IF(A132&lt;&gt;"",RIGHT("0"&amp;A132,2)&amp;"."&amp;RIGHT("0"&amp;B132,2)&amp;"."&amp;RIGHT("0"&amp;C132,2)&amp;"."&amp;RIGHT("0"&amp;D132,2)&amp;"."&amp;IF(LEN(E132)&lt;3,RIGHT("00"&amp;E132,3),E132),"")</f>
        <v>01.01.11.01.002</v>
      </c>
      <c r="G132" s="1144"/>
      <c r="H132" s="1142" t="s">
        <v>866</v>
      </c>
      <c r="J132" s="1142" t="str">
        <f t="shared" ref="J132:J195" si="5">F132&amp;" "&amp;H132</f>
        <v>01.01.11.01.002 Tanah Bangunan Rumah Negara Gol II</v>
      </c>
    </row>
    <row r="133" spans="1:10" x14ac:dyDescent="0.25">
      <c r="A133" s="1142">
        <v>1</v>
      </c>
      <c r="B133" s="1142">
        <v>1</v>
      </c>
      <c r="C133" s="1142">
        <v>11</v>
      </c>
      <c r="D133" s="1142">
        <v>1</v>
      </c>
      <c r="E133" s="1142">
        <v>3</v>
      </c>
      <c r="F133" s="1143" t="str">
        <f t="shared" si="4"/>
        <v>01.01.11.01.003</v>
      </c>
      <c r="G133" s="1144"/>
      <c r="H133" s="1142" t="s">
        <v>867</v>
      </c>
      <c r="J133" s="1142" t="str">
        <f t="shared" si="5"/>
        <v>01.01.11.01.003 Tanah Bangunan Rumah Negara Gol III</v>
      </c>
    </row>
    <row r="134" spans="1:10" x14ac:dyDescent="0.25">
      <c r="A134" s="1142">
        <v>1</v>
      </c>
      <c r="B134" s="1142">
        <v>1</v>
      </c>
      <c r="C134" s="1142">
        <v>11</v>
      </c>
      <c r="D134" s="1142">
        <v>1</v>
      </c>
      <c r="E134" s="1142">
        <v>4</v>
      </c>
      <c r="F134" s="1143" t="str">
        <f t="shared" si="4"/>
        <v>01.01.11.01.004</v>
      </c>
      <c r="G134" s="1144"/>
      <c r="H134" s="1142" t="s">
        <v>868</v>
      </c>
      <c r="J134" s="1142" t="str">
        <f t="shared" si="5"/>
        <v>01.01.11.01.004 Tanah Bangunan Rumah Negara Tanpa Golongan</v>
      </c>
    </row>
    <row r="135" spans="1:10" x14ac:dyDescent="0.25">
      <c r="A135" s="1142">
        <v>1</v>
      </c>
      <c r="B135" s="1142">
        <v>1</v>
      </c>
      <c r="C135" s="1142">
        <v>11</v>
      </c>
      <c r="D135" s="1142">
        <v>1</v>
      </c>
      <c r="E135" s="1142">
        <v>5</v>
      </c>
      <c r="F135" s="1143" t="str">
        <f t="shared" si="4"/>
        <v>01.01.11.01.005</v>
      </c>
      <c r="G135" s="1144"/>
      <c r="H135" s="1142" t="s">
        <v>869</v>
      </c>
      <c r="J135" s="1142" t="str">
        <f t="shared" si="5"/>
        <v>01.01.11.01.005 Tanah Bangunan Mess/Wisma/Asrama</v>
      </c>
    </row>
    <row r="136" spans="1:10" x14ac:dyDescent="0.25">
      <c r="A136" s="1142">
        <v>1</v>
      </c>
      <c r="B136" s="1142">
        <v>1</v>
      </c>
      <c r="C136" s="1142">
        <v>11</v>
      </c>
      <c r="D136" s="1142">
        <v>1</v>
      </c>
      <c r="E136" s="1142">
        <v>6</v>
      </c>
      <c r="F136" s="1143" t="str">
        <f t="shared" si="4"/>
        <v>01.01.11.01.006</v>
      </c>
      <c r="G136" s="1144"/>
      <c r="H136" s="1142" t="s">
        <v>870</v>
      </c>
      <c r="J136" s="1142" t="str">
        <f t="shared" si="5"/>
        <v>01.01.11.01.006 Tanah Bangunan Peristirahatan/Bungalow/Cottage</v>
      </c>
    </row>
    <row r="137" spans="1:10" x14ac:dyDescent="0.25">
      <c r="A137" s="1142">
        <v>1</v>
      </c>
      <c r="B137" s="1142">
        <v>1</v>
      </c>
      <c r="C137" s="1142">
        <v>11</v>
      </c>
      <c r="D137" s="1142">
        <v>1</v>
      </c>
      <c r="E137" s="1142">
        <v>7</v>
      </c>
      <c r="F137" s="1143" t="str">
        <f t="shared" si="4"/>
        <v>01.01.11.01.007</v>
      </c>
      <c r="G137" s="1144"/>
      <c r="H137" s="1142" t="s">
        <v>871</v>
      </c>
      <c r="J137" s="1142" t="str">
        <f t="shared" si="5"/>
        <v>01.01.11.01.007 Tanah Bangunan Rumah Penjaga</v>
      </c>
    </row>
    <row r="138" spans="1:10" x14ac:dyDescent="0.25">
      <c r="A138" s="1142">
        <v>1</v>
      </c>
      <c r="B138" s="1142">
        <v>1</v>
      </c>
      <c r="C138" s="1142">
        <v>11</v>
      </c>
      <c r="D138" s="1142">
        <v>1</v>
      </c>
      <c r="E138" s="1142">
        <v>8</v>
      </c>
      <c r="F138" s="1143" t="str">
        <f t="shared" si="4"/>
        <v>01.01.11.01.008</v>
      </c>
      <c r="G138" s="1144"/>
      <c r="H138" s="1142" t="s">
        <v>872</v>
      </c>
      <c r="J138" s="1142" t="str">
        <f t="shared" si="5"/>
        <v>01.01.11.01.008 Tanah Bangunan Rumah LP</v>
      </c>
    </row>
    <row r="139" spans="1:10" x14ac:dyDescent="0.25">
      <c r="A139" s="1142">
        <v>1</v>
      </c>
      <c r="B139" s="1142">
        <v>1</v>
      </c>
      <c r="C139" s="1142">
        <v>11</v>
      </c>
      <c r="D139" s="1142">
        <v>1</v>
      </c>
      <c r="E139" s="1142">
        <v>9</v>
      </c>
      <c r="F139" s="1143" t="str">
        <f t="shared" si="4"/>
        <v>01.01.11.01.009</v>
      </c>
      <c r="G139" s="1144"/>
      <c r="H139" s="1142" t="s">
        <v>873</v>
      </c>
      <c r="J139" s="1142" t="str">
        <f t="shared" si="5"/>
        <v>01.01.11.01.009 Tanah Bangunan Rumah Tahanan/Rutan</v>
      </c>
    </row>
    <row r="140" spans="1:10" x14ac:dyDescent="0.25">
      <c r="A140" s="1142">
        <v>1</v>
      </c>
      <c r="B140" s="1142">
        <v>1</v>
      </c>
      <c r="C140" s="1142">
        <v>11</v>
      </c>
      <c r="D140" s="1142">
        <v>1</v>
      </c>
      <c r="E140" s="1142">
        <v>10</v>
      </c>
      <c r="F140" s="1143" t="str">
        <f t="shared" si="4"/>
        <v>01.01.11.01.010</v>
      </c>
      <c r="G140" s="1144"/>
      <c r="H140" s="1142" t="s">
        <v>874</v>
      </c>
      <c r="J140" s="1142" t="str">
        <f t="shared" si="5"/>
        <v>01.01.11.01.010 Tanah Bangunan Rumah Fasilitas Tempat Tinggal Lain</v>
      </c>
    </row>
    <row r="141" spans="1:10" x14ac:dyDescent="0.25">
      <c r="A141" s="1142">
        <v>1</v>
      </c>
      <c r="B141" s="1142">
        <v>1</v>
      </c>
      <c r="C141" s="1142">
        <v>11</v>
      </c>
      <c r="D141" s="1142">
        <v>1</v>
      </c>
      <c r="E141" s="1142">
        <v>11</v>
      </c>
      <c r="F141" s="1143" t="str">
        <f t="shared" si="4"/>
        <v>01.01.11.01.011</v>
      </c>
      <c r="G141" s="1144"/>
      <c r="H141" s="1142" t="s">
        <v>875</v>
      </c>
      <c r="J141" s="1142" t="str">
        <f t="shared" si="5"/>
        <v>01.01.11.01.011 Tanah Bangunan Perumahan Lain-lain</v>
      </c>
    </row>
    <row r="142" spans="1:10" x14ac:dyDescent="0.25">
      <c r="A142" s="1142">
        <v>1</v>
      </c>
      <c r="B142" s="1142">
        <v>1</v>
      </c>
      <c r="C142" s="1142">
        <v>11</v>
      </c>
      <c r="D142" s="1142">
        <v>2</v>
      </c>
      <c r="E142" s="1142">
        <v>1</v>
      </c>
      <c r="F142" s="1143" t="str">
        <f t="shared" si="4"/>
        <v>01.01.11.02.001</v>
      </c>
      <c r="G142" s="1144"/>
      <c r="H142" s="1142" t="s">
        <v>876</v>
      </c>
      <c r="J142" s="1142" t="str">
        <f t="shared" si="5"/>
        <v>01.01.11.02.001 Tanah Bangunan Pasar</v>
      </c>
    </row>
    <row r="143" spans="1:10" x14ac:dyDescent="0.25">
      <c r="A143" s="1142">
        <v>1</v>
      </c>
      <c r="B143" s="1142">
        <v>1</v>
      </c>
      <c r="C143" s="1142">
        <v>11</v>
      </c>
      <c r="D143" s="1142">
        <v>2</v>
      </c>
      <c r="E143" s="1142">
        <v>2</v>
      </c>
      <c r="F143" s="1143" t="str">
        <f t="shared" si="4"/>
        <v>01.01.11.02.002</v>
      </c>
      <c r="G143" s="1144"/>
      <c r="H143" s="1142" t="s">
        <v>877</v>
      </c>
      <c r="J143" s="1142" t="str">
        <f t="shared" si="5"/>
        <v>01.01.11.02.002 Tanah Bangunan Pertokoan/Rumah Toko</v>
      </c>
    </row>
    <row r="144" spans="1:10" x14ac:dyDescent="0.25">
      <c r="A144" s="1142">
        <v>1</v>
      </c>
      <c r="B144" s="1142">
        <v>1</v>
      </c>
      <c r="C144" s="1142">
        <v>11</v>
      </c>
      <c r="D144" s="1142">
        <v>2</v>
      </c>
      <c r="E144" s="1142">
        <v>3</v>
      </c>
      <c r="F144" s="1143" t="str">
        <f t="shared" si="4"/>
        <v>01.01.11.02.003</v>
      </c>
      <c r="G144" s="1144"/>
      <c r="H144" s="1142" t="s">
        <v>878</v>
      </c>
      <c r="J144" s="1142" t="str">
        <f t="shared" si="5"/>
        <v>01.01.11.02.003 Tanah Bangunan Gedung</v>
      </c>
    </row>
    <row r="145" spans="1:10" x14ac:dyDescent="0.25">
      <c r="A145" s="1142">
        <v>1</v>
      </c>
      <c r="B145" s="1142">
        <v>1</v>
      </c>
      <c r="C145" s="1142">
        <v>11</v>
      </c>
      <c r="D145" s="1142">
        <v>2</v>
      </c>
      <c r="E145" s="1142">
        <v>4</v>
      </c>
      <c r="F145" s="1143" t="str">
        <f t="shared" si="4"/>
        <v>01.01.11.02.004</v>
      </c>
      <c r="G145" s="1144"/>
      <c r="H145" s="1142" t="s">
        <v>879</v>
      </c>
      <c r="J145" s="1142" t="str">
        <f t="shared" si="5"/>
        <v>01.01.11.02.004 Tanah Bangunan Stasiun Kereta Api</v>
      </c>
    </row>
    <row r="146" spans="1:10" x14ac:dyDescent="0.25">
      <c r="A146" s="1142">
        <v>1</v>
      </c>
      <c r="B146" s="1142">
        <v>1</v>
      </c>
      <c r="C146" s="1142">
        <v>11</v>
      </c>
      <c r="D146" s="1142">
        <v>2</v>
      </c>
      <c r="E146" s="1142">
        <v>5</v>
      </c>
      <c r="F146" s="1143" t="str">
        <f t="shared" si="4"/>
        <v>01.01.11.02.005</v>
      </c>
      <c r="G146" s="1144"/>
      <c r="H146" s="1142" t="s">
        <v>880</v>
      </c>
      <c r="J146" s="1142" t="str">
        <f t="shared" si="5"/>
        <v>01.01.11.02.005 Tanah Bangunan Bioskop</v>
      </c>
    </row>
    <row r="147" spans="1:10" x14ac:dyDescent="0.25">
      <c r="A147" s="1142">
        <v>1</v>
      </c>
      <c r="B147" s="1142">
        <v>1</v>
      </c>
      <c r="C147" s="1142">
        <v>11</v>
      </c>
      <c r="D147" s="1142">
        <v>2</v>
      </c>
      <c r="E147" s="1142">
        <v>6</v>
      </c>
      <c r="F147" s="1143" t="str">
        <f t="shared" si="4"/>
        <v>01.01.11.02.006</v>
      </c>
      <c r="G147" s="1144"/>
      <c r="H147" s="1142" t="s">
        <v>881</v>
      </c>
      <c r="J147" s="1142" t="str">
        <f t="shared" si="5"/>
        <v>01.01.11.02.006 Tanah Bangunan Hotel/Penginapan</v>
      </c>
    </row>
    <row r="148" spans="1:10" x14ac:dyDescent="0.25">
      <c r="A148" s="1142">
        <v>1</v>
      </c>
      <c r="B148" s="1142">
        <v>1</v>
      </c>
      <c r="C148" s="1142">
        <v>11</v>
      </c>
      <c r="D148" s="1142">
        <v>2</v>
      </c>
      <c r="E148" s="1142">
        <v>7</v>
      </c>
      <c r="F148" s="1143" t="str">
        <f t="shared" si="4"/>
        <v>01.01.11.02.007</v>
      </c>
      <c r="G148" s="1144"/>
      <c r="H148" s="1142" t="s">
        <v>882</v>
      </c>
      <c r="J148" s="1142" t="str">
        <f t="shared" si="5"/>
        <v>01.01.11.02.007 Tanah Bangunan Terminal Darat</v>
      </c>
    </row>
    <row r="149" spans="1:10" x14ac:dyDescent="0.25">
      <c r="A149" s="1142">
        <v>1</v>
      </c>
      <c r="B149" s="1142">
        <v>1</v>
      </c>
      <c r="C149" s="1142">
        <v>11</v>
      </c>
      <c r="D149" s="1142">
        <v>2</v>
      </c>
      <c r="E149" s="1142">
        <v>8</v>
      </c>
      <c r="F149" s="1143" t="str">
        <f t="shared" si="4"/>
        <v>01.01.11.02.008</v>
      </c>
      <c r="G149" s="1144"/>
      <c r="H149" s="1142" t="s">
        <v>883</v>
      </c>
      <c r="J149" s="1142" t="str">
        <f t="shared" si="5"/>
        <v>01.01.11.02.008 Tanah Bangunan Terminal Laut</v>
      </c>
    </row>
    <row r="150" spans="1:10" x14ac:dyDescent="0.25">
      <c r="A150" s="1142">
        <v>1</v>
      </c>
      <c r="B150" s="1142">
        <v>1</v>
      </c>
      <c r="C150" s="1142">
        <v>11</v>
      </c>
      <c r="D150" s="1142">
        <v>2</v>
      </c>
      <c r="E150" s="1142">
        <v>9</v>
      </c>
      <c r="F150" s="1143" t="str">
        <f t="shared" si="4"/>
        <v>01.01.11.02.009</v>
      </c>
      <c r="G150" s="1144"/>
      <c r="H150" s="1142" t="s">
        <v>884</v>
      </c>
      <c r="J150" s="1142" t="str">
        <f t="shared" si="5"/>
        <v>01.01.11.02.009 Tanah Bangunan Terminal Udara</v>
      </c>
    </row>
    <row r="151" spans="1:10" x14ac:dyDescent="0.25">
      <c r="A151" s="1142">
        <v>1</v>
      </c>
      <c r="B151" s="1142">
        <v>1</v>
      </c>
      <c r="C151" s="1142">
        <v>11</v>
      </c>
      <c r="D151" s="1142">
        <v>2</v>
      </c>
      <c r="E151" s="1142">
        <v>10</v>
      </c>
      <c r="F151" s="1143" t="str">
        <f t="shared" si="4"/>
        <v>01.01.11.02.010</v>
      </c>
      <c r="G151" s="1144"/>
      <c r="H151" s="1142" t="s">
        <v>885</v>
      </c>
      <c r="J151" s="1142" t="str">
        <f t="shared" si="5"/>
        <v>01.01.11.02.010 Tanah Bangunan Gedung Kesenian</v>
      </c>
    </row>
    <row r="152" spans="1:10" x14ac:dyDescent="0.25">
      <c r="A152" s="1142">
        <v>1</v>
      </c>
      <c r="B152" s="1142">
        <v>1</v>
      </c>
      <c r="C152" s="1142">
        <v>11</v>
      </c>
      <c r="D152" s="1142">
        <v>2</v>
      </c>
      <c r="E152" s="1142">
        <v>11</v>
      </c>
      <c r="F152" s="1143" t="str">
        <f t="shared" si="4"/>
        <v>01.01.11.02.011</v>
      </c>
      <c r="G152" s="1144"/>
      <c r="H152" s="1142" t="s">
        <v>886</v>
      </c>
      <c r="J152" s="1142" t="str">
        <f t="shared" si="5"/>
        <v>01.01.11.02.011 Tanah Bangunan Gedung Pameran</v>
      </c>
    </row>
    <row r="153" spans="1:10" x14ac:dyDescent="0.25">
      <c r="A153" s="1142">
        <v>1</v>
      </c>
      <c r="B153" s="1142">
        <v>1</v>
      </c>
      <c r="C153" s="1142">
        <v>11</v>
      </c>
      <c r="D153" s="1142">
        <v>2</v>
      </c>
      <c r="E153" s="1142">
        <v>12</v>
      </c>
      <c r="F153" s="1143" t="str">
        <f t="shared" si="4"/>
        <v>01.01.11.02.012</v>
      </c>
      <c r="G153" s="1144"/>
      <c r="H153" s="1142" t="s">
        <v>887</v>
      </c>
      <c r="J153" s="1142" t="str">
        <f t="shared" si="5"/>
        <v>01.01.11.02.012 Tanah Bangunan Gedung Pusat Perbelanjaan</v>
      </c>
    </row>
    <row r="154" spans="1:10" x14ac:dyDescent="0.25">
      <c r="A154" s="1142">
        <v>1</v>
      </c>
      <c r="B154" s="1142">
        <v>1</v>
      </c>
      <c r="C154" s="1142">
        <v>11</v>
      </c>
      <c r="D154" s="1142">
        <v>2</v>
      </c>
      <c r="E154" s="1142">
        <v>13</v>
      </c>
      <c r="F154" s="1143" t="str">
        <f t="shared" si="4"/>
        <v>01.01.11.02.013</v>
      </c>
      <c r="G154" s="1144"/>
      <c r="H154" s="1142" t="s">
        <v>888</v>
      </c>
      <c r="J154" s="1142" t="str">
        <f t="shared" si="5"/>
        <v>01.01.11.02.013 Tanah Bangunan Apotik</v>
      </c>
    </row>
    <row r="155" spans="1:10" x14ac:dyDescent="0.25">
      <c r="A155" s="1142">
        <v>1</v>
      </c>
      <c r="B155" s="1142">
        <v>1</v>
      </c>
      <c r="C155" s="1142">
        <v>11</v>
      </c>
      <c r="D155" s="1142">
        <v>2</v>
      </c>
      <c r="E155" s="1142">
        <v>14</v>
      </c>
      <c r="F155" s="1143" t="str">
        <f t="shared" si="4"/>
        <v>01.01.11.02.014</v>
      </c>
      <c r="G155" s="1144"/>
      <c r="H155" s="1142" t="s">
        <v>889</v>
      </c>
      <c r="J155" s="1142" t="str">
        <f t="shared" si="5"/>
        <v>01.01.11.02.014 Tanah Bangunan Gedung Perdaganagan Lainnya</v>
      </c>
    </row>
    <row r="156" spans="1:10" x14ac:dyDescent="0.25">
      <c r="A156" s="1142">
        <v>1</v>
      </c>
      <c r="B156" s="1142">
        <v>1</v>
      </c>
      <c r="C156" s="1142">
        <v>11</v>
      </c>
      <c r="D156" s="1142">
        <v>2</v>
      </c>
      <c r="E156" s="1142">
        <v>15</v>
      </c>
      <c r="F156" s="1143" t="str">
        <f t="shared" si="4"/>
        <v>01.01.11.02.015</v>
      </c>
      <c r="G156" s="1144"/>
      <c r="H156" s="1142" t="s">
        <v>890</v>
      </c>
      <c r="J156" s="1142" t="str">
        <f t="shared" si="5"/>
        <v>01.01.11.02.015 Tanah Utk Bangunan Gd. Perdagangan Lain-lain</v>
      </c>
    </row>
    <row r="157" spans="1:10" x14ac:dyDescent="0.25">
      <c r="A157" s="1142">
        <v>1</v>
      </c>
      <c r="B157" s="1142">
        <v>1</v>
      </c>
      <c r="C157" s="1142">
        <v>11</v>
      </c>
      <c r="D157" s="1142">
        <v>3</v>
      </c>
      <c r="E157" s="1142">
        <v>1</v>
      </c>
      <c r="F157" s="1143" t="str">
        <f t="shared" si="4"/>
        <v>01.01.11.03.001</v>
      </c>
      <c r="G157" s="1144"/>
      <c r="H157" s="1142" t="s">
        <v>891</v>
      </c>
      <c r="J157" s="1142" t="str">
        <f t="shared" si="5"/>
        <v>01.01.11.03.001 Tanah Bangunan Industri Makanan</v>
      </c>
    </row>
    <row r="158" spans="1:10" x14ac:dyDescent="0.25">
      <c r="A158" s="1142">
        <v>1</v>
      </c>
      <c r="B158" s="1142">
        <v>1</v>
      </c>
      <c r="C158" s="1142">
        <v>11</v>
      </c>
      <c r="D158" s="1142">
        <v>3</v>
      </c>
      <c r="E158" s="1142">
        <v>2</v>
      </c>
      <c r="F158" s="1143" t="str">
        <f t="shared" si="4"/>
        <v>01.01.11.03.002</v>
      </c>
      <c r="G158" s="1144"/>
      <c r="H158" s="1142" t="s">
        <v>892</v>
      </c>
      <c r="J158" s="1142" t="str">
        <f t="shared" si="5"/>
        <v>01.01.11.03.002 Tanah Bangunan Industri Minuman</v>
      </c>
    </row>
    <row r="159" spans="1:10" x14ac:dyDescent="0.25">
      <c r="A159" s="1142">
        <v>1</v>
      </c>
      <c r="B159" s="1142">
        <v>1</v>
      </c>
      <c r="C159" s="1142">
        <v>11</v>
      </c>
      <c r="D159" s="1142">
        <v>3</v>
      </c>
      <c r="E159" s="1142">
        <v>3</v>
      </c>
      <c r="F159" s="1143" t="str">
        <f t="shared" si="4"/>
        <v>01.01.11.03.003</v>
      </c>
      <c r="G159" s="1144"/>
      <c r="H159" s="1142" t="s">
        <v>893</v>
      </c>
      <c r="J159" s="1142" t="str">
        <f t="shared" si="5"/>
        <v>01.01.11.03.003 Tanah Bangunan Industri/Alat RT</v>
      </c>
    </row>
    <row r="160" spans="1:10" x14ac:dyDescent="0.25">
      <c r="A160" s="1142">
        <v>1</v>
      </c>
      <c r="B160" s="1142">
        <v>1</v>
      </c>
      <c r="C160" s="1142">
        <v>11</v>
      </c>
      <c r="D160" s="1142">
        <v>3</v>
      </c>
      <c r="E160" s="1142">
        <v>4</v>
      </c>
      <c r="F160" s="1143" t="str">
        <f t="shared" si="4"/>
        <v>01.01.11.03.004</v>
      </c>
      <c r="G160" s="1144"/>
      <c r="H160" s="1142" t="s">
        <v>894</v>
      </c>
      <c r="J160" s="1142" t="str">
        <f t="shared" si="5"/>
        <v>01.01.11.03.004 Tanah Bangunan Industri Pakaian/Garment</v>
      </c>
    </row>
    <row r="161" spans="1:10" x14ac:dyDescent="0.25">
      <c r="A161" s="1142">
        <v>1</v>
      </c>
      <c r="B161" s="1142">
        <v>1</v>
      </c>
      <c r="C161" s="1142">
        <v>11</v>
      </c>
      <c r="D161" s="1142">
        <v>3</v>
      </c>
      <c r="E161" s="1142">
        <v>5</v>
      </c>
      <c r="F161" s="1143" t="str">
        <f t="shared" si="4"/>
        <v>01.01.11.03.005</v>
      </c>
      <c r="G161" s="1144"/>
      <c r="H161" s="1142" t="s">
        <v>895</v>
      </c>
      <c r="J161" s="1142" t="str">
        <f t="shared" si="5"/>
        <v>01.01.11.03.005 Tanah Bangunan Industri Besi/Logam</v>
      </c>
    </row>
    <row r="162" spans="1:10" x14ac:dyDescent="0.25">
      <c r="A162" s="1142">
        <v>1</v>
      </c>
      <c r="B162" s="1142">
        <v>1</v>
      </c>
      <c r="C162" s="1142">
        <v>11</v>
      </c>
      <c r="D162" s="1142">
        <v>3</v>
      </c>
      <c r="E162" s="1142">
        <v>6</v>
      </c>
      <c r="F162" s="1143" t="str">
        <f t="shared" si="4"/>
        <v>01.01.11.03.006</v>
      </c>
      <c r="G162" s="1144"/>
      <c r="H162" s="1142" t="s">
        <v>896</v>
      </c>
      <c r="J162" s="1142" t="str">
        <f t="shared" si="5"/>
        <v>01.01.11.03.006 Tanah Bangunan Industri Baja</v>
      </c>
    </row>
    <row r="163" spans="1:10" x14ac:dyDescent="0.25">
      <c r="A163" s="1142">
        <v>1</v>
      </c>
      <c r="B163" s="1142">
        <v>1</v>
      </c>
      <c r="C163" s="1142">
        <v>11</v>
      </c>
      <c r="D163" s="1142">
        <v>3</v>
      </c>
      <c r="E163" s="1142">
        <v>7</v>
      </c>
      <c r="F163" s="1143" t="str">
        <f t="shared" si="4"/>
        <v>01.01.11.03.007</v>
      </c>
      <c r="G163" s="1144"/>
      <c r="H163" s="1142" t="s">
        <v>897</v>
      </c>
      <c r="J163" s="1142" t="str">
        <f t="shared" si="5"/>
        <v>01.01.11.03.007 Tanah Bangunan Industri Pengelengan</v>
      </c>
    </row>
    <row r="164" spans="1:10" x14ac:dyDescent="0.25">
      <c r="A164" s="1142">
        <v>1</v>
      </c>
      <c r="B164" s="1142">
        <v>1</v>
      </c>
      <c r="C164" s="1142">
        <v>11</v>
      </c>
      <c r="D164" s="1142">
        <v>3</v>
      </c>
      <c r="E164" s="1142">
        <v>8</v>
      </c>
      <c r="F164" s="1143" t="str">
        <f t="shared" si="4"/>
        <v>01.01.11.03.008</v>
      </c>
      <c r="G164" s="1144"/>
      <c r="H164" s="1142" t="s">
        <v>898</v>
      </c>
      <c r="J164" s="1142" t="str">
        <f t="shared" si="5"/>
        <v>01.01.11.03.008 Tanah Bangunan Industri Bengkel</v>
      </c>
    </row>
    <row r="165" spans="1:10" x14ac:dyDescent="0.25">
      <c r="A165" s="1142">
        <v>1</v>
      </c>
      <c r="B165" s="1142">
        <v>1</v>
      </c>
      <c r="C165" s="1142">
        <v>11</v>
      </c>
      <c r="D165" s="1142">
        <v>3</v>
      </c>
      <c r="E165" s="1142">
        <v>9</v>
      </c>
      <c r="F165" s="1143" t="str">
        <f t="shared" si="4"/>
        <v>01.01.11.03.009</v>
      </c>
      <c r="G165" s="1144"/>
      <c r="H165" s="1142" t="s">
        <v>899</v>
      </c>
      <c r="J165" s="1142" t="str">
        <f t="shared" si="5"/>
        <v>01.01.11.03.009 Tanah Bangunan Industri Penyulingan Minyak</v>
      </c>
    </row>
    <row r="166" spans="1:10" x14ac:dyDescent="0.25">
      <c r="A166" s="1142">
        <v>1</v>
      </c>
      <c r="B166" s="1142">
        <v>1</v>
      </c>
      <c r="C166" s="1142">
        <v>11</v>
      </c>
      <c r="D166" s="1142">
        <v>3</v>
      </c>
      <c r="E166" s="1142">
        <v>10</v>
      </c>
      <c r="F166" s="1143" t="str">
        <f t="shared" si="4"/>
        <v>01.01.11.03.010</v>
      </c>
      <c r="G166" s="1144"/>
      <c r="H166" s="1142" t="s">
        <v>900</v>
      </c>
      <c r="J166" s="1142" t="str">
        <f t="shared" si="5"/>
        <v>01.01.11.03.010 Tanah Bangunan Industri Semen</v>
      </c>
    </row>
    <row r="167" spans="1:10" x14ac:dyDescent="0.25">
      <c r="A167" s="1142">
        <v>1</v>
      </c>
      <c r="B167" s="1142">
        <v>1</v>
      </c>
      <c r="C167" s="1142">
        <v>11</v>
      </c>
      <c r="D167" s="1142">
        <v>3</v>
      </c>
      <c r="E167" s="1142">
        <v>11</v>
      </c>
      <c r="F167" s="1143" t="str">
        <f t="shared" si="4"/>
        <v>01.01.11.03.011</v>
      </c>
      <c r="G167" s="1144"/>
      <c r="H167" s="1142" t="s">
        <v>901</v>
      </c>
      <c r="J167" s="1142" t="str">
        <f t="shared" si="5"/>
        <v>01.01.11.03.011 Tanah Bangunan Industri Batu Bata/Batako</v>
      </c>
    </row>
    <row r="168" spans="1:10" x14ac:dyDescent="0.25">
      <c r="A168" s="1142">
        <v>1</v>
      </c>
      <c r="B168" s="1142">
        <v>1</v>
      </c>
      <c r="C168" s="1142">
        <v>11</v>
      </c>
      <c r="D168" s="1142">
        <v>3</v>
      </c>
      <c r="E168" s="1142">
        <v>12</v>
      </c>
      <c r="F168" s="1143" t="str">
        <f t="shared" si="4"/>
        <v>01.01.11.03.012</v>
      </c>
      <c r="G168" s="1144"/>
      <c r="H168" s="1142" t="s">
        <v>902</v>
      </c>
      <c r="J168" s="1142" t="str">
        <f t="shared" si="5"/>
        <v>01.01.11.03.012 Tanah Bangunan Industri Genteng</v>
      </c>
    </row>
    <row r="169" spans="1:10" x14ac:dyDescent="0.25">
      <c r="A169" s="1142">
        <v>1</v>
      </c>
      <c r="B169" s="1142">
        <v>1</v>
      </c>
      <c r="C169" s="1142">
        <v>11</v>
      </c>
      <c r="D169" s="1142">
        <v>3</v>
      </c>
      <c r="E169" s="1142">
        <v>13</v>
      </c>
      <c r="F169" s="1143" t="str">
        <f t="shared" si="4"/>
        <v>01.01.11.03.013</v>
      </c>
      <c r="G169" s="1144"/>
      <c r="H169" s="1142" t="s">
        <v>903</v>
      </c>
      <c r="J169" s="1142" t="str">
        <f t="shared" si="5"/>
        <v>01.01.11.03.013 Tanah Bangunan Industri Percetakan</v>
      </c>
    </row>
    <row r="170" spans="1:10" x14ac:dyDescent="0.25">
      <c r="A170" s="1142">
        <v>1</v>
      </c>
      <c r="B170" s="1142">
        <v>1</v>
      </c>
      <c r="C170" s="1142">
        <v>11</v>
      </c>
      <c r="D170" s="1142">
        <v>3</v>
      </c>
      <c r="E170" s="1142">
        <v>14</v>
      </c>
      <c r="F170" s="1143" t="str">
        <f t="shared" si="4"/>
        <v>01.01.11.03.014</v>
      </c>
      <c r="G170" s="1144"/>
      <c r="H170" s="1142" t="s">
        <v>904</v>
      </c>
      <c r="J170" s="1142" t="str">
        <f t="shared" si="5"/>
        <v>01.01.11.03.014 Tanah Bangunan Industri Tekstil</v>
      </c>
    </row>
    <row r="171" spans="1:10" x14ac:dyDescent="0.25">
      <c r="A171" s="1142">
        <v>1</v>
      </c>
      <c r="B171" s="1142">
        <v>1</v>
      </c>
      <c r="C171" s="1142">
        <v>11</v>
      </c>
      <c r="D171" s="1142">
        <v>3</v>
      </c>
      <c r="E171" s="1142">
        <v>15</v>
      </c>
      <c r="F171" s="1143" t="str">
        <f t="shared" si="4"/>
        <v>01.01.11.03.015</v>
      </c>
      <c r="G171" s="1144"/>
      <c r="H171" s="1142" t="s">
        <v>905</v>
      </c>
      <c r="J171" s="1142" t="str">
        <f t="shared" si="5"/>
        <v>01.01.11.03.015 Tanah Bangunan Industri Obat-obatan</v>
      </c>
    </row>
    <row r="172" spans="1:10" x14ac:dyDescent="0.25">
      <c r="A172" s="1142">
        <v>1</v>
      </c>
      <c r="B172" s="1142">
        <v>1</v>
      </c>
      <c r="C172" s="1142">
        <v>11</v>
      </c>
      <c r="D172" s="1142">
        <v>3</v>
      </c>
      <c r="E172" s="1142">
        <v>16</v>
      </c>
      <c r="F172" s="1143" t="str">
        <f t="shared" si="4"/>
        <v>01.01.11.03.016</v>
      </c>
      <c r="G172" s="1144"/>
      <c r="H172" s="1142" t="s">
        <v>906</v>
      </c>
      <c r="J172" s="1142" t="str">
        <f t="shared" si="5"/>
        <v>01.01.11.03.016 Tanah Bangunan Industri Alat Olah Raga</v>
      </c>
    </row>
    <row r="173" spans="1:10" x14ac:dyDescent="0.25">
      <c r="A173" s="1142">
        <v>1</v>
      </c>
      <c r="B173" s="1142">
        <v>1</v>
      </c>
      <c r="C173" s="1142">
        <v>11</v>
      </c>
      <c r="D173" s="1142">
        <v>3</v>
      </c>
      <c r="E173" s="1142">
        <v>17</v>
      </c>
      <c r="F173" s="1143" t="str">
        <f t="shared" si="4"/>
        <v>01.01.11.03.017</v>
      </c>
      <c r="G173" s="1144"/>
      <c r="H173" s="1142" t="s">
        <v>907</v>
      </c>
      <c r="J173" s="1142" t="str">
        <f t="shared" si="5"/>
        <v>01.01.11.03.017 Tanah Bangunan Industri Kendraan/Otomotif</v>
      </c>
    </row>
    <row r="174" spans="1:10" x14ac:dyDescent="0.25">
      <c r="A174" s="1142">
        <v>1</v>
      </c>
      <c r="B174" s="1142">
        <v>1</v>
      </c>
      <c r="C174" s="1142">
        <v>11</v>
      </c>
      <c r="D174" s="1142">
        <v>3</v>
      </c>
      <c r="E174" s="1142">
        <v>18</v>
      </c>
      <c r="F174" s="1143" t="str">
        <f t="shared" si="4"/>
        <v>01.01.11.03.018</v>
      </c>
      <c r="G174" s="1144"/>
      <c r="H174" s="1142" t="s">
        <v>908</v>
      </c>
      <c r="J174" s="1142" t="str">
        <f t="shared" si="5"/>
        <v>01.01.11.03.018 Tanah Bangunan Industri Persenjataan</v>
      </c>
    </row>
    <row r="175" spans="1:10" x14ac:dyDescent="0.25">
      <c r="A175" s="1142">
        <v>1</v>
      </c>
      <c r="B175" s="1142">
        <v>1</v>
      </c>
      <c r="C175" s="1142">
        <v>11</v>
      </c>
      <c r="D175" s="1142">
        <v>3</v>
      </c>
      <c r="E175" s="1142">
        <v>19</v>
      </c>
      <c r="F175" s="1143" t="str">
        <f t="shared" si="4"/>
        <v>01.01.11.03.019</v>
      </c>
      <c r="G175" s="1144"/>
      <c r="H175" s="1142" t="s">
        <v>909</v>
      </c>
      <c r="J175" s="1142" t="str">
        <f t="shared" si="5"/>
        <v>01.01.11.03.019 Tanah Bangunan Industri Kapal Udara</v>
      </c>
    </row>
    <row r="176" spans="1:10" x14ac:dyDescent="0.25">
      <c r="A176" s="1142">
        <v>1</v>
      </c>
      <c r="B176" s="1142">
        <v>1</v>
      </c>
      <c r="C176" s="1142">
        <v>11</v>
      </c>
      <c r="D176" s="1142">
        <v>3</v>
      </c>
      <c r="E176" s="1142">
        <v>20</v>
      </c>
      <c r="F176" s="1143" t="str">
        <f t="shared" si="4"/>
        <v>01.01.11.03.020</v>
      </c>
      <c r="G176" s="1144"/>
      <c r="H176" s="1142" t="s">
        <v>910</v>
      </c>
      <c r="J176" s="1142" t="str">
        <f t="shared" si="5"/>
        <v>01.01.11.03.020 Tanah Bangunan Industri Kapal Laut</v>
      </c>
    </row>
    <row r="177" spans="1:10" x14ac:dyDescent="0.25">
      <c r="A177" s="1142">
        <v>1</v>
      </c>
      <c r="B177" s="1142">
        <v>1</v>
      </c>
      <c r="C177" s="1142">
        <v>11</v>
      </c>
      <c r="D177" s="1142">
        <v>3</v>
      </c>
      <c r="E177" s="1142">
        <v>21</v>
      </c>
      <c r="F177" s="1143" t="str">
        <f t="shared" si="4"/>
        <v>01.01.11.03.021</v>
      </c>
      <c r="G177" s="1144"/>
      <c r="H177" s="1142" t="s">
        <v>911</v>
      </c>
      <c r="J177" s="1142" t="str">
        <f t="shared" si="5"/>
        <v>01.01.11.03.021 Tanah Bangunan Industri Kapal Api</v>
      </c>
    </row>
    <row r="178" spans="1:10" x14ac:dyDescent="0.25">
      <c r="A178" s="1142">
        <v>1</v>
      </c>
      <c r="B178" s="1142">
        <v>1</v>
      </c>
      <c r="C178" s="1142">
        <v>11</v>
      </c>
      <c r="D178" s="1142">
        <v>3</v>
      </c>
      <c r="E178" s="1142">
        <v>22</v>
      </c>
      <c r="F178" s="1143" t="str">
        <f t="shared" si="4"/>
        <v>01.01.11.03.022</v>
      </c>
      <c r="G178" s="1144"/>
      <c r="H178" s="1142" t="s">
        <v>912</v>
      </c>
      <c r="J178" s="1142" t="str">
        <f t="shared" si="5"/>
        <v>01.01.11.03.022 Tanah Bangunan Industri Keramik/Marmer</v>
      </c>
    </row>
    <row r="179" spans="1:10" x14ac:dyDescent="0.25">
      <c r="A179" s="1142">
        <v>1</v>
      </c>
      <c r="B179" s="1142">
        <v>1</v>
      </c>
      <c r="C179" s="1142">
        <v>11</v>
      </c>
      <c r="D179" s="1142">
        <v>3</v>
      </c>
      <c r="E179" s="1142">
        <v>23</v>
      </c>
      <c r="F179" s="1143" t="str">
        <f t="shared" si="4"/>
        <v>01.01.11.03.023</v>
      </c>
      <c r="G179" s="1144"/>
      <c r="H179" s="1142" t="s">
        <v>913</v>
      </c>
      <c r="J179" s="1142" t="str">
        <f t="shared" si="5"/>
        <v>01.01.11.03.023 Tanah Bangunan Industri Lainnya</v>
      </c>
    </row>
    <row r="180" spans="1:10" x14ac:dyDescent="0.25">
      <c r="A180" s="1142">
        <v>1</v>
      </c>
      <c r="B180" s="1142">
        <v>1</v>
      </c>
      <c r="C180" s="1142">
        <v>11</v>
      </c>
      <c r="D180" s="1142">
        <v>4</v>
      </c>
      <c r="E180" s="1142">
        <v>1</v>
      </c>
      <c r="F180" s="1143" t="str">
        <f t="shared" si="4"/>
        <v>01.01.11.04.001</v>
      </c>
      <c r="G180" s="1144"/>
      <c r="H180" s="1142" t="s">
        <v>914</v>
      </c>
      <c r="J180" s="1142" t="str">
        <f t="shared" si="5"/>
        <v>01.01.11.04.001 Tanah Bangunan Kantor Pemerintah</v>
      </c>
    </row>
    <row r="181" spans="1:10" x14ac:dyDescent="0.25">
      <c r="A181" s="1142">
        <v>1</v>
      </c>
      <c r="B181" s="1142">
        <v>1</v>
      </c>
      <c r="C181" s="1142">
        <v>11</v>
      </c>
      <c r="D181" s="1142">
        <v>4</v>
      </c>
      <c r="E181" s="1142">
        <v>2</v>
      </c>
      <c r="F181" s="1143" t="str">
        <f t="shared" si="4"/>
        <v>01.01.11.04.002</v>
      </c>
      <c r="G181" s="1144"/>
      <c r="H181" s="1142" t="s">
        <v>915</v>
      </c>
      <c r="J181" s="1142" t="str">
        <f t="shared" si="5"/>
        <v>01.01.11.04.002 Tanah Bangunan Pendidikan dan Latihan (Sekolah)</v>
      </c>
    </row>
    <row r="182" spans="1:10" x14ac:dyDescent="0.25">
      <c r="A182" s="1142">
        <v>1</v>
      </c>
      <c r="B182" s="1142">
        <v>1</v>
      </c>
      <c r="C182" s="1142">
        <v>11</v>
      </c>
      <c r="D182" s="1142">
        <v>4</v>
      </c>
      <c r="E182" s="1142">
        <v>3</v>
      </c>
      <c r="F182" s="1143" t="str">
        <f t="shared" si="4"/>
        <v>01.01.11.04.003</v>
      </c>
      <c r="G182" s="1144"/>
      <c r="H182" s="1142" t="s">
        <v>916</v>
      </c>
      <c r="J182" s="1142" t="str">
        <f t="shared" si="5"/>
        <v>01.01.11.04.003 Tanah Bangunan Rumah Sakit</v>
      </c>
    </row>
    <row r="183" spans="1:10" x14ac:dyDescent="0.25">
      <c r="A183" s="1142">
        <v>1</v>
      </c>
      <c r="B183" s="1142">
        <v>1</v>
      </c>
      <c r="C183" s="1142">
        <v>11</v>
      </c>
      <c r="D183" s="1142">
        <v>4</v>
      </c>
      <c r="E183" s="1142">
        <v>4</v>
      </c>
      <c r="F183" s="1143" t="str">
        <f t="shared" si="4"/>
        <v>01.01.11.04.004</v>
      </c>
      <c r="G183" s="1144"/>
      <c r="H183" s="1142" t="s">
        <v>888</v>
      </c>
      <c r="J183" s="1142" t="str">
        <f t="shared" si="5"/>
        <v>01.01.11.04.004 Tanah Bangunan Apotik</v>
      </c>
    </row>
    <row r="184" spans="1:10" x14ac:dyDescent="0.25">
      <c r="A184" s="1142">
        <v>1</v>
      </c>
      <c r="B184" s="1142">
        <v>1</v>
      </c>
      <c r="C184" s="1142">
        <v>11</v>
      </c>
      <c r="D184" s="1142">
        <v>4</v>
      </c>
      <c r="E184" s="1142">
        <v>5</v>
      </c>
      <c r="F184" s="1143" t="str">
        <f t="shared" si="4"/>
        <v>01.01.11.04.005</v>
      </c>
      <c r="G184" s="1144"/>
      <c r="H184" s="1142" t="s">
        <v>917</v>
      </c>
      <c r="J184" s="1142" t="str">
        <f t="shared" si="5"/>
        <v>01.01.11.04.005 Tanah Bangunan Tempat Ibadah</v>
      </c>
    </row>
    <row r="185" spans="1:10" x14ac:dyDescent="0.25">
      <c r="A185" s="1142">
        <v>1</v>
      </c>
      <c r="B185" s="1142">
        <v>1</v>
      </c>
      <c r="C185" s="1142">
        <v>11</v>
      </c>
      <c r="D185" s="1142">
        <v>4</v>
      </c>
      <c r="E185" s="1142">
        <v>6</v>
      </c>
      <c r="F185" s="1143" t="str">
        <f t="shared" si="4"/>
        <v>01.01.11.04.006</v>
      </c>
      <c r="G185" s="1144"/>
      <c r="H185" s="1142" t="s">
        <v>918</v>
      </c>
      <c r="J185" s="1142" t="str">
        <f t="shared" si="5"/>
        <v>01.01.11.04.006 Tanah Bangunan Dermaga</v>
      </c>
    </row>
    <row r="186" spans="1:10" x14ac:dyDescent="0.25">
      <c r="A186" s="1142">
        <v>1</v>
      </c>
      <c r="B186" s="1142">
        <v>1</v>
      </c>
      <c r="C186" s="1142">
        <v>11</v>
      </c>
      <c r="D186" s="1142">
        <v>4</v>
      </c>
      <c r="E186" s="1142">
        <v>7</v>
      </c>
      <c r="F186" s="1143" t="str">
        <f t="shared" si="4"/>
        <v>01.01.11.04.007</v>
      </c>
      <c r="G186" s="1144"/>
      <c r="H186" s="1142" t="s">
        <v>919</v>
      </c>
      <c r="J186" s="1142" t="str">
        <f t="shared" si="5"/>
        <v>01.01.11.04.007 Tanah Bangunan Pelabuhan Udara</v>
      </c>
    </row>
    <row r="187" spans="1:10" x14ac:dyDescent="0.25">
      <c r="A187" s="1142">
        <v>1</v>
      </c>
      <c r="B187" s="1142">
        <v>1</v>
      </c>
      <c r="C187" s="1142">
        <v>11</v>
      </c>
      <c r="D187" s="1142">
        <v>4</v>
      </c>
      <c r="E187" s="1142">
        <v>8</v>
      </c>
      <c r="F187" s="1143" t="str">
        <f t="shared" si="4"/>
        <v>01.01.11.04.008</v>
      </c>
      <c r="G187" s="1144"/>
      <c r="H187" s="1142" t="s">
        <v>920</v>
      </c>
      <c r="J187" s="1142" t="str">
        <f t="shared" si="5"/>
        <v>01.01.11.04.008 Tanah Bangunan Olah Raga</v>
      </c>
    </row>
    <row r="188" spans="1:10" x14ac:dyDescent="0.25">
      <c r="A188" s="1142">
        <v>1</v>
      </c>
      <c r="B188" s="1142">
        <v>1</v>
      </c>
      <c r="C188" s="1142">
        <v>11</v>
      </c>
      <c r="D188" s="1142">
        <v>4</v>
      </c>
      <c r="E188" s="1142">
        <v>9</v>
      </c>
      <c r="F188" s="1143" t="str">
        <f t="shared" si="4"/>
        <v>01.01.11.04.009</v>
      </c>
      <c r="G188" s="1144"/>
      <c r="H188" s="1142" t="s">
        <v>921</v>
      </c>
      <c r="J188" s="1142" t="str">
        <f t="shared" si="5"/>
        <v>01.01.11.04.009 Tanah Bangunan Taman/Wisata/Rekreasi</v>
      </c>
    </row>
    <row r="189" spans="1:10" x14ac:dyDescent="0.25">
      <c r="A189" s="1142">
        <v>1</v>
      </c>
      <c r="B189" s="1142">
        <v>1</v>
      </c>
      <c r="C189" s="1142">
        <v>11</v>
      </c>
      <c r="D189" s="1142">
        <v>4</v>
      </c>
      <c r="E189" s="1142">
        <v>10</v>
      </c>
      <c r="F189" s="1143" t="str">
        <f t="shared" si="4"/>
        <v>01.01.11.04.010</v>
      </c>
      <c r="G189" s="1144"/>
      <c r="H189" s="1142" t="s">
        <v>922</v>
      </c>
      <c r="J189" s="1142" t="str">
        <f t="shared" si="5"/>
        <v>01.01.11.04.010 Tanah Bangunan Balai Sidang/Pertemuan</v>
      </c>
    </row>
    <row r="190" spans="1:10" x14ac:dyDescent="0.25">
      <c r="A190" s="1142">
        <v>1</v>
      </c>
      <c r="B190" s="1142">
        <v>1</v>
      </c>
      <c r="C190" s="1142">
        <v>11</v>
      </c>
      <c r="D190" s="1142">
        <v>4</v>
      </c>
      <c r="E190" s="1142">
        <v>11</v>
      </c>
      <c r="F190" s="1143" t="str">
        <f t="shared" si="4"/>
        <v>01.01.11.04.011</v>
      </c>
      <c r="G190" s="1144"/>
      <c r="H190" s="1142" t="s">
        <v>923</v>
      </c>
      <c r="J190" s="1142" t="str">
        <f t="shared" si="5"/>
        <v>01.01.11.04.011 Tanah Bangunan Balai Nikah</v>
      </c>
    </row>
    <row r="191" spans="1:10" x14ac:dyDescent="0.25">
      <c r="A191" s="1142">
        <v>1</v>
      </c>
      <c r="B191" s="1142">
        <v>1</v>
      </c>
      <c r="C191" s="1142">
        <v>11</v>
      </c>
      <c r="D191" s="1142">
        <v>4</v>
      </c>
      <c r="E191" s="1142">
        <v>12</v>
      </c>
      <c r="F191" s="1143" t="str">
        <f t="shared" si="4"/>
        <v>01.01.11.04.012</v>
      </c>
      <c r="G191" s="1144"/>
      <c r="H191" s="1142" t="s">
        <v>924</v>
      </c>
      <c r="J191" s="1142" t="str">
        <f t="shared" si="5"/>
        <v>01.01.11.04.012 Tanah Bangunan Puskesmas/Posyandu</v>
      </c>
    </row>
    <row r="192" spans="1:10" x14ac:dyDescent="0.25">
      <c r="A192" s="1142">
        <v>1</v>
      </c>
      <c r="B192" s="1142">
        <v>1</v>
      </c>
      <c r="C192" s="1142">
        <v>11</v>
      </c>
      <c r="D192" s="1142">
        <v>4</v>
      </c>
      <c r="E192" s="1142">
        <v>13</v>
      </c>
      <c r="F192" s="1143" t="str">
        <f t="shared" si="4"/>
        <v>01.01.11.04.013</v>
      </c>
      <c r="G192" s="1144"/>
      <c r="H192" s="1142" t="s">
        <v>925</v>
      </c>
      <c r="J192" s="1142" t="str">
        <f t="shared" si="5"/>
        <v>01.01.11.04.013 Tanah Bangunan Poliklinik</v>
      </c>
    </row>
    <row r="193" spans="1:10" x14ac:dyDescent="0.25">
      <c r="A193" s="1142">
        <v>1</v>
      </c>
      <c r="B193" s="1142">
        <v>1</v>
      </c>
      <c r="C193" s="1142">
        <v>11</v>
      </c>
      <c r="D193" s="1142">
        <v>4</v>
      </c>
      <c r="E193" s="1142">
        <v>14</v>
      </c>
      <c r="F193" s="1143" t="str">
        <f t="shared" si="4"/>
        <v>01.01.11.04.014</v>
      </c>
      <c r="G193" s="1144"/>
      <c r="H193" s="1142" t="s">
        <v>926</v>
      </c>
      <c r="J193" s="1142" t="str">
        <f t="shared" si="5"/>
        <v>01.01.11.04.014 Tanah Bangunan Laboratorium</v>
      </c>
    </row>
    <row r="194" spans="1:10" x14ac:dyDescent="0.25">
      <c r="A194" s="1142">
        <v>1</v>
      </c>
      <c r="B194" s="1142">
        <v>1</v>
      </c>
      <c r="C194" s="1142">
        <v>11</v>
      </c>
      <c r="D194" s="1142">
        <v>4</v>
      </c>
      <c r="E194" s="1142">
        <v>15</v>
      </c>
      <c r="F194" s="1143" t="str">
        <f t="shared" si="4"/>
        <v>01.01.11.04.015</v>
      </c>
      <c r="G194" s="1144"/>
      <c r="H194" s="1142" t="s">
        <v>927</v>
      </c>
      <c r="J194" s="1142" t="str">
        <f t="shared" si="5"/>
        <v>01.01.11.04.015 Tanah Bangunan Fumigasi/Sterilisasi</v>
      </c>
    </row>
    <row r="195" spans="1:10" x14ac:dyDescent="0.25">
      <c r="A195" s="1142">
        <v>1</v>
      </c>
      <c r="B195" s="1142">
        <v>1</v>
      </c>
      <c r="C195" s="1142">
        <v>11</v>
      </c>
      <c r="D195" s="1142">
        <v>4</v>
      </c>
      <c r="E195" s="1142">
        <v>16</v>
      </c>
      <c r="F195" s="1143" t="str">
        <f t="shared" si="4"/>
        <v>01.01.11.04.016</v>
      </c>
      <c r="G195" s="1144"/>
      <c r="H195" s="1142" t="s">
        <v>928</v>
      </c>
      <c r="J195" s="1142" t="str">
        <f t="shared" si="5"/>
        <v>01.01.11.04.016 Tanah Bangunan Karantina</v>
      </c>
    </row>
    <row r="196" spans="1:10" x14ac:dyDescent="0.25">
      <c r="A196" s="1142">
        <v>1</v>
      </c>
      <c r="B196" s="1142">
        <v>1</v>
      </c>
      <c r="C196" s="1142">
        <v>11</v>
      </c>
      <c r="D196" s="1142">
        <v>4</v>
      </c>
      <c r="E196" s="1142">
        <v>17</v>
      </c>
      <c r="F196" s="1143" t="str">
        <f t="shared" ref="F196:F259" si="6">IF(A196&lt;&gt;"",RIGHT("0"&amp;A196,2)&amp;"."&amp;RIGHT("0"&amp;B196,2)&amp;"."&amp;RIGHT("0"&amp;C196,2)&amp;"."&amp;RIGHT("0"&amp;D196,2)&amp;"."&amp;IF(LEN(E196)&lt;3,RIGHT("00"&amp;E196,3),E196),"")</f>
        <v>01.01.11.04.017</v>
      </c>
      <c r="G196" s="1144"/>
      <c r="H196" s="1142" t="s">
        <v>929</v>
      </c>
      <c r="J196" s="1142" t="str">
        <f t="shared" ref="J196:J259" si="7">F196&amp;" "&amp;H196</f>
        <v>01.01.11.04.017 Tanah Bangunan Bangsal Pengolahan Pondok Kerja</v>
      </c>
    </row>
    <row r="197" spans="1:10" x14ac:dyDescent="0.25">
      <c r="A197" s="1142">
        <v>1</v>
      </c>
      <c r="B197" s="1142">
        <v>1</v>
      </c>
      <c r="C197" s="1142">
        <v>11</v>
      </c>
      <c r="D197" s="1142">
        <v>4</v>
      </c>
      <c r="E197" s="1142">
        <v>18</v>
      </c>
      <c r="F197" s="1143" t="str">
        <f t="shared" si="6"/>
        <v>01.01.11.04.018</v>
      </c>
      <c r="G197" s="1144"/>
      <c r="H197" s="1142" t="s">
        <v>930</v>
      </c>
      <c r="J197" s="1142" t="str">
        <f t="shared" si="7"/>
        <v>01.01.11.04.018 Tanah Bangunan Kandang Hewan</v>
      </c>
    </row>
    <row r="198" spans="1:10" x14ac:dyDescent="0.25">
      <c r="A198" s="1142">
        <v>1</v>
      </c>
      <c r="B198" s="1142">
        <v>1</v>
      </c>
      <c r="C198" s="1142">
        <v>11</v>
      </c>
      <c r="D198" s="1142">
        <v>4</v>
      </c>
      <c r="E198" s="1142">
        <v>19</v>
      </c>
      <c r="F198" s="1143" t="str">
        <f t="shared" si="6"/>
        <v>01.01.11.04.019</v>
      </c>
      <c r="G198" s="1144"/>
      <c r="H198" s="1142" t="s">
        <v>931</v>
      </c>
      <c r="J198" s="1142" t="str">
        <f t="shared" si="7"/>
        <v>01.01.11.04.019 Tanah Bangunan Pembibitan</v>
      </c>
    </row>
    <row r="199" spans="1:10" x14ac:dyDescent="0.25">
      <c r="A199" s="1142">
        <v>1</v>
      </c>
      <c r="B199" s="1142">
        <v>1</v>
      </c>
      <c r="C199" s="1142">
        <v>11</v>
      </c>
      <c r="D199" s="1142">
        <v>4</v>
      </c>
      <c r="E199" s="1142">
        <v>20</v>
      </c>
      <c r="F199" s="1143" t="str">
        <f t="shared" si="6"/>
        <v>01.01.11.04.020</v>
      </c>
      <c r="G199" s="1144"/>
      <c r="H199" s="1142" t="s">
        <v>932</v>
      </c>
      <c r="J199" s="1142" t="str">
        <f t="shared" si="7"/>
        <v>01.01.11.04.020 Tanah Bangunan Rumah Pendingin</v>
      </c>
    </row>
    <row r="200" spans="1:10" x14ac:dyDescent="0.25">
      <c r="A200" s="1142">
        <v>1</v>
      </c>
      <c r="B200" s="1142">
        <v>1</v>
      </c>
      <c r="C200" s="1142">
        <v>11</v>
      </c>
      <c r="D200" s="1142">
        <v>4</v>
      </c>
      <c r="E200" s="1142">
        <v>21</v>
      </c>
      <c r="F200" s="1143" t="str">
        <f t="shared" si="6"/>
        <v>01.01.11.04.021</v>
      </c>
      <c r="G200" s="1144"/>
      <c r="H200" s="1142" t="s">
        <v>933</v>
      </c>
      <c r="J200" s="1142" t="str">
        <f t="shared" si="7"/>
        <v>01.01.11.04.021 Tanah Bangunan Rumah Pengering</v>
      </c>
    </row>
    <row r="201" spans="1:10" x14ac:dyDescent="0.25">
      <c r="A201" s="1142">
        <v>1</v>
      </c>
      <c r="B201" s="1142">
        <v>1</v>
      </c>
      <c r="C201" s="1142">
        <v>11</v>
      </c>
      <c r="D201" s="1142">
        <v>4</v>
      </c>
      <c r="E201" s="1142">
        <v>22</v>
      </c>
      <c r="F201" s="1143" t="str">
        <f t="shared" si="6"/>
        <v>01.01.11.04.022</v>
      </c>
      <c r="G201" s="1144"/>
      <c r="H201" s="1142" t="s">
        <v>934</v>
      </c>
      <c r="J201" s="1142" t="str">
        <f t="shared" si="7"/>
        <v>01.01.11.04.022 Tanah Bangunan Statiun Penelitian</v>
      </c>
    </row>
    <row r="202" spans="1:10" x14ac:dyDescent="0.25">
      <c r="A202" s="1142">
        <v>1</v>
      </c>
      <c r="B202" s="1142">
        <v>1</v>
      </c>
      <c r="C202" s="1142">
        <v>11</v>
      </c>
      <c r="D202" s="1142">
        <v>4</v>
      </c>
      <c r="E202" s="1142">
        <v>23</v>
      </c>
      <c r="F202" s="1143" t="str">
        <f t="shared" si="6"/>
        <v>01.01.11.04.023</v>
      </c>
      <c r="G202" s="1144"/>
      <c r="H202" s="1142" t="s">
        <v>935</v>
      </c>
      <c r="J202" s="1142" t="str">
        <f t="shared" si="7"/>
        <v>01.01.11.04.023 Tanah Bangunan Gedung Pelelangan Ikan</v>
      </c>
    </row>
    <row r="203" spans="1:10" x14ac:dyDescent="0.25">
      <c r="A203" s="1142">
        <v>1</v>
      </c>
      <c r="B203" s="1142">
        <v>1</v>
      </c>
      <c r="C203" s="1142">
        <v>11</v>
      </c>
      <c r="D203" s="1142">
        <v>4</v>
      </c>
      <c r="E203" s="1142">
        <v>24</v>
      </c>
      <c r="F203" s="1143" t="str">
        <f t="shared" si="6"/>
        <v>01.01.11.04.024</v>
      </c>
      <c r="G203" s="1144"/>
      <c r="H203" s="1142" t="s">
        <v>936</v>
      </c>
      <c r="J203" s="1142" t="str">
        <f t="shared" si="7"/>
        <v>01.01.11.04.024 Tanah Bangunan Pos Jaga/Menara Jaga</v>
      </c>
    </row>
    <row r="204" spans="1:10" x14ac:dyDescent="0.25">
      <c r="A204" s="1142">
        <v>1</v>
      </c>
      <c r="B204" s="1142">
        <v>1</v>
      </c>
      <c r="C204" s="1142">
        <v>11</v>
      </c>
      <c r="D204" s="1142">
        <v>4</v>
      </c>
      <c r="E204" s="1142">
        <v>25</v>
      </c>
      <c r="F204" s="1143" t="str">
        <f t="shared" si="6"/>
        <v>01.01.11.04.025</v>
      </c>
      <c r="G204" s="1144"/>
      <c r="H204" s="1142" t="s">
        <v>937</v>
      </c>
      <c r="J204" s="1142" t="str">
        <f t="shared" si="7"/>
        <v>01.01.11.04.025 Tanah Bangunan Tempat Kerja Lainnya</v>
      </c>
    </row>
    <row r="205" spans="1:10" x14ac:dyDescent="0.25">
      <c r="A205" s="1142">
        <v>1</v>
      </c>
      <c r="B205" s="1142">
        <v>1</v>
      </c>
      <c r="C205" s="1142">
        <v>11</v>
      </c>
      <c r="D205" s="1142">
        <v>4</v>
      </c>
      <c r="E205" s="1142">
        <v>26</v>
      </c>
      <c r="F205" s="1143" t="str">
        <f t="shared" si="6"/>
        <v>01.01.11.04.026</v>
      </c>
      <c r="G205" s="1144"/>
      <c r="H205" s="1142" t="s">
        <v>938</v>
      </c>
      <c r="J205" s="1142" t="str">
        <f t="shared" si="7"/>
        <v>01.01.11.04.026 Tanah BangunanTempat Kerja Lainnya</v>
      </c>
    </row>
    <row r="206" spans="1:10" x14ac:dyDescent="0.25">
      <c r="A206" s="1142">
        <v>1</v>
      </c>
      <c r="B206" s="1142">
        <v>1</v>
      </c>
      <c r="C206" s="1142">
        <v>11</v>
      </c>
      <c r="D206" s="1142">
        <v>5</v>
      </c>
      <c r="E206" s="1142">
        <v>1</v>
      </c>
      <c r="F206" s="1143" t="str">
        <f t="shared" si="6"/>
        <v>01.01.11.05.001</v>
      </c>
      <c r="G206" s="1144"/>
      <c r="H206" s="1142" t="s">
        <v>939</v>
      </c>
      <c r="J206" s="1142" t="str">
        <f t="shared" si="7"/>
        <v>01.01.11.05.001 Tanah kosong yang tidak diusahakan</v>
      </c>
    </row>
    <row r="207" spans="1:10" x14ac:dyDescent="0.25">
      <c r="A207" s="1142">
        <v>1</v>
      </c>
      <c r="B207" s="1142">
        <v>1</v>
      </c>
      <c r="C207" s="1142">
        <v>11</v>
      </c>
      <c r="D207" s="1142">
        <v>5</v>
      </c>
      <c r="E207" s="1142">
        <v>2</v>
      </c>
      <c r="F207" s="1143" t="str">
        <f t="shared" si="6"/>
        <v>01.01.11.05.002</v>
      </c>
      <c r="G207" s="1144"/>
      <c r="H207" s="1142" t="s">
        <v>940</v>
      </c>
      <c r="J207" s="1142" t="str">
        <f t="shared" si="7"/>
        <v>01.01.11.05.002 Tanah Sawah</v>
      </c>
    </row>
    <row r="208" spans="1:10" x14ac:dyDescent="0.25">
      <c r="A208" s="1142">
        <v>1</v>
      </c>
      <c r="B208" s="1142">
        <v>1</v>
      </c>
      <c r="C208" s="1142">
        <v>11</v>
      </c>
      <c r="D208" s="1142">
        <v>5</v>
      </c>
      <c r="E208" s="1142">
        <v>3</v>
      </c>
      <c r="F208" s="1143" t="str">
        <f t="shared" si="6"/>
        <v>01.01.11.05.003</v>
      </c>
      <c r="G208" s="1144"/>
      <c r="H208" s="1142" t="s">
        <v>941</v>
      </c>
      <c r="J208" s="1142" t="str">
        <f t="shared" si="7"/>
        <v>01.01.11.05.003 Tanah Tegalan</v>
      </c>
    </row>
    <row r="209" spans="1:10" x14ac:dyDescent="0.25">
      <c r="A209" s="1142">
        <v>1</v>
      </c>
      <c r="B209" s="1142">
        <v>1</v>
      </c>
      <c r="C209" s="1142">
        <v>11</v>
      </c>
      <c r="D209" s="1142">
        <v>5</v>
      </c>
      <c r="E209" s="1142">
        <v>4</v>
      </c>
      <c r="F209" s="1143" t="str">
        <f t="shared" si="6"/>
        <v>01.01.11.05.004</v>
      </c>
      <c r="G209" s="1144"/>
      <c r="H209" s="1142" t="s">
        <v>942</v>
      </c>
      <c r="J209" s="1142" t="str">
        <f t="shared" si="7"/>
        <v>01.01.11.05.004 Tanah Kebun</v>
      </c>
    </row>
    <row r="210" spans="1:10" x14ac:dyDescent="0.25">
      <c r="A210" s="1142">
        <v>1</v>
      </c>
      <c r="B210" s="1142">
        <v>1</v>
      </c>
      <c r="C210" s="1142">
        <v>11</v>
      </c>
      <c r="D210" s="1142">
        <v>5</v>
      </c>
      <c r="E210" s="1142">
        <v>5</v>
      </c>
      <c r="F210" s="1143" t="str">
        <f t="shared" si="6"/>
        <v>01.01.11.05.005</v>
      </c>
      <c r="G210" s="1144"/>
      <c r="H210" s="1142" t="s">
        <v>943</v>
      </c>
      <c r="J210" s="1142" t="str">
        <f t="shared" si="7"/>
        <v>01.01.11.05.005 Tanah kosong yang sudah diperuntukkan</v>
      </c>
    </row>
    <row r="211" spans="1:10" x14ac:dyDescent="0.25">
      <c r="A211" s="1142">
        <v>1</v>
      </c>
      <c r="B211" s="1142">
        <v>1</v>
      </c>
      <c r="C211" s="1142">
        <v>11</v>
      </c>
      <c r="D211" s="1142">
        <v>5</v>
      </c>
      <c r="E211" s="1142">
        <v>6</v>
      </c>
      <c r="F211" s="1143" t="str">
        <f t="shared" si="6"/>
        <v>01.01.11.05.006</v>
      </c>
      <c r="G211" s="1144"/>
      <c r="H211" s="1142" t="s">
        <v>944</v>
      </c>
      <c r="J211" s="1142" t="str">
        <f t="shared" si="7"/>
        <v>01.01.11.05.006 Kebun Pembibitan</v>
      </c>
    </row>
    <row r="212" spans="1:10" x14ac:dyDescent="0.25">
      <c r="A212" s="1142">
        <v>1</v>
      </c>
      <c r="B212" s="1142">
        <v>1</v>
      </c>
      <c r="C212" s="1142">
        <v>11</v>
      </c>
      <c r="D212" s="1142">
        <v>5</v>
      </c>
      <c r="E212" s="1142">
        <v>7</v>
      </c>
      <c r="F212" s="1143" t="str">
        <f t="shared" si="6"/>
        <v>01.01.11.05.007</v>
      </c>
      <c r="G212" s="1144"/>
      <c r="H212" s="1142" t="s">
        <v>945</v>
      </c>
      <c r="J212" s="1142" t="str">
        <f t="shared" si="7"/>
        <v>01.01.11.05.007 Tanah Kosong Lainnya</v>
      </c>
    </row>
    <row r="213" spans="1:10" x14ac:dyDescent="0.25">
      <c r="A213" s="1142">
        <v>1</v>
      </c>
      <c r="B213" s="1142">
        <v>1</v>
      </c>
      <c r="C213" s="1142">
        <v>11</v>
      </c>
      <c r="D213" s="1142">
        <v>6</v>
      </c>
      <c r="E213" s="1142">
        <v>1</v>
      </c>
      <c r="F213" s="1143" t="str">
        <f t="shared" si="6"/>
        <v>01.01.11.06.001</v>
      </c>
      <c r="G213" s="1144"/>
      <c r="H213" s="1142" t="s">
        <v>946</v>
      </c>
      <c r="J213" s="1142" t="str">
        <f t="shared" si="7"/>
        <v>01.01.11.06.001 Tanah Peternakan</v>
      </c>
    </row>
    <row r="214" spans="1:10" x14ac:dyDescent="0.25">
      <c r="A214" s="1142">
        <v>1</v>
      </c>
      <c r="B214" s="1142">
        <v>1</v>
      </c>
      <c r="C214" s="1142">
        <v>11</v>
      </c>
      <c r="D214" s="1142">
        <v>6</v>
      </c>
      <c r="E214" s="1142">
        <v>2</v>
      </c>
      <c r="F214" s="1143" t="str">
        <f t="shared" si="6"/>
        <v>01.01.11.06.002</v>
      </c>
      <c r="G214" s="1144"/>
      <c r="H214" s="1142" t="s">
        <v>947</v>
      </c>
      <c r="J214" s="1142" t="str">
        <f t="shared" si="7"/>
        <v>01.01.11.06.002 Tanah Peternakan Lainnya</v>
      </c>
    </row>
    <row r="215" spans="1:10" x14ac:dyDescent="0.25">
      <c r="A215" s="1142">
        <v>1</v>
      </c>
      <c r="B215" s="1142">
        <v>1</v>
      </c>
      <c r="C215" s="1142">
        <v>11</v>
      </c>
      <c r="D215" s="1142">
        <v>7</v>
      </c>
      <c r="E215" s="1142">
        <v>1</v>
      </c>
      <c r="F215" s="1143" t="str">
        <f t="shared" si="6"/>
        <v>01.01.11.07.001</v>
      </c>
      <c r="G215" s="1144"/>
      <c r="H215" s="1142" t="s">
        <v>948</v>
      </c>
      <c r="J215" s="1142" t="str">
        <f t="shared" si="7"/>
        <v>01.01.11.07.001 Tanah Waduk</v>
      </c>
    </row>
    <row r="216" spans="1:10" x14ac:dyDescent="0.25">
      <c r="A216" s="1142">
        <v>1</v>
      </c>
      <c r="B216" s="1142">
        <v>1</v>
      </c>
      <c r="C216" s="1142">
        <v>11</v>
      </c>
      <c r="D216" s="1142">
        <v>7</v>
      </c>
      <c r="E216" s="1142">
        <v>2</v>
      </c>
      <c r="F216" s="1143" t="str">
        <f t="shared" si="6"/>
        <v>01.01.11.07.002</v>
      </c>
      <c r="G216" s="1144"/>
      <c r="H216" s="1142" t="s">
        <v>949</v>
      </c>
      <c r="J216" s="1142" t="str">
        <f t="shared" si="7"/>
        <v>01.01.11.07.002 Tanah Komplek Bendungan</v>
      </c>
    </row>
    <row r="217" spans="1:10" x14ac:dyDescent="0.25">
      <c r="A217" s="1142">
        <v>1</v>
      </c>
      <c r="B217" s="1142">
        <v>1</v>
      </c>
      <c r="C217" s="1142">
        <v>11</v>
      </c>
      <c r="D217" s="1142">
        <v>7</v>
      </c>
      <c r="E217" s="1142">
        <v>3</v>
      </c>
      <c r="F217" s="1143" t="str">
        <f t="shared" si="6"/>
        <v>01.01.11.07.003</v>
      </c>
      <c r="G217" s="1144"/>
      <c r="H217" s="1142" t="s">
        <v>950</v>
      </c>
      <c r="J217" s="1142" t="str">
        <f t="shared" si="7"/>
        <v>01.01.11.07.003 Tanah Jaringan/Saluran</v>
      </c>
    </row>
    <row r="218" spans="1:10" x14ac:dyDescent="0.25">
      <c r="A218" s="1142">
        <v>1</v>
      </c>
      <c r="B218" s="1142">
        <v>1</v>
      </c>
      <c r="C218" s="1142">
        <v>11</v>
      </c>
      <c r="D218" s="1142">
        <v>7</v>
      </c>
      <c r="E218" s="1142">
        <v>4</v>
      </c>
      <c r="F218" s="1143" t="str">
        <f t="shared" si="6"/>
        <v>01.01.11.07.004</v>
      </c>
      <c r="G218" s="1144"/>
      <c r="H218" s="1142" t="s">
        <v>951</v>
      </c>
      <c r="J218" s="1142" t="str">
        <f t="shared" si="7"/>
        <v>01.01.11.07.004 Tanah Bangunan Pengairan Lain-lain</v>
      </c>
    </row>
    <row r="219" spans="1:10" x14ac:dyDescent="0.25">
      <c r="A219" s="1142">
        <v>1</v>
      </c>
      <c r="B219" s="1142">
        <v>1</v>
      </c>
      <c r="C219" s="1142">
        <v>11</v>
      </c>
      <c r="D219" s="1142">
        <v>8</v>
      </c>
      <c r="E219" s="1142">
        <v>1</v>
      </c>
      <c r="F219" s="1143" t="str">
        <f t="shared" si="6"/>
        <v>01.01.11.08.001</v>
      </c>
      <c r="G219" s="1144"/>
      <c r="H219" s="1142" t="s">
        <v>952</v>
      </c>
      <c r="J219" s="1142" t="str">
        <f t="shared" si="7"/>
        <v>01.01.11.08.001 Tanah Jalan</v>
      </c>
    </row>
    <row r="220" spans="1:10" x14ac:dyDescent="0.25">
      <c r="A220" s="1142">
        <v>1</v>
      </c>
      <c r="B220" s="1142">
        <v>1</v>
      </c>
      <c r="C220" s="1142">
        <v>11</v>
      </c>
      <c r="D220" s="1142">
        <v>8</v>
      </c>
      <c r="E220" s="1142">
        <v>2</v>
      </c>
      <c r="F220" s="1143" t="str">
        <f t="shared" si="6"/>
        <v>01.01.11.08.002</v>
      </c>
      <c r="G220" s="1144"/>
      <c r="H220" s="1142" t="s">
        <v>953</v>
      </c>
      <c r="J220" s="1142" t="str">
        <f t="shared" si="7"/>
        <v>01.01.11.08.002 Tanah Jembatan</v>
      </c>
    </row>
    <row r="221" spans="1:10" x14ac:dyDescent="0.25">
      <c r="A221" s="1142">
        <v>1</v>
      </c>
      <c r="B221" s="1142">
        <v>1</v>
      </c>
      <c r="C221" s="1142">
        <v>11</v>
      </c>
      <c r="D221" s="1142">
        <v>8</v>
      </c>
      <c r="E221" s="1142">
        <v>3</v>
      </c>
      <c r="F221" s="1143" t="str">
        <f t="shared" si="6"/>
        <v>01.01.11.08.003</v>
      </c>
      <c r="G221" s="1144"/>
      <c r="H221" s="1142" t="s">
        <v>954</v>
      </c>
      <c r="J221" s="1142" t="str">
        <f t="shared" si="7"/>
        <v>01.01.11.08.003 Tanah Bangunan Jln dan Jembatan Lain-lain</v>
      </c>
    </row>
    <row r="222" spans="1:10" x14ac:dyDescent="0.25">
      <c r="A222" s="1142">
        <v>1</v>
      </c>
      <c r="B222" s="1142">
        <v>1</v>
      </c>
      <c r="C222" s="1142">
        <v>11</v>
      </c>
      <c r="D222" s="1142">
        <v>9</v>
      </c>
      <c r="E222" s="1142">
        <v>1</v>
      </c>
      <c r="F222" s="1143" t="str">
        <f t="shared" si="6"/>
        <v>01.01.11.09.001</v>
      </c>
      <c r="G222" s="1144"/>
      <c r="H222" s="1142" t="s">
        <v>955</v>
      </c>
      <c r="J222" s="1142" t="str">
        <f t="shared" si="7"/>
        <v>01.01.11.09.001 Tanah Lembiran Pengairan</v>
      </c>
    </row>
    <row r="223" spans="1:10" x14ac:dyDescent="0.25">
      <c r="A223" s="1142">
        <v>1</v>
      </c>
      <c r="B223" s="1142">
        <v>1</v>
      </c>
      <c r="C223" s="1142">
        <v>11</v>
      </c>
      <c r="D223" s="1142">
        <v>9</v>
      </c>
      <c r="E223" s="1142">
        <v>2</v>
      </c>
      <c r="F223" s="1143" t="str">
        <f t="shared" si="6"/>
        <v>01.01.11.09.002</v>
      </c>
      <c r="G223" s="1144"/>
      <c r="H223" s="1142" t="s">
        <v>956</v>
      </c>
      <c r="J223" s="1142" t="str">
        <f t="shared" si="7"/>
        <v>01.01.11.09.002 Tanah Lambiran Jalan dan Jembatan</v>
      </c>
    </row>
    <row r="224" spans="1:10" x14ac:dyDescent="0.25">
      <c r="A224" s="1142">
        <v>1</v>
      </c>
      <c r="B224" s="1142">
        <v>1</v>
      </c>
      <c r="C224" s="1142">
        <v>11</v>
      </c>
      <c r="D224" s="1142">
        <v>9</v>
      </c>
      <c r="E224" s="1142">
        <v>3</v>
      </c>
      <c r="F224" s="1143" t="str">
        <f t="shared" si="6"/>
        <v>01.01.11.09.003</v>
      </c>
      <c r="G224" s="1144"/>
      <c r="H224" s="1142" t="s">
        <v>957</v>
      </c>
      <c r="J224" s="1142" t="str">
        <f t="shared" si="7"/>
        <v>01.01.11.09.003 Tanah Lembiran/Bantaran/Lepe2 Lain-lain</v>
      </c>
    </row>
    <row r="225" spans="1:10" x14ac:dyDescent="0.25">
      <c r="A225" s="1142">
        <v>1</v>
      </c>
      <c r="B225" s="1142">
        <v>1</v>
      </c>
      <c r="C225" s="1142">
        <v>12</v>
      </c>
      <c r="D225" s="1142">
        <v>1</v>
      </c>
      <c r="E225" s="1142">
        <v>1</v>
      </c>
      <c r="F225" s="1143" t="str">
        <f t="shared" si="6"/>
        <v>01.01.12.01.001</v>
      </c>
      <c r="G225" s="1144"/>
      <c r="H225" s="1142" t="s">
        <v>958</v>
      </c>
      <c r="J225" s="1142" t="str">
        <f t="shared" si="7"/>
        <v>01.01.12.01.001 Intan</v>
      </c>
    </row>
    <row r="226" spans="1:10" x14ac:dyDescent="0.25">
      <c r="A226" s="1142">
        <v>1</v>
      </c>
      <c r="B226" s="1142">
        <v>1</v>
      </c>
      <c r="C226" s="1142">
        <v>12</v>
      </c>
      <c r="D226" s="1142">
        <v>1</v>
      </c>
      <c r="E226" s="1142">
        <v>2</v>
      </c>
      <c r="F226" s="1143" t="str">
        <f t="shared" si="6"/>
        <v>01.01.12.01.002</v>
      </c>
      <c r="G226" s="1144"/>
      <c r="H226" s="1142" t="s">
        <v>959</v>
      </c>
      <c r="J226" s="1142" t="str">
        <f t="shared" si="7"/>
        <v>01.01.12.01.002 Emas</v>
      </c>
    </row>
    <row r="227" spans="1:10" x14ac:dyDescent="0.25">
      <c r="A227" s="1142">
        <v>1</v>
      </c>
      <c r="B227" s="1142">
        <v>1</v>
      </c>
      <c r="C227" s="1142">
        <v>12</v>
      </c>
      <c r="D227" s="1142">
        <v>1</v>
      </c>
      <c r="E227" s="1142">
        <v>3</v>
      </c>
      <c r="F227" s="1143" t="str">
        <f t="shared" si="6"/>
        <v>01.01.12.01.003</v>
      </c>
      <c r="G227" s="1144"/>
      <c r="H227" s="1142" t="s">
        <v>960</v>
      </c>
      <c r="J227" s="1142" t="str">
        <f t="shared" si="7"/>
        <v>01.01.12.01.003 Perak</v>
      </c>
    </row>
    <row r="228" spans="1:10" x14ac:dyDescent="0.25">
      <c r="A228" s="1142">
        <v>1</v>
      </c>
      <c r="B228" s="1142">
        <v>1</v>
      </c>
      <c r="C228" s="1142">
        <v>12</v>
      </c>
      <c r="D228" s="1142">
        <v>1</v>
      </c>
      <c r="E228" s="1142">
        <v>4</v>
      </c>
      <c r="F228" s="1143" t="str">
        <f t="shared" si="6"/>
        <v>01.01.12.01.004</v>
      </c>
      <c r="G228" s="1144"/>
      <c r="H228" s="1142" t="s">
        <v>961</v>
      </c>
      <c r="J228" s="1142" t="str">
        <f t="shared" si="7"/>
        <v>01.01.12.01.004 Nekel</v>
      </c>
    </row>
    <row r="229" spans="1:10" x14ac:dyDescent="0.25">
      <c r="A229" s="1142">
        <v>1</v>
      </c>
      <c r="B229" s="1142">
        <v>1</v>
      </c>
      <c r="C229" s="1142">
        <v>12</v>
      </c>
      <c r="D229" s="1142">
        <v>1</v>
      </c>
      <c r="E229" s="1142">
        <v>5</v>
      </c>
      <c r="F229" s="1143" t="str">
        <f t="shared" si="6"/>
        <v>01.01.12.01.005</v>
      </c>
      <c r="G229" s="1144"/>
      <c r="H229" s="1142" t="s">
        <v>962</v>
      </c>
      <c r="J229" s="1142" t="str">
        <f t="shared" si="7"/>
        <v>01.01.12.01.005 Timah</v>
      </c>
    </row>
    <row r="230" spans="1:10" x14ac:dyDescent="0.25">
      <c r="A230" s="1142">
        <v>1</v>
      </c>
      <c r="B230" s="1142">
        <v>1</v>
      </c>
      <c r="C230" s="1142">
        <v>12</v>
      </c>
      <c r="D230" s="1142">
        <v>1</v>
      </c>
      <c r="E230" s="1142">
        <v>6</v>
      </c>
      <c r="F230" s="1143" t="str">
        <f t="shared" si="6"/>
        <v>01.01.12.01.006</v>
      </c>
      <c r="G230" s="1144"/>
      <c r="H230" s="1142" t="s">
        <v>963</v>
      </c>
      <c r="J230" s="1142" t="str">
        <f t="shared" si="7"/>
        <v>01.01.12.01.006 Uranium</v>
      </c>
    </row>
    <row r="231" spans="1:10" x14ac:dyDescent="0.25">
      <c r="A231" s="1142">
        <v>1</v>
      </c>
      <c r="B231" s="1142">
        <v>1</v>
      </c>
      <c r="C231" s="1142">
        <v>12</v>
      </c>
      <c r="D231" s="1142">
        <v>1</v>
      </c>
      <c r="E231" s="1142">
        <v>7</v>
      </c>
      <c r="F231" s="1143" t="str">
        <f t="shared" si="6"/>
        <v>01.01.12.01.007</v>
      </c>
      <c r="G231" s="1144"/>
      <c r="H231" s="1142" t="s">
        <v>964</v>
      </c>
      <c r="J231" s="1142" t="str">
        <f t="shared" si="7"/>
        <v>01.01.12.01.007 Tembaga</v>
      </c>
    </row>
    <row r="232" spans="1:10" x14ac:dyDescent="0.25">
      <c r="A232" s="1142">
        <v>1</v>
      </c>
      <c r="B232" s="1142">
        <v>1</v>
      </c>
      <c r="C232" s="1142">
        <v>12</v>
      </c>
      <c r="D232" s="1142">
        <v>1</v>
      </c>
      <c r="E232" s="1142">
        <v>8</v>
      </c>
      <c r="F232" s="1143" t="str">
        <f t="shared" si="6"/>
        <v>01.01.12.01.008</v>
      </c>
      <c r="G232" s="1144"/>
      <c r="H232" s="1142" t="s">
        <v>965</v>
      </c>
      <c r="J232" s="1142" t="str">
        <f t="shared" si="7"/>
        <v>01.01.12.01.008 Minyak Bumi</v>
      </c>
    </row>
    <row r="233" spans="1:10" x14ac:dyDescent="0.25">
      <c r="A233" s="1142">
        <v>1</v>
      </c>
      <c r="B233" s="1142">
        <v>1</v>
      </c>
      <c r="C233" s="1142">
        <v>12</v>
      </c>
      <c r="D233" s="1142">
        <v>1</v>
      </c>
      <c r="E233" s="1142">
        <v>9</v>
      </c>
      <c r="F233" s="1143" t="str">
        <f t="shared" si="6"/>
        <v>01.01.12.01.009</v>
      </c>
      <c r="G233" s="1144"/>
      <c r="H233" s="1142" t="s">
        <v>966</v>
      </c>
      <c r="J233" s="1142" t="str">
        <f t="shared" si="7"/>
        <v>01.01.12.01.009 Batu Bara</v>
      </c>
    </row>
    <row r="234" spans="1:10" x14ac:dyDescent="0.25">
      <c r="A234" s="1142">
        <v>1</v>
      </c>
      <c r="B234" s="1142">
        <v>1</v>
      </c>
      <c r="C234" s="1142">
        <v>12</v>
      </c>
      <c r="D234" s="1142">
        <v>1</v>
      </c>
      <c r="E234" s="1142">
        <v>10</v>
      </c>
      <c r="F234" s="1143" t="str">
        <f t="shared" si="6"/>
        <v>01.01.12.01.010</v>
      </c>
      <c r="G234" s="1144"/>
      <c r="H234" s="1142" t="s">
        <v>967</v>
      </c>
      <c r="J234" s="1142" t="str">
        <f t="shared" si="7"/>
        <v>01.01.12.01.010 Koslin</v>
      </c>
    </row>
    <row r="235" spans="1:10" x14ac:dyDescent="0.25">
      <c r="A235" s="1142">
        <v>1</v>
      </c>
      <c r="B235" s="1142">
        <v>1</v>
      </c>
      <c r="C235" s="1142">
        <v>12</v>
      </c>
      <c r="D235" s="1142">
        <v>1</v>
      </c>
      <c r="E235" s="1142">
        <v>11</v>
      </c>
      <c r="F235" s="1143" t="str">
        <f t="shared" si="6"/>
        <v>01.01.12.01.011</v>
      </c>
      <c r="G235" s="1144"/>
      <c r="H235" s="1142" t="s">
        <v>968</v>
      </c>
      <c r="J235" s="1142" t="str">
        <f t="shared" si="7"/>
        <v>01.01.12.01.011 Batu Bara Berharga</v>
      </c>
    </row>
    <row r="236" spans="1:10" x14ac:dyDescent="0.25">
      <c r="A236" s="1142">
        <v>1</v>
      </c>
      <c r="B236" s="1142">
        <v>1</v>
      </c>
      <c r="C236" s="1142">
        <v>12</v>
      </c>
      <c r="D236" s="1142">
        <v>1</v>
      </c>
      <c r="E236" s="1142">
        <v>12</v>
      </c>
      <c r="F236" s="1143" t="str">
        <f t="shared" si="6"/>
        <v>01.01.12.01.012</v>
      </c>
      <c r="G236" s="1144"/>
      <c r="H236" s="1142" t="s">
        <v>969</v>
      </c>
      <c r="J236" s="1142" t="str">
        <f t="shared" si="7"/>
        <v>01.01.12.01.012 Pasir Berharga</v>
      </c>
    </row>
    <row r="237" spans="1:10" x14ac:dyDescent="0.25">
      <c r="A237" s="1142">
        <v>1</v>
      </c>
      <c r="B237" s="1142">
        <v>1</v>
      </c>
      <c r="C237" s="1142">
        <v>12</v>
      </c>
      <c r="D237" s="1142">
        <v>1</v>
      </c>
      <c r="E237" s="1142">
        <v>13</v>
      </c>
      <c r="F237" s="1143" t="str">
        <f t="shared" si="6"/>
        <v>01.01.12.01.013</v>
      </c>
      <c r="G237" s="1144"/>
      <c r="H237" s="1142" t="s">
        <v>970</v>
      </c>
      <c r="J237" s="1142" t="str">
        <f t="shared" si="7"/>
        <v>01.01.12.01.013 Pertambangan Lain-lain</v>
      </c>
    </row>
    <row r="238" spans="1:10" x14ac:dyDescent="0.25">
      <c r="A238" s="1142">
        <v>1</v>
      </c>
      <c r="B238" s="1142">
        <v>1</v>
      </c>
      <c r="C238" s="1142">
        <v>13</v>
      </c>
      <c r="D238" s="1142">
        <v>1</v>
      </c>
      <c r="E238" s="1142">
        <v>1</v>
      </c>
      <c r="F238" s="1143" t="str">
        <f t="shared" si="6"/>
        <v>01.01.13.01.001</v>
      </c>
      <c r="G238" s="1144"/>
      <c r="H238" s="1142" t="s">
        <v>971</v>
      </c>
      <c r="J238" s="1142" t="str">
        <f t="shared" si="7"/>
        <v>01.01.13.01.001 Tanah Lapangan Tenis</v>
      </c>
    </row>
    <row r="239" spans="1:10" x14ac:dyDescent="0.25">
      <c r="A239" s="1142">
        <v>1</v>
      </c>
      <c r="B239" s="1142">
        <v>1</v>
      </c>
      <c r="C239" s="1142">
        <v>13</v>
      </c>
      <c r="D239" s="1142">
        <v>1</v>
      </c>
      <c r="E239" s="1142">
        <v>2</v>
      </c>
      <c r="F239" s="1143" t="str">
        <f t="shared" si="6"/>
        <v>01.01.13.01.002</v>
      </c>
      <c r="G239" s="1144"/>
      <c r="H239" s="1142" t="s">
        <v>972</v>
      </c>
      <c r="J239" s="1142" t="str">
        <f t="shared" si="7"/>
        <v>01.01.13.01.002 Tanah Lapangan Basket</v>
      </c>
    </row>
    <row r="240" spans="1:10" x14ac:dyDescent="0.25">
      <c r="A240" s="1142">
        <v>1</v>
      </c>
      <c r="B240" s="1142">
        <v>1</v>
      </c>
      <c r="C240" s="1142">
        <v>13</v>
      </c>
      <c r="D240" s="1142">
        <v>1</v>
      </c>
      <c r="E240" s="1142">
        <v>3</v>
      </c>
      <c r="F240" s="1143" t="str">
        <f t="shared" si="6"/>
        <v>01.01.13.01.003</v>
      </c>
      <c r="G240" s="1144"/>
      <c r="H240" s="1142" t="s">
        <v>973</v>
      </c>
      <c r="J240" s="1142" t="str">
        <f t="shared" si="7"/>
        <v>01.01.13.01.003 Tanah Lapangan Badminton/Bulutangkis</v>
      </c>
    </row>
    <row r="241" spans="1:10" x14ac:dyDescent="0.25">
      <c r="A241" s="1142">
        <v>1</v>
      </c>
      <c r="B241" s="1142">
        <v>1</v>
      </c>
      <c r="C241" s="1142">
        <v>13</v>
      </c>
      <c r="D241" s="1142">
        <v>1</v>
      </c>
      <c r="E241" s="1142">
        <v>4</v>
      </c>
      <c r="F241" s="1143" t="str">
        <f t="shared" si="6"/>
        <v>01.01.13.01.004</v>
      </c>
      <c r="G241" s="1144"/>
      <c r="H241" s="1142" t="s">
        <v>974</v>
      </c>
      <c r="J241" s="1142" t="str">
        <f t="shared" si="7"/>
        <v>01.01.13.01.004 Tanah Lapangan Golf</v>
      </c>
    </row>
    <row r="242" spans="1:10" x14ac:dyDescent="0.25">
      <c r="A242" s="1142">
        <v>1</v>
      </c>
      <c r="B242" s="1142">
        <v>1</v>
      </c>
      <c r="C242" s="1142">
        <v>13</v>
      </c>
      <c r="D242" s="1142">
        <v>1</v>
      </c>
      <c r="E242" s="1142">
        <v>5</v>
      </c>
      <c r="F242" s="1143" t="str">
        <f t="shared" si="6"/>
        <v>01.01.13.01.005</v>
      </c>
      <c r="G242" s="1144"/>
      <c r="H242" s="1142" t="s">
        <v>975</v>
      </c>
      <c r="J242" s="1142" t="str">
        <f t="shared" si="7"/>
        <v>01.01.13.01.005 Tanah Lapangan Sepak Bola</v>
      </c>
    </row>
    <row r="243" spans="1:10" x14ac:dyDescent="0.25">
      <c r="A243" s="1142">
        <v>1</v>
      </c>
      <c r="B243" s="1142">
        <v>1</v>
      </c>
      <c r="C243" s="1142">
        <v>13</v>
      </c>
      <c r="D243" s="1142">
        <v>1</v>
      </c>
      <c r="E243" s="1142">
        <v>6</v>
      </c>
      <c r="F243" s="1143" t="str">
        <f t="shared" si="6"/>
        <v>01.01.13.01.006</v>
      </c>
      <c r="G243" s="1144"/>
      <c r="H243" s="1142" t="s">
        <v>976</v>
      </c>
      <c r="J243" s="1142" t="str">
        <f t="shared" si="7"/>
        <v>01.01.13.01.006 Tanah Lapangan Bola Volly</v>
      </c>
    </row>
    <row r="244" spans="1:10" x14ac:dyDescent="0.25">
      <c r="A244" s="1142">
        <v>1</v>
      </c>
      <c r="B244" s="1142">
        <v>1</v>
      </c>
      <c r="C244" s="1142">
        <v>13</v>
      </c>
      <c r="D244" s="1142">
        <v>1</v>
      </c>
      <c r="E244" s="1142">
        <v>7</v>
      </c>
      <c r="F244" s="1143" t="str">
        <f t="shared" si="6"/>
        <v>01.01.13.01.007</v>
      </c>
      <c r="G244" s="1144"/>
      <c r="H244" s="1142" t="s">
        <v>977</v>
      </c>
      <c r="J244" s="1142" t="str">
        <f t="shared" si="7"/>
        <v>01.01.13.01.007 Tanah Lapangan Sepak Takraw</v>
      </c>
    </row>
    <row r="245" spans="1:10" x14ac:dyDescent="0.25">
      <c r="A245" s="1142">
        <v>1</v>
      </c>
      <c r="B245" s="1142">
        <v>1</v>
      </c>
      <c r="C245" s="1142">
        <v>13</v>
      </c>
      <c r="D245" s="1142">
        <v>1</v>
      </c>
      <c r="E245" s="1142">
        <v>8</v>
      </c>
      <c r="F245" s="1143" t="str">
        <f t="shared" si="6"/>
        <v>01.01.13.01.008</v>
      </c>
      <c r="G245" s="1144"/>
      <c r="H245" s="1142" t="s">
        <v>978</v>
      </c>
      <c r="J245" s="1142" t="str">
        <f t="shared" si="7"/>
        <v>01.01.13.01.008 Tanah Lapangan  Pacuan Kuda</v>
      </c>
    </row>
    <row r="246" spans="1:10" x14ac:dyDescent="0.25">
      <c r="A246" s="1142">
        <v>1</v>
      </c>
      <c r="B246" s="1142">
        <v>1</v>
      </c>
      <c r="C246" s="1142">
        <v>13</v>
      </c>
      <c r="D246" s="1142">
        <v>1</v>
      </c>
      <c r="E246" s="1142">
        <v>9</v>
      </c>
      <c r="F246" s="1143" t="str">
        <f t="shared" si="6"/>
        <v>01.01.13.01.009</v>
      </c>
      <c r="G246" s="1144"/>
      <c r="H246" s="1142" t="s">
        <v>979</v>
      </c>
      <c r="J246" s="1142" t="str">
        <f t="shared" si="7"/>
        <v>01.01.13.01.009 Tanah Lapangan  Balap Sepeda</v>
      </c>
    </row>
    <row r="247" spans="1:10" x14ac:dyDescent="0.25">
      <c r="A247" s="1142">
        <v>1</v>
      </c>
      <c r="B247" s="1142">
        <v>1</v>
      </c>
      <c r="C247" s="1142">
        <v>13</v>
      </c>
      <c r="D247" s="1142">
        <v>1</v>
      </c>
      <c r="E247" s="1142">
        <v>10</v>
      </c>
      <c r="F247" s="1143" t="str">
        <f t="shared" si="6"/>
        <v>01.01.13.01.010</v>
      </c>
      <c r="G247" s="1144"/>
      <c r="H247" s="1142" t="s">
        <v>980</v>
      </c>
      <c r="J247" s="1142" t="str">
        <f t="shared" si="7"/>
        <v>01.01.13.01.010 Tanah Lapangan  Atletik</v>
      </c>
    </row>
    <row r="248" spans="1:10" x14ac:dyDescent="0.25">
      <c r="A248" s="1142">
        <v>1</v>
      </c>
      <c r="B248" s="1142">
        <v>1</v>
      </c>
      <c r="C248" s="1142">
        <v>13</v>
      </c>
      <c r="D248" s="1142">
        <v>1</v>
      </c>
      <c r="E248" s="1142">
        <v>11</v>
      </c>
      <c r="F248" s="1143" t="str">
        <f t="shared" si="6"/>
        <v>01.01.13.01.011</v>
      </c>
      <c r="G248" s="1144"/>
      <c r="H248" s="1142" t="s">
        <v>981</v>
      </c>
      <c r="J248" s="1142" t="str">
        <f t="shared" si="7"/>
        <v>01.01.13.01.011 Tanah Lapangan  Softball</v>
      </c>
    </row>
    <row r="249" spans="1:10" x14ac:dyDescent="0.25">
      <c r="A249" s="1142">
        <v>1</v>
      </c>
      <c r="B249" s="1142">
        <v>1</v>
      </c>
      <c r="C249" s="1142">
        <v>13</v>
      </c>
      <c r="D249" s="1142">
        <v>1</v>
      </c>
      <c r="E249" s="1142">
        <v>12</v>
      </c>
      <c r="F249" s="1143" t="str">
        <f t="shared" si="6"/>
        <v>01.01.13.01.012</v>
      </c>
      <c r="G249" s="1144"/>
      <c r="H249" s="1142" t="s">
        <v>982</v>
      </c>
      <c r="J249" s="1142" t="str">
        <f t="shared" si="7"/>
        <v>01.01.13.01.012 Tanah Lapangan Olah Raga Lain-lain</v>
      </c>
    </row>
    <row r="250" spans="1:10" x14ac:dyDescent="0.25">
      <c r="A250" s="1142">
        <v>1</v>
      </c>
      <c r="B250" s="1142">
        <v>1</v>
      </c>
      <c r="C250" s="1142">
        <v>13</v>
      </c>
      <c r="D250" s="1142">
        <v>2</v>
      </c>
      <c r="E250" s="1142">
        <v>1</v>
      </c>
      <c r="F250" s="1143" t="str">
        <f t="shared" si="6"/>
        <v>01.01.13.02.001</v>
      </c>
      <c r="G250" s="1144"/>
      <c r="H250" s="1142" t="s">
        <v>983</v>
      </c>
      <c r="J250" s="1142" t="str">
        <f t="shared" si="7"/>
        <v>01.01.13.02.001 Tanah Lapangan Parkir Konstruksi Beton</v>
      </c>
    </row>
    <row r="251" spans="1:10" x14ac:dyDescent="0.25">
      <c r="A251" s="1142">
        <v>1</v>
      </c>
      <c r="B251" s="1142">
        <v>1</v>
      </c>
      <c r="C251" s="1142">
        <v>13</v>
      </c>
      <c r="D251" s="1142">
        <v>2</v>
      </c>
      <c r="E251" s="1142">
        <v>2</v>
      </c>
      <c r="F251" s="1143" t="str">
        <f t="shared" si="6"/>
        <v>01.01.13.02.002</v>
      </c>
      <c r="G251" s="1144"/>
      <c r="H251" s="1142" t="s">
        <v>984</v>
      </c>
      <c r="J251" s="1142" t="str">
        <f t="shared" si="7"/>
        <v>01.01.13.02.002 Tanah Lapangan Parkir Konstruksi Aspal</v>
      </c>
    </row>
    <row r="252" spans="1:10" x14ac:dyDescent="0.25">
      <c r="A252" s="1142">
        <v>1</v>
      </c>
      <c r="B252" s="1142">
        <v>1</v>
      </c>
      <c r="C252" s="1142">
        <v>13</v>
      </c>
      <c r="D252" s="1142">
        <v>2</v>
      </c>
      <c r="E252" s="1142">
        <v>3</v>
      </c>
      <c r="F252" s="1143" t="str">
        <f t="shared" si="6"/>
        <v>01.01.13.02.003</v>
      </c>
      <c r="G252" s="1144"/>
      <c r="H252" s="1142" t="s">
        <v>985</v>
      </c>
      <c r="J252" s="1142" t="str">
        <f t="shared" si="7"/>
        <v>01.01.13.02.003 Tanah Lapangan Parkir Sirtu (Pasir Batu)</v>
      </c>
    </row>
    <row r="253" spans="1:10" x14ac:dyDescent="0.25">
      <c r="A253" s="1142">
        <v>1</v>
      </c>
      <c r="B253" s="1142">
        <v>1</v>
      </c>
      <c r="C253" s="1142">
        <v>13</v>
      </c>
      <c r="D253" s="1142">
        <v>2</v>
      </c>
      <c r="E253" s="1142">
        <v>4</v>
      </c>
      <c r="F253" s="1143" t="str">
        <f t="shared" si="6"/>
        <v>01.01.13.02.004</v>
      </c>
      <c r="G253" s="1144"/>
      <c r="H253" s="1142" t="s">
        <v>986</v>
      </c>
      <c r="J253" s="1142" t="str">
        <f t="shared" si="7"/>
        <v>01.01.13.02.004 Tanah Lapangan Parkir Konblok</v>
      </c>
    </row>
    <row r="254" spans="1:10" x14ac:dyDescent="0.25">
      <c r="A254" s="1142">
        <v>1</v>
      </c>
      <c r="B254" s="1142">
        <v>1</v>
      </c>
      <c r="C254" s="1142">
        <v>13</v>
      </c>
      <c r="D254" s="1142">
        <v>2</v>
      </c>
      <c r="E254" s="1142">
        <v>5</v>
      </c>
      <c r="F254" s="1143" t="str">
        <f t="shared" si="6"/>
        <v>01.01.13.02.005</v>
      </c>
      <c r="G254" s="1144"/>
      <c r="H254" s="1142" t="s">
        <v>987</v>
      </c>
      <c r="J254" s="1142" t="str">
        <f t="shared" si="7"/>
        <v>01.01.13.02.005 Tanah Lapangan Parkir Tanah Keras</v>
      </c>
    </row>
    <row r="255" spans="1:10" x14ac:dyDescent="0.25">
      <c r="A255" s="1142">
        <v>1</v>
      </c>
      <c r="B255" s="1142">
        <v>1</v>
      </c>
      <c r="C255" s="1142">
        <v>13</v>
      </c>
      <c r="D255" s="1142">
        <v>2</v>
      </c>
      <c r="E255" s="1142">
        <v>6</v>
      </c>
      <c r="F255" s="1143" t="str">
        <f t="shared" si="6"/>
        <v>01.01.13.02.006</v>
      </c>
      <c r="G255" s="1144"/>
      <c r="H255" s="1142" t="s">
        <v>988</v>
      </c>
      <c r="J255" s="1142" t="str">
        <f t="shared" si="7"/>
        <v>01.01.13.02.006 Tanah Lapngan Parkir Lain-lain</v>
      </c>
    </row>
    <row r="256" spans="1:10" x14ac:dyDescent="0.25">
      <c r="A256" s="1142">
        <v>1</v>
      </c>
      <c r="B256" s="1142">
        <v>1</v>
      </c>
      <c r="C256" s="1142">
        <v>13</v>
      </c>
      <c r="D256" s="1142">
        <v>3</v>
      </c>
      <c r="E256" s="1142">
        <v>1</v>
      </c>
      <c r="F256" s="1143" t="str">
        <f t="shared" si="6"/>
        <v>01.01.13.03.001</v>
      </c>
      <c r="G256" s="1144"/>
      <c r="H256" s="1142" t="s">
        <v>989</v>
      </c>
      <c r="J256" s="1142" t="str">
        <f t="shared" si="7"/>
        <v>01.01.13.03.001 Tanah Lapangan Penimbun Barang Belum Diolah</v>
      </c>
    </row>
    <row r="257" spans="1:10" x14ac:dyDescent="0.25">
      <c r="A257" s="1142">
        <v>1</v>
      </c>
      <c r="B257" s="1142">
        <v>1</v>
      </c>
      <c r="C257" s="1142">
        <v>13</v>
      </c>
      <c r="D257" s="1142">
        <v>3</v>
      </c>
      <c r="E257" s="1142">
        <v>2</v>
      </c>
      <c r="F257" s="1143" t="str">
        <f t="shared" si="6"/>
        <v>01.01.13.03.002</v>
      </c>
      <c r="G257" s="1144"/>
      <c r="H257" s="1142" t="s">
        <v>990</v>
      </c>
      <c r="J257" s="1142" t="str">
        <f t="shared" si="7"/>
        <v>01.01.13.03.002 Tanah Lapangan Penimbun Barang Jadi</v>
      </c>
    </row>
    <row r="258" spans="1:10" x14ac:dyDescent="0.25">
      <c r="A258" s="1142">
        <v>1</v>
      </c>
      <c r="B258" s="1142">
        <v>1</v>
      </c>
      <c r="C258" s="1142">
        <v>13</v>
      </c>
      <c r="D258" s="1142">
        <v>3</v>
      </c>
      <c r="E258" s="1142">
        <v>3</v>
      </c>
      <c r="F258" s="1143" t="str">
        <f t="shared" si="6"/>
        <v>01.01.13.03.003</v>
      </c>
      <c r="G258" s="1144"/>
      <c r="H258" s="1142" t="s">
        <v>991</v>
      </c>
      <c r="J258" s="1142" t="str">
        <f t="shared" si="7"/>
        <v>01.01.13.03.003 Tanah Lapangan Penimbun Pembuangan Sampah</v>
      </c>
    </row>
    <row r="259" spans="1:10" x14ac:dyDescent="0.25">
      <c r="A259" s="1142">
        <v>1</v>
      </c>
      <c r="B259" s="1142">
        <v>1</v>
      </c>
      <c r="C259" s="1142">
        <v>13</v>
      </c>
      <c r="D259" s="1142">
        <v>3</v>
      </c>
      <c r="E259" s="1142">
        <v>4</v>
      </c>
      <c r="F259" s="1143" t="str">
        <f t="shared" si="6"/>
        <v>01.01.13.03.004</v>
      </c>
      <c r="G259" s="1144"/>
      <c r="H259" s="1142" t="s">
        <v>992</v>
      </c>
      <c r="J259" s="1142" t="str">
        <f t="shared" si="7"/>
        <v>01.01.13.03.004 Tanah Lapangan Penimbun Bahan Bangunan</v>
      </c>
    </row>
    <row r="260" spans="1:10" x14ac:dyDescent="0.25">
      <c r="A260" s="1142">
        <v>1</v>
      </c>
      <c r="B260" s="1142">
        <v>1</v>
      </c>
      <c r="C260" s="1142">
        <v>13</v>
      </c>
      <c r="D260" s="1142">
        <v>3</v>
      </c>
      <c r="E260" s="1142">
        <v>5</v>
      </c>
      <c r="F260" s="1143" t="str">
        <f t="shared" ref="F260:F323" si="8">IF(A260&lt;&gt;"",RIGHT("0"&amp;A260,2)&amp;"."&amp;RIGHT("0"&amp;B260,2)&amp;"."&amp;RIGHT("0"&amp;C260,2)&amp;"."&amp;RIGHT("0"&amp;D260,2)&amp;"."&amp;IF(LEN(E260)&lt;3,RIGHT("00"&amp;E260,3),E260),"")</f>
        <v>01.01.13.03.005</v>
      </c>
      <c r="G260" s="1144"/>
      <c r="H260" s="1142" t="s">
        <v>993</v>
      </c>
      <c r="J260" s="1142" t="str">
        <f t="shared" ref="J260:J323" si="9">F260&amp;" "&amp;H260</f>
        <v>01.01.13.03.005 Tanah Lapangan Penimbun Barang Bukti</v>
      </c>
    </row>
    <row r="261" spans="1:10" x14ac:dyDescent="0.25">
      <c r="A261" s="1142">
        <v>1</v>
      </c>
      <c r="B261" s="1142">
        <v>1</v>
      </c>
      <c r="C261" s="1142">
        <v>13</v>
      </c>
      <c r="D261" s="1142">
        <v>3</v>
      </c>
      <c r="E261" s="1142">
        <v>6</v>
      </c>
      <c r="F261" s="1143" t="str">
        <f t="shared" si="8"/>
        <v>01.01.13.03.006</v>
      </c>
      <c r="G261" s="1144"/>
      <c r="H261" s="1142" t="s">
        <v>994</v>
      </c>
      <c r="J261" s="1142" t="str">
        <f t="shared" si="9"/>
        <v>01.01.13.03.006 Tanah Lapangan Penimbun Barang Lain-lain</v>
      </c>
    </row>
    <row r="262" spans="1:10" x14ac:dyDescent="0.25">
      <c r="A262" s="1142">
        <v>1</v>
      </c>
      <c r="B262" s="1142">
        <v>1</v>
      </c>
      <c r="C262" s="1142">
        <v>13</v>
      </c>
      <c r="D262" s="1142">
        <v>4</v>
      </c>
      <c r="E262" s="1142">
        <v>1</v>
      </c>
      <c r="F262" s="1143" t="str">
        <f t="shared" si="8"/>
        <v>01.01.13.04.001</v>
      </c>
      <c r="G262" s="1144"/>
      <c r="H262" s="1142" t="s">
        <v>995</v>
      </c>
      <c r="J262" s="1142" t="str">
        <f t="shared" si="9"/>
        <v>01.01.13.04.001 Tanah Lapangan Pemancar TV/Radio/Radar</v>
      </c>
    </row>
    <row r="263" spans="1:10" x14ac:dyDescent="0.25">
      <c r="A263" s="1142">
        <v>1</v>
      </c>
      <c r="B263" s="1142">
        <v>1</v>
      </c>
      <c r="C263" s="1142">
        <v>13</v>
      </c>
      <c r="D263" s="1142">
        <v>4</v>
      </c>
      <c r="E263" s="1142">
        <v>2</v>
      </c>
      <c r="F263" s="1143" t="str">
        <f t="shared" si="8"/>
        <v>01.01.13.04.002</v>
      </c>
      <c r="G263" s="1144"/>
      <c r="H263" s="1142" t="s">
        <v>996</v>
      </c>
      <c r="J263" s="1142" t="str">
        <f t="shared" si="9"/>
        <v>01.01.13.04.002 Tanah Lapangan Studio Alam</v>
      </c>
    </row>
    <row r="264" spans="1:10" x14ac:dyDescent="0.25">
      <c r="A264" s="1142">
        <v>1</v>
      </c>
      <c r="B264" s="1142">
        <v>1</v>
      </c>
      <c r="C264" s="1142">
        <v>13</v>
      </c>
      <c r="D264" s="1142">
        <v>4</v>
      </c>
      <c r="E264" s="1142">
        <v>3</v>
      </c>
      <c r="F264" s="1143" t="str">
        <f t="shared" si="8"/>
        <v>01.01.13.04.003</v>
      </c>
      <c r="G264" s="1144"/>
      <c r="H264" s="1142" t="s">
        <v>997</v>
      </c>
      <c r="J264" s="1142" t="str">
        <f t="shared" si="9"/>
        <v>01.01.13.04.003 Tanah Lapangan Pemancar Lainnya</v>
      </c>
    </row>
    <row r="265" spans="1:10" x14ac:dyDescent="0.25">
      <c r="A265" s="1142">
        <v>1</v>
      </c>
      <c r="B265" s="1142">
        <v>1</v>
      </c>
      <c r="C265" s="1142">
        <v>13</v>
      </c>
      <c r="D265" s="1142">
        <v>4</v>
      </c>
      <c r="E265" s="1142">
        <v>4</v>
      </c>
      <c r="F265" s="1143" t="str">
        <f t="shared" si="8"/>
        <v>01.01.13.04.004</v>
      </c>
      <c r="G265" s="1144"/>
      <c r="H265" s="1142" t="s">
        <v>998</v>
      </c>
      <c r="J265" s="1142" t="str">
        <f t="shared" si="9"/>
        <v>01.01.13.04.004 Tanah Lapangan Pemancar &amp; Studi Lain-lain</v>
      </c>
    </row>
    <row r="266" spans="1:10" x14ac:dyDescent="0.25">
      <c r="A266" s="1142">
        <v>1</v>
      </c>
      <c r="B266" s="1142">
        <v>1</v>
      </c>
      <c r="C266" s="1142">
        <v>13</v>
      </c>
      <c r="D266" s="1142">
        <v>5</v>
      </c>
      <c r="E266" s="1142">
        <v>1</v>
      </c>
      <c r="F266" s="1143" t="str">
        <f t="shared" si="8"/>
        <v>01.01.13.05.001</v>
      </c>
      <c r="G266" s="1144"/>
      <c r="H266" s="1142" t="s">
        <v>999</v>
      </c>
      <c r="J266" s="1142" t="str">
        <f t="shared" si="9"/>
        <v>01.01.13.05.001 Tanah Lapangan Pengujian Kendraan Bermotor</v>
      </c>
    </row>
    <row r="267" spans="1:10" x14ac:dyDescent="0.25">
      <c r="A267" s="1142">
        <v>1</v>
      </c>
      <c r="B267" s="1142">
        <v>1</v>
      </c>
      <c r="C267" s="1142">
        <v>13</v>
      </c>
      <c r="D267" s="1142">
        <v>5</v>
      </c>
      <c r="E267" s="1142">
        <v>2</v>
      </c>
      <c r="F267" s="1143" t="str">
        <f t="shared" si="8"/>
        <v>01.01.13.05.002</v>
      </c>
      <c r="G267" s="1144"/>
      <c r="H267" s="1142" t="s">
        <v>1000</v>
      </c>
      <c r="J267" s="1142" t="str">
        <f t="shared" si="9"/>
        <v>01.01.13.05.002 Tanah Lapangan Pengelolaan Bahan Bangunan</v>
      </c>
    </row>
    <row r="268" spans="1:10" x14ac:dyDescent="0.25">
      <c r="A268" s="1142">
        <v>1</v>
      </c>
      <c r="B268" s="1142">
        <v>1</v>
      </c>
      <c r="C268" s="1142">
        <v>13</v>
      </c>
      <c r="D268" s="1142">
        <v>5</v>
      </c>
      <c r="E268" s="1142">
        <v>3</v>
      </c>
      <c r="F268" s="1143" t="str">
        <f t="shared" si="8"/>
        <v>01.01.13.05.003</v>
      </c>
      <c r="G268" s="1144"/>
      <c r="H268" s="1142" t="s">
        <v>1001</v>
      </c>
      <c r="J268" s="1142" t="str">
        <f t="shared" si="9"/>
        <v>01.01.13.05.003 Tanah Lapangan  Pengujian Lainnya</v>
      </c>
    </row>
    <row r="269" spans="1:10" x14ac:dyDescent="0.25">
      <c r="A269" s="1142">
        <v>1</v>
      </c>
      <c r="B269" s="1142">
        <v>1</v>
      </c>
      <c r="C269" s="1142">
        <v>13</v>
      </c>
      <c r="D269" s="1142">
        <v>5</v>
      </c>
      <c r="E269" s="1142">
        <v>4</v>
      </c>
      <c r="F269" s="1143" t="str">
        <f t="shared" si="8"/>
        <v>01.01.13.05.004</v>
      </c>
      <c r="G269" s="1144"/>
      <c r="H269" s="1142" t="s">
        <v>1002</v>
      </c>
      <c r="J269" s="1142" t="str">
        <f t="shared" si="9"/>
        <v>01.01.13.05.004 Tanah Lapangan Pengujian Lain-lain</v>
      </c>
    </row>
    <row r="270" spans="1:10" x14ac:dyDescent="0.25">
      <c r="A270" s="1142">
        <v>1</v>
      </c>
      <c r="B270" s="1142">
        <v>1</v>
      </c>
      <c r="C270" s="1142">
        <v>13</v>
      </c>
      <c r="D270" s="1142">
        <v>6</v>
      </c>
      <c r="E270" s="1142">
        <v>1</v>
      </c>
      <c r="F270" s="1143" t="str">
        <f t="shared" si="8"/>
        <v>01.01.13.06.001</v>
      </c>
      <c r="G270" s="1144"/>
      <c r="H270" s="1142" t="s">
        <v>1003</v>
      </c>
      <c r="J270" s="1142" t="str">
        <f t="shared" si="9"/>
        <v>01.01.13.06.001 Tanah Lapangan Terbang Perintis</v>
      </c>
    </row>
    <row r="271" spans="1:10" x14ac:dyDescent="0.25">
      <c r="A271" s="1142">
        <v>1</v>
      </c>
      <c r="B271" s="1142">
        <v>1</v>
      </c>
      <c r="C271" s="1142">
        <v>13</v>
      </c>
      <c r="D271" s="1142">
        <v>6</v>
      </c>
      <c r="E271" s="1142">
        <v>2</v>
      </c>
      <c r="F271" s="1143" t="str">
        <f t="shared" si="8"/>
        <v>01.01.13.06.002</v>
      </c>
      <c r="G271" s="1144"/>
      <c r="H271" s="1142" t="s">
        <v>1004</v>
      </c>
      <c r="J271" s="1142" t="str">
        <f t="shared" si="9"/>
        <v>01.01.13.06.002 Tanah Lapangan Komersial</v>
      </c>
    </row>
    <row r="272" spans="1:10" x14ac:dyDescent="0.25">
      <c r="A272" s="1142">
        <v>1</v>
      </c>
      <c r="B272" s="1142">
        <v>1</v>
      </c>
      <c r="C272" s="1142">
        <v>13</v>
      </c>
      <c r="D272" s="1142">
        <v>6</v>
      </c>
      <c r="E272" s="1142">
        <v>3</v>
      </c>
      <c r="F272" s="1143" t="str">
        <f t="shared" si="8"/>
        <v>01.01.13.06.003</v>
      </c>
      <c r="G272" s="1144"/>
      <c r="H272" s="1142" t="s">
        <v>1005</v>
      </c>
      <c r="J272" s="1142" t="str">
        <f t="shared" si="9"/>
        <v>01.01.13.06.003 Tanah Lapangan Terbang Khusus/Militer</v>
      </c>
    </row>
    <row r="273" spans="1:10" x14ac:dyDescent="0.25">
      <c r="A273" s="1142">
        <v>1</v>
      </c>
      <c r="B273" s="1142">
        <v>1</v>
      </c>
      <c r="C273" s="1142">
        <v>13</v>
      </c>
      <c r="D273" s="1142">
        <v>6</v>
      </c>
      <c r="E273" s="1142">
        <v>4</v>
      </c>
      <c r="F273" s="1143" t="str">
        <f t="shared" si="8"/>
        <v>01.01.13.06.004</v>
      </c>
      <c r="G273" s="1144"/>
      <c r="H273" s="1142" t="s">
        <v>1006</v>
      </c>
      <c r="J273" s="1142" t="str">
        <f t="shared" si="9"/>
        <v>01.01.13.06.004 Tanah Lapangan Terbang Olah Raga</v>
      </c>
    </row>
    <row r="274" spans="1:10" x14ac:dyDescent="0.25">
      <c r="A274" s="1142">
        <v>1</v>
      </c>
      <c r="B274" s="1142">
        <v>1</v>
      </c>
      <c r="C274" s="1142">
        <v>13</v>
      </c>
      <c r="D274" s="1142">
        <v>6</v>
      </c>
      <c r="E274" s="1142">
        <v>5</v>
      </c>
      <c r="F274" s="1143" t="str">
        <f t="shared" si="8"/>
        <v>01.01.13.06.005</v>
      </c>
      <c r="G274" s="1144"/>
      <c r="H274" s="1142" t="s">
        <v>1007</v>
      </c>
      <c r="J274" s="1142" t="str">
        <f t="shared" si="9"/>
        <v>01.01.13.06.005 Tanah Lapangan Terbang Pendidikan</v>
      </c>
    </row>
    <row r="275" spans="1:10" x14ac:dyDescent="0.25">
      <c r="A275" s="1142">
        <v>1</v>
      </c>
      <c r="B275" s="1142">
        <v>1</v>
      </c>
      <c r="C275" s="1142">
        <v>13</v>
      </c>
      <c r="D275" s="1142">
        <v>6</v>
      </c>
      <c r="E275" s="1142">
        <v>6</v>
      </c>
      <c r="F275" s="1143" t="str">
        <f t="shared" si="8"/>
        <v>01.01.13.06.006</v>
      </c>
      <c r="G275" s="1144"/>
      <c r="H275" s="1142" t="s">
        <v>1008</v>
      </c>
      <c r="J275" s="1142" t="str">
        <f t="shared" si="9"/>
        <v>01.01.13.06.006 Tanah Lapangan Terbang Lainnya</v>
      </c>
    </row>
    <row r="276" spans="1:10" x14ac:dyDescent="0.25">
      <c r="A276" s="1142">
        <v>1</v>
      </c>
      <c r="B276" s="1142">
        <v>1</v>
      </c>
      <c r="C276" s="1142">
        <v>13</v>
      </c>
      <c r="D276" s="1142">
        <v>7</v>
      </c>
      <c r="E276" s="1142">
        <v>1</v>
      </c>
      <c r="F276" s="1143" t="str">
        <f t="shared" si="8"/>
        <v>01.01.13.07.001</v>
      </c>
      <c r="G276" s="1144"/>
      <c r="H276" s="1142" t="s">
        <v>1009</v>
      </c>
      <c r="J276" s="1142" t="str">
        <f t="shared" si="9"/>
        <v>01.01.13.07.001 Tanah Untuk Jalan Nasional</v>
      </c>
    </row>
    <row r="277" spans="1:10" x14ac:dyDescent="0.25">
      <c r="A277" s="1142">
        <v>1</v>
      </c>
      <c r="B277" s="1142">
        <v>1</v>
      </c>
      <c r="C277" s="1142">
        <v>13</v>
      </c>
      <c r="D277" s="1142">
        <v>7</v>
      </c>
      <c r="E277" s="1142">
        <v>2</v>
      </c>
      <c r="F277" s="1143" t="str">
        <f t="shared" si="8"/>
        <v>01.01.13.07.002</v>
      </c>
      <c r="G277" s="1144"/>
      <c r="H277" s="1142" t="s">
        <v>1010</v>
      </c>
      <c r="J277" s="1142" t="str">
        <f t="shared" si="9"/>
        <v>01.01.13.07.002 Tanah Untuk Jalan Propinsi</v>
      </c>
    </row>
    <row r="278" spans="1:10" x14ac:dyDescent="0.25">
      <c r="A278" s="1142">
        <v>1</v>
      </c>
      <c r="B278" s="1142">
        <v>1</v>
      </c>
      <c r="C278" s="1142">
        <v>13</v>
      </c>
      <c r="D278" s="1142">
        <v>7</v>
      </c>
      <c r="E278" s="1142">
        <v>3</v>
      </c>
      <c r="F278" s="1143" t="str">
        <f t="shared" si="8"/>
        <v>01.01.13.07.003</v>
      </c>
      <c r="G278" s="1144"/>
      <c r="H278" s="1142" t="s">
        <v>1011</v>
      </c>
      <c r="J278" s="1142" t="str">
        <f t="shared" si="9"/>
        <v>01.01.13.07.003 Tanah Untuk Jalan Kabupaten</v>
      </c>
    </row>
    <row r="279" spans="1:10" x14ac:dyDescent="0.25">
      <c r="A279" s="1142">
        <v>1</v>
      </c>
      <c r="B279" s="1142">
        <v>1</v>
      </c>
      <c r="C279" s="1142">
        <v>13</v>
      </c>
      <c r="D279" s="1142">
        <v>7</v>
      </c>
      <c r="E279" s="1142">
        <v>4</v>
      </c>
      <c r="F279" s="1143" t="str">
        <f t="shared" si="8"/>
        <v>01.01.13.07.004</v>
      </c>
      <c r="G279" s="1144"/>
      <c r="H279" s="1142" t="s">
        <v>1012</v>
      </c>
      <c r="J279" s="1142" t="str">
        <f t="shared" si="9"/>
        <v>01.01.13.07.004 Tanah Untuk Jalan Kotamadya</v>
      </c>
    </row>
    <row r="280" spans="1:10" x14ac:dyDescent="0.25">
      <c r="A280" s="1142">
        <v>1</v>
      </c>
      <c r="B280" s="1142">
        <v>1</v>
      </c>
      <c r="C280" s="1142">
        <v>13</v>
      </c>
      <c r="D280" s="1142">
        <v>7</v>
      </c>
      <c r="E280" s="1142">
        <v>5</v>
      </c>
      <c r="F280" s="1143" t="str">
        <f t="shared" si="8"/>
        <v>01.01.13.07.005</v>
      </c>
      <c r="G280" s="1144"/>
      <c r="H280" s="1142" t="s">
        <v>1013</v>
      </c>
      <c r="J280" s="1142" t="str">
        <f t="shared" si="9"/>
        <v>01.01.13.07.005 Tanah Untuk Jalan Desa</v>
      </c>
    </row>
    <row r="281" spans="1:10" x14ac:dyDescent="0.25">
      <c r="A281" s="1142">
        <v>1</v>
      </c>
      <c r="B281" s="1142">
        <v>1</v>
      </c>
      <c r="C281" s="1142">
        <v>13</v>
      </c>
      <c r="D281" s="1142">
        <v>7</v>
      </c>
      <c r="E281" s="1142">
        <v>6</v>
      </c>
      <c r="F281" s="1143" t="str">
        <f t="shared" si="8"/>
        <v>01.01.13.07.006</v>
      </c>
      <c r="G281" s="1144"/>
      <c r="H281" s="1142" t="s">
        <v>1014</v>
      </c>
      <c r="J281" s="1142" t="str">
        <f t="shared" si="9"/>
        <v>01.01.13.07.006 Tanah Untuk Jalan Tol</v>
      </c>
    </row>
    <row r="282" spans="1:10" x14ac:dyDescent="0.25">
      <c r="A282" s="1142">
        <v>1</v>
      </c>
      <c r="B282" s="1142">
        <v>1</v>
      </c>
      <c r="C282" s="1142">
        <v>13</v>
      </c>
      <c r="D282" s="1142">
        <v>7</v>
      </c>
      <c r="E282" s="1142">
        <v>7</v>
      </c>
      <c r="F282" s="1143" t="str">
        <f t="shared" si="8"/>
        <v>01.01.13.07.007</v>
      </c>
      <c r="G282" s="1144"/>
      <c r="H282" s="1142" t="s">
        <v>1015</v>
      </c>
      <c r="J282" s="1142" t="str">
        <f t="shared" si="9"/>
        <v>01.01.13.07.007 Tanah Untuk Jalan Kereta Api/Lori</v>
      </c>
    </row>
    <row r="283" spans="1:10" x14ac:dyDescent="0.25">
      <c r="A283" s="1142">
        <v>1</v>
      </c>
      <c r="B283" s="1142">
        <v>1</v>
      </c>
      <c r="C283" s="1142">
        <v>13</v>
      </c>
      <c r="D283" s="1142">
        <v>7</v>
      </c>
      <c r="E283" s="1142">
        <v>8</v>
      </c>
      <c r="F283" s="1143" t="str">
        <f t="shared" si="8"/>
        <v>01.01.13.07.008</v>
      </c>
      <c r="G283" s="1144"/>
      <c r="H283" s="1142" t="s">
        <v>1016</v>
      </c>
      <c r="J283" s="1142" t="str">
        <f t="shared" si="9"/>
        <v>01.01.13.07.008 Tanah Untuk Jalan Landasan Pacu Pesawat Terbang</v>
      </c>
    </row>
    <row r="284" spans="1:10" x14ac:dyDescent="0.25">
      <c r="A284" s="1142">
        <v>1</v>
      </c>
      <c r="B284" s="1142">
        <v>1</v>
      </c>
      <c r="C284" s="1142">
        <v>13</v>
      </c>
      <c r="D284" s="1142">
        <v>7</v>
      </c>
      <c r="E284" s="1142">
        <v>9</v>
      </c>
      <c r="F284" s="1143" t="str">
        <f t="shared" si="8"/>
        <v>01.01.13.07.009</v>
      </c>
      <c r="G284" s="1144"/>
      <c r="H284" s="1142" t="s">
        <v>1017</v>
      </c>
      <c r="J284" s="1142" t="str">
        <f t="shared" si="9"/>
        <v>01.01.13.07.009 Tanah Untuk Jalan Khusus/Komplek</v>
      </c>
    </row>
    <row r="285" spans="1:10" x14ac:dyDescent="0.25">
      <c r="A285" s="1142">
        <v>1</v>
      </c>
      <c r="B285" s="1142">
        <v>1</v>
      </c>
      <c r="C285" s="1142">
        <v>13</v>
      </c>
      <c r="D285" s="1142">
        <v>7</v>
      </c>
      <c r="E285" s="1142">
        <v>10</v>
      </c>
      <c r="F285" s="1143" t="str">
        <f t="shared" si="8"/>
        <v>01.01.13.07.010</v>
      </c>
      <c r="G285" s="1144"/>
      <c r="H285" s="1142" t="s">
        <v>1018</v>
      </c>
      <c r="J285" s="1142" t="str">
        <f t="shared" si="9"/>
        <v>01.01.13.07.010 Tanah Utk Bangunan Jalan Lain-lain</v>
      </c>
    </row>
    <row r="286" spans="1:10" x14ac:dyDescent="0.25">
      <c r="A286" s="1142">
        <v>1</v>
      </c>
      <c r="B286" s="1142">
        <v>1</v>
      </c>
      <c r="C286" s="1142">
        <v>13</v>
      </c>
      <c r="D286" s="1142">
        <v>8</v>
      </c>
      <c r="E286" s="1142">
        <v>1</v>
      </c>
      <c r="F286" s="1143" t="str">
        <f t="shared" si="8"/>
        <v>01.01.13.08.001</v>
      </c>
      <c r="G286" s="1144"/>
      <c r="H286" s="1142" t="s">
        <v>1019</v>
      </c>
      <c r="J286" s="1142" t="str">
        <f t="shared" si="9"/>
        <v>01.01.13.08.001 Tanah Untuk Bangunan Air Irigasi</v>
      </c>
    </row>
    <row r="287" spans="1:10" x14ac:dyDescent="0.25">
      <c r="A287" s="1142">
        <v>1</v>
      </c>
      <c r="B287" s="1142">
        <v>1</v>
      </c>
      <c r="C287" s="1142">
        <v>13</v>
      </c>
      <c r="D287" s="1142">
        <v>8</v>
      </c>
      <c r="E287" s="1142">
        <v>2</v>
      </c>
      <c r="F287" s="1143" t="str">
        <f t="shared" si="8"/>
        <v>01.01.13.08.002</v>
      </c>
      <c r="G287" s="1144"/>
      <c r="H287" s="1142" t="s">
        <v>1020</v>
      </c>
      <c r="J287" s="1142" t="str">
        <f t="shared" si="9"/>
        <v>01.01.13.08.002 Tanah Untuk Bangunan Pengairan Pasang Surut</v>
      </c>
    </row>
    <row r="288" spans="1:10" x14ac:dyDescent="0.25">
      <c r="A288" s="1142">
        <v>1</v>
      </c>
      <c r="B288" s="1142">
        <v>1</v>
      </c>
      <c r="C288" s="1142">
        <v>13</v>
      </c>
      <c r="D288" s="1142">
        <v>8</v>
      </c>
      <c r="E288" s="1142">
        <v>3</v>
      </c>
      <c r="F288" s="1143" t="str">
        <f t="shared" si="8"/>
        <v>01.01.13.08.003</v>
      </c>
      <c r="G288" s="1144"/>
      <c r="H288" s="1142" t="s">
        <v>1021</v>
      </c>
      <c r="J288" s="1142" t="str">
        <f t="shared" si="9"/>
        <v>01.01.13.08.003 Tanah Untuk Bangunan Pengembangan Rawa dan Polder</v>
      </c>
    </row>
    <row r="289" spans="1:10" x14ac:dyDescent="0.25">
      <c r="A289" s="1142">
        <v>1</v>
      </c>
      <c r="B289" s="1142">
        <v>1</v>
      </c>
      <c r="C289" s="1142">
        <v>13</v>
      </c>
      <c r="D289" s="1142">
        <v>8</v>
      </c>
      <c r="E289" s="1142">
        <v>4</v>
      </c>
      <c r="F289" s="1143" t="str">
        <f t="shared" si="8"/>
        <v>01.01.13.08.004</v>
      </c>
      <c r="G289" s="1144"/>
      <c r="H289" s="1142" t="s">
        <v>1022</v>
      </c>
      <c r="J289" s="1142" t="str">
        <f t="shared" si="9"/>
        <v>01.01.13.08.004 Tanah Untuk Bangunan Pengaman Sungai dan Penanggul</v>
      </c>
    </row>
    <row r="290" spans="1:10" x14ac:dyDescent="0.25">
      <c r="A290" s="1142">
        <v>1</v>
      </c>
      <c r="B290" s="1142">
        <v>1</v>
      </c>
      <c r="C290" s="1142">
        <v>13</v>
      </c>
      <c r="D290" s="1142">
        <v>8</v>
      </c>
      <c r="E290" s="1142">
        <v>5</v>
      </c>
      <c r="F290" s="1143" t="str">
        <f t="shared" si="8"/>
        <v>01.01.13.08.005</v>
      </c>
      <c r="G290" s="1144"/>
      <c r="H290" s="1142" t="s">
        <v>1023</v>
      </c>
      <c r="J290" s="1142" t="str">
        <f t="shared" si="9"/>
        <v>01.01.13.08.005 Tanah Untuk Bangunan Pengembangan Sumber Air dan A</v>
      </c>
    </row>
    <row r="291" spans="1:10" x14ac:dyDescent="0.25">
      <c r="A291" s="1142">
        <v>1</v>
      </c>
      <c r="B291" s="1142">
        <v>1</v>
      </c>
      <c r="C291" s="1142">
        <v>13</v>
      </c>
      <c r="D291" s="1142">
        <v>8</v>
      </c>
      <c r="E291" s="1142">
        <v>6</v>
      </c>
      <c r="F291" s="1143" t="str">
        <f t="shared" si="8"/>
        <v>01.01.13.08.006</v>
      </c>
      <c r="G291" s="1144"/>
      <c r="H291" s="1142" t="s">
        <v>1024</v>
      </c>
      <c r="J291" s="1142" t="str">
        <f t="shared" si="9"/>
        <v>01.01.13.08.006 Tanah Untuk Bangunan Air Bersih/Air Baku</v>
      </c>
    </row>
    <row r="292" spans="1:10" x14ac:dyDescent="0.25">
      <c r="A292" s="1142">
        <v>1</v>
      </c>
      <c r="B292" s="1142">
        <v>1</v>
      </c>
      <c r="C292" s="1142">
        <v>13</v>
      </c>
      <c r="D292" s="1142">
        <v>8</v>
      </c>
      <c r="E292" s="1142">
        <v>7</v>
      </c>
      <c r="F292" s="1143" t="str">
        <f t="shared" si="8"/>
        <v>01.01.13.08.007</v>
      </c>
      <c r="G292" s="1144"/>
      <c r="H292" s="1142" t="s">
        <v>1025</v>
      </c>
      <c r="J292" s="1142" t="str">
        <f t="shared" si="9"/>
        <v>01.01.13.08.007 Tanah Untuk Bangunan Air Kotor</v>
      </c>
    </row>
    <row r="293" spans="1:10" x14ac:dyDescent="0.25">
      <c r="A293" s="1142">
        <v>1</v>
      </c>
      <c r="B293" s="1142">
        <v>1</v>
      </c>
      <c r="C293" s="1142">
        <v>13</v>
      </c>
      <c r="D293" s="1142">
        <v>8</v>
      </c>
      <c r="E293" s="1142">
        <v>8</v>
      </c>
      <c r="F293" s="1143" t="str">
        <f t="shared" si="8"/>
        <v>01.01.13.08.008</v>
      </c>
      <c r="G293" s="1144"/>
      <c r="H293" s="1142" t="s">
        <v>1026</v>
      </c>
      <c r="J293" s="1142" t="str">
        <f t="shared" si="9"/>
        <v>01.01.13.08.008 Tanah Utk Bangunan Air Lain-lain</v>
      </c>
    </row>
    <row r="294" spans="1:10" x14ac:dyDescent="0.25">
      <c r="A294" s="1142">
        <v>1</v>
      </c>
      <c r="B294" s="1142">
        <v>1</v>
      </c>
      <c r="C294" s="1142">
        <v>13</v>
      </c>
      <c r="D294" s="1142">
        <v>9</v>
      </c>
      <c r="E294" s="1142">
        <v>1</v>
      </c>
      <c r="F294" s="1143" t="str">
        <f t="shared" si="8"/>
        <v>01.01.13.09.001</v>
      </c>
      <c r="G294" s="1144"/>
      <c r="H294" s="1142" t="s">
        <v>1027</v>
      </c>
      <c r="J294" s="1142" t="str">
        <f t="shared" si="9"/>
        <v>01.01.13.09.001 Tanah Untuk Bangunan Instalasi Air Bersih/Air Baku</v>
      </c>
    </row>
    <row r="295" spans="1:10" x14ac:dyDescent="0.25">
      <c r="A295" s="1142">
        <v>1</v>
      </c>
      <c r="B295" s="1142">
        <v>1</v>
      </c>
      <c r="C295" s="1142">
        <v>13</v>
      </c>
      <c r="D295" s="1142">
        <v>9</v>
      </c>
      <c r="E295" s="1142">
        <v>2</v>
      </c>
      <c r="F295" s="1143" t="str">
        <f t="shared" si="8"/>
        <v>01.01.13.09.002</v>
      </c>
      <c r="G295" s="1144"/>
      <c r="H295" s="1142" t="s">
        <v>1028</v>
      </c>
      <c r="J295" s="1142" t="str">
        <f t="shared" si="9"/>
        <v>01.01.13.09.002 Tanah Untuk Bangunan Instalasi Air Kotor/Air Limba</v>
      </c>
    </row>
    <row r="296" spans="1:10" x14ac:dyDescent="0.25">
      <c r="A296" s="1142">
        <v>1</v>
      </c>
      <c r="B296" s="1142">
        <v>1</v>
      </c>
      <c r="C296" s="1142">
        <v>13</v>
      </c>
      <c r="D296" s="1142">
        <v>9</v>
      </c>
      <c r="E296" s="1142">
        <v>3</v>
      </c>
      <c r="F296" s="1143" t="str">
        <f t="shared" si="8"/>
        <v>01.01.13.09.003</v>
      </c>
      <c r="G296" s="1144"/>
      <c r="H296" s="1142" t="s">
        <v>1029</v>
      </c>
      <c r="J296" s="1142" t="str">
        <f t="shared" si="9"/>
        <v>01.01.13.09.003 Tanah Untuk Bangunan Instalasi Pengolahan Sampah</v>
      </c>
    </row>
    <row r="297" spans="1:10" x14ac:dyDescent="0.25">
      <c r="A297" s="1142">
        <v>1</v>
      </c>
      <c r="B297" s="1142">
        <v>1</v>
      </c>
      <c r="C297" s="1142">
        <v>13</v>
      </c>
      <c r="D297" s="1142">
        <v>9</v>
      </c>
      <c r="E297" s="1142">
        <v>4</v>
      </c>
      <c r="F297" s="1143" t="str">
        <f t="shared" si="8"/>
        <v>01.01.13.09.004</v>
      </c>
      <c r="G297" s="1144"/>
      <c r="H297" s="1142" t="s">
        <v>1030</v>
      </c>
      <c r="J297" s="1142" t="str">
        <f t="shared" si="9"/>
        <v>01.01.13.09.004 Tanah Untuk Bangunan Instalasi Pengolahan Bahan Ba</v>
      </c>
    </row>
    <row r="298" spans="1:10" x14ac:dyDescent="0.25">
      <c r="A298" s="1142">
        <v>1</v>
      </c>
      <c r="B298" s="1142">
        <v>1</v>
      </c>
      <c r="C298" s="1142">
        <v>13</v>
      </c>
      <c r="D298" s="1142">
        <v>9</v>
      </c>
      <c r="E298" s="1142">
        <v>5</v>
      </c>
      <c r="F298" s="1143" t="str">
        <f t="shared" si="8"/>
        <v>01.01.13.09.005</v>
      </c>
      <c r="G298" s="1144"/>
      <c r="H298" s="1142" t="s">
        <v>1031</v>
      </c>
      <c r="J298" s="1142" t="str">
        <f t="shared" si="9"/>
        <v>01.01.13.09.005 Tanah Untuk Bangunan Instalasi Listrik</v>
      </c>
    </row>
    <row r="299" spans="1:10" x14ac:dyDescent="0.25">
      <c r="A299" s="1142">
        <v>1</v>
      </c>
      <c r="B299" s="1142">
        <v>1</v>
      </c>
      <c r="C299" s="1142">
        <v>13</v>
      </c>
      <c r="D299" s="1142">
        <v>9</v>
      </c>
      <c r="E299" s="1142">
        <v>6</v>
      </c>
      <c r="F299" s="1143" t="str">
        <f t="shared" si="8"/>
        <v>01.01.13.09.006</v>
      </c>
      <c r="G299" s="1144"/>
      <c r="H299" s="1142" t="s">
        <v>1032</v>
      </c>
      <c r="J299" s="1142" t="str">
        <f t="shared" si="9"/>
        <v>01.01.13.09.006 Tanah Untuk Bangunan Instalasi Gardu Listrik</v>
      </c>
    </row>
    <row r="300" spans="1:10" x14ac:dyDescent="0.25">
      <c r="A300" s="1142">
        <v>1</v>
      </c>
      <c r="B300" s="1142">
        <v>1</v>
      </c>
      <c r="C300" s="1142">
        <v>13</v>
      </c>
      <c r="D300" s="1142">
        <v>9</v>
      </c>
      <c r="E300" s="1142">
        <v>7</v>
      </c>
      <c r="F300" s="1143" t="str">
        <f t="shared" si="8"/>
        <v>01.01.13.09.007</v>
      </c>
      <c r="G300" s="1144"/>
      <c r="H300" s="1142" t="s">
        <v>1033</v>
      </c>
      <c r="J300" s="1142" t="str">
        <f t="shared" si="9"/>
        <v>01.01.13.09.007 Tanah Untuk Bangunan Instalasi Pengolahan Limbah</v>
      </c>
    </row>
    <row r="301" spans="1:10" x14ac:dyDescent="0.25">
      <c r="A301" s="1142">
        <v>1</v>
      </c>
      <c r="B301" s="1142">
        <v>1</v>
      </c>
      <c r="C301" s="1142">
        <v>13</v>
      </c>
      <c r="D301" s="1142">
        <v>9</v>
      </c>
      <c r="E301" s="1142">
        <v>8</v>
      </c>
      <c r="F301" s="1143" t="str">
        <f t="shared" si="8"/>
        <v>01.01.13.09.008</v>
      </c>
      <c r="G301" s="1144"/>
      <c r="H301" s="1142" t="s">
        <v>1034</v>
      </c>
      <c r="J301" s="1142" t="str">
        <f t="shared" si="9"/>
        <v>01.01.13.09.008 Tanah Utk Bangunan Instalsi Lain-lain</v>
      </c>
    </row>
    <row r="302" spans="1:10" x14ac:dyDescent="0.25">
      <c r="A302" s="1142">
        <v>1</v>
      </c>
      <c r="B302" s="1142">
        <v>1</v>
      </c>
      <c r="C302" s="1142">
        <v>13</v>
      </c>
      <c r="D302" s="1142">
        <v>10</v>
      </c>
      <c r="E302" s="1142">
        <v>1</v>
      </c>
      <c r="F302" s="1143" t="str">
        <f t="shared" si="8"/>
        <v>01.01.13.10.001</v>
      </c>
      <c r="G302" s="1144"/>
      <c r="H302" s="1142" t="s">
        <v>1035</v>
      </c>
      <c r="J302" s="1142" t="str">
        <f t="shared" si="9"/>
        <v>01.01.13.10.001 Tanah Untuk Bangunan Jaringan Air Bersih/Air Baku</v>
      </c>
    </row>
    <row r="303" spans="1:10" x14ac:dyDescent="0.25">
      <c r="A303" s="1142">
        <v>1</v>
      </c>
      <c r="B303" s="1142">
        <v>1</v>
      </c>
      <c r="C303" s="1142">
        <v>13</v>
      </c>
      <c r="D303" s="1142">
        <v>10</v>
      </c>
      <c r="E303" s="1142">
        <v>2</v>
      </c>
      <c r="F303" s="1143" t="str">
        <f t="shared" si="8"/>
        <v>01.01.13.10.002</v>
      </c>
      <c r="G303" s="1144"/>
      <c r="H303" s="1142" t="s">
        <v>1036</v>
      </c>
      <c r="J303" s="1142" t="str">
        <f t="shared" si="9"/>
        <v>01.01.13.10.002 Tanah Untuk Bangunan Jaringan Komunikasi</v>
      </c>
    </row>
    <row r="304" spans="1:10" x14ac:dyDescent="0.25">
      <c r="A304" s="1142">
        <v>1</v>
      </c>
      <c r="B304" s="1142">
        <v>1</v>
      </c>
      <c r="C304" s="1142">
        <v>13</v>
      </c>
      <c r="D304" s="1142">
        <v>10</v>
      </c>
      <c r="E304" s="1142">
        <v>3</v>
      </c>
      <c r="F304" s="1143" t="str">
        <f t="shared" si="8"/>
        <v>01.01.13.10.003</v>
      </c>
      <c r="G304" s="1144"/>
      <c r="H304" s="1142" t="s">
        <v>1037</v>
      </c>
      <c r="J304" s="1142" t="str">
        <f t="shared" si="9"/>
        <v>01.01.13.10.003 Tanah Untuk Bangunan Jaringan Listrik</v>
      </c>
    </row>
    <row r="305" spans="1:10" x14ac:dyDescent="0.25">
      <c r="A305" s="1142">
        <v>1</v>
      </c>
      <c r="B305" s="1142">
        <v>1</v>
      </c>
      <c r="C305" s="1142">
        <v>13</v>
      </c>
      <c r="D305" s="1142">
        <v>10</v>
      </c>
      <c r="E305" s="1142">
        <v>4</v>
      </c>
      <c r="F305" s="1143" t="str">
        <f t="shared" si="8"/>
        <v>01.01.13.10.004</v>
      </c>
      <c r="G305" s="1144"/>
      <c r="H305" s="1142" t="s">
        <v>1038</v>
      </c>
      <c r="J305" s="1142" t="str">
        <f t="shared" si="9"/>
        <v>01.01.13.10.004 Tanah Untuk Bangunan Jaringan Gas/BBM</v>
      </c>
    </row>
    <row r="306" spans="1:10" x14ac:dyDescent="0.25">
      <c r="A306" s="1142">
        <v>1</v>
      </c>
      <c r="B306" s="1142">
        <v>1</v>
      </c>
      <c r="C306" s="1142">
        <v>13</v>
      </c>
      <c r="D306" s="1142">
        <v>10</v>
      </c>
      <c r="E306" s="1142">
        <v>5</v>
      </c>
      <c r="F306" s="1143" t="str">
        <f t="shared" si="8"/>
        <v>01.01.13.10.005</v>
      </c>
      <c r="G306" s="1144"/>
      <c r="H306" s="1142" t="s">
        <v>1039</v>
      </c>
      <c r="J306" s="1142" t="str">
        <f t="shared" si="9"/>
        <v>01.01.13.10.005 Tanah Utk Bangunan Jaringan Lain-lain</v>
      </c>
    </row>
    <row r="307" spans="1:10" x14ac:dyDescent="0.25">
      <c r="A307" s="1142">
        <v>1</v>
      </c>
      <c r="B307" s="1142">
        <v>1</v>
      </c>
      <c r="C307" s="1142">
        <v>13</v>
      </c>
      <c r="D307" s="1142">
        <v>11</v>
      </c>
      <c r="E307" s="1142">
        <v>1</v>
      </c>
      <c r="F307" s="1143" t="str">
        <f t="shared" si="8"/>
        <v>01.01.13.11.001</v>
      </c>
      <c r="G307" s="1144"/>
      <c r="H307" s="1142" t="s">
        <v>1040</v>
      </c>
      <c r="J307" s="1142" t="str">
        <f t="shared" si="9"/>
        <v>01.01.13.11.001 Tanah Untuk Monumen</v>
      </c>
    </row>
    <row r="308" spans="1:10" x14ac:dyDescent="0.25">
      <c r="A308" s="1142">
        <v>1</v>
      </c>
      <c r="B308" s="1142">
        <v>1</v>
      </c>
      <c r="C308" s="1142">
        <v>13</v>
      </c>
      <c r="D308" s="1142">
        <v>11</v>
      </c>
      <c r="E308" s="1142">
        <v>2</v>
      </c>
      <c r="F308" s="1143" t="str">
        <f t="shared" si="8"/>
        <v>01.01.13.11.002</v>
      </c>
      <c r="G308" s="1144"/>
      <c r="H308" s="1142" t="s">
        <v>1041</v>
      </c>
      <c r="J308" s="1142" t="str">
        <f t="shared" si="9"/>
        <v>01.01.13.11.002 Tanah Untuk Tugu Peringatan</v>
      </c>
    </row>
    <row r="309" spans="1:10" x14ac:dyDescent="0.25">
      <c r="A309" s="1142">
        <v>1</v>
      </c>
      <c r="B309" s="1142">
        <v>1</v>
      </c>
      <c r="C309" s="1142">
        <v>13</v>
      </c>
      <c r="D309" s="1142">
        <v>11</v>
      </c>
      <c r="E309" s="1142">
        <v>3</v>
      </c>
      <c r="F309" s="1143" t="str">
        <f t="shared" si="8"/>
        <v>01.01.13.11.003</v>
      </c>
      <c r="G309" s="1144"/>
      <c r="H309" s="1142" t="s">
        <v>1042</v>
      </c>
      <c r="J309" s="1142" t="str">
        <f t="shared" si="9"/>
        <v>01.01.13.11.003 Tanah Untuk Tugu Batas Wilayah</v>
      </c>
    </row>
    <row r="310" spans="1:10" x14ac:dyDescent="0.25">
      <c r="A310" s="1142">
        <v>1</v>
      </c>
      <c r="B310" s="1142">
        <v>1</v>
      </c>
      <c r="C310" s="1142">
        <v>13</v>
      </c>
      <c r="D310" s="1142">
        <v>11</v>
      </c>
      <c r="E310" s="1142">
        <v>4</v>
      </c>
      <c r="F310" s="1143" t="str">
        <f t="shared" si="8"/>
        <v>01.01.13.11.004</v>
      </c>
      <c r="G310" s="1144"/>
      <c r="H310" s="1142" t="s">
        <v>1043</v>
      </c>
      <c r="J310" s="1142" t="str">
        <f t="shared" si="9"/>
        <v>01.01.13.11.004 Tanah Untuk Candi</v>
      </c>
    </row>
    <row r="311" spans="1:10" x14ac:dyDescent="0.25">
      <c r="A311" s="1142">
        <v>1</v>
      </c>
      <c r="B311" s="1142">
        <v>1</v>
      </c>
      <c r="C311" s="1142">
        <v>13</v>
      </c>
      <c r="D311" s="1142">
        <v>11</v>
      </c>
      <c r="E311" s="1142">
        <v>5</v>
      </c>
      <c r="F311" s="1143" t="str">
        <f t="shared" si="8"/>
        <v>01.01.13.11.005</v>
      </c>
      <c r="G311" s="1144"/>
      <c r="H311" s="1142" t="s">
        <v>1044</v>
      </c>
      <c r="J311" s="1142" t="str">
        <f t="shared" si="9"/>
        <v>01.01.13.11.005 Tanah Untuk Bangunan Museum</v>
      </c>
    </row>
    <row r="312" spans="1:10" x14ac:dyDescent="0.25">
      <c r="A312" s="1142">
        <v>1</v>
      </c>
      <c r="B312" s="1142">
        <v>1</v>
      </c>
      <c r="C312" s="1142">
        <v>13</v>
      </c>
      <c r="D312" s="1142">
        <v>11</v>
      </c>
      <c r="E312" s="1142">
        <v>6</v>
      </c>
      <c r="F312" s="1143" t="str">
        <f t="shared" si="8"/>
        <v>01.01.13.11.006</v>
      </c>
      <c r="G312" s="1144"/>
      <c r="H312" s="1142" t="s">
        <v>1045</v>
      </c>
      <c r="J312" s="1142" t="str">
        <f t="shared" si="9"/>
        <v>01.01.13.11.006 Tanah Untuk Bangunan Bersejarah</v>
      </c>
    </row>
    <row r="313" spans="1:10" x14ac:dyDescent="0.25">
      <c r="A313" s="1142">
        <v>1</v>
      </c>
      <c r="B313" s="1142">
        <v>1</v>
      </c>
      <c r="C313" s="1142">
        <v>13</v>
      </c>
      <c r="D313" s="1142">
        <v>11</v>
      </c>
      <c r="E313" s="1142">
        <v>7</v>
      </c>
      <c r="F313" s="1143" t="str">
        <f t="shared" si="8"/>
        <v>01.01.13.11.007</v>
      </c>
      <c r="G313" s="1144"/>
      <c r="H313" s="1142" t="s">
        <v>1046</v>
      </c>
      <c r="J313" s="1142" t="str">
        <f t="shared" si="9"/>
        <v>01.01.13.11.007 Tanah Utk Bangunan Bersejarah Lain-lain</v>
      </c>
    </row>
    <row r="314" spans="1:10" x14ac:dyDescent="0.25">
      <c r="A314" s="1142">
        <v>1</v>
      </c>
      <c r="B314" s="1142">
        <v>1</v>
      </c>
      <c r="C314" s="1142">
        <v>13</v>
      </c>
      <c r="D314" s="1142">
        <v>12</v>
      </c>
      <c r="E314" s="1142">
        <v>1</v>
      </c>
      <c r="F314" s="1143" t="str">
        <f t="shared" si="8"/>
        <v>01.01.13.12.001</v>
      </c>
      <c r="G314" s="1144"/>
      <c r="H314" s="1142" t="s">
        <v>1047</v>
      </c>
      <c r="J314" s="1142" t="str">
        <f t="shared" si="9"/>
        <v>01.01.13.12.001 Tanah Bangunan Sarana Olah Raga Terbatas</v>
      </c>
    </row>
    <row r="315" spans="1:10" x14ac:dyDescent="0.25">
      <c r="A315" s="1142">
        <v>1</v>
      </c>
      <c r="B315" s="1142">
        <v>1</v>
      </c>
      <c r="C315" s="1142">
        <v>13</v>
      </c>
      <c r="D315" s="1142">
        <v>12</v>
      </c>
      <c r="E315" s="1142">
        <v>2</v>
      </c>
      <c r="F315" s="1143" t="str">
        <f t="shared" si="8"/>
        <v>01.01.13.12.002</v>
      </c>
      <c r="G315" s="1144"/>
      <c r="H315" s="1142" t="s">
        <v>1048</v>
      </c>
      <c r="J315" s="1142" t="str">
        <f t="shared" si="9"/>
        <v>01.01.13.12.002 Tanah Bangunan Sarana Olah Raga Terbuka</v>
      </c>
    </row>
    <row r="316" spans="1:10" x14ac:dyDescent="0.25">
      <c r="A316" s="1142">
        <v>1</v>
      </c>
      <c r="B316" s="1142">
        <v>1</v>
      </c>
      <c r="C316" s="1142">
        <v>13</v>
      </c>
      <c r="D316" s="1142">
        <v>12</v>
      </c>
      <c r="E316" s="1142">
        <v>3</v>
      </c>
      <c r="F316" s="1143" t="str">
        <f t="shared" si="8"/>
        <v>01.01.13.12.003</v>
      </c>
      <c r="G316" s="1144"/>
      <c r="H316" s="1142" t="s">
        <v>1049</v>
      </c>
      <c r="J316" s="1142" t="str">
        <f t="shared" si="9"/>
        <v>01.01.13.12.003 Tanah Bangunan Sarana Olah Raga Lainnya</v>
      </c>
    </row>
    <row r="317" spans="1:10" x14ac:dyDescent="0.25">
      <c r="A317" s="1142">
        <v>1</v>
      </c>
      <c r="B317" s="1142">
        <v>1</v>
      </c>
      <c r="C317" s="1142">
        <v>13</v>
      </c>
      <c r="D317" s="1142">
        <v>13</v>
      </c>
      <c r="E317" s="1142">
        <v>1</v>
      </c>
      <c r="F317" s="1143" t="str">
        <f t="shared" si="8"/>
        <v>01.01.13.13.001</v>
      </c>
      <c r="G317" s="1144"/>
      <c r="H317" s="1142" t="s">
        <v>1050</v>
      </c>
      <c r="J317" s="1142" t="str">
        <f t="shared" si="9"/>
        <v>01.01.13.13.001 Tanah Untuk Bangunan Mesjid</v>
      </c>
    </row>
    <row r="318" spans="1:10" x14ac:dyDescent="0.25">
      <c r="A318" s="1142">
        <v>1</v>
      </c>
      <c r="B318" s="1142">
        <v>1</v>
      </c>
      <c r="C318" s="1142">
        <v>13</v>
      </c>
      <c r="D318" s="1142">
        <v>13</v>
      </c>
      <c r="E318" s="1142">
        <v>2</v>
      </c>
      <c r="F318" s="1143" t="str">
        <f t="shared" si="8"/>
        <v>01.01.13.13.002</v>
      </c>
      <c r="G318" s="1144"/>
      <c r="H318" s="1142" t="s">
        <v>1051</v>
      </c>
      <c r="J318" s="1142" t="str">
        <f t="shared" si="9"/>
        <v>01.01.13.13.002 Tanah Untuk Bangunan Gereja</v>
      </c>
    </row>
    <row r="319" spans="1:10" x14ac:dyDescent="0.25">
      <c r="A319" s="1142">
        <v>1</v>
      </c>
      <c r="B319" s="1142">
        <v>1</v>
      </c>
      <c r="C319" s="1142">
        <v>13</v>
      </c>
      <c r="D319" s="1142">
        <v>13</v>
      </c>
      <c r="E319" s="1142">
        <v>3</v>
      </c>
      <c r="F319" s="1143" t="str">
        <f t="shared" si="8"/>
        <v>01.01.13.13.003</v>
      </c>
      <c r="G319" s="1144"/>
      <c r="H319" s="1142" t="s">
        <v>1052</v>
      </c>
      <c r="J319" s="1142" t="str">
        <f t="shared" si="9"/>
        <v>01.01.13.13.003 Tanah Untuk Bangunan Pura</v>
      </c>
    </row>
    <row r="320" spans="1:10" x14ac:dyDescent="0.25">
      <c r="A320" s="1142">
        <v>1</v>
      </c>
      <c r="B320" s="1142">
        <v>1</v>
      </c>
      <c r="C320" s="1142">
        <v>13</v>
      </c>
      <c r="D320" s="1142">
        <v>13</v>
      </c>
      <c r="E320" s="1142">
        <v>4</v>
      </c>
      <c r="F320" s="1143" t="str">
        <f t="shared" si="8"/>
        <v>01.01.13.13.004</v>
      </c>
      <c r="G320" s="1144"/>
      <c r="H320" s="1142" t="s">
        <v>1053</v>
      </c>
      <c r="J320" s="1142" t="str">
        <f t="shared" si="9"/>
        <v>01.01.13.13.004 Tanah Untuk Bangunan Vihara</v>
      </c>
    </row>
    <row r="321" spans="1:10" x14ac:dyDescent="0.25">
      <c r="A321" s="1142">
        <v>1</v>
      </c>
      <c r="B321" s="1142">
        <v>1</v>
      </c>
      <c r="C321" s="1142">
        <v>13</v>
      </c>
      <c r="D321" s="1142">
        <v>13</v>
      </c>
      <c r="E321" s="1142">
        <v>5</v>
      </c>
      <c r="F321" s="1143" t="str">
        <f t="shared" si="8"/>
        <v>01.01.13.13.005</v>
      </c>
      <c r="G321" s="1144"/>
      <c r="H321" s="1142" t="s">
        <v>1054</v>
      </c>
      <c r="J321" s="1142" t="str">
        <f t="shared" si="9"/>
        <v>01.01.13.13.005 Tanah Untuk Bangunan Klenteng/Kuil</v>
      </c>
    </row>
    <row r="322" spans="1:10" x14ac:dyDescent="0.25">
      <c r="A322" s="1142">
        <v>1</v>
      </c>
      <c r="B322" s="1142">
        <v>1</v>
      </c>
      <c r="C322" s="1142">
        <v>13</v>
      </c>
      <c r="D322" s="1142">
        <v>13</v>
      </c>
      <c r="E322" s="1142">
        <v>6</v>
      </c>
      <c r="F322" s="1143" t="str">
        <f t="shared" si="8"/>
        <v>01.01.13.13.006</v>
      </c>
      <c r="G322" s="1144"/>
      <c r="H322" s="1142" t="s">
        <v>1055</v>
      </c>
      <c r="J322" s="1142" t="str">
        <f t="shared" si="9"/>
        <v>01.01.13.13.006 Tanah Untuk Bangunan Krematorium</v>
      </c>
    </row>
    <row r="323" spans="1:10" x14ac:dyDescent="0.25">
      <c r="A323" s="1142">
        <v>1</v>
      </c>
      <c r="B323" s="1142">
        <v>1</v>
      </c>
      <c r="C323" s="1142">
        <v>13</v>
      </c>
      <c r="D323" s="1142">
        <v>13</v>
      </c>
      <c r="E323" s="1142">
        <v>7</v>
      </c>
      <c r="F323" s="1143" t="str">
        <f t="shared" si="8"/>
        <v>01.01.13.13.007</v>
      </c>
      <c r="G323" s="1144"/>
      <c r="H323" s="1142" t="s">
        <v>1056</v>
      </c>
      <c r="J323" s="1142" t="str">
        <f t="shared" si="9"/>
        <v>01.01.13.13.007 Tanah Utk Bangunan Tempat Ibadah Lain-lain</v>
      </c>
    </row>
    <row r="324" spans="1:10" x14ac:dyDescent="0.25">
      <c r="A324" s="1142">
        <v>2</v>
      </c>
      <c r="B324" s="1142">
        <v>2</v>
      </c>
      <c r="C324" s="1142">
        <v>1</v>
      </c>
      <c r="D324" s="1142">
        <v>1</v>
      </c>
      <c r="E324" s="1142">
        <v>1</v>
      </c>
      <c r="F324" s="1143" t="str">
        <f t="shared" ref="F324:F387" si="10">IF(A324&lt;&gt;"",RIGHT("0"&amp;A324,2)&amp;"."&amp;RIGHT("0"&amp;B324,2)&amp;"."&amp;RIGHT("0"&amp;C324,2)&amp;"."&amp;RIGHT("0"&amp;D324,2)&amp;"."&amp;IF(LEN(E324)&lt;3,RIGHT("00"&amp;E324,3),E324),"")</f>
        <v>02.02.01.01.001</v>
      </c>
      <c r="G324" s="1144"/>
      <c r="H324" s="1142" t="s">
        <v>1057</v>
      </c>
      <c r="J324" s="1142" t="str">
        <f t="shared" ref="J324:J387" si="11">F324&amp;" "&amp;H324</f>
        <v>02.02.01.01.001 Crawler Tractor</v>
      </c>
    </row>
    <row r="325" spans="1:10" x14ac:dyDescent="0.25">
      <c r="A325" s="1142">
        <v>2</v>
      </c>
      <c r="B325" s="1142">
        <v>2</v>
      </c>
      <c r="C325" s="1142">
        <v>1</v>
      </c>
      <c r="D325" s="1142">
        <v>1</v>
      </c>
      <c r="E325" s="1142">
        <v>2</v>
      </c>
      <c r="F325" s="1143" t="str">
        <f t="shared" si="10"/>
        <v>02.02.01.01.002</v>
      </c>
      <c r="G325" s="1144"/>
      <c r="H325" s="1142" t="s">
        <v>1058</v>
      </c>
      <c r="J325" s="1142" t="str">
        <f t="shared" si="11"/>
        <v>02.02.01.01.002 Wheel Tractor</v>
      </c>
    </row>
    <row r="326" spans="1:10" x14ac:dyDescent="0.25">
      <c r="A326" s="1142">
        <v>2</v>
      </c>
      <c r="B326" s="1142">
        <v>2</v>
      </c>
      <c r="C326" s="1142">
        <v>1</v>
      </c>
      <c r="D326" s="1142">
        <v>1</v>
      </c>
      <c r="E326" s="1142">
        <v>3</v>
      </c>
      <c r="F326" s="1143" t="str">
        <f t="shared" si="10"/>
        <v>02.02.01.01.003</v>
      </c>
      <c r="G326" s="1144"/>
      <c r="H326" s="1142" t="s">
        <v>1059</v>
      </c>
      <c r="J326" s="1142" t="str">
        <f t="shared" si="11"/>
        <v>02.02.01.01.003 Swanp Tractor</v>
      </c>
    </row>
    <row r="327" spans="1:10" x14ac:dyDescent="0.25">
      <c r="A327" s="1142">
        <v>2</v>
      </c>
      <c r="B327" s="1142">
        <v>2</v>
      </c>
      <c r="C327" s="1142">
        <v>1</v>
      </c>
      <c r="D327" s="1142">
        <v>1</v>
      </c>
      <c r="E327" s="1142">
        <v>4</v>
      </c>
      <c r="F327" s="1143" t="str">
        <f t="shared" si="10"/>
        <v>02.02.01.01.004</v>
      </c>
      <c r="G327" s="1144"/>
      <c r="H327" s="1142" t="s">
        <v>1060</v>
      </c>
      <c r="J327" s="1142" t="str">
        <f t="shared" si="11"/>
        <v>02.02.01.01.004 Tractor Lain-lain</v>
      </c>
    </row>
    <row r="328" spans="1:10" x14ac:dyDescent="0.25">
      <c r="A328" s="1142">
        <v>2</v>
      </c>
      <c r="B328" s="1142">
        <v>2</v>
      </c>
      <c r="C328" s="1142">
        <v>1</v>
      </c>
      <c r="D328" s="1142">
        <v>2</v>
      </c>
      <c r="E328" s="1142">
        <v>1</v>
      </c>
      <c r="F328" s="1143" t="str">
        <f t="shared" si="10"/>
        <v>02.02.01.02.001</v>
      </c>
      <c r="G328" s="1144"/>
      <c r="H328" s="1142" t="s">
        <v>1061</v>
      </c>
      <c r="J328" s="1142" t="str">
        <f t="shared" si="11"/>
        <v>02.02.01.02.001 Grader+Attachment</v>
      </c>
    </row>
    <row r="329" spans="1:10" x14ac:dyDescent="0.25">
      <c r="A329" s="1142">
        <v>2</v>
      </c>
      <c r="B329" s="1142">
        <v>2</v>
      </c>
      <c r="C329" s="1142">
        <v>1</v>
      </c>
      <c r="D329" s="1142">
        <v>2</v>
      </c>
      <c r="E329" s="1142">
        <v>2</v>
      </c>
      <c r="F329" s="1143" t="str">
        <f t="shared" si="10"/>
        <v>02.02.01.02.002</v>
      </c>
      <c r="G329" s="1144"/>
      <c r="H329" s="1142" t="s">
        <v>1062</v>
      </c>
      <c r="J329" s="1142" t="str">
        <f t="shared" si="11"/>
        <v>02.02.01.02.002 Grader Towed Type</v>
      </c>
    </row>
    <row r="330" spans="1:10" x14ac:dyDescent="0.25">
      <c r="A330" s="1142">
        <v>2</v>
      </c>
      <c r="B330" s="1142">
        <v>2</v>
      </c>
      <c r="C330" s="1142">
        <v>1</v>
      </c>
      <c r="D330" s="1142">
        <v>2</v>
      </c>
      <c r="E330" s="1142">
        <v>3</v>
      </c>
      <c r="F330" s="1143" t="str">
        <f t="shared" si="10"/>
        <v>02.02.01.02.003</v>
      </c>
      <c r="G330" s="1144"/>
      <c r="H330" s="1142" t="s">
        <v>1063</v>
      </c>
      <c r="J330" s="1142" t="str">
        <f t="shared" si="11"/>
        <v>02.02.01.02.003 Buldozer</v>
      </c>
    </row>
    <row r="331" spans="1:10" x14ac:dyDescent="0.25">
      <c r="A331" s="1142">
        <v>2</v>
      </c>
      <c r="B331" s="1142">
        <v>2</v>
      </c>
      <c r="C331" s="1142">
        <v>1</v>
      </c>
      <c r="D331" s="1142">
        <v>2</v>
      </c>
      <c r="E331" s="1142">
        <v>4</v>
      </c>
      <c r="F331" s="1143" t="str">
        <f t="shared" si="10"/>
        <v>02.02.01.02.004</v>
      </c>
      <c r="G331" s="1144"/>
      <c r="H331" s="1142" t="s">
        <v>1064</v>
      </c>
      <c r="J331" s="1142" t="str">
        <f t="shared" si="11"/>
        <v>02.02.01.02.004 Draiglines</v>
      </c>
    </row>
    <row r="332" spans="1:10" x14ac:dyDescent="0.25">
      <c r="A332" s="1142">
        <v>2</v>
      </c>
      <c r="B332" s="1142">
        <v>2</v>
      </c>
      <c r="C332" s="1142">
        <v>1</v>
      </c>
      <c r="D332" s="1142">
        <v>2</v>
      </c>
      <c r="E332" s="1142">
        <v>5</v>
      </c>
      <c r="F332" s="1143" t="str">
        <f t="shared" si="10"/>
        <v>02.02.01.02.005</v>
      </c>
      <c r="G332" s="1144"/>
      <c r="H332" s="1142" t="s">
        <v>1065</v>
      </c>
      <c r="J332" s="1142" t="str">
        <f t="shared" si="11"/>
        <v>02.02.01.02.005 Slovel Dozer</v>
      </c>
    </row>
    <row r="333" spans="1:10" x14ac:dyDescent="0.25">
      <c r="A333" s="1142">
        <v>2</v>
      </c>
      <c r="B333" s="1142">
        <v>2</v>
      </c>
      <c r="C333" s="1142">
        <v>1</v>
      </c>
      <c r="D333" s="1142">
        <v>2</v>
      </c>
      <c r="E333" s="1142">
        <v>6</v>
      </c>
      <c r="F333" s="1143" t="str">
        <f t="shared" si="10"/>
        <v>02.02.01.02.006</v>
      </c>
      <c r="G333" s="1144"/>
      <c r="H333" s="1142" t="s">
        <v>1066</v>
      </c>
      <c r="J333" s="1142" t="str">
        <f t="shared" si="11"/>
        <v>02.02.01.02.006 Grader Lain-lain</v>
      </c>
    </row>
    <row r="334" spans="1:10" x14ac:dyDescent="0.25">
      <c r="A334" s="1142">
        <v>2</v>
      </c>
      <c r="B334" s="1142">
        <v>2</v>
      </c>
      <c r="C334" s="1142">
        <v>1</v>
      </c>
      <c r="D334" s="1142">
        <v>3</v>
      </c>
      <c r="E334" s="1142">
        <v>1</v>
      </c>
      <c r="F334" s="1143" t="str">
        <f t="shared" si="10"/>
        <v>02.02.01.03.001</v>
      </c>
      <c r="G334" s="1144"/>
      <c r="H334" s="1142" t="s">
        <v>1067</v>
      </c>
      <c r="J334" s="1142" t="str">
        <f t="shared" si="11"/>
        <v>02.02.01.03.001 Clawler Excavator</v>
      </c>
    </row>
    <row r="335" spans="1:10" x14ac:dyDescent="0.25">
      <c r="A335" s="1142">
        <v>2</v>
      </c>
      <c r="B335" s="1142">
        <v>2</v>
      </c>
      <c r="C335" s="1142">
        <v>1</v>
      </c>
      <c r="D335" s="1142">
        <v>3</v>
      </c>
      <c r="E335" s="1142">
        <v>2</v>
      </c>
      <c r="F335" s="1143" t="str">
        <f t="shared" si="10"/>
        <v>02.02.01.03.002</v>
      </c>
      <c r="G335" s="1144"/>
      <c r="H335" s="1142" t="s">
        <v>1068</v>
      </c>
      <c r="J335" s="1142" t="str">
        <f t="shared" si="11"/>
        <v>02.02.01.03.002 Wheel Exacvator</v>
      </c>
    </row>
    <row r="336" spans="1:10" x14ac:dyDescent="0.25">
      <c r="A336" s="1142">
        <v>2</v>
      </c>
      <c r="B336" s="1142">
        <v>2</v>
      </c>
      <c r="C336" s="1142">
        <v>1</v>
      </c>
      <c r="D336" s="1142">
        <v>3</v>
      </c>
      <c r="E336" s="1142">
        <v>3</v>
      </c>
      <c r="F336" s="1143" t="str">
        <f t="shared" si="10"/>
        <v>02.02.01.03.003</v>
      </c>
      <c r="G336" s="1144"/>
      <c r="H336" s="1142" t="s">
        <v>1069</v>
      </c>
      <c r="J336" s="1142" t="str">
        <f t="shared" si="11"/>
        <v>02.02.01.03.003 Excavator Lain-lain</v>
      </c>
    </row>
    <row r="337" spans="1:10" x14ac:dyDescent="0.25">
      <c r="A337" s="1142">
        <v>2</v>
      </c>
      <c r="B337" s="1142">
        <v>2</v>
      </c>
      <c r="C337" s="1142">
        <v>1</v>
      </c>
      <c r="D337" s="1142">
        <v>4</v>
      </c>
      <c r="E337" s="1142">
        <v>1</v>
      </c>
      <c r="F337" s="1143" t="str">
        <f t="shared" si="10"/>
        <v>02.02.01.04.001</v>
      </c>
      <c r="G337" s="1144"/>
      <c r="H337" s="1142" t="s">
        <v>1070</v>
      </c>
      <c r="J337" s="1142" t="str">
        <f t="shared" si="11"/>
        <v>02.02.01.04.001 Pile Driver</v>
      </c>
    </row>
    <row r="338" spans="1:10" x14ac:dyDescent="0.25">
      <c r="A338" s="1142">
        <v>2</v>
      </c>
      <c r="B338" s="1142">
        <v>2</v>
      </c>
      <c r="C338" s="1142">
        <v>1</v>
      </c>
      <c r="D338" s="1142">
        <v>4</v>
      </c>
      <c r="E338" s="1142">
        <v>2</v>
      </c>
      <c r="F338" s="1143" t="str">
        <f t="shared" si="10"/>
        <v>02.02.01.04.002</v>
      </c>
      <c r="G338" s="1144"/>
      <c r="H338" s="1142" t="s">
        <v>1071</v>
      </c>
      <c r="J338" s="1142" t="str">
        <f t="shared" si="11"/>
        <v>02.02.01.04.002 Pile Driver Lain-lain</v>
      </c>
    </row>
    <row r="339" spans="1:10" x14ac:dyDescent="0.25">
      <c r="A339" s="1142">
        <v>2</v>
      </c>
      <c r="B339" s="1142">
        <v>2</v>
      </c>
      <c r="C339" s="1142">
        <v>1</v>
      </c>
      <c r="D339" s="1142">
        <v>5</v>
      </c>
      <c r="E339" s="1142">
        <v>1</v>
      </c>
      <c r="F339" s="1143" t="str">
        <f t="shared" si="10"/>
        <v>02.02.01.05.001</v>
      </c>
      <c r="G339" s="1144"/>
      <c r="H339" s="1142" t="s">
        <v>1072</v>
      </c>
      <c r="J339" s="1142" t="str">
        <f t="shared" si="11"/>
        <v>02.02.01.05.001 Self Propelled Sraper</v>
      </c>
    </row>
    <row r="340" spans="1:10" x14ac:dyDescent="0.25">
      <c r="A340" s="1142">
        <v>2</v>
      </c>
      <c r="B340" s="1142">
        <v>2</v>
      </c>
      <c r="C340" s="1142">
        <v>1</v>
      </c>
      <c r="D340" s="1142">
        <v>5</v>
      </c>
      <c r="E340" s="1142">
        <v>2</v>
      </c>
      <c r="F340" s="1143" t="str">
        <f t="shared" si="10"/>
        <v>02.02.01.05.002</v>
      </c>
      <c r="G340" s="1144"/>
      <c r="H340" s="1142" t="s">
        <v>1073</v>
      </c>
      <c r="J340" s="1142" t="str">
        <f t="shared" si="11"/>
        <v>02.02.01.05.002 Towed Scraper</v>
      </c>
    </row>
    <row r="341" spans="1:10" x14ac:dyDescent="0.25">
      <c r="A341" s="1142">
        <v>2</v>
      </c>
      <c r="B341" s="1142">
        <v>2</v>
      </c>
      <c r="C341" s="1142">
        <v>1</v>
      </c>
      <c r="D341" s="1142">
        <v>5</v>
      </c>
      <c r="E341" s="1142">
        <v>3</v>
      </c>
      <c r="F341" s="1143" t="str">
        <f t="shared" si="10"/>
        <v>02.02.01.05.003</v>
      </c>
      <c r="G341" s="1144"/>
      <c r="H341" s="1142" t="s">
        <v>1074</v>
      </c>
      <c r="J341" s="1142" t="str">
        <f t="shared" si="11"/>
        <v>02.02.01.05.003 Dump Truck</v>
      </c>
    </row>
    <row r="342" spans="1:10" x14ac:dyDescent="0.25">
      <c r="A342" s="1142">
        <v>2</v>
      </c>
      <c r="B342" s="1142">
        <v>2</v>
      </c>
      <c r="C342" s="1142">
        <v>1</v>
      </c>
      <c r="D342" s="1142">
        <v>5</v>
      </c>
      <c r="E342" s="1142">
        <v>4</v>
      </c>
      <c r="F342" s="1143" t="str">
        <f t="shared" si="10"/>
        <v>02.02.01.05.004</v>
      </c>
      <c r="G342" s="1144"/>
      <c r="H342" s="1142" t="s">
        <v>1075</v>
      </c>
      <c r="J342" s="1142" t="str">
        <f t="shared" si="11"/>
        <v>02.02.01.05.004 Lamp Wagen</v>
      </c>
    </row>
    <row r="343" spans="1:10" x14ac:dyDescent="0.25">
      <c r="A343" s="1142">
        <v>2</v>
      </c>
      <c r="B343" s="1142">
        <v>2</v>
      </c>
      <c r="C343" s="1142">
        <v>1</v>
      </c>
      <c r="D343" s="1142">
        <v>5</v>
      </c>
      <c r="E343" s="1142">
        <v>5</v>
      </c>
      <c r="F343" s="1143" t="str">
        <f t="shared" si="10"/>
        <v>02.02.01.05.005</v>
      </c>
      <c r="G343" s="1144"/>
      <c r="H343" s="1142" t="s">
        <v>1076</v>
      </c>
      <c r="J343" s="1142" t="str">
        <f t="shared" si="11"/>
        <v>02.02.01.05.005 Lori</v>
      </c>
    </row>
    <row r="344" spans="1:10" x14ac:dyDescent="0.25">
      <c r="A344" s="1142">
        <v>2</v>
      </c>
      <c r="B344" s="1142">
        <v>2</v>
      </c>
      <c r="C344" s="1142">
        <v>1</v>
      </c>
      <c r="D344" s="1142">
        <v>5</v>
      </c>
      <c r="E344" s="1142">
        <v>6</v>
      </c>
      <c r="F344" s="1143" t="str">
        <f t="shared" si="10"/>
        <v>02.02.01.05.006</v>
      </c>
      <c r="G344" s="1144"/>
      <c r="H344" s="1142" t="s">
        <v>1077</v>
      </c>
      <c r="J344" s="1142" t="str">
        <f t="shared" si="11"/>
        <v>02.02.01.05.006 Hauler Lain-lain</v>
      </c>
    </row>
    <row r="345" spans="1:10" x14ac:dyDescent="0.25">
      <c r="A345" s="1142">
        <v>2</v>
      </c>
      <c r="B345" s="1142">
        <v>2</v>
      </c>
      <c r="C345" s="1142">
        <v>1</v>
      </c>
      <c r="D345" s="1142">
        <v>6</v>
      </c>
      <c r="E345" s="1142">
        <v>1</v>
      </c>
      <c r="F345" s="1143" t="str">
        <f t="shared" si="10"/>
        <v>02.02.01.06.001</v>
      </c>
      <c r="G345" s="1144"/>
      <c r="H345" s="1142" t="s">
        <v>1078</v>
      </c>
      <c r="J345" s="1142" t="str">
        <f t="shared" si="11"/>
        <v>02.02.01.06.001 Asphal Mixing Plant</v>
      </c>
    </row>
    <row r="346" spans="1:10" x14ac:dyDescent="0.25">
      <c r="A346" s="1142">
        <v>2</v>
      </c>
      <c r="B346" s="1142">
        <v>2</v>
      </c>
      <c r="C346" s="1142">
        <v>1</v>
      </c>
      <c r="D346" s="1142">
        <v>6</v>
      </c>
      <c r="E346" s="1142">
        <v>2</v>
      </c>
      <c r="F346" s="1143" t="str">
        <f t="shared" si="10"/>
        <v>02.02.01.06.002</v>
      </c>
      <c r="G346" s="1144"/>
      <c r="H346" s="1142" t="s">
        <v>1079</v>
      </c>
      <c r="J346" s="1142" t="str">
        <f t="shared" si="11"/>
        <v>02.02.01.06.002 Asphal Finisher</v>
      </c>
    </row>
    <row r="347" spans="1:10" x14ac:dyDescent="0.25">
      <c r="A347" s="1142">
        <v>2</v>
      </c>
      <c r="B347" s="1142">
        <v>2</v>
      </c>
      <c r="C347" s="1142">
        <v>1</v>
      </c>
      <c r="D347" s="1142">
        <v>6</v>
      </c>
      <c r="E347" s="1142">
        <v>3</v>
      </c>
      <c r="F347" s="1143" t="str">
        <f t="shared" si="10"/>
        <v>02.02.01.06.003</v>
      </c>
      <c r="G347" s="1144"/>
      <c r="H347" s="1142" t="s">
        <v>1080</v>
      </c>
      <c r="J347" s="1142" t="str">
        <f t="shared" si="11"/>
        <v>02.02.01.06.003 Asphal Distributor</v>
      </c>
    </row>
    <row r="348" spans="1:10" x14ac:dyDescent="0.25">
      <c r="A348" s="1142">
        <v>2</v>
      </c>
      <c r="B348" s="1142">
        <v>2</v>
      </c>
      <c r="C348" s="1142">
        <v>1</v>
      </c>
      <c r="D348" s="1142">
        <v>6</v>
      </c>
      <c r="E348" s="1142">
        <v>4</v>
      </c>
      <c r="F348" s="1143" t="str">
        <f t="shared" si="10"/>
        <v>02.02.01.06.004</v>
      </c>
      <c r="G348" s="1144"/>
      <c r="H348" s="1142" t="s">
        <v>1081</v>
      </c>
      <c r="J348" s="1142" t="str">
        <f t="shared" si="11"/>
        <v>02.02.01.06.004 Asphal Heater</v>
      </c>
    </row>
    <row r="349" spans="1:10" x14ac:dyDescent="0.25">
      <c r="A349" s="1142">
        <v>2</v>
      </c>
      <c r="B349" s="1142">
        <v>2</v>
      </c>
      <c r="C349" s="1142">
        <v>1</v>
      </c>
      <c r="D349" s="1142">
        <v>6</v>
      </c>
      <c r="E349" s="1142">
        <v>5</v>
      </c>
      <c r="F349" s="1143" t="str">
        <f t="shared" si="10"/>
        <v>02.02.01.06.005</v>
      </c>
      <c r="G349" s="1144"/>
      <c r="H349" s="1142" t="s">
        <v>1082</v>
      </c>
      <c r="J349" s="1142" t="str">
        <f t="shared" si="11"/>
        <v>02.02.01.06.005 Asphal Tanker</v>
      </c>
    </row>
    <row r="350" spans="1:10" x14ac:dyDescent="0.25">
      <c r="A350" s="1142">
        <v>2</v>
      </c>
      <c r="B350" s="1142">
        <v>2</v>
      </c>
      <c r="C350" s="1142">
        <v>1</v>
      </c>
      <c r="D350" s="1142">
        <v>6</v>
      </c>
      <c r="E350" s="1142">
        <v>6</v>
      </c>
      <c r="F350" s="1143" t="str">
        <f t="shared" si="10"/>
        <v>02.02.01.06.006</v>
      </c>
      <c r="G350" s="1144"/>
      <c r="H350" s="1142" t="s">
        <v>1083</v>
      </c>
      <c r="J350" s="1142" t="str">
        <f t="shared" si="11"/>
        <v>02.02.01.06.006 Asphal Srayer</v>
      </c>
    </row>
    <row r="351" spans="1:10" x14ac:dyDescent="0.25">
      <c r="A351" s="1142">
        <v>2</v>
      </c>
      <c r="B351" s="1142">
        <v>2</v>
      </c>
      <c r="C351" s="1142">
        <v>1</v>
      </c>
      <c r="D351" s="1142">
        <v>6</v>
      </c>
      <c r="E351" s="1142">
        <v>7</v>
      </c>
      <c r="F351" s="1143" t="str">
        <f t="shared" si="10"/>
        <v>02.02.01.06.007</v>
      </c>
      <c r="G351" s="1144"/>
      <c r="H351" s="1142" t="s">
        <v>1084</v>
      </c>
      <c r="J351" s="1142" t="str">
        <f t="shared" si="11"/>
        <v>02.02.01.06.007 Asphal Dryar</v>
      </c>
    </row>
    <row r="352" spans="1:10" x14ac:dyDescent="0.25">
      <c r="A352" s="1142">
        <v>2</v>
      </c>
      <c r="B352" s="1142">
        <v>2</v>
      </c>
      <c r="C352" s="1142">
        <v>1</v>
      </c>
      <c r="D352" s="1142">
        <v>6</v>
      </c>
      <c r="E352" s="1142">
        <v>8</v>
      </c>
      <c r="F352" s="1143" t="str">
        <f t="shared" si="10"/>
        <v>02.02.01.06.008</v>
      </c>
      <c r="G352" s="1144"/>
      <c r="H352" s="1142" t="s">
        <v>1085</v>
      </c>
      <c r="J352" s="1142" t="str">
        <f t="shared" si="11"/>
        <v>02.02.01.06.008 Recycle</v>
      </c>
    </row>
    <row r="353" spans="1:10" x14ac:dyDescent="0.25">
      <c r="A353" s="1142">
        <v>2</v>
      </c>
      <c r="B353" s="1142">
        <v>2</v>
      </c>
      <c r="C353" s="1142">
        <v>1</v>
      </c>
      <c r="D353" s="1142">
        <v>6</v>
      </c>
      <c r="E353" s="1142">
        <v>9</v>
      </c>
      <c r="F353" s="1143" t="str">
        <f t="shared" si="10"/>
        <v>02.02.01.06.009</v>
      </c>
      <c r="G353" s="1144"/>
      <c r="H353" s="1142" t="s">
        <v>1086</v>
      </c>
      <c r="J353" s="1142" t="str">
        <f t="shared" si="11"/>
        <v>02.02.01.06.009 Col Milling Machine</v>
      </c>
    </row>
    <row r="354" spans="1:10" x14ac:dyDescent="0.25">
      <c r="A354" s="1142">
        <v>2</v>
      </c>
      <c r="B354" s="1142">
        <v>2</v>
      </c>
      <c r="C354" s="1142">
        <v>1</v>
      </c>
      <c r="D354" s="1142">
        <v>6</v>
      </c>
      <c r="E354" s="1142">
        <v>10</v>
      </c>
      <c r="F354" s="1143" t="str">
        <f t="shared" si="10"/>
        <v>02.02.01.06.010</v>
      </c>
      <c r="G354" s="1144"/>
      <c r="H354" s="1142" t="s">
        <v>1087</v>
      </c>
      <c r="J354" s="1142" t="str">
        <f t="shared" si="11"/>
        <v>02.02.01.06.010 Aspal Equipment Lain-lain</v>
      </c>
    </row>
    <row r="355" spans="1:10" x14ac:dyDescent="0.25">
      <c r="A355" s="1142">
        <v>2</v>
      </c>
      <c r="B355" s="1142">
        <v>2</v>
      </c>
      <c r="C355" s="1142">
        <v>1</v>
      </c>
      <c r="D355" s="1142">
        <v>7</v>
      </c>
      <c r="E355" s="1142">
        <v>1</v>
      </c>
      <c r="F355" s="1143" t="str">
        <f t="shared" si="10"/>
        <v>02.02.01.07.001</v>
      </c>
      <c r="G355" s="1144"/>
      <c r="H355" s="1142" t="s">
        <v>1088</v>
      </c>
      <c r="J355" s="1142" t="str">
        <f t="shared" si="11"/>
        <v>02.02.01.07.001 Macadam Roller/Three Whell Roller</v>
      </c>
    </row>
    <row r="356" spans="1:10" x14ac:dyDescent="0.25">
      <c r="A356" s="1142">
        <v>2</v>
      </c>
      <c r="B356" s="1142">
        <v>2</v>
      </c>
      <c r="C356" s="1142">
        <v>1</v>
      </c>
      <c r="D356" s="1142">
        <v>7</v>
      </c>
      <c r="E356" s="1142">
        <v>2</v>
      </c>
      <c r="F356" s="1143" t="str">
        <f t="shared" si="10"/>
        <v>02.02.01.07.002</v>
      </c>
      <c r="G356" s="1144"/>
      <c r="H356" s="1142" t="s">
        <v>1089</v>
      </c>
      <c r="J356" s="1142" t="str">
        <f t="shared" si="11"/>
        <v>02.02.01.07.002 Tandam Roller</v>
      </c>
    </row>
    <row r="357" spans="1:10" x14ac:dyDescent="0.25">
      <c r="A357" s="1142">
        <v>2</v>
      </c>
      <c r="B357" s="1142">
        <v>2</v>
      </c>
      <c r="C357" s="1142">
        <v>1</v>
      </c>
      <c r="D357" s="1142">
        <v>7</v>
      </c>
      <c r="E357" s="1142">
        <v>3</v>
      </c>
      <c r="F357" s="1143" t="str">
        <f t="shared" si="10"/>
        <v>02.02.01.07.003</v>
      </c>
      <c r="G357" s="1144"/>
      <c r="H357" s="1142" t="s">
        <v>1090</v>
      </c>
      <c r="J357" s="1142" t="str">
        <f t="shared" si="11"/>
        <v>02.02.01.07.003 Mesh Roller</v>
      </c>
    </row>
    <row r="358" spans="1:10" x14ac:dyDescent="0.25">
      <c r="A358" s="1142">
        <v>2</v>
      </c>
      <c r="B358" s="1142">
        <v>2</v>
      </c>
      <c r="C358" s="1142">
        <v>1</v>
      </c>
      <c r="D358" s="1142">
        <v>7</v>
      </c>
      <c r="E358" s="1142">
        <v>4</v>
      </c>
      <c r="F358" s="1143" t="str">
        <f t="shared" si="10"/>
        <v>02.02.01.07.004</v>
      </c>
      <c r="G358" s="1144"/>
      <c r="H358" s="1142" t="s">
        <v>1091</v>
      </c>
      <c r="J358" s="1142" t="str">
        <f t="shared" si="11"/>
        <v>02.02.01.07.004 Vibration Roller</v>
      </c>
    </row>
    <row r="359" spans="1:10" x14ac:dyDescent="0.25">
      <c r="A359" s="1142">
        <v>2</v>
      </c>
      <c r="B359" s="1142">
        <v>2</v>
      </c>
      <c r="C359" s="1142">
        <v>1</v>
      </c>
      <c r="D359" s="1142">
        <v>7</v>
      </c>
      <c r="E359" s="1142">
        <v>5</v>
      </c>
      <c r="F359" s="1143" t="str">
        <f t="shared" si="10"/>
        <v>02.02.01.07.005</v>
      </c>
      <c r="G359" s="1144"/>
      <c r="H359" s="1142" t="s">
        <v>1092</v>
      </c>
      <c r="J359" s="1142" t="str">
        <f t="shared" si="11"/>
        <v>02.02.01.07.005 Tyre Roller</v>
      </c>
    </row>
    <row r="360" spans="1:10" x14ac:dyDescent="0.25">
      <c r="A360" s="1142">
        <v>2</v>
      </c>
      <c r="B360" s="1142">
        <v>2</v>
      </c>
      <c r="C360" s="1142">
        <v>1</v>
      </c>
      <c r="D360" s="1142">
        <v>7</v>
      </c>
      <c r="E360" s="1142">
        <v>6</v>
      </c>
      <c r="F360" s="1143" t="str">
        <f t="shared" si="10"/>
        <v>02.02.01.07.006</v>
      </c>
      <c r="G360" s="1144"/>
      <c r="H360" s="1142" t="s">
        <v>1093</v>
      </c>
      <c r="J360" s="1142" t="str">
        <f t="shared" si="11"/>
        <v>02.02.01.07.006 Soil Stabilizer</v>
      </c>
    </row>
    <row r="361" spans="1:10" x14ac:dyDescent="0.25">
      <c r="A361" s="1142">
        <v>2</v>
      </c>
      <c r="B361" s="1142">
        <v>2</v>
      </c>
      <c r="C361" s="1142">
        <v>1</v>
      </c>
      <c r="D361" s="1142">
        <v>7</v>
      </c>
      <c r="E361" s="1142">
        <v>7</v>
      </c>
      <c r="F361" s="1143" t="str">
        <f t="shared" si="10"/>
        <v>02.02.01.07.007</v>
      </c>
      <c r="G361" s="1144"/>
      <c r="H361" s="1142" t="s">
        <v>1094</v>
      </c>
      <c r="J361" s="1142" t="str">
        <f t="shared" si="11"/>
        <v>02.02.01.07.007 Sheep Foot/Stamping Roller</v>
      </c>
    </row>
    <row r="362" spans="1:10" x14ac:dyDescent="0.25">
      <c r="A362" s="1142">
        <v>2</v>
      </c>
      <c r="B362" s="1142">
        <v>2</v>
      </c>
      <c r="C362" s="1142">
        <v>1</v>
      </c>
      <c r="D362" s="1142">
        <v>7</v>
      </c>
      <c r="E362" s="1142">
        <v>8</v>
      </c>
      <c r="F362" s="1143" t="str">
        <f t="shared" si="10"/>
        <v>02.02.01.07.008</v>
      </c>
      <c r="G362" s="1144"/>
      <c r="H362" s="1142" t="s">
        <v>1095</v>
      </c>
      <c r="J362" s="1142" t="str">
        <f t="shared" si="11"/>
        <v>02.02.01.07.008 Stamper</v>
      </c>
    </row>
    <row r="363" spans="1:10" x14ac:dyDescent="0.25">
      <c r="A363" s="1142">
        <v>2</v>
      </c>
      <c r="B363" s="1142">
        <v>2</v>
      </c>
      <c r="C363" s="1142">
        <v>1</v>
      </c>
      <c r="D363" s="1142">
        <v>7</v>
      </c>
      <c r="E363" s="1142">
        <v>9</v>
      </c>
      <c r="F363" s="1143" t="str">
        <f t="shared" si="10"/>
        <v>02.02.01.07.009</v>
      </c>
      <c r="G363" s="1144"/>
      <c r="H363" s="1142" t="s">
        <v>1096</v>
      </c>
      <c r="J363" s="1142" t="str">
        <f t="shared" si="11"/>
        <v>02.02.01.07.009 Vibration Plate</v>
      </c>
    </row>
    <row r="364" spans="1:10" x14ac:dyDescent="0.25">
      <c r="A364" s="1142">
        <v>2</v>
      </c>
      <c r="B364" s="1142">
        <v>2</v>
      </c>
      <c r="C364" s="1142">
        <v>1</v>
      </c>
      <c r="D364" s="1142">
        <v>7</v>
      </c>
      <c r="E364" s="1142">
        <v>10</v>
      </c>
      <c r="F364" s="1143" t="str">
        <f t="shared" si="10"/>
        <v>02.02.01.07.010</v>
      </c>
      <c r="G364" s="1144"/>
      <c r="H364" s="1142" t="s">
        <v>1097</v>
      </c>
      <c r="J364" s="1142" t="str">
        <f t="shared" si="11"/>
        <v>02.02.01.07.010 Pemadat Sampah</v>
      </c>
    </row>
    <row r="365" spans="1:10" x14ac:dyDescent="0.25">
      <c r="A365" s="1142">
        <v>2</v>
      </c>
      <c r="B365" s="1142">
        <v>2</v>
      </c>
      <c r="C365" s="1142">
        <v>1</v>
      </c>
      <c r="D365" s="1142">
        <v>7</v>
      </c>
      <c r="E365" s="1142">
        <v>11</v>
      </c>
      <c r="F365" s="1143" t="str">
        <f t="shared" si="10"/>
        <v>02.02.01.07.011</v>
      </c>
      <c r="G365" s="1144"/>
      <c r="H365" s="1142" t="s">
        <v>1098</v>
      </c>
      <c r="J365" s="1142" t="str">
        <f t="shared" si="11"/>
        <v>02.02.01.07.011 Compacting Equipment Lain-lain</v>
      </c>
    </row>
    <row r="366" spans="1:10" x14ac:dyDescent="0.25">
      <c r="A366" s="1142">
        <v>2</v>
      </c>
      <c r="B366" s="1142">
        <v>2</v>
      </c>
      <c r="C366" s="1142">
        <v>1</v>
      </c>
      <c r="D366" s="1142">
        <v>8</v>
      </c>
      <c r="E366" s="1142">
        <v>1</v>
      </c>
      <c r="F366" s="1143" t="str">
        <f t="shared" si="10"/>
        <v>02.02.01.08.001</v>
      </c>
      <c r="G366" s="1144"/>
      <c r="H366" s="1142" t="s">
        <v>1099</v>
      </c>
      <c r="J366" s="1142" t="str">
        <f t="shared" si="11"/>
        <v>02.02.01.08.001 Stone Crushing Plant</v>
      </c>
    </row>
    <row r="367" spans="1:10" x14ac:dyDescent="0.25">
      <c r="A367" s="1142">
        <v>2</v>
      </c>
      <c r="B367" s="1142">
        <v>2</v>
      </c>
      <c r="C367" s="1142">
        <v>1</v>
      </c>
      <c r="D367" s="1142">
        <v>8</v>
      </c>
      <c r="E367" s="1142">
        <v>2</v>
      </c>
      <c r="F367" s="1143" t="str">
        <f t="shared" si="10"/>
        <v>02.02.01.08.002</v>
      </c>
      <c r="G367" s="1144"/>
      <c r="H367" s="1142" t="s">
        <v>1100</v>
      </c>
      <c r="J367" s="1142" t="str">
        <f t="shared" si="11"/>
        <v>02.02.01.08.002 Screeninth Classifier</v>
      </c>
    </row>
    <row r="368" spans="1:10" x14ac:dyDescent="0.25">
      <c r="A368" s="1142">
        <v>2</v>
      </c>
      <c r="B368" s="1142">
        <v>2</v>
      </c>
      <c r="C368" s="1142">
        <v>1</v>
      </c>
      <c r="D368" s="1142">
        <v>8</v>
      </c>
      <c r="E368" s="1142">
        <v>3</v>
      </c>
      <c r="F368" s="1143" t="str">
        <f t="shared" si="10"/>
        <v>02.02.01.08.003</v>
      </c>
      <c r="G368" s="1144"/>
      <c r="H368" s="1142" t="s">
        <v>1101</v>
      </c>
      <c r="J368" s="1142" t="str">
        <f t="shared" si="11"/>
        <v>02.02.01.08.003 Stone Crusher</v>
      </c>
    </row>
    <row r="369" spans="1:10" x14ac:dyDescent="0.25">
      <c r="A369" s="1142">
        <v>2</v>
      </c>
      <c r="B369" s="1142">
        <v>2</v>
      </c>
      <c r="C369" s="1142">
        <v>1</v>
      </c>
      <c r="D369" s="1142">
        <v>8</v>
      </c>
      <c r="E369" s="1142">
        <v>4</v>
      </c>
      <c r="F369" s="1143" t="str">
        <f t="shared" si="10"/>
        <v>02.02.01.08.004</v>
      </c>
      <c r="G369" s="1144"/>
      <c r="H369" s="1142" t="s">
        <v>1102</v>
      </c>
      <c r="J369" s="1142" t="str">
        <f t="shared" si="11"/>
        <v>02.02.01.08.004 Aggregate Washer</v>
      </c>
    </row>
    <row r="370" spans="1:10" x14ac:dyDescent="0.25">
      <c r="A370" s="1142">
        <v>2</v>
      </c>
      <c r="B370" s="1142">
        <v>2</v>
      </c>
      <c r="C370" s="1142">
        <v>1</v>
      </c>
      <c r="D370" s="1142">
        <v>8</v>
      </c>
      <c r="E370" s="1142">
        <v>5</v>
      </c>
      <c r="F370" s="1143" t="str">
        <f t="shared" si="10"/>
        <v>02.02.01.08.005</v>
      </c>
      <c r="G370" s="1144"/>
      <c r="H370" s="1142" t="s">
        <v>1103</v>
      </c>
      <c r="J370" s="1142" t="str">
        <f t="shared" si="11"/>
        <v>02.02.01.08.005 Batching Plant</v>
      </c>
    </row>
    <row r="371" spans="1:10" x14ac:dyDescent="0.25">
      <c r="A371" s="1142">
        <v>2</v>
      </c>
      <c r="B371" s="1142">
        <v>2</v>
      </c>
      <c r="C371" s="1142">
        <v>1</v>
      </c>
      <c r="D371" s="1142">
        <v>8</v>
      </c>
      <c r="E371" s="1142">
        <v>6</v>
      </c>
      <c r="F371" s="1143" t="str">
        <f t="shared" si="10"/>
        <v>02.02.01.08.006</v>
      </c>
      <c r="G371" s="1144"/>
      <c r="H371" s="1142" t="s">
        <v>1104</v>
      </c>
      <c r="J371" s="1142" t="str">
        <f t="shared" si="11"/>
        <v>02.02.01.08.006 Concrete Finisher</v>
      </c>
    </row>
    <row r="372" spans="1:10" x14ac:dyDescent="0.25">
      <c r="A372" s="1142">
        <v>2</v>
      </c>
      <c r="B372" s="1142">
        <v>2</v>
      </c>
      <c r="C372" s="1142">
        <v>1</v>
      </c>
      <c r="D372" s="1142">
        <v>8</v>
      </c>
      <c r="E372" s="1142">
        <v>7</v>
      </c>
      <c r="F372" s="1143" t="str">
        <f t="shared" si="10"/>
        <v>02.02.01.08.007</v>
      </c>
      <c r="G372" s="1144"/>
      <c r="H372" s="1142" t="s">
        <v>1104</v>
      </c>
      <c r="J372" s="1142" t="str">
        <f t="shared" si="11"/>
        <v>02.02.01.08.007 Concrete Finisher</v>
      </c>
    </row>
    <row r="373" spans="1:10" x14ac:dyDescent="0.25">
      <c r="A373" s="1142">
        <v>2</v>
      </c>
      <c r="B373" s="1142">
        <v>2</v>
      </c>
      <c r="C373" s="1142">
        <v>1</v>
      </c>
      <c r="D373" s="1142">
        <v>8</v>
      </c>
      <c r="E373" s="1142">
        <v>8</v>
      </c>
      <c r="F373" s="1143" t="str">
        <f t="shared" si="10"/>
        <v>02.02.01.08.008</v>
      </c>
      <c r="G373" s="1144"/>
      <c r="H373" s="1142" t="s">
        <v>1105</v>
      </c>
      <c r="J373" s="1142" t="str">
        <f t="shared" si="11"/>
        <v>02.02.01.08.008 Concrete Pump</v>
      </c>
    </row>
    <row r="374" spans="1:10" x14ac:dyDescent="0.25">
      <c r="A374" s="1142">
        <v>2</v>
      </c>
      <c r="B374" s="1142">
        <v>2</v>
      </c>
      <c r="C374" s="1142">
        <v>1</v>
      </c>
      <c r="D374" s="1142">
        <v>8</v>
      </c>
      <c r="E374" s="1142">
        <v>9</v>
      </c>
      <c r="F374" s="1143" t="str">
        <f t="shared" si="10"/>
        <v>02.02.01.08.009</v>
      </c>
      <c r="G374" s="1144"/>
      <c r="H374" s="1142" t="s">
        <v>1106</v>
      </c>
      <c r="J374" s="1142" t="str">
        <f t="shared" si="11"/>
        <v>02.02.01.08.009 Concrete Lif</v>
      </c>
    </row>
    <row r="375" spans="1:10" x14ac:dyDescent="0.25">
      <c r="A375" s="1142">
        <v>2</v>
      </c>
      <c r="B375" s="1142">
        <v>2</v>
      </c>
      <c r="C375" s="1142">
        <v>1</v>
      </c>
      <c r="D375" s="1142">
        <v>8</v>
      </c>
      <c r="E375" s="1142">
        <v>10</v>
      </c>
      <c r="F375" s="1143" t="str">
        <f t="shared" si="10"/>
        <v>02.02.01.08.010</v>
      </c>
      <c r="G375" s="1144"/>
      <c r="H375" s="1142" t="s">
        <v>1107</v>
      </c>
      <c r="J375" s="1142" t="str">
        <f t="shared" si="11"/>
        <v>02.02.01.08.010 Concrete Prestres</v>
      </c>
    </row>
    <row r="376" spans="1:10" x14ac:dyDescent="0.25">
      <c r="A376" s="1142">
        <v>2</v>
      </c>
      <c r="B376" s="1142">
        <v>2</v>
      </c>
      <c r="C376" s="1142">
        <v>1</v>
      </c>
      <c r="D376" s="1142">
        <v>8</v>
      </c>
      <c r="E376" s="1142">
        <v>11</v>
      </c>
      <c r="F376" s="1143" t="str">
        <f t="shared" si="10"/>
        <v>02.02.01.08.011</v>
      </c>
      <c r="G376" s="1144"/>
      <c r="H376" s="1142" t="s">
        <v>1108</v>
      </c>
      <c r="J376" s="1142" t="str">
        <f t="shared" si="11"/>
        <v>02.02.01.08.011 Concrete Cutter</v>
      </c>
    </row>
    <row r="377" spans="1:10" x14ac:dyDescent="0.25">
      <c r="A377" s="1142">
        <v>2</v>
      </c>
      <c r="B377" s="1142">
        <v>2</v>
      </c>
      <c r="C377" s="1142">
        <v>1</v>
      </c>
      <c r="D377" s="1142">
        <v>8</v>
      </c>
      <c r="E377" s="1142">
        <v>12</v>
      </c>
      <c r="F377" s="1143" t="str">
        <f t="shared" si="10"/>
        <v>02.02.01.08.012</v>
      </c>
      <c r="G377" s="1144"/>
      <c r="H377" s="1142" t="s">
        <v>1109</v>
      </c>
      <c r="J377" s="1142" t="str">
        <f t="shared" si="11"/>
        <v>02.02.01.08.012 Concrete Mixer</v>
      </c>
    </row>
    <row r="378" spans="1:10" x14ac:dyDescent="0.25">
      <c r="A378" s="1142">
        <v>2</v>
      </c>
      <c r="B378" s="1142">
        <v>2</v>
      </c>
      <c r="C378" s="1142">
        <v>1</v>
      </c>
      <c r="D378" s="1142">
        <v>8</v>
      </c>
      <c r="E378" s="1142">
        <v>13</v>
      </c>
      <c r="F378" s="1143" t="str">
        <f t="shared" si="10"/>
        <v>02.02.01.08.013</v>
      </c>
      <c r="G378" s="1144"/>
      <c r="H378" s="1142" t="s">
        <v>1110</v>
      </c>
      <c r="J378" s="1142" t="str">
        <f t="shared" si="11"/>
        <v>02.02.01.08.013 Concrete Vibrator</v>
      </c>
    </row>
    <row r="379" spans="1:10" x14ac:dyDescent="0.25">
      <c r="A379" s="1142">
        <v>2</v>
      </c>
      <c r="B379" s="1142">
        <v>2</v>
      </c>
      <c r="C379" s="1142">
        <v>1</v>
      </c>
      <c r="D379" s="1142">
        <v>8</v>
      </c>
      <c r="E379" s="1142">
        <v>14</v>
      </c>
      <c r="F379" s="1143" t="str">
        <f t="shared" si="10"/>
        <v>02.02.01.08.014</v>
      </c>
      <c r="G379" s="1144"/>
      <c r="H379" s="1142" t="s">
        <v>1111</v>
      </c>
      <c r="J379" s="1142" t="str">
        <f t="shared" si="11"/>
        <v>02.02.01.08.014 Concrete Breaker</v>
      </c>
    </row>
    <row r="380" spans="1:10" x14ac:dyDescent="0.25">
      <c r="A380" s="1142">
        <v>2</v>
      </c>
      <c r="B380" s="1142">
        <v>2</v>
      </c>
      <c r="C380" s="1142">
        <v>1</v>
      </c>
      <c r="D380" s="1142">
        <v>8</v>
      </c>
      <c r="E380" s="1142">
        <v>15</v>
      </c>
      <c r="F380" s="1143" t="str">
        <f t="shared" si="10"/>
        <v>02.02.01.08.015</v>
      </c>
      <c r="G380" s="1144"/>
      <c r="H380" s="1142" t="s">
        <v>1112</v>
      </c>
      <c r="J380" s="1142" t="str">
        <f t="shared" si="11"/>
        <v>02.02.01.08.015 Aggregate/Chip Sproader</v>
      </c>
    </row>
    <row r="381" spans="1:10" x14ac:dyDescent="0.25">
      <c r="A381" s="1142">
        <v>2</v>
      </c>
      <c r="B381" s="1142">
        <v>2</v>
      </c>
      <c r="C381" s="1142">
        <v>1</v>
      </c>
      <c r="D381" s="1142">
        <v>8</v>
      </c>
      <c r="E381" s="1142">
        <v>16</v>
      </c>
      <c r="F381" s="1143" t="str">
        <f t="shared" si="10"/>
        <v>02.02.01.08.016</v>
      </c>
      <c r="G381" s="1144"/>
      <c r="H381" s="1142" t="s">
        <v>1113</v>
      </c>
      <c r="J381" s="1142" t="str">
        <f t="shared" si="11"/>
        <v>02.02.01.08.016 Grauting Machine</v>
      </c>
    </row>
    <row r="382" spans="1:10" x14ac:dyDescent="0.25">
      <c r="A382" s="1142">
        <v>2</v>
      </c>
      <c r="B382" s="1142">
        <v>2</v>
      </c>
      <c r="C382" s="1142">
        <v>1</v>
      </c>
      <c r="D382" s="1142">
        <v>8</v>
      </c>
      <c r="E382" s="1142">
        <v>17</v>
      </c>
      <c r="F382" s="1143" t="str">
        <f t="shared" si="10"/>
        <v>02.02.01.08.017</v>
      </c>
      <c r="G382" s="1144"/>
      <c r="H382" s="1142" t="s">
        <v>1114</v>
      </c>
      <c r="J382" s="1142" t="str">
        <f t="shared" si="11"/>
        <v>02.02.01.08.017 Pipe Plant Equipment</v>
      </c>
    </row>
    <row r="383" spans="1:10" x14ac:dyDescent="0.25">
      <c r="A383" s="1142">
        <v>2</v>
      </c>
      <c r="B383" s="1142">
        <v>2</v>
      </c>
      <c r="C383" s="1142">
        <v>1</v>
      </c>
      <c r="D383" s="1142">
        <v>8</v>
      </c>
      <c r="E383" s="1142">
        <v>18</v>
      </c>
      <c r="F383" s="1143" t="str">
        <f t="shared" si="10"/>
        <v>02.02.01.08.018</v>
      </c>
      <c r="G383" s="1144"/>
      <c r="H383" s="1142" t="s">
        <v>1115</v>
      </c>
      <c r="J383" s="1142" t="str">
        <f t="shared" si="11"/>
        <v>02.02.01.08.018 Concrete Mixer Tandem</v>
      </c>
    </row>
    <row r="384" spans="1:10" x14ac:dyDescent="0.25">
      <c r="A384" s="1142">
        <v>2</v>
      </c>
      <c r="B384" s="1142">
        <v>2</v>
      </c>
      <c r="C384" s="1142">
        <v>1</v>
      </c>
      <c r="D384" s="1142">
        <v>8</v>
      </c>
      <c r="E384" s="1142">
        <v>19</v>
      </c>
      <c r="F384" s="1143" t="str">
        <f t="shared" si="10"/>
        <v>02.02.01.08.019</v>
      </c>
      <c r="G384" s="1144"/>
      <c r="H384" s="1142" t="s">
        <v>1116</v>
      </c>
      <c r="J384" s="1142" t="str">
        <f t="shared" si="11"/>
        <v>02.02.01.08.019 Onion Head Machine</v>
      </c>
    </row>
    <row r="385" spans="1:10" x14ac:dyDescent="0.25">
      <c r="A385" s="1142">
        <v>2</v>
      </c>
      <c r="B385" s="1142">
        <v>2</v>
      </c>
      <c r="C385" s="1142">
        <v>1</v>
      </c>
      <c r="D385" s="1142">
        <v>8</v>
      </c>
      <c r="E385" s="1142">
        <v>20</v>
      </c>
      <c r="F385" s="1143" t="str">
        <f t="shared" si="10"/>
        <v>02.02.01.08.020</v>
      </c>
      <c r="G385" s="1144"/>
      <c r="H385" s="1142" t="s">
        <v>1117</v>
      </c>
      <c r="J385" s="1142" t="str">
        <f t="shared" si="11"/>
        <v>02.02.01.08.020 Pan Mixer</v>
      </c>
    </row>
    <row r="386" spans="1:10" x14ac:dyDescent="0.25">
      <c r="A386" s="1142">
        <v>2</v>
      </c>
      <c r="B386" s="1142">
        <v>2</v>
      </c>
      <c r="C386" s="1142">
        <v>1</v>
      </c>
      <c r="D386" s="1142">
        <v>8</v>
      </c>
      <c r="E386" s="1142">
        <v>21</v>
      </c>
      <c r="F386" s="1143" t="str">
        <f t="shared" si="10"/>
        <v>02.02.01.08.021</v>
      </c>
      <c r="G386" s="1144"/>
      <c r="H386" s="1142" t="s">
        <v>1118</v>
      </c>
      <c r="J386" s="1142" t="str">
        <f t="shared" si="11"/>
        <v>02.02.01.08.021 Asbuton Mixer</v>
      </c>
    </row>
    <row r="387" spans="1:10" x14ac:dyDescent="0.25">
      <c r="A387" s="1142">
        <v>2</v>
      </c>
      <c r="B387" s="1142">
        <v>2</v>
      </c>
      <c r="C387" s="1142">
        <v>1</v>
      </c>
      <c r="D387" s="1142">
        <v>8</v>
      </c>
      <c r="E387" s="1142">
        <v>22</v>
      </c>
      <c r="F387" s="1143" t="str">
        <f t="shared" si="10"/>
        <v>02.02.01.08.022</v>
      </c>
      <c r="G387" s="1144"/>
      <c r="H387" s="1142" t="s">
        <v>1119</v>
      </c>
      <c r="J387" s="1142" t="str">
        <f t="shared" si="11"/>
        <v>02.02.01.08.022 Paddle Mixer</v>
      </c>
    </row>
    <row r="388" spans="1:10" x14ac:dyDescent="0.25">
      <c r="A388" s="1142">
        <v>2</v>
      </c>
      <c r="B388" s="1142">
        <v>2</v>
      </c>
      <c r="C388" s="1142">
        <v>1</v>
      </c>
      <c r="D388" s="1142">
        <v>8</v>
      </c>
      <c r="E388" s="1142">
        <v>23</v>
      </c>
      <c r="F388" s="1143" t="str">
        <f t="shared" ref="F388:F451" si="12">IF(A388&lt;&gt;"",RIGHT("0"&amp;A388,2)&amp;"."&amp;RIGHT("0"&amp;B388,2)&amp;"."&amp;RIGHT("0"&amp;C388,2)&amp;"."&amp;RIGHT("0"&amp;D388,2)&amp;"."&amp;IF(LEN(E388)&lt;3,RIGHT("00"&amp;E388,3),E388),"")</f>
        <v>02.02.01.08.023</v>
      </c>
      <c r="G388" s="1144"/>
      <c r="H388" s="1142" t="s">
        <v>1120</v>
      </c>
      <c r="J388" s="1142" t="str">
        <f t="shared" ref="J388:J451" si="13">F388&amp;" "&amp;H388</f>
        <v>02.02.01.08.023 Asphalt Buton Crusher</v>
      </c>
    </row>
    <row r="389" spans="1:10" x14ac:dyDescent="0.25">
      <c r="A389" s="1142">
        <v>2</v>
      </c>
      <c r="B389" s="1142">
        <v>2</v>
      </c>
      <c r="C389" s="1142">
        <v>1</v>
      </c>
      <c r="D389" s="1142">
        <v>8</v>
      </c>
      <c r="E389" s="1142">
        <v>24</v>
      </c>
      <c r="F389" s="1143" t="str">
        <f t="shared" si="12"/>
        <v>02.02.01.08.024</v>
      </c>
      <c r="G389" s="1144"/>
      <c r="H389" s="1142" t="s">
        <v>1121</v>
      </c>
      <c r="J389" s="1142" t="str">
        <f t="shared" si="13"/>
        <v>02.02.01.08.024 Aggregate Concrete equipment Lain-lain</v>
      </c>
    </row>
    <row r="390" spans="1:10" x14ac:dyDescent="0.25">
      <c r="A390" s="1142">
        <v>2</v>
      </c>
      <c r="B390" s="1142">
        <v>2</v>
      </c>
      <c r="C390" s="1142">
        <v>1</v>
      </c>
      <c r="D390" s="1142">
        <v>9</v>
      </c>
      <c r="E390" s="1142">
        <v>1</v>
      </c>
      <c r="F390" s="1143" t="str">
        <f t="shared" si="12"/>
        <v>02.02.01.09.001</v>
      </c>
      <c r="G390" s="1144"/>
      <c r="H390" s="1142" t="s">
        <v>1122</v>
      </c>
      <c r="J390" s="1142" t="str">
        <f t="shared" si="13"/>
        <v>02.02.01.09.001 Truck Loader+Attachment</v>
      </c>
    </row>
    <row r="391" spans="1:10" x14ac:dyDescent="0.25">
      <c r="A391" s="1142">
        <v>2</v>
      </c>
      <c r="B391" s="1142">
        <v>2</v>
      </c>
      <c r="C391" s="1142">
        <v>1</v>
      </c>
      <c r="D391" s="1142">
        <v>9</v>
      </c>
      <c r="E391" s="1142">
        <v>2</v>
      </c>
      <c r="F391" s="1143" t="str">
        <f t="shared" si="12"/>
        <v>02.02.01.09.002</v>
      </c>
      <c r="G391" s="1144"/>
      <c r="H391" s="1142" t="s">
        <v>1123</v>
      </c>
      <c r="J391" s="1142" t="str">
        <f t="shared" si="13"/>
        <v>02.02.01.09.002 Wheel Loader+Attachmnet</v>
      </c>
    </row>
    <row r="392" spans="1:10" x14ac:dyDescent="0.25">
      <c r="A392" s="1142">
        <v>2</v>
      </c>
      <c r="B392" s="1142">
        <v>2</v>
      </c>
      <c r="C392" s="1142">
        <v>1</v>
      </c>
      <c r="D392" s="1142">
        <v>9</v>
      </c>
      <c r="E392" s="1142">
        <v>3</v>
      </c>
      <c r="F392" s="1143" t="str">
        <f t="shared" si="12"/>
        <v>02.02.01.09.003</v>
      </c>
      <c r="G392" s="1144"/>
      <c r="H392" s="1142" t="s">
        <v>1124</v>
      </c>
      <c r="J392" s="1142" t="str">
        <f t="shared" si="13"/>
        <v>02.02.01.09.003 Loader Lain-lain</v>
      </c>
    </row>
    <row r="393" spans="1:10" x14ac:dyDescent="0.25">
      <c r="A393" s="1142">
        <v>2</v>
      </c>
      <c r="B393" s="1142">
        <v>2</v>
      </c>
      <c r="C393" s="1142">
        <v>1</v>
      </c>
      <c r="D393" s="1142">
        <v>10</v>
      </c>
      <c r="E393" s="1142">
        <v>1</v>
      </c>
      <c r="F393" s="1143" t="str">
        <f t="shared" si="12"/>
        <v>02.02.01.10.001</v>
      </c>
      <c r="G393" s="1144"/>
      <c r="H393" s="1142" t="s">
        <v>1125</v>
      </c>
      <c r="J393" s="1142" t="str">
        <f t="shared" si="13"/>
        <v>02.02.01.10.001 Tower Crane</v>
      </c>
    </row>
    <row r="394" spans="1:10" x14ac:dyDescent="0.25">
      <c r="A394" s="1142">
        <v>2</v>
      </c>
      <c r="B394" s="1142">
        <v>2</v>
      </c>
      <c r="C394" s="1142">
        <v>1</v>
      </c>
      <c r="D394" s="1142">
        <v>10</v>
      </c>
      <c r="E394" s="1142">
        <v>2</v>
      </c>
      <c r="F394" s="1143" t="str">
        <f t="shared" si="12"/>
        <v>02.02.01.10.002</v>
      </c>
      <c r="G394" s="1144"/>
      <c r="H394" s="1142" t="s">
        <v>1126</v>
      </c>
      <c r="J394" s="1142" t="str">
        <f t="shared" si="13"/>
        <v>02.02.01.10.002 Truck Mounted Crane</v>
      </c>
    </row>
    <row r="395" spans="1:10" x14ac:dyDescent="0.25">
      <c r="A395" s="1142">
        <v>2</v>
      </c>
      <c r="B395" s="1142">
        <v>2</v>
      </c>
      <c r="C395" s="1142">
        <v>1</v>
      </c>
      <c r="D395" s="1142">
        <v>10</v>
      </c>
      <c r="E395" s="1142">
        <v>3</v>
      </c>
      <c r="F395" s="1143" t="str">
        <f t="shared" si="12"/>
        <v>02.02.01.10.003</v>
      </c>
      <c r="G395" s="1144"/>
      <c r="H395" s="1142" t="s">
        <v>1127</v>
      </c>
      <c r="J395" s="1142" t="str">
        <f t="shared" si="13"/>
        <v>02.02.01.10.003 Truck Crane</v>
      </c>
    </row>
    <row r="396" spans="1:10" x14ac:dyDescent="0.25">
      <c r="A396" s="1142">
        <v>2</v>
      </c>
      <c r="B396" s="1142">
        <v>2</v>
      </c>
      <c r="C396" s="1142">
        <v>1</v>
      </c>
      <c r="D396" s="1142">
        <v>10</v>
      </c>
      <c r="E396" s="1142">
        <v>4</v>
      </c>
      <c r="F396" s="1143" t="str">
        <f t="shared" si="12"/>
        <v>02.02.01.10.004</v>
      </c>
      <c r="G396" s="1144"/>
      <c r="H396" s="1142" t="s">
        <v>1128</v>
      </c>
      <c r="J396" s="1142" t="str">
        <f t="shared" si="13"/>
        <v>02.02.01.10.004 Wheel Crane</v>
      </c>
    </row>
    <row r="397" spans="1:10" x14ac:dyDescent="0.25">
      <c r="A397" s="1142">
        <v>2</v>
      </c>
      <c r="B397" s="1142">
        <v>2</v>
      </c>
      <c r="C397" s="1142">
        <v>1</v>
      </c>
      <c r="D397" s="1142">
        <v>10</v>
      </c>
      <c r="E397" s="1142">
        <v>5</v>
      </c>
      <c r="F397" s="1143" t="str">
        <f t="shared" si="12"/>
        <v>02.02.01.10.005</v>
      </c>
      <c r="G397" s="1144"/>
      <c r="H397" s="1142" t="s">
        <v>1129</v>
      </c>
      <c r="J397" s="1142" t="str">
        <f t="shared" si="13"/>
        <v>02.02.01.10.005 Forklift</v>
      </c>
    </row>
    <row r="398" spans="1:10" x14ac:dyDescent="0.25">
      <c r="A398" s="1142">
        <v>2</v>
      </c>
      <c r="B398" s="1142">
        <v>2</v>
      </c>
      <c r="C398" s="1142">
        <v>1</v>
      </c>
      <c r="D398" s="1142">
        <v>10</v>
      </c>
      <c r="E398" s="1142">
        <v>6</v>
      </c>
      <c r="F398" s="1143" t="str">
        <f t="shared" si="12"/>
        <v>02.02.01.10.006</v>
      </c>
      <c r="G398" s="1144"/>
      <c r="H398" s="1142" t="s">
        <v>1130</v>
      </c>
      <c r="J398" s="1142" t="str">
        <f t="shared" si="13"/>
        <v>02.02.01.10.006 Fortal Crane</v>
      </c>
    </row>
    <row r="399" spans="1:10" x14ac:dyDescent="0.25">
      <c r="A399" s="1142">
        <v>2</v>
      </c>
      <c r="B399" s="1142">
        <v>2</v>
      </c>
      <c r="C399" s="1142">
        <v>1</v>
      </c>
      <c r="D399" s="1142">
        <v>10</v>
      </c>
      <c r="E399" s="1142">
        <v>7</v>
      </c>
      <c r="F399" s="1143" t="str">
        <f t="shared" si="12"/>
        <v>02.02.01.10.007</v>
      </c>
      <c r="G399" s="1144"/>
      <c r="H399" s="1142" t="s">
        <v>1131</v>
      </c>
      <c r="J399" s="1142" t="str">
        <f t="shared" si="13"/>
        <v>02.02.01.10.007 Crawier Crane</v>
      </c>
    </row>
    <row r="400" spans="1:10" x14ac:dyDescent="0.25">
      <c r="A400" s="1142">
        <v>2</v>
      </c>
      <c r="B400" s="1142">
        <v>2</v>
      </c>
      <c r="C400" s="1142">
        <v>1</v>
      </c>
      <c r="D400" s="1142">
        <v>10</v>
      </c>
      <c r="E400" s="1142">
        <v>8</v>
      </c>
      <c r="F400" s="1143" t="str">
        <f t="shared" si="12"/>
        <v>02.02.01.10.008</v>
      </c>
      <c r="G400" s="1144"/>
      <c r="H400" s="1142" t="s">
        <v>1132</v>
      </c>
      <c r="J400" s="1142" t="str">
        <f t="shared" si="13"/>
        <v>02.02.01.10.008 Alat Pengangkat Lain-lain</v>
      </c>
    </row>
    <row r="401" spans="1:10" x14ac:dyDescent="0.25">
      <c r="A401" s="1142">
        <v>2</v>
      </c>
      <c r="B401" s="1142">
        <v>2</v>
      </c>
      <c r="C401" s="1142">
        <v>1</v>
      </c>
      <c r="D401" s="1142">
        <v>11</v>
      </c>
      <c r="E401" s="1142">
        <v>1</v>
      </c>
      <c r="F401" s="1143" t="str">
        <f t="shared" si="12"/>
        <v>02.02.01.11.001</v>
      </c>
      <c r="G401" s="1144"/>
      <c r="H401" s="1142" t="s">
        <v>1133</v>
      </c>
      <c r="J401" s="1142" t="str">
        <f t="shared" si="13"/>
        <v>02.02.01.11.001 Mesin Pembuat Pellet</v>
      </c>
    </row>
    <row r="402" spans="1:10" x14ac:dyDescent="0.25">
      <c r="A402" s="1142">
        <v>2</v>
      </c>
      <c r="B402" s="1142">
        <v>2</v>
      </c>
      <c r="C402" s="1142">
        <v>1</v>
      </c>
      <c r="D402" s="1142">
        <v>11</v>
      </c>
      <c r="E402" s="1142">
        <v>2</v>
      </c>
      <c r="F402" s="1143" t="str">
        <f t="shared" si="12"/>
        <v>02.02.01.11.002</v>
      </c>
      <c r="G402" s="1144"/>
      <c r="H402" s="1142" t="s">
        <v>1134</v>
      </c>
      <c r="J402" s="1142" t="str">
        <f t="shared" si="13"/>
        <v>02.02.01.11.002 Mesin Pembuat ES</v>
      </c>
    </row>
    <row r="403" spans="1:10" x14ac:dyDescent="0.25">
      <c r="A403" s="1142">
        <v>2</v>
      </c>
      <c r="B403" s="1142">
        <v>2</v>
      </c>
      <c r="C403" s="1142">
        <v>1</v>
      </c>
      <c r="D403" s="1142">
        <v>11</v>
      </c>
      <c r="E403" s="1142">
        <v>3</v>
      </c>
      <c r="F403" s="1143" t="str">
        <f t="shared" si="12"/>
        <v>02.02.01.11.003</v>
      </c>
      <c r="G403" s="1144"/>
      <c r="H403" s="1142" t="s">
        <v>1135</v>
      </c>
      <c r="J403" s="1142" t="str">
        <f t="shared" si="13"/>
        <v>02.02.01.11.003 Mesin Penghancur Es</v>
      </c>
    </row>
    <row r="404" spans="1:10" x14ac:dyDescent="0.25">
      <c r="A404" s="1142">
        <v>2</v>
      </c>
      <c r="B404" s="1142">
        <v>2</v>
      </c>
      <c r="C404" s="1142">
        <v>1</v>
      </c>
      <c r="D404" s="1142">
        <v>11</v>
      </c>
      <c r="E404" s="1142">
        <v>4</v>
      </c>
      <c r="F404" s="1143" t="str">
        <f t="shared" si="12"/>
        <v>02.02.01.11.004</v>
      </c>
      <c r="G404" s="1144"/>
      <c r="H404" s="1142" t="s">
        <v>1136</v>
      </c>
      <c r="J404" s="1142" t="str">
        <f t="shared" si="13"/>
        <v>02.02.01.11.004 Water Treatment</v>
      </c>
    </row>
    <row r="405" spans="1:10" x14ac:dyDescent="0.25">
      <c r="A405" s="1142">
        <v>2</v>
      </c>
      <c r="B405" s="1142">
        <v>2</v>
      </c>
      <c r="C405" s="1142">
        <v>1</v>
      </c>
      <c r="D405" s="1142">
        <v>11</v>
      </c>
      <c r="E405" s="1142">
        <v>5</v>
      </c>
      <c r="F405" s="1143" t="str">
        <f t="shared" si="12"/>
        <v>02.02.01.11.005</v>
      </c>
      <c r="G405" s="1144"/>
      <c r="H405" s="1142" t="s">
        <v>1137</v>
      </c>
      <c r="J405" s="1142" t="str">
        <f t="shared" si="13"/>
        <v>02.02.01.11.005 Sea Water Treatment</v>
      </c>
    </row>
    <row r="406" spans="1:10" x14ac:dyDescent="0.25">
      <c r="A406" s="1142">
        <v>2</v>
      </c>
      <c r="B406" s="1142">
        <v>2</v>
      </c>
      <c r="C406" s="1142">
        <v>1</v>
      </c>
      <c r="D406" s="1142">
        <v>11</v>
      </c>
      <c r="E406" s="1142">
        <v>6</v>
      </c>
      <c r="F406" s="1143" t="str">
        <f t="shared" si="12"/>
        <v>02.02.01.11.006</v>
      </c>
      <c r="G406" s="1144"/>
      <c r="H406" s="1142" t="s">
        <v>1138</v>
      </c>
      <c r="J406" s="1142" t="str">
        <f t="shared" si="13"/>
        <v>02.02.01.11.006 Mesin Proses Lain-lain</v>
      </c>
    </row>
    <row r="407" spans="1:10" x14ac:dyDescent="0.25">
      <c r="A407" s="1142">
        <v>2</v>
      </c>
      <c r="B407" s="1142">
        <v>2</v>
      </c>
      <c r="C407" s="1142">
        <v>2</v>
      </c>
      <c r="D407" s="1142">
        <v>1</v>
      </c>
      <c r="E407" s="1142">
        <v>1</v>
      </c>
      <c r="F407" s="1143" t="str">
        <f t="shared" si="12"/>
        <v>02.02.02.01.001</v>
      </c>
      <c r="G407" s="1144"/>
      <c r="H407" s="1142" t="s">
        <v>1139</v>
      </c>
      <c r="J407" s="1142" t="str">
        <f t="shared" si="13"/>
        <v>02.02.02.01.001 Suchtion Dregder</v>
      </c>
    </row>
    <row r="408" spans="1:10" x14ac:dyDescent="0.25">
      <c r="A408" s="1142">
        <v>2</v>
      </c>
      <c r="B408" s="1142">
        <v>2</v>
      </c>
      <c r="C408" s="1142">
        <v>2</v>
      </c>
      <c r="D408" s="1142">
        <v>1</v>
      </c>
      <c r="E408" s="1142">
        <v>2</v>
      </c>
      <c r="F408" s="1143" t="str">
        <f t="shared" si="12"/>
        <v>02.02.02.01.002</v>
      </c>
      <c r="G408" s="1144"/>
      <c r="H408" s="1142" t="s">
        <v>1140</v>
      </c>
      <c r="J408" s="1142" t="str">
        <f t="shared" si="13"/>
        <v>02.02.02.01.002 Buchket Dregder</v>
      </c>
    </row>
    <row r="409" spans="1:10" x14ac:dyDescent="0.25">
      <c r="A409" s="1142">
        <v>2</v>
      </c>
      <c r="B409" s="1142">
        <v>2</v>
      </c>
      <c r="C409" s="1142">
        <v>2</v>
      </c>
      <c r="D409" s="1142">
        <v>1</v>
      </c>
      <c r="E409" s="1142">
        <v>3</v>
      </c>
      <c r="F409" s="1143" t="str">
        <f t="shared" si="12"/>
        <v>02.02.02.01.003</v>
      </c>
      <c r="G409" s="1144"/>
      <c r="H409" s="1142" t="s">
        <v>1141</v>
      </c>
      <c r="J409" s="1142" t="str">
        <f t="shared" si="13"/>
        <v>02.02.02.01.003 Cutter suction Dragline</v>
      </c>
    </row>
    <row r="410" spans="1:10" x14ac:dyDescent="0.25">
      <c r="A410" s="1142">
        <v>2</v>
      </c>
      <c r="B410" s="1142">
        <v>2</v>
      </c>
      <c r="C410" s="1142">
        <v>2</v>
      </c>
      <c r="D410" s="1142">
        <v>1</v>
      </c>
      <c r="E410" s="1142">
        <v>4</v>
      </c>
      <c r="F410" s="1143" t="str">
        <f t="shared" si="12"/>
        <v>02.02.02.01.004</v>
      </c>
      <c r="G410" s="1144"/>
      <c r="H410" s="1142" t="s">
        <v>1142</v>
      </c>
      <c r="J410" s="1142" t="str">
        <f t="shared" si="13"/>
        <v>02.02.02.01.004 Dredger Lain-lain</v>
      </c>
    </row>
    <row r="411" spans="1:10" x14ac:dyDescent="0.25">
      <c r="A411" s="1142">
        <v>2</v>
      </c>
      <c r="B411" s="1142">
        <v>2</v>
      </c>
      <c r="C411" s="1142">
        <v>2</v>
      </c>
      <c r="D411" s="1142">
        <v>2</v>
      </c>
      <c r="E411" s="1142">
        <v>1</v>
      </c>
      <c r="F411" s="1143" t="str">
        <f t="shared" si="12"/>
        <v>02.02.02.02.001</v>
      </c>
      <c r="G411" s="1144"/>
      <c r="H411" s="1142" t="s">
        <v>1143</v>
      </c>
      <c r="J411" s="1142" t="str">
        <f t="shared" si="13"/>
        <v>02.02.02.02.001 Floating Excavator+Attachment</v>
      </c>
    </row>
    <row r="412" spans="1:10" x14ac:dyDescent="0.25">
      <c r="A412" s="1142">
        <v>2</v>
      </c>
      <c r="B412" s="1142">
        <v>2</v>
      </c>
      <c r="C412" s="1142">
        <v>2</v>
      </c>
      <c r="D412" s="1142">
        <v>2</v>
      </c>
      <c r="E412" s="1142">
        <v>2</v>
      </c>
      <c r="F412" s="1143" t="str">
        <f t="shared" si="12"/>
        <v>02.02.02.02.002</v>
      </c>
      <c r="G412" s="1144"/>
      <c r="H412" s="1142" t="s">
        <v>1144</v>
      </c>
      <c r="J412" s="1142" t="str">
        <f t="shared" si="13"/>
        <v>02.02.02.02.002 Floating Excavator Lain-lain</v>
      </c>
    </row>
    <row r="413" spans="1:10" x14ac:dyDescent="0.25">
      <c r="A413" s="1142">
        <v>2</v>
      </c>
      <c r="B413" s="1142">
        <v>2</v>
      </c>
      <c r="C413" s="1142">
        <v>2</v>
      </c>
      <c r="D413" s="1142">
        <v>3</v>
      </c>
      <c r="E413" s="1142">
        <v>1</v>
      </c>
      <c r="F413" s="1143" t="str">
        <f t="shared" si="12"/>
        <v>02.02.02.03.001</v>
      </c>
      <c r="G413" s="1144"/>
      <c r="H413" s="1142" t="s">
        <v>1145</v>
      </c>
      <c r="J413" s="1142" t="str">
        <f t="shared" si="13"/>
        <v>02.02.02.03.001 Plain Suction</v>
      </c>
    </row>
    <row r="414" spans="1:10" x14ac:dyDescent="0.25">
      <c r="A414" s="1142">
        <v>2</v>
      </c>
      <c r="B414" s="1142">
        <v>2</v>
      </c>
      <c r="C414" s="1142">
        <v>2</v>
      </c>
      <c r="D414" s="1142">
        <v>3</v>
      </c>
      <c r="E414" s="1142">
        <v>2</v>
      </c>
      <c r="F414" s="1143" t="str">
        <f t="shared" si="12"/>
        <v>02.02.02.03.002</v>
      </c>
      <c r="G414" s="1144"/>
      <c r="H414" s="1142" t="s">
        <v>1146</v>
      </c>
      <c r="J414" s="1142" t="str">
        <f t="shared" si="13"/>
        <v>02.02.02.03.002 Cutter</v>
      </c>
    </row>
    <row r="415" spans="1:10" x14ac:dyDescent="0.25">
      <c r="A415" s="1142">
        <v>2</v>
      </c>
      <c r="B415" s="1142">
        <v>2</v>
      </c>
      <c r="C415" s="1142">
        <v>2</v>
      </c>
      <c r="D415" s="1142">
        <v>3</v>
      </c>
      <c r="E415" s="1142">
        <v>3</v>
      </c>
      <c r="F415" s="1143" t="str">
        <f t="shared" si="12"/>
        <v>02.02.02.03.003</v>
      </c>
      <c r="G415" s="1144"/>
      <c r="H415" s="1142" t="s">
        <v>1147</v>
      </c>
      <c r="J415" s="1142" t="str">
        <f t="shared" si="13"/>
        <v>02.02.02.03.003 Clamshell/Dragline</v>
      </c>
    </row>
    <row r="416" spans="1:10" x14ac:dyDescent="0.25">
      <c r="A416" s="1142">
        <v>2</v>
      </c>
      <c r="B416" s="1142">
        <v>2</v>
      </c>
      <c r="C416" s="1142">
        <v>2</v>
      </c>
      <c r="D416" s="1142">
        <v>3</v>
      </c>
      <c r="E416" s="1142">
        <v>4</v>
      </c>
      <c r="F416" s="1143" t="str">
        <f t="shared" si="12"/>
        <v>02.02.02.03.004</v>
      </c>
      <c r="G416" s="1144"/>
      <c r="H416" s="1142" t="s">
        <v>1148</v>
      </c>
      <c r="J416" s="1142" t="str">
        <f t="shared" si="13"/>
        <v>02.02.02.03.004 Amphibi Dredger Lain-lain</v>
      </c>
    </row>
    <row r="417" spans="1:10" x14ac:dyDescent="0.25">
      <c r="A417" s="1142">
        <v>2</v>
      </c>
      <c r="B417" s="1142">
        <v>2</v>
      </c>
      <c r="C417" s="1142">
        <v>2</v>
      </c>
      <c r="D417" s="1142">
        <v>4</v>
      </c>
      <c r="E417" s="1142">
        <v>1</v>
      </c>
      <c r="F417" s="1143" t="str">
        <f t="shared" si="12"/>
        <v>02.02.02.04.001</v>
      </c>
      <c r="G417" s="1144"/>
      <c r="H417" s="1142" t="s">
        <v>1149</v>
      </c>
      <c r="J417" s="1142" t="str">
        <f t="shared" si="13"/>
        <v>02.02.02.04.001 Kapal Tarik</v>
      </c>
    </row>
    <row r="418" spans="1:10" x14ac:dyDescent="0.25">
      <c r="A418" s="1142">
        <v>2</v>
      </c>
      <c r="B418" s="1142">
        <v>2</v>
      </c>
      <c r="C418" s="1142">
        <v>2</v>
      </c>
      <c r="D418" s="1142">
        <v>4</v>
      </c>
      <c r="E418" s="1142">
        <v>2</v>
      </c>
      <c r="F418" s="1143" t="str">
        <f t="shared" si="12"/>
        <v>02.02.02.04.002</v>
      </c>
      <c r="G418" s="1144"/>
      <c r="H418" s="1142" t="s">
        <v>1150</v>
      </c>
      <c r="J418" s="1142" t="str">
        <f t="shared" si="13"/>
        <v>02.02.02.04.002 Kapal Tarik Lain-lain</v>
      </c>
    </row>
    <row r="419" spans="1:10" x14ac:dyDescent="0.25">
      <c r="A419" s="1142">
        <v>2</v>
      </c>
      <c r="B419" s="1142">
        <v>2</v>
      </c>
      <c r="C419" s="1142">
        <v>2</v>
      </c>
      <c r="D419" s="1142">
        <v>5</v>
      </c>
      <c r="E419" s="1142">
        <v>1</v>
      </c>
      <c r="F419" s="1143" t="str">
        <f t="shared" si="12"/>
        <v>02.02.02.05.001</v>
      </c>
      <c r="G419" s="1144"/>
      <c r="H419" s="1142" t="s">
        <v>1136</v>
      </c>
      <c r="J419" s="1142" t="str">
        <f t="shared" si="13"/>
        <v>02.02.02.05.001 Water Treatment</v>
      </c>
    </row>
    <row r="420" spans="1:10" x14ac:dyDescent="0.25">
      <c r="A420" s="1142">
        <v>2</v>
      </c>
      <c r="B420" s="1142">
        <v>2</v>
      </c>
      <c r="C420" s="1142">
        <v>2</v>
      </c>
      <c r="D420" s="1142">
        <v>5</v>
      </c>
      <c r="E420" s="1142">
        <v>2</v>
      </c>
      <c r="F420" s="1143" t="str">
        <f t="shared" si="12"/>
        <v>02.02.02.05.002</v>
      </c>
      <c r="G420" s="1144"/>
      <c r="H420" s="1142" t="s">
        <v>1151</v>
      </c>
      <c r="J420" s="1142" t="str">
        <f t="shared" si="13"/>
        <v>02.02.02.05.002 Mesin Proses Apung Lain-lain</v>
      </c>
    </row>
    <row r="421" spans="1:10" x14ac:dyDescent="0.25">
      <c r="A421" s="1142">
        <v>2</v>
      </c>
      <c r="B421" s="1142">
        <v>2</v>
      </c>
      <c r="C421" s="1142">
        <v>3</v>
      </c>
      <c r="D421" s="1142">
        <v>1</v>
      </c>
      <c r="E421" s="1142">
        <v>1</v>
      </c>
      <c r="F421" s="1143" t="str">
        <f t="shared" si="12"/>
        <v>02.02.03.01.001</v>
      </c>
      <c r="G421" s="1144"/>
      <c r="H421" s="1142" t="s">
        <v>1152</v>
      </c>
      <c r="J421" s="1142" t="str">
        <f t="shared" si="13"/>
        <v>02.02.03.01.001 Alat Penarik Kapal</v>
      </c>
    </row>
    <row r="422" spans="1:10" x14ac:dyDescent="0.25">
      <c r="A422" s="1142">
        <v>2</v>
      </c>
      <c r="B422" s="1142">
        <v>2</v>
      </c>
      <c r="C422" s="1142">
        <v>3</v>
      </c>
      <c r="D422" s="1142">
        <v>1</v>
      </c>
      <c r="E422" s="1142">
        <v>2</v>
      </c>
      <c r="F422" s="1143" t="str">
        <f t="shared" si="12"/>
        <v>02.02.03.01.002</v>
      </c>
      <c r="G422" s="1144"/>
      <c r="H422" s="1142" t="s">
        <v>1153</v>
      </c>
      <c r="J422" s="1142" t="str">
        <f t="shared" si="13"/>
        <v>02.02.03.01.002 Alat Penarik Jaring</v>
      </c>
    </row>
    <row r="423" spans="1:10" x14ac:dyDescent="0.25">
      <c r="A423" s="1142">
        <v>2</v>
      </c>
      <c r="B423" s="1142">
        <v>2</v>
      </c>
      <c r="C423" s="1142">
        <v>3</v>
      </c>
      <c r="D423" s="1142">
        <v>1</v>
      </c>
      <c r="E423" s="1142">
        <v>3</v>
      </c>
      <c r="F423" s="1143" t="str">
        <f t="shared" si="12"/>
        <v>02.02.03.01.003</v>
      </c>
      <c r="G423" s="1144"/>
      <c r="H423" s="1142" t="s">
        <v>1154</v>
      </c>
      <c r="J423" s="1142" t="str">
        <f t="shared" si="13"/>
        <v>02.02.03.01.003 Alat Penarik Lain-lain</v>
      </c>
    </row>
    <row r="424" spans="1:10" x14ac:dyDescent="0.25">
      <c r="A424" s="1142">
        <v>2</v>
      </c>
      <c r="B424" s="1142">
        <v>2</v>
      </c>
      <c r="C424" s="1142">
        <v>3</v>
      </c>
      <c r="D424" s="1142">
        <v>2</v>
      </c>
      <c r="E424" s="1142">
        <v>1</v>
      </c>
      <c r="F424" s="1143" t="str">
        <f t="shared" si="12"/>
        <v>02.02.03.02.001</v>
      </c>
      <c r="G424" s="1144"/>
      <c r="H424" s="1142" t="s">
        <v>1155</v>
      </c>
      <c r="J424" s="1142" t="str">
        <f t="shared" si="13"/>
        <v>02.02.03.02.001 Elevator</v>
      </c>
    </row>
    <row r="425" spans="1:10" x14ac:dyDescent="0.25">
      <c r="A425" s="1142">
        <v>2</v>
      </c>
      <c r="B425" s="1142">
        <v>2</v>
      </c>
      <c r="C425" s="1142">
        <v>3</v>
      </c>
      <c r="D425" s="1142">
        <v>2</v>
      </c>
      <c r="E425" s="1142">
        <v>2</v>
      </c>
      <c r="F425" s="1143" t="str">
        <f t="shared" si="12"/>
        <v>02.02.03.02.002</v>
      </c>
      <c r="G425" s="1144"/>
      <c r="H425" s="1142" t="s">
        <v>1156</v>
      </c>
      <c r="J425" s="1142" t="str">
        <f t="shared" si="13"/>
        <v>02.02.03.02.002 Belt Conveyor</v>
      </c>
    </row>
    <row r="426" spans="1:10" x14ac:dyDescent="0.25">
      <c r="A426" s="1142">
        <v>2</v>
      </c>
      <c r="B426" s="1142">
        <v>2</v>
      </c>
      <c r="C426" s="1142">
        <v>3</v>
      </c>
      <c r="D426" s="1142">
        <v>2</v>
      </c>
      <c r="E426" s="1142">
        <v>3</v>
      </c>
      <c r="F426" s="1143" t="str">
        <f t="shared" si="12"/>
        <v>02.02.03.02.003</v>
      </c>
      <c r="G426" s="1144"/>
      <c r="H426" s="1142" t="s">
        <v>1157</v>
      </c>
      <c r="J426" s="1142" t="str">
        <f t="shared" si="13"/>
        <v>02.02.03.02.003 Screw Coriveyor</v>
      </c>
    </row>
    <row r="427" spans="1:10" x14ac:dyDescent="0.25">
      <c r="A427" s="1142">
        <v>2</v>
      </c>
      <c r="B427" s="1142">
        <v>2</v>
      </c>
      <c r="C427" s="1142">
        <v>3</v>
      </c>
      <c r="D427" s="1142">
        <v>2</v>
      </c>
      <c r="E427" s="1142">
        <v>4</v>
      </c>
      <c r="F427" s="1143" t="str">
        <f t="shared" si="12"/>
        <v>02.02.03.02.004</v>
      </c>
      <c r="G427" s="1144"/>
      <c r="H427" s="1142" t="s">
        <v>1158</v>
      </c>
      <c r="J427" s="1142" t="str">
        <f t="shared" si="13"/>
        <v>02.02.03.02.004 Escalator</v>
      </c>
    </row>
    <row r="428" spans="1:10" x14ac:dyDescent="0.25">
      <c r="A428" s="1142">
        <v>2</v>
      </c>
      <c r="B428" s="1142">
        <v>2</v>
      </c>
      <c r="C428" s="1142">
        <v>3</v>
      </c>
      <c r="D428" s="1142">
        <v>2</v>
      </c>
      <c r="E428" s="1142">
        <v>5</v>
      </c>
      <c r="F428" s="1143" t="str">
        <f t="shared" si="12"/>
        <v>02.02.03.02.005</v>
      </c>
      <c r="G428" s="1144"/>
      <c r="H428" s="1142" t="s">
        <v>1159</v>
      </c>
      <c r="J428" s="1142" t="str">
        <f t="shared" si="13"/>
        <v>02.02.03.02.005 Gandala</v>
      </c>
    </row>
    <row r="429" spans="1:10" x14ac:dyDescent="0.25">
      <c r="A429" s="1142">
        <v>2</v>
      </c>
      <c r="B429" s="1142">
        <v>2</v>
      </c>
      <c r="C429" s="1142">
        <v>3</v>
      </c>
      <c r="D429" s="1142">
        <v>2</v>
      </c>
      <c r="E429" s="1142">
        <v>6</v>
      </c>
      <c r="F429" s="1143" t="str">
        <f t="shared" si="12"/>
        <v>02.02.03.02.006</v>
      </c>
      <c r="G429" s="1144"/>
      <c r="H429" s="1142" t="s">
        <v>1160</v>
      </c>
      <c r="J429" s="1142" t="str">
        <f t="shared" si="13"/>
        <v>02.02.03.02.006 Feeder Lain-lain</v>
      </c>
    </row>
    <row r="430" spans="1:10" x14ac:dyDescent="0.25">
      <c r="A430" s="1142">
        <v>2</v>
      </c>
      <c r="B430" s="1142">
        <v>2</v>
      </c>
      <c r="C430" s="1142">
        <v>3</v>
      </c>
      <c r="D430" s="1142">
        <v>3</v>
      </c>
      <c r="E430" s="1142">
        <v>1</v>
      </c>
      <c r="F430" s="1143" t="str">
        <f t="shared" si="12"/>
        <v>02.02.03.03.001</v>
      </c>
      <c r="G430" s="1144"/>
      <c r="H430" s="1142" t="s">
        <v>1161</v>
      </c>
      <c r="J430" s="1142" t="str">
        <f t="shared" si="13"/>
        <v>02.02.03.03.001 Transportable Compresor</v>
      </c>
    </row>
    <row r="431" spans="1:10" x14ac:dyDescent="0.25">
      <c r="A431" s="1142">
        <v>2</v>
      </c>
      <c r="B431" s="1142">
        <v>2</v>
      </c>
      <c r="C431" s="1142">
        <v>3</v>
      </c>
      <c r="D431" s="1142">
        <v>3</v>
      </c>
      <c r="E431" s="1142">
        <v>2</v>
      </c>
      <c r="F431" s="1143" t="str">
        <f t="shared" si="12"/>
        <v>02.02.03.03.002</v>
      </c>
      <c r="G431" s="1144"/>
      <c r="H431" s="1142" t="s">
        <v>1162</v>
      </c>
      <c r="J431" s="1142" t="str">
        <f t="shared" si="13"/>
        <v>02.02.03.03.002 Portable Compresor</v>
      </c>
    </row>
    <row r="432" spans="1:10" x14ac:dyDescent="0.25">
      <c r="A432" s="1142">
        <v>2</v>
      </c>
      <c r="B432" s="1142">
        <v>2</v>
      </c>
      <c r="C432" s="1142">
        <v>3</v>
      </c>
      <c r="D432" s="1142">
        <v>3</v>
      </c>
      <c r="E432" s="1142">
        <v>3</v>
      </c>
      <c r="F432" s="1143" t="str">
        <f t="shared" si="12"/>
        <v>02.02.03.03.003</v>
      </c>
      <c r="G432" s="1144"/>
      <c r="H432" s="1142" t="s">
        <v>1163</v>
      </c>
      <c r="J432" s="1142" t="str">
        <f t="shared" si="13"/>
        <v>02.02.03.03.003 Stationary Compresor</v>
      </c>
    </row>
    <row r="433" spans="1:10" x14ac:dyDescent="0.25">
      <c r="A433" s="1142">
        <v>2</v>
      </c>
      <c r="B433" s="1142">
        <v>2</v>
      </c>
      <c r="C433" s="1142">
        <v>3</v>
      </c>
      <c r="D433" s="1142">
        <v>3</v>
      </c>
      <c r="E433" s="1142">
        <v>4</v>
      </c>
      <c r="F433" s="1143" t="str">
        <f t="shared" si="12"/>
        <v>02.02.03.03.004</v>
      </c>
      <c r="G433" s="1144"/>
      <c r="H433" s="1142" t="s">
        <v>1164</v>
      </c>
      <c r="J433" s="1142" t="str">
        <f t="shared" si="13"/>
        <v>02.02.03.03.004 Compressor Lain-lain</v>
      </c>
    </row>
    <row r="434" spans="1:10" x14ac:dyDescent="0.25">
      <c r="A434" s="1142">
        <v>2</v>
      </c>
      <c r="B434" s="1142">
        <v>2</v>
      </c>
      <c r="C434" s="1142">
        <v>3</v>
      </c>
      <c r="D434" s="1142">
        <v>4</v>
      </c>
      <c r="E434" s="1142">
        <v>1</v>
      </c>
      <c r="F434" s="1143" t="str">
        <f t="shared" si="12"/>
        <v>02.02.03.04.001</v>
      </c>
      <c r="G434" s="1144"/>
      <c r="H434" s="1142" t="s">
        <v>1165</v>
      </c>
      <c r="J434" s="1142" t="str">
        <f t="shared" si="13"/>
        <v>02.02.03.04.001 Transportable Electric Generating Set</v>
      </c>
    </row>
    <row r="435" spans="1:10" x14ac:dyDescent="0.25">
      <c r="A435" s="1142">
        <v>2</v>
      </c>
      <c r="B435" s="1142">
        <v>2</v>
      </c>
      <c r="C435" s="1142">
        <v>3</v>
      </c>
      <c r="D435" s="1142">
        <v>4</v>
      </c>
      <c r="E435" s="1142">
        <v>2</v>
      </c>
      <c r="F435" s="1143" t="str">
        <f t="shared" si="12"/>
        <v>02.02.03.04.002</v>
      </c>
      <c r="G435" s="1144"/>
      <c r="H435" s="1142" t="s">
        <v>1166</v>
      </c>
      <c r="J435" s="1142" t="str">
        <f t="shared" si="13"/>
        <v>02.02.03.04.002 Portable Generating Set</v>
      </c>
    </row>
    <row r="436" spans="1:10" x14ac:dyDescent="0.25">
      <c r="A436" s="1142">
        <v>2</v>
      </c>
      <c r="B436" s="1142">
        <v>2</v>
      </c>
      <c r="C436" s="1142">
        <v>3</v>
      </c>
      <c r="D436" s="1142">
        <v>4</v>
      </c>
      <c r="E436" s="1142">
        <v>3</v>
      </c>
      <c r="F436" s="1143" t="str">
        <f t="shared" si="12"/>
        <v>02.02.03.04.003</v>
      </c>
      <c r="G436" s="1144"/>
      <c r="H436" s="1142" t="s">
        <v>1167</v>
      </c>
      <c r="J436" s="1142" t="str">
        <f t="shared" si="13"/>
        <v>02.02.03.04.003 Stationary Generating Set</v>
      </c>
    </row>
    <row r="437" spans="1:10" x14ac:dyDescent="0.25">
      <c r="A437" s="1142">
        <v>2</v>
      </c>
      <c r="B437" s="1142">
        <v>2</v>
      </c>
      <c r="C437" s="1142">
        <v>3</v>
      </c>
      <c r="D437" s="1142">
        <v>4</v>
      </c>
      <c r="E437" s="1142">
        <v>4</v>
      </c>
      <c r="F437" s="1143" t="str">
        <f t="shared" si="12"/>
        <v>02.02.03.04.004</v>
      </c>
      <c r="G437" s="1144"/>
      <c r="H437" s="1142" t="s">
        <v>1168</v>
      </c>
      <c r="J437" s="1142" t="str">
        <f t="shared" si="13"/>
        <v>02.02.03.04.004 Electric Generating Set Lain-lain</v>
      </c>
    </row>
    <row r="438" spans="1:10" x14ac:dyDescent="0.25">
      <c r="A438" s="1142">
        <v>2</v>
      </c>
      <c r="B438" s="1142">
        <v>2</v>
      </c>
      <c r="C438" s="1142">
        <v>3</v>
      </c>
      <c r="D438" s="1142">
        <v>5</v>
      </c>
      <c r="E438" s="1142">
        <v>1</v>
      </c>
      <c r="F438" s="1143" t="str">
        <f t="shared" si="12"/>
        <v>02.02.03.05.001</v>
      </c>
      <c r="G438" s="1144"/>
      <c r="H438" s="1142" t="s">
        <v>1169</v>
      </c>
      <c r="J438" s="1142" t="str">
        <f t="shared" si="13"/>
        <v>02.02.03.05.001 Transportable Water Pomp</v>
      </c>
    </row>
    <row r="439" spans="1:10" x14ac:dyDescent="0.25">
      <c r="A439" s="1142">
        <v>2</v>
      </c>
      <c r="B439" s="1142">
        <v>2</v>
      </c>
      <c r="C439" s="1142">
        <v>3</v>
      </c>
      <c r="D439" s="1142">
        <v>5</v>
      </c>
      <c r="E439" s="1142">
        <v>2</v>
      </c>
      <c r="F439" s="1143" t="str">
        <f t="shared" si="12"/>
        <v>02.02.03.05.002</v>
      </c>
      <c r="G439" s="1144"/>
      <c r="H439" s="1142" t="s">
        <v>1170</v>
      </c>
      <c r="J439" s="1142" t="str">
        <f t="shared" si="13"/>
        <v>02.02.03.05.002 Portable Water Pump</v>
      </c>
    </row>
    <row r="440" spans="1:10" x14ac:dyDescent="0.25">
      <c r="A440" s="1142">
        <v>2</v>
      </c>
      <c r="B440" s="1142">
        <v>2</v>
      </c>
      <c r="C440" s="1142">
        <v>3</v>
      </c>
      <c r="D440" s="1142">
        <v>5</v>
      </c>
      <c r="E440" s="1142">
        <v>3</v>
      </c>
      <c r="F440" s="1143" t="str">
        <f t="shared" si="12"/>
        <v>02.02.03.05.003</v>
      </c>
      <c r="G440" s="1144"/>
      <c r="H440" s="1142" t="s">
        <v>1171</v>
      </c>
      <c r="J440" s="1142" t="str">
        <f t="shared" si="13"/>
        <v>02.02.03.05.003 Stationary Water Pump</v>
      </c>
    </row>
    <row r="441" spans="1:10" x14ac:dyDescent="0.25">
      <c r="A441" s="1142">
        <v>2</v>
      </c>
      <c r="B441" s="1142">
        <v>2</v>
      </c>
      <c r="C441" s="1142">
        <v>3</v>
      </c>
      <c r="D441" s="1142">
        <v>5</v>
      </c>
      <c r="E441" s="1142">
        <v>4</v>
      </c>
      <c r="F441" s="1143" t="str">
        <f t="shared" si="12"/>
        <v>02.02.03.05.004</v>
      </c>
      <c r="G441" s="1144"/>
      <c r="H441" s="1142" t="s">
        <v>1172</v>
      </c>
      <c r="J441" s="1142" t="str">
        <f t="shared" si="13"/>
        <v>02.02.03.05.004 Poppa Lumur</v>
      </c>
    </row>
    <row r="442" spans="1:10" x14ac:dyDescent="0.25">
      <c r="A442" s="1142">
        <v>2</v>
      </c>
      <c r="B442" s="1142">
        <v>2</v>
      </c>
      <c r="C442" s="1142">
        <v>3</v>
      </c>
      <c r="D442" s="1142">
        <v>5</v>
      </c>
      <c r="E442" s="1142">
        <v>5</v>
      </c>
      <c r="F442" s="1143" t="str">
        <f t="shared" si="12"/>
        <v>02.02.03.05.005</v>
      </c>
      <c r="G442" s="1144"/>
      <c r="H442" s="1142" t="s">
        <v>1173</v>
      </c>
      <c r="J442" s="1142" t="str">
        <f t="shared" si="13"/>
        <v>02.02.03.05.005 Sumersible Pump</v>
      </c>
    </row>
    <row r="443" spans="1:10" x14ac:dyDescent="0.25">
      <c r="A443" s="1142">
        <v>2</v>
      </c>
      <c r="B443" s="1142">
        <v>2</v>
      </c>
      <c r="C443" s="1142">
        <v>3</v>
      </c>
      <c r="D443" s="1142">
        <v>5</v>
      </c>
      <c r="E443" s="1142">
        <v>6</v>
      </c>
      <c r="F443" s="1143" t="str">
        <f t="shared" si="12"/>
        <v>02.02.03.05.006</v>
      </c>
      <c r="G443" s="1144"/>
      <c r="H443" s="1142" t="s">
        <v>1174</v>
      </c>
      <c r="J443" s="1142" t="str">
        <f t="shared" si="13"/>
        <v>02.02.03.05.006 Pompa Tangan</v>
      </c>
    </row>
    <row r="444" spans="1:10" x14ac:dyDescent="0.25">
      <c r="A444" s="1142">
        <v>2</v>
      </c>
      <c r="B444" s="1142">
        <v>2</v>
      </c>
      <c r="C444" s="1142">
        <v>3</v>
      </c>
      <c r="D444" s="1142">
        <v>5</v>
      </c>
      <c r="E444" s="1142">
        <v>7</v>
      </c>
      <c r="F444" s="1143" t="str">
        <f t="shared" si="12"/>
        <v>02.02.03.05.007</v>
      </c>
      <c r="G444" s="1144"/>
      <c r="H444" s="1142" t="s">
        <v>1175</v>
      </c>
      <c r="J444" s="1142" t="str">
        <f t="shared" si="13"/>
        <v>02.02.03.05.007 Pompa Lain-lain</v>
      </c>
    </row>
    <row r="445" spans="1:10" x14ac:dyDescent="0.25">
      <c r="A445" s="1142">
        <v>2</v>
      </c>
      <c r="B445" s="1142">
        <v>2</v>
      </c>
      <c r="C445" s="1142">
        <v>3</v>
      </c>
      <c r="D445" s="1142">
        <v>6</v>
      </c>
      <c r="E445" s="1142">
        <v>1</v>
      </c>
      <c r="F445" s="1143" t="str">
        <f t="shared" si="12"/>
        <v>02.02.03.06.001</v>
      </c>
      <c r="G445" s="1144"/>
      <c r="H445" s="1142" t="s">
        <v>1176</v>
      </c>
      <c r="J445" s="1142" t="str">
        <f t="shared" si="13"/>
        <v>02.02.03.06.001 Mesin Bor Batu</v>
      </c>
    </row>
    <row r="446" spans="1:10" x14ac:dyDescent="0.25">
      <c r="A446" s="1142">
        <v>2</v>
      </c>
      <c r="B446" s="1142">
        <v>2</v>
      </c>
      <c r="C446" s="1142">
        <v>3</v>
      </c>
      <c r="D446" s="1142">
        <v>6</v>
      </c>
      <c r="E446" s="1142">
        <v>2</v>
      </c>
      <c r="F446" s="1143" t="str">
        <f t="shared" si="12"/>
        <v>02.02.03.06.002</v>
      </c>
      <c r="G446" s="1144"/>
      <c r="H446" s="1142" t="s">
        <v>1177</v>
      </c>
      <c r="J446" s="1142" t="str">
        <f t="shared" si="13"/>
        <v>02.02.03.06.002 Mesin Bor Tanah</v>
      </c>
    </row>
    <row r="447" spans="1:10" x14ac:dyDescent="0.25">
      <c r="A447" s="1142">
        <v>2</v>
      </c>
      <c r="B447" s="1142">
        <v>2</v>
      </c>
      <c r="C447" s="1142">
        <v>3</v>
      </c>
      <c r="D447" s="1142">
        <v>6</v>
      </c>
      <c r="E447" s="1142">
        <v>3</v>
      </c>
      <c r="F447" s="1143" t="str">
        <f t="shared" si="12"/>
        <v>02.02.03.06.003</v>
      </c>
      <c r="G447" s="1144"/>
      <c r="H447" s="1142" t="s">
        <v>1178</v>
      </c>
      <c r="J447" s="1142" t="str">
        <f t="shared" si="13"/>
        <v>02.02.03.06.003 Mesin Bor Beton</v>
      </c>
    </row>
    <row r="448" spans="1:10" x14ac:dyDescent="0.25">
      <c r="A448" s="1142">
        <v>2</v>
      </c>
      <c r="B448" s="1142">
        <v>2</v>
      </c>
      <c r="C448" s="1142">
        <v>3</v>
      </c>
      <c r="D448" s="1142">
        <v>6</v>
      </c>
      <c r="E448" s="1142">
        <v>4</v>
      </c>
      <c r="F448" s="1143" t="str">
        <f t="shared" si="12"/>
        <v>02.02.03.06.004</v>
      </c>
      <c r="G448" s="1144"/>
      <c r="H448" s="1142" t="s">
        <v>1179</v>
      </c>
      <c r="J448" s="1142" t="str">
        <f t="shared" si="13"/>
        <v>02.02.03.06.004 Mesin Bor Lain-lain</v>
      </c>
    </row>
    <row r="449" spans="1:10" x14ac:dyDescent="0.25">
      <c r="A449" s="1142">
        <v>2</v>
      </c>
      <c r="B449" s="1142">
        <v>2</v>
      </c>
      <c r="C449" s="1142">
        <v>3</v>
      </c>
      <c r="D449" s="1142">
        <v>7</v>
      </c>
      <c r="E449" s="1142">
        <v>1</v>
      </c>
      <c r="F449" s="1143" t="str">
        <f t="shared" si="12"/>
        <v>02.02.03.07.001</v>
      </c>
      <c r="G449" s="1144"/>
      <c r="H449" s="1142" t="s">
        <v>1180</v>
      </c>
      <c r="J449" s="1142" t="str">
        <f t="shared" si="13"/>
        <v>02.02.03.07.001 Mobile Workshop</v>
      </c>
    </row>
    <row r="450" spans="1:10" x14ac:dyDescent="0.25">
      <c r="A450" s="1142">
        <v>2</v>
      </c>
      <c r="B450" s="1142">
        <v>2</v>
      </c>
      <c r="C450" s="1142">
        <v>3</v>
      </c>
      <c r="D450" s="1142">
        <v>7</v>
      </c>
      <c r="E450" s="1142">
        <v>2</v>
      </c>
      <c r="F450" s="1143" t="str">
        <f t="shared" si="12"/>
        <v>02.02.03.07.002</v>
      </c>
      <c r="G450" s="1144"/>
      <c r="H450" s="1142" t="s">
        <v>1181</v>
      </c>
      <c r="J450" s="1142" t="str">
        <f t="shared" si="13"/>
        <v>02.02.03.07.002 Service Car</v>
      </c>
    </row>
    <row r="451" spans="1:10" x14ac:dyDescent="0.25">
      <c r="A451" s="1142">
        <v>2</v>
      </c>
      <c r="B451" s="1142">
        <v>2</v>
      </c>
      <c r="C451" s="1142">
        <v>3</v>
      </c>
      <c r="D451" s="1142">
        <v>7</v>
      </c>
      <c r="E451" s="1142">
        <v>3</v>
      </c>
      <c r="F451" s="1143" t="str">
        <f t="shared" si="12"/>
        <v>02.02.03.07.003</v>
      </c>
      <c r="G451" s="1144"/>
      <c r="H451" s="1142" t="s">
        <v>1182</v>
      </c>
      <c r="J451" s="1142" t="str">
        <f t="shared" si="13"/>
        <v>02.02.03.07.003 Floating Work Shop</v>
      </c>
    </row>
    <row r="452" spans="1:10" x14ac:dyDescent="0.25">
      <c r="A452" s="1142">
        <v>2</v>
      </c>
      <c r="B452" s="1142">
        <v>2</v>
      </c>
      <c r="C452" s="1142">
        <v>3</v>
      </c>
      <c r="D452" s="1142">
        <v>7</v>
      </c>
      <c r="E452" s="1142">
        <v>4</v>
      </c>
      <c r="F452" s="1143" t="str">
        <f t="shared" ref="F452:F515" si="14">IF(A452&lt;&gt;"",RIGHT("0"&amp;A452,2)&amp;"."&amp;RIGHT("0"&amp;B452,2)&amp;"."&amp;RIGHT("0"&amp;C452,2)&amp;"."&amp;RIGHT("0"&amp;D452,2)&amp;"."&amp;IF(LEN(E452)&lt;3,RIGHT("00"&amp;E452,3),E452),"")</f>
        <v>02.02.03.07.004</v>
      </c>
      <c r="G452" s="1144"/>
      <c r="H452" s="1142" t="s">
        <v>1183</v>
      </c>
      <c r="J452" s="1142" t="str">
        <f t="shared" ref="J452:J515" si="15">F452&amp;" "&amp;H452</f>
        <v>02.02.03.07.004 Road Maintenance Truck</v>
      </c>
    </row>
    <row r="453" spans="1:10" x14ac:dyDescent="0.25">
      <c r="A453" s="1142">
        <v>2</v>
      </c>
      <c r="B453" s="1142">
        <v>2</v>
      </c>
      <c r="C453" s="1142">
        <v>3</v>
      </c>
      <c r="D453" s="1142">
        <v>7</v>
      </c>
      <c r="E453" s="1142">
        <v>5</v>
      </c>
      <c r="F453" s="1143" t="str">
        <f t="shared" si="14"/>
        <v>02.02.03.07.005</v>
      </c>
      <c r="G453" s="1144"/>
      <c r="H453" s="1142" t="s">
        <v>1184</v>
      </c>
      <c r="J453" s="1142" t="str">
        <f t="shared" si="15"/>
        <v>02.02.03.07.005 Sweeper Truck</v>
      </c>
    </row>
    <row r="454" spans="1:10" x14ac:dyDescent="0.25">
      <c r="A454" s="1142">
        <v>2</v>
      </c>
      <c r="B454" s="1142">
        <v>2</v>
      </c>
      <c r="C454" s="1142">
        <v>3</v>
      </c>
      <c r="D454" s="1142">
        <v>7</v>
      </c>
      <c r="E454" s="1142">
        <v>6</v>
      </c>
      <c r="F454" s="1143" t="str">
        <f t="shared" si="14"/>
        <v>02.02.03.07.006</v>
      </c>
      <c r="G454" s="1144"/>
      <c r="H454" s="1142" t="s">
        <v>1185</v>
      </c>
      <c r="J454" s="1142" t="str">
        <f t="shared" si="15"/>
        <v>02.02.03.07.006 Wreck Car</v>
      </c>
    </row>
    <row r="455" spans="1:10" x14ac:dyDescent="0.25">
      <c r="A455" s="1142">
        <v>2</v>
      </c>
      <c r="B455" s="1142">
        <v>2</v>
      </c>
      <c r="C455" s="1142">
        <v>3</v>
      </c>
      <c r="D455" s="1142">
        <v>7</v>
      </c>
      <c r="E455" s="1142">
        <v>7</v>
      </c>
      <c r="F455" s="1143" t="str">
        <f t="shared" si="14"/>
        <v>02.02.03.07.007</v>
      </c>
      <c r="G455" s="1144"/>
      <c r="H455" s="1142" t="s">
        <v>1186</v>
      </c>
      <c r="J455" s="1142" t="str">
        <f t="shared" si="15"/>
        <v>02.02.03.07.007 Leak Detector</v>
      </c>
    </row>
    <row r="456" spans="1:10" x14ac:dyDescent="0.25">
      <c r="A456" s="1142">
        <v>2</v>
      </c>
      <c r="B456" s="1142">
        <v>2</v>
      </c>
      <c r="C456" s="1142">
        <v>3</v>
      </c>
      <c r="D456" s="1142">
        <v>7</v>
      </c>
      <c r="E456" s="1142">
        <v>8</v>
      </c>
      <c r="F456" s="1143" t="str">
        <f t="shared" si="14"/>
        <v>02.02.03.07.008</v>
      </c>
      <c r="G456" s="1144"/>
      <c r="H456" s="1142" t="s">
        <v>1187</v>
      </c>
      <c r="J456" s="1142" t="str">
        <f t="shared" si="15"/>
        <v>02.02.03.07.008 Pipe Locator</v>
      </c>
    </row>
    <row r="457" spans="1:10" x14ac:dyDescent="0.25">
      <c r="A457" s="1142">
        <v>2</v>
      </c>
      <c r="B457" s="1142">
        <v>2</v>
      </c>
      <c r="C457" s="1142">
        <v>3</v>
      </c>
      <c r="D457" s="1142">
        <v>7</v>
      </c>
      <c r="E457" s="1142">
        <v>9</v>
      </c>
      <c r="F457" s="1143" t="str">
        <f t="shared" si="14"/>
        <v>02.02.03.07.009</v>
      </c>
      <c r="G457" s="1144"/>
      <c r="H457" s="1142" t="s">
        <v>1188</v>
      </c>
      <c r="J457" s="1142" t="str">
        <f t="shared" si="15"/>
        <v>02.02.03.07.009 Unit Pemeliharaan Lapangan Lain-lain</v>
      </c>
    </row>
    <row r="458" spans="1:10" x14ac:dyDescent="0.25">
      <c r="A458" s="1142">
        <v>2</v>
      </c>
      <c r="B458" s="1142">
        <v>2</v>
      </c>
      <c r="C458" s="1142">
        <v>3</v>
      </c>
      <c r="D458" s="1142">
        <v>8</v>
      </c>
      <c r="E458" s="1142">
        <v>1</v>
      </c>
      <c r="F458" s="1143" t="str">
        <f t="shared" si="14"/>
        <v>02.02.03.08.001</v>
      </c>
      <c r="G458" s="1144"/>
      <c r="H458" s="1142" t="s">
        <v>1189</v>
      </c>
      <c r="J458" s="1142" t="str">
        <f t="shared" si="15"/>
        <v>02.02.03.08.001 Alat Pengolahan Air Kotor</v>
      </c>
    </row>
    <row r="459" spans="1:10" x14ac:dyDescent="0.25">
      <c r="A459" s="1142">
        <v>2</v>
      </c>
      <c r="B459" s="1142">
        <v>2</v>
      </c>
      <c r="C459" s="1142">
        <v>3</v>
      </c>
      <c r="D459" s="1142">
        <v>8</v>
      </c>
      <c r="E459" s="1142">
        <v>2</v>
      </c>
      <c r="F459" s="1143" t="str">
        <f t="shared" si="14"/>
        <v>02.02.03.08.002</v>
      </c>
      <c r="G459" s="1144"/>
      <c r="H459" s="1142" t="s">
        <v>1190</v>
      </c>
      <c r="J459" s="1142" t="str">
        <f t="shared" si="15"/>
        <v>02.02.03.08.002 Alat Pengolahan Air Kotor Lain-lain</v>
      </c>
    </row>
    <row r="460" spans="1:10" x14ac:dyDescent="0.25">
      <c r="A460" s="1142">
        <v>2</v>
      </c>
      <c r="B460" s="1142">
        <v>2</v>
      </c>
      <c r="C460" s="1142">
        <v>3</v>
      </c>
      <c r="D460" s="1142">
        <v>9</v>
      </c>
      <c r="E460" s="1142">
        <v>1</v>
      </c>
      <c r="F460" s="1143" t="str">
        <f t="shared" si="14"/>
        <v>02.02.03.09.001</v>
      </c>
      <c r="G460" s="1144"/>
      <c r="H460" s="1142" t="s">
        <v>1191</v>
      </c>
      <c r="J460" s="1142" t="str">
        <f t="shared" si="15"/>
        <v>02.02.03.09.001 Unit Pembangkit Uap Air Pans</v>
      </c>
    </row>
    <row r="461" spans="1:10" x14ac:dyDescent="0.25">
      <c r="A461" s="1142">
        <v>2</v>
      </c>
      <c r="B461" s="1142">
        <v>2</v>
      </c>
      <c r="C461" s="1142">
        <v>3</v>
      </c>
      <c r="D461" s="1142">
        <v>9</v>
      </c>
      <c r="E461" s="1142">
        <v>2</v>
      </c>
      <c r="F461" s="1143" t="str">
        <f t="shared" si="14"/>
        <v>02.02.03.09.002</v>
      </c>
      <c r="G461" s="1144"/>
      <c r="H461" s="1142" t="s">
        <v>1192</v>
      </c>
      <c r="J461" s="1142" t="str">
        <f t="shared" si="15"/>
        <v>02.02.03.09.002 Pembangkit Uap Air Panas Lain-lain</v>
      </c>
    </row>
    <row r="462" spans="1:10" x14ac:dyDescent="0.25">
      <c r="A462" s="1142">
        <v>2</v>
      </c>
      <c r="B462" s="1142">
        <v>3</v>
      </c>
      <c r="C462" s="1142">
        <v>1</v>
      </c>
      <c r="D462" s="1142">
        <v>1</v>
      </c>
      <c r="E462" s="1142">
        <v>1</v>
      </c>
      <c r="F462" s="1143" t="str">
        <f t="shared" si="14"/>
        <v>02.03.01.01.001</v>
      </c>
      <c r="G462" s="1144"/>
      <c r="H462" s="1142" t="s">
        <v>1193</v>
      </c>
      <c r="J462" s="1142" t="str">
        <f t="shared" si="15"/>
        <v>02.03.01.01.001 Sedan</v>
      </c>
    </row>
    <row r="463" spans="1:10" x14ac:dyDescent="0.25">
      <c r="A463" s="1142">
        <v>2</v>
      </c>
      <c r="B463" s="1142">
        <v>3</v>
      </c>
      <c r="C463" s="1142">
        <v>1</v>
      </c>
      <c r="D463" s="1142">
        <v>1</v>
      </c>
      <c r="E463" s="1142">
        <v>2</v>
      </c>
      <c r="F463" s="1143" t="str">
        <f t="shared" si="14"/>
        <v>02.03.01.01.002</v>
      </c>
      <c r="G463" s="1144"/>
      <c r="H463" s="1142" t="s">
        <v>1194</v>
      </c>
      <c r="J463" s="1142" t="str">
        <f t="shared" si="15"/>
        <v>02.03.01.01.002 Jeep</v>
      </c>
    </row>
    <row r="464" spans="1:10" x14ac:dyDescent="0.25">
      <c r="A464" s="1142">
        <v>2</v>
      </c>
      <c r="B464" s="1142">
        <v>3</v>
      </c>
      <c r="C464" s="1142">
        <v>1</v>
      </c>
      <c r="D464" s="1142">
        <v>1</v>
      </c>
      <c r="E464" s="1142">
        <v>3</v>
      </c>
      <c r="F464" s="1143" t="str">
        <f t="shared" si="14"/>
        <v>02.03.01.01.003</v>
      </c>
      <c r="G464" s="1144"/>
      <c r="H464" s="1142" t="s">
        <v>1195</v>
      </c>
      <c r="J464" s="1142" t="str">
        <f t="shared" si="15"/>
        <v>02.03.01.01.003 Station Wagon</v>
      </c>
    </row>
    <row r="465" spans="1:10" x14ac:dyDescent="0.25">
      <c r="A465" s="1142">
        <v>2</v>
      </c>
      <c r="B465" s="1142">
        <v>3</v>
      </c>
      <c r="C465" s="1142">
        <v>1</v>
      </c>
      <c r="D465" s="1142">
        <v>1</v>
      </c>
      <c r="E465" s="1142">
        <v>4</v>
      </c>
      <c r="F465" s="1143" t="str">
        <f t="shared" si="14"/>
        <v>02.03.01.01.004</v>
      </c>
      <c r="G465" s="1144"/>
      <c r="H465" s="1142" t="s">
        <v>1196</v>
      </c>
      <c r="J465" s="1142" t="str">
        <f t="shared" si="15"/>
        <v>02.03.01.01.004 Kendaraan Dinas Bermotor Lain-lain</v>
      </c>
    </row>
    <row r="466" spans="1:10" x14ac:dyDescent="0.25">
      <c r="A466" s="1142">
        <v>2</v>
      </c>
      <c r="B466" s="1142">
        <v>3</v>
      </c>
      <c r="C466" s="1142">
        <v>1</v>
      </c>
      <c r="D466" s="1142">
        <v>2</v>
      </c>
      <c r="E466" s="1142">
        <v>1</v>
      </c>
      <c r="F466" s="1143" t="str">
        <f t="shared" si="14"/>
        <v>02.03.01.02.001</v>
      </c>
      <c r="G466" s="1144"/>
      <c r="H466" s="1142" t="s">
        <v>1197</v>
      </c>
      <c r="J466" s="1142" t="str">
        <f t="shared" si="15"/>
        <v>02.03.01.02.001 Bus (Penumpang 30 Orang ke atas)</v>
      </c>
    </row>
    <row r="467" spans="1:10" x14ac:dyDescent="0.25">
      <c r="A467" s="1142">
        <v>2</v>
      </c>
      <c r="B467" s="1142">
        <v>3</v>
      </c>
      <c r="C467" s="1142">
        <v>1</v>
      </c>
      <c r="D467" s="1142">
        <v>2</v>
      </c>
      <c r="E467" s="1142">
        <v>2</v>
      </c>
      <c r="F467" s="1143" t="str">
        <f t="shared" si="14"/>
        <v>02.03.01.02.002</v>
      </c>
      <c r="G467" s="1144"/>
      <c r="H467" s="1142" t="s">
        <v>1198</v>
      </c>
      <c r="J467" s="1142" t="str">
        <f t="shared" si="15"/>
        <v>02.03.01.02.002 Micro Bus (Penumpang 15-30 orang)</v>
      </c>
    </row>
    <row r="468" spans="1:10" x14ac:dyDescent="0.25">
      <c r="A468" s="1142">
        <v>2</v>
      </c>
      <c r="B468" s="1142">
        <v>3</v>
      </c>
      <c r="C468" s="1142">
        <v>1</v>
      </c>
      <c r="D468" s="1142">
        <v>2</v>
      </c>
      <c r="E468" s="1142">
        <v>3</v>
      </c>
      <c r="F468" s="1143" t="str">
        <f t="shared" si="14"/>
        <v>02.03.01.02.003</v>
      </c>
      <c r="G468" s="1144"/>
      <c r="H468" s="1142" t="s">
        <v>1199</v>
      </c>
      <c r="J468" s="1142" t="str">
        <f t="shared" si="15"/>
        <v>02.03.01.02.003 Mini Bus (Penumpang 14 orang ke bawah)</v>
      </c>
    </row>
    <row r="469" spans="1:10" x14ac:dyDescent="0.25">
      <c r="A469" s="1142">
        <v>2</v>
      </c>
      <c r="B469" s="1142">
        <v>3</v>
      </c>
      <c r="C469" s="1142">
        <v>1</v>
      </c>
      <c r="D469" s="1142">
        <v>3</v>
      </c>
      <c r="E469" s="1142">
        <v>1</v>
      </c>
      <c r="F469" s="1143" t="str">
        <f t="shared" si="14"/>
        <v>02.03.01.03.001</v>
      </c>
      <c r="G469" s="1144"/>
      <c r="H469" s="1142" t="s">
        <v>1200</v>
      </c>
      <c r="J469" s="1142" t="str">
        <f t="shared" si="15"/>
        <v>02.03.01.03.001 Truck + Attachhment</v>
      </c>
    </row>
    <row r="470" spans="1:10" x14ac:dyDescent="0.25">
      <c r="A470" s="1142">
        <v>2</v>
      </c>
      <c r="B470" s="1142">
        <v>3</v>
      </c>
      <c r="C470" s="1142">
        <v>1</v>
      </c>
      <c r="D470" s="1142">
        <v>3</v>
      </c>
      <c r="E470" s="1142">
        <v>2</v>
      </c>
      <c r="F470" s="1143" t="str">
        <f t="shared" si="14"/>
        <v>02.03.01.03.002</v>
      </c>
      <c r="G470" s="1144"/>
      <c r="H470" s="1142" t="s">
        <v>1201</v>
      </c>
      <c r="J470" s="1142" t="str">
        <f t="shared" si="15"/>
        <v>02.03.01.03.002 Pick Up</v>
      </c>
    </row>
    <row r="471" spans="1:10" x14ac:dyDescent="0.25">
      <c r="A471" s="1142">
        <v>2</v>
      </c>
      <c r="B471" s="1142">
        <v>3</v>
      </c>
      <c r="C471" s="1142">
        <v>1</v>
      </c>
      <c r="D471" s="1142">
        <v>3</v>
      </c>
      <c r="E471" s="1142">
        <v>3</v>
      </c>
      <c r="F471" s="1143" t="str">
        <f t="shared" si="14"/>
        <v>02.03.01.03.003</v>
      </c>
      <c r="G471" s="1144"/>
      <c r="H471" s="1142" t="s">
        <v>1202</v>
      </c>
      <c r="J471" s="1142" t="str">
        <f t="shared" si="15"/>
        <v>02.03.01.03.003 Trailer</v>
      </c>
    </row>
    <row r="472" spans="1:10" x14ac:dyDescent="0.25">
      <c r="A472" s="1142">
        <v>2</v>
      </c>
      <c r="B472" s="1142">
        <v>3</v>
      </c>
      <c r="C472" s="1142">
        <v>1</v>
      </c>
      <c r="D472" s="1142">
        <v>3</v>
      </c>
      <c r="E472" s="1142">
        <v>4</v>
      </c>
      <c r="F472" s="1143" t="str">
        <f t="shared" si="14"/>
        <v>02.03.01.03.004</v>
      </c>
      <c r="G472" s="1144"/>
      <c r="H472" s="1142" t="s">
        <v>1203</v>
      </c>
      <c r="J472" s="1142" t="str">
        <f t="shared" si="15"/>
        <v>02.03.01.03.004 Semi Trailer</v>
      </c>
    </row>
    <row r="473" spans="1:10" x14ac:dyDescent="0.25">
      <c r="A473" s="1142">
        <v>2</v>
      </c>
      <c r="B473" s="1142">
        <v>3</v>
      </c>
      <c r="C473" s="1142">
        <v>1</v>
      </c>
      <c r="D473" s="1142">
        <v>3</v>
      </c>
      <c r="E473" s="1142">
        <v>5</v>
      </c>
      <c r="F473" s="1143" t="str">
        <f t="shared" si="14"/>
        <v>02.03.01.03.005</v>
      </c>
      <c r="G473" s="1144"/>
      <c r="H473" s="1142" t="s">
        <v>1204</v>
      </c>
      <c r="J473" s="1142" t="str">
        <f t="shared" si="15"/>
        <v>02.03.01.03.005 Kendaraan Bermotor Angkutan Brg Lain-lain</v>
      </c>
    </row>
    <row r="474" spans="1:10" x14ac:dyDescent="0.25">
      <c r="A474" s="1142">
        <v>2</v>
      </c>
      <c r="B474" s="1142">
        <v>3</v>
      </c>
      <c r="C474" s="1142">
        <v>1</v>
      </c>
      <c r="D474" s="1142">
        <v>4</v>
      </c>
      <c r="E474" s="1142">
        <v>1</v>
      </c>
      <c r="F474" s="1143" t="str">
        <f t="shared" si="14"/>
        <v>02.03.01.04.001</v>
      </c>
      <c r="G474" s="1144"/>
      <c r="H474" s="1142" t="s">
        <v>1205</v>
      </c>
      <c r="J474" s="1142" t="str">
        <f t="shared" si="15"/>
        <v>02.03.01.04.001 Mobil Ambulance</v>
      </c>
    </row>
    <row r="475" spans="1:10" x14ac:dyDescent="0.25">
      <c r="A475" s="1142">
        <v>2</v>
      </c>
      <c r="B475" s="1142">
        <v>3</v>
      </c>
      <c r="C475" s="1142">
        <v>1</v>
      </c>
      <c r="D475" s="1142">
        <v>4</v>
      </c>
      <c r="E475" s="1142">
        <v>2</v>
      </c>
      <c r="F475" s="1143" t="str">
        <f t="shared" si="14"/>
        <v>02.03.01.04.002</v>
      </c>
      <c r="G475" s="1144"/>
      <c r="H475" s="1142" t="s">
        <v>1206</v>
      </c>
      <c r="J475" s="1142" t="str">
        <f t="shared" si="15"/>
        <v>02.03.01.04.002 Mobil Jenazah</v>
      </c>
    </row>
    <row r="476" spans="1:10" x14ac:dyDescent="0.25">
      <c r="A476" s="1142">
        <v>2</v>
      </c>
      <c r="B476" s="1142">
        <v>3</v>
      </c>
      <c r="C476" s="1142">
        <v>1</v>
      </c>
      <c r="D476" s="1142">
        <v>4</v>
      </c>
      <c r="E476" s="1142">
        <v>3</v>
      </c>
      <c r="F476" s="1143" t="str">
        <f t="shared" si="14"/>
        <v>02.03.01.04.003</v>
      </c>
      <c r="G476" s="1144"/>
      <c r="H476" s="1142" t="s">
        <v>1207</v>
      </c>
      <c r="J476" s="1142" t="str">
        <f t="shared" si="15"/>
        <v>02.03.01.04.003 Mobil Unit Penerangan</v>
      </c>
    </row>
    <row r="477" spans="1:10" x14ac:dyDescent="0.25">
      <c r="A477" s="1142">
        <v>2</v>
      </c>
      <c r="B477" s="1142">
        <v>3</v>
      </c>
      <c r="C477" s="1142">
        <v>1</v>
      </c>
      <c r="D477" s="1142">
        <v>4</v>
      </c>
      <c r="E477" s="1142">
        <v>4</v>
      </c>
      <c r="F477" s="1143" t="str">
        <f t="shared" si="14"/>
        <v>02.03.01.04.004</v>
      </c>
      <c r="G477" s="1144"/>
      <c r="H477" s="1142" t="s">
        <v>1208</v>
      </c>
      <c r="J477" s="1142" t="str">
        <f t="shared" si="15"/>
        <v>02.03.01.04.004 Mobil Pemadam Kebakaran</v>
      </c>
    </row>
    <row r="478" spans="1:10" x14ac:dyDescent="0.25">
      <c r="A478" s="1142">
        <v>2</v>
      </c>
      <c r="B478" s="1142">
        <v>3</v>
      </c>
      <c r="C478" s="1142">
        <v>1</v>
      </c>
      <c r="D478" s="1142">
        <v>4</v>
      </c>
      <c r="E478" s="1142">
        <v>5</v>
      </c>
      <c r="F478" s="1143" t="str">
        <f t="shared" si="14"/>
        <v>02.03.01.04.005</v>
      </c>
      <c r="G478" s="1144"/>
      <c r="H478" s="1142" t="s">
        <v>1209</v>
      </c>
      <c r="J478" s="1142" t="str">
        <f t="shared" si="15"/>
        <v>02.03.01.04.005 Mobil Tinja</v>
      </c>
    </row>
    <row r="479" spans="1:10" x14ac:dyDescent="0.25">
      <c r="A479" s="1142">
        <v>2</v>
      </c>
      <c r="B479" s="1142">
        <v>3</v>
      </c>
      <c r="C479" s="1142">
        <v>1</v>
      </c>
      <c r="D479" s="1142">
        <v>4</v>
      </c>
      <c r="E479" s="1142">
        <v>6</v>
      </c>
      <c r="F479" s="1143" t="str">
        <f t="shared" si="14"/>
        <v>02.03.01.04.006</v>
      </c>
      <c r="G479" s="1144"/>
      <c r="H479" s="1142" t="s">
        <v>1210</v>
      </c>
      <c r="J479" s="1142" t="str">
        <f t="shared" si="15"/>
        <v>02.03.01.04.006 Mobil Tangki</v>
      </c>
    </row>
    <row r="480" spans="1:10" x14ac:dyDescent="0.25">
      <c r="A480" s="1142">
        <v>2</v>
      </c>
      <c r="B480" s="1142">
        <v>3</v>
      </c>
      <c r="C480" s="1142">
        <v>1</v>
      </c>
      <c r="D480" s="1142">
        <v>4</v>
      </c>
      <c r="E480" s="1142">
        <v>7</v>
      </c>
      <c r="F480" s="1143" t="str">
        <f t="shared" si="14"/>
        <v>02.03.01.04.007</v>
      </c>
      <c r="G480" s="1144"/>
      <c r="H480" s="1142" t="s">
        <v>1211</v>
      </c>
      <c r="J480" s="1142" t="str">
        <f t="shared" si="15"/>
        <v>02.03.01.04.007 Mobil Unit Monitoring Frekwensi</v>
      </c>
    </row>
    <row r="481" spans="1:10" x14ac:dyDescent="0.25">
      <c r="A481" s="1142">
        <v>2</v>
      </c>
      <c r="B481" s="1142">
        <v>3</v>
      </c>
      <c r="C481" s="1142">
        <v>1</v>
      </c>
      <c r="D481" s="1142">
        <v>4</v>
      </c>
      <c r="E481" s="1142">
        <v>8</v>
      </c>
      <c r="F481" s="1143" t="str">
        <f t="shared" si="14"/>
        <v>02.03.01.04.008</v>
      </c>
      <c r="G481" s="1144"/>
      <c r="H481" s="1142" t="s">
        <v>1212</v>
      </c>
      <c r="J481" s="1142" t="str">
        <f t="shared" si="15"/>
        <v>02.03.01.04.008 Mobil Unit Perpustkaan Keliling</v>
      </c>
    </row>
    <row r="482" spans="1:10" x14ac:dyDescent="0.25">
      <c r="A482" s="1142">
        <v>2</v>
      </c>
      <c r="B482" s="1142">
        <v>3</v>
      </c>
      <c r="C482" s="1142">
        <v>1</v>
      </c>
      <c r="D482" s="1142">
        <v>4</v>
      </c>
      <c r="E482" s="1142">
        <v>9</v>
      </c>
      <c r="F482" s="1143" t="str">
        <f t="shared" si="14"/>
        <v>02.03.01.04.009</v>
      </c>
      <c r="G482" s="1144"/>
      <c r="H482" s="1142" t="s">
        <v>1213</v>
      </c>
      <c r="J482" s="1142" t="str">
        <f t="shared" si="15"/>
        <v>02.03.01.04.009 Mobil Unit Visual Mini (Muviani) Darat</v>
      </c>
    </row>
    <row r="483" spans="1:10" x14ac:dyDescent="0.25">
      <c r="A483" s="1142">
        <v>2</v>
      </c>
      <c r="B483" s="1142">
        <v>3</v>
      </c>
      <c r="C483" s="1142">
        <v>1</v>
      </c>
      <c r="D483" s="1142">
        <v>4</v>
      </c>
      <c r="E483" s="1142">
        <v>10</v>
      </c>
      <c r="F483" s="1143" t="str">
        <f t="shared" si="14"/>
        <v>02.03.01.04.010</v>
      </c>
      <c r="G483" s="1144"/>
      <c r="H483" s="1142" t="s">
        <v>1214</v>
      </c>
      <c r="J483" s="1142" t="str">
        <f t="shared" si="15"/>
        <v>02.03.01.04.010 Mobil Unit Satelite Link Van</v>
      </c>
    </row>
    <row r="484" spans="1:10" x14ac:dyDescent="0.25">
      <c r="A484" s="1142">
        <v>2</v>
      </c>
      <c r="B484" s="1142">
        <v>3</v>
      </c>
      <c r="C484" s="1142">
        <v>1</v>
      </c>
      <c r="D484" s="1142">
        <v>4</v>
      </c>
      <c r="E484" s="1142">
        <v>11</v>
      </c>
      <c r="F484" s="1143" t="str">
        <f t="shared" si="14"/>
        <v>02.03.01.04.011</v>
      </c>
      <c r="G484" s="1144"/>
      <c r="H484" s="1142" t="s">
        <v>1215</v>
      </c>
      <c r="J484" s="1142" t="str">
        <f t="shared" si="15"/>
        <v>02.03.01.04.011 Mobil Unit Panggung</v>
      </c>
    </row>
    <row r="485" spans="1:10" x14ac:dyDescent="0.25">
      <c r="A485" s="1142">
        <v>2</v>
      </c>
      <c r="B485" s="1142">
        <v>3</v>
      </c>
      <c r="C485" s="1142">
        <v>1</v>
      </c>
      <c r="D485" s="1142">
        <v>4</v>
      </c>
      <c r="E485" s="1142">
        <v>12</v>
      </c>
      <c r="F485" s="1143" t="str">
        <f t="shared" si="14"/>
        <v>02.03.01.04.012</v>
      </c>
      <c r="G485" s="1144"/>
      <c r="H485" s="1142" t="s">
        <v>1216</v>
      </c>
      <c r="J485" s="1142" t="str">
        <f t="shared" si="15"/>
        <v>02.03.01.04.012 Mobil Unit Pameran</v>
      </c>
    </row>
    <row r="486" spans="1:10" x14ac:dyDescent="0.25">
      <c r="A486" s="1142">
        <v>2</v>
      </c>
      <c r="B486" s="1142">
        <v>3</v>
      </c>
      <c r="C486" s="1142">
        <v>1</v>
      </c>
      <c r="D486" s="1142">
        <v>4</v>
      </c>
      <c r="E486" s="1142">
        <v>13</v>
      </c>
      <c r="F486" s="1143" t="str">
        <f t="shared" si="14"/>
        <v>02.03.01.04.013</v>
      </c>
      <c r="G486" s="1144"/>
      <c r="H486" s="1142" t="s">
        <v>1217</v>
      </c>
      <c r="J486" s="1142" t="str">
        <f t="shared" si="15"/>
        <v>02.03.01.04.013 Out Side Broadcast Van Radio</v>
      </c>
    </row>
    <row r="487" spans="1:10" x14ac:dyDescent="0.25">
      <c r="A487" s="1142">
        <v>2</v>
      </c>
      <c r="B487" s="1142">
        <v>3</v>
      </c>
      <c r="C487" s="1142">
        <v>1</v>
      </c>
      <c r="D487" s="1142">
        <v>4</v>
      </c>
      <c r="E487" s="1142">
        <v>14</v>
      </c>
      <c r="F487" s="1143" t="str">
        <f t="shared" si="14"/>
        <v>02.03.01.04.014</v>
      </c>
      <c r="G487" s="1144"/>
      <c r="H487" s="1142" t="s">
        <v>1218</v>
      </c>
      <c r="J487" s="1142" t="str">
        <f t="shared" si="15"/>
        <v>02.03.01.04.014 Out Side Broadcast Van Televisi</v>
      </c>
    </row>
    <row r="488" spans="1:10" x14ac:dyDescent="0.25">
      <c r="A488" s="1142">
        <v>2</v>
      </c>
      <c r="B488" s="1142">
        <v>3</v>
      </c>
      <c r="C488" s="1142">
        <v>1</v>
      </c>
      <c r="D488" s="1142">
        <v>4</v>
      </c>
      <c r="E488" s="1142">
        <v>15</v>
      </c>
      <c r="F488" s="1143" t="str">
        <f t="shared" si="14"/>
        <v>02.03.01.04.015</v>
      </c>
      <c r="G488" s="1144"/>
      <c r="H488" s="1142" t="s">
        <v>1219</v>
      </c>
      <c r="J488" s="1142" t="str">
        <f t="shared" si="15"/>
        <v>02.03.01.04.015 Mobil Unit Produksi Film</v>
      </c>
    </row>
    <row r="489" spans="1:10" x14ac:dyDescent="0.25">
      <c r="A489" s="1142">
        <v>2</v>
      </c>
      <c r="B489" s="1142">
        <v>3</v>
      </c>
      <c r="C489" s="1142">
        <v>1</v>
      </c>
      <c r="D489" s="1142">
        <v>4</v>
      </c>
      <c r="E489" s="1142">
        <v>16</v>
      </c>
      <c r="F489" s="1143" t="str">
        <f t="shared" si="14"/>
        <v>02.03.01.04.016</v>
      </c>
      <c r="G489" s="1144"/>
      <c r="H489" s="1142" t="s">
        <v>1219</v>
      </c>
      <c r="J489" s="1142" t="str">
        <f t="shared" si="15"/>
        <v>02.03.01.04.016 Mobil Unit Produksi Film</v>
      </c>
    </row>
    <row r="490" spans="1:10" x14ac:dyDescent="0.25">
      <c r="A490" s="1142">
        <v>2</v>
      </c>
      <c r="B490" s="1142">
        <v>3</v>
      </c>
      <c r="C490" s="1142">
        <v>1</v>
      </c>
      <c r="D490" s="1142">
        <v>4</v>
      </c>
      <c r="E490" s="1142">
        <v>17</v>
      </c>
      <c r="F490" s="1143" t="str">
        <f t="shared" si="14"/>
        <v>02.03.01.04.017</v>
      </c>
      <c r="G490" s="1144"/>
      <c r="H490" s="1142" t="s">
        <v>1220</v>
      </c>
      <c r="J490" s="1142" t="str">
        <f t="shared" si="15"/>
        <v>02.03.01.04.017 Mobil Unit Produksi Cinerama</v>
      </c>
    </row>
    <row r="491" spans="1:10" x14ac:dyDescent="0.25">
      <c r="A491" s="1142">
        <v>2</v>
      </c>
      <c r="B491" s="1142">
        <v>3</v>
      </c>
      <c r="C491" s="1142">
        <v>1</v>
      </c>
      <c r="D491" s="1142">
        <v>4</v>
      </c>
      <c r="E491" s="1142">
        <v>18</v>
      </c>
      <c r="F491" s="1143" t="str">
        <f t="shared" si="14"/>
        <v>02.03.01.04.018</v>
      </c>
      <c r="G491" s="1144"/>
      <c r="H491" s="1142" t="s">
        <v>1221</v>
      </c>
      <c r="J491" s="1142" t="str">
        <f t="shared" si="15"/>
        <v>02.03.01.04.018 Mobil Unit Kesehatan Masyarakat</v>
      </c>
    </row>
    <row r="492" spans="1:10" x14ac:dyDescent="0.25">
      <c r="A492" s="1142">
        <v>2</v>
      </c>
      <c r="B492" s="1142">
        <v>3</v>
      </c>
      <c r="C492" s="1142">
        <v>1</v>
      </c>
      <c r="D492" s="1142">
        <v>4</v>
      </c>
      <c r="E492" s="1142">
        <v>19</v>
      </c>
      <c r="F492" s="1143" t="str">
        <f t="shared" si="14"/>
        <v>02.03.01.04.019</v>
      </c>
      <c r="G492" s="1144"/>
      <c r="H492" s="1142" t="s">
        <v>1222</v>
      </c>
      <c r="J492" s="1142" t="str">
        <f t="shared" si="15"/>
        <v>02.03.01.04.019 Mobil Unit Kesehatan Hewan</v>
      </c>
    </row>
    <row r="493" spans="1:10" x14ac:dyDescent="0.25">
      <c r="A493" s="1142">
        <v>2</v>
      </c>
      <c r="B493" s="1142">
        <v>3</v>
      </c>
      <c r="C493" s="1142">
        <v>1</v>
      </c>
      <c r="D493" s="1142">
        <v>4</v>
      </c>
      <c r="E493" s="1142">
        <v>20</v>
      </c>
      <c r="F493" s="1143" t="str">
        <f t="shared" si="14"/>
        <v>02.03.01.04.020</v>
      </c>
      <c r="G493" s="1144"/>
      <c r="H493" s="1142" t="s">
        <v>1223</v>
      </c>
      <c r="J493" s="1142" t="str">
        <f t="shared" si="15"/>
        <v>02.03.01.04.020 Mobil Unit Tahanan</v>
      </c>
    </row>
    <row r="494" spans="1:10" x14ac:dyDescent="0.25">
      <c r="A494" s="1142">
        <v>2</v>
      </c>
      <c r="B494" s="1142">
        <v>3</v>
      </c>
      <c r="C494" s="1142">
        <v>1</v>
      </c>
      <c r="D494" s="1142">
        <v>4</v>
      </c>
      <c r="E494" s="1142">
        <v>21</v>
      </c>
      <c r="F494" s="1143" t="str">
        <f t="shared" si="14"/>
        <v>02.03.01.04.021</v>
      </c>
      <c r="G494" s="1144"/>
      <c r="H494" s="1142" t="s">
        <v>1224</v>
      </c>
      <c r="J494" s="1142" t="str">
        <f t="shared" si="15"/>
        <v>02.03.01.04.021 Mobil Unit Pengangkut Uang</v>
      </c>
    </row>
    <row r="495" spans="1:10" x14ac:dyDescent="0.25">
      <c r="A495" s="1142">
        <v>2</v>
      </c>
      <c r="B495" s="1142">
        <v>3</v>
      </c>
      <c r="C495" s="1142">
        <v>1</v>
      </c>
      <c r="D495" s="1142">
        <v>4</v>
      </c>
      <c r="E495" s="1142">
        <v>22</v>
      </c>
      <c r="F495" s="1143" t="str">
        <f t="shared" si="14"/>
        <v>02.03.01.04.022</v>
      </c>
      <c r="G495" s="1144"/>
      <c r="H495" s="1142" t="s">
        <v>1225</v>
      </c>
      <c r="J495" s="1142" t="str">
        <f t="shared" si="15"/>
        <v>02.03.01.04.022 Kendaraan Bermotor Khusus Lain-lain</v>
      </c>
    </row>
    <row r="496" spans="1:10" x14ac:dyDescent="0.25">
      <c r="A496" s="1142">
        <v>2</v>
      </c>
      <c r="B496" s="1142">
        <v>3</v>
      </c>
      <c r="C496" s="1142">
        <v>1</v>
      </c>
      <c r="D496" s="1142">
        <v>5</v>
      </c>
      <c r="E496" s="1142">
        <v>1</v>
      </c>
      <c r="F496" s="1143" t="str">
        <f t="shared" si="14"/>
        <v>02.03.01.05.001</v>
      </c>
      <c r="G496" s="1144"/>
      <c r="H496" s="1142" t="s">
        <v>9</v>
      </c>
      <c r="J496" s="1142" t="str">
        <f t="shared" si="15"/>
        <v>02.03.01.05.001 Sepeda Motor</v>
      </c>
    </row>
    <row r="497" spans="1:10" x14ac:dyDescent="0.25">
      <c r="A497" s="1142">
        <v>2</v>
      </c>
      <c r="B497" s="1142">
        <v>3</v>
      </c>
      <c r="C497" s="1142">
        <v>1</v>
      </c>
      <c r="D497" s="1142">
        <v>5</v>
      </c>
      <c r="E497" s="1142">
        <v>2</v>
      </c>
      <c r="F497" s="1143" t="str">
        <f t="shared" si="14"/>
        <v>02.03.01.05.002</v>
      </c>
      <c r="G497" s="1144"/>
      <c r="H497" s="1142" t="s">
        <v>1226</v>
      </c>
      <c r="J497" s="1142" t="str">
        <f t="shared" si="15"/>
        <v>02.03.01.05.002 Scooter</v>
      </c>
    </row>
    <row r="498" spans="1:10" x14ac:dyDescent="0.25">
      <c r="A498" s="1142">
        <v>2</v>
      </c>
      <c r="B498" s="1142">
        <v>3</v>
      </c>
      <c r="C498" s="1142">
        <v>1</v>
      </c>
      <c r="D498" s="1142">
        <v>5</v>
      </c>
      <c r="E498" s="1142">
        <v>3</v>
      </c>
      <c r="F498" s="1143" t="str">
        <f t="shared" si="14"/>
        <v>02.03.01.05.003</v>
      </c>
      <c r="G498" s="1144"/>
      <c r="H498" s="1142" t="s">
        <v>1227</v>
      </c>
      <c r="J498" s="1142" t="str">
        <f t="shared" si="15"/>
        <v>02.03.01.05.003 Kendaraan Bermotor Beroda Dua Lain-lain</v>
      </c>
    </row>
    <row r="499" spans="1:10" x14ac:dyDescent="0.25">
      <c r="A499" s="1142">
        <v>2</v>
      </c>
      <c r="B499" s="1142">
        <v>3</v>
      </c>
      <c r="C499" s="1142">
        <v>1</v>
      </c>
      <c r="D499" s="1142">
        <v>6</v>
      </c>
      <c r="E499" s="1142">
        <v>1</v>
      </c>
      <c r="F499" s="1143" t="str">
        <f t="shared" si="14"/>
        <v>02.03.01.06.001</v>
      </c>
      <c r="G499" s="1144"/>
      <c r="H499" s="1142" t="s">
        <v>1228</v>
      </c>
      <c r="J499" s="1142" t="str">
        <f t="shared" si="15"/>
        <v>02.03.01.06.001 Bemo</v>
      </c>
    </row>
    <row r="500" spans="1:10" x14ac:dyDescent="0.25">
      <c r="A500" s="1142">
        <v>2</v>
      </c>
      <c r="B500" s="1142">
        <v>3</v>
      </c>
      <c r="C500" s="1142">
        <v>1</v>
      </c>
      <c r="D500" s="1142">
        <v>6</v>
      </c>
      <c r="E500" s="1142">
        <v>2</v>
      </c>
      <c r="F500" s="1143" t="str">
        <f t="shared" si="14"/>
        <v>02.03.01.06.002</v>
      </c>
      <c r="G500" s="1144"/>
      <c r="H500" s="1142" t="s">
        <v>1229</v>
      </c>
      <c r="J500" s="1142" t="str">
        <f t="shared" si="15"/>
        <v>02.03.01.06.002 Helicak/Bajaj</v>
      </c>
    </row>
    <row r="501" spans="1:10" x14ac:dyDescent="0.25">
      <c r="A501" s="1142">
        <v>2</v>
      </c>
      <c r="B501" s="1142">
        <v>3</v>
      </c>
      <c r="C501" s="1142">
        <v>1</v>
      </c>
      <c r="D501" s="1142">
        <v>6</v>
      </c>
      <c r="E501" s="1142">
        <v>3</v>
      </c>
      <c r="F501" s="1143" t="str">
        <f t="shared" si="14"/>
        <v>02.03.01.06.003</v>
      </c>
      <c r="G501" s="1144"/>
      <c r="H501" s="1142" t="s">
        <v>1230</v>
      </c>
      <c r="J501" s="1142" t="str">
        <f t="shared" si="15"/>
        <v>02.03.01.06.003 Kendaraaan Bermotor Beroda Tiga Lain-lain</v>
      </c>
    </row>
    <row r="502" spans="1:10" x14ac:dyDescent="0.25">
      <c r="A502" s="1142">
        <v>2</v>
      </c>
      <c r="B502" s="1142">
        <v>3</v>
      </c>
      <c r="C502" s="1142">
        <v>2</v>
      </c>
      <c r="D502" s="1142">
        <v>1</v>
      </c>
      <c r="E502" s="1142">
        <v>1</v>
      </c>
      <c r="F502" s="1143" t="str">
        <f t="shared" si="14"/>
        <v>02.03.02.01.001</v>
      </c>
      <c r="G502" s="1144"/>
      <c r="H502" s="1142" t="s">
        <v>1231</v>
      </c>
      <c r="J502" s="1142" t="str">
        <f t="shared" si="15"/>
        <v>02.03.02.01.001 Gerobak Tarik</v>
      </c>
    </row>
    <row r="503" spans="1:10" x14ac:dyDescent="0.25">
      <c r="A503" s="1142">
        <v>2</v>
      </c>
      <c r="B503" s="1142">
        <v>3</v>
      </c>
      <c r="C503" s="1142">
        <v>2</v>
      </c>
      <c r="D503" s="1142">
        <v>1</v>
      </c>
      <c r="E503" s="1142">
        <v>2</v>
      </c>
      <c r="F503" s="1143" t="str">
        <f t="shared" si="14"/>
        <v>02.03.02.01.002</v>
      </c>
      <c r="G503" s="1144"/>
      <c r="H503" s="1142" t="s">
        <v>1232</v>
      </c>
      <c r="J503" s="1142" t="str">
        <f t="shared" si="15"/>
        <v>02.03.02.01.002 Gerobak Dorong</v>
      </c>
    </row>
    <row r="504" spans="1:10" x14ac:dyDescent="0.25">
      <c r="A504" s="1142">
        <v>2</v>
      </c>
      <c r="B504" s="1142">
        <v>3</v>
      </c>
      <c r="C504" s="1142">
        <v>2</v>
      </c>
      <c r="D504" s="1142">
        <v>1</v>
      </c>
      <c r="E504" s="1142">
        <v>3</v>
      </c>
      <c r="F504" s="1143" t="str">
        <f t="shared" si="14"/>
        <v>02.03.02.01.003</v>
      </c>
      <c r="G504" s="1144"/>
      <c r="H504" s="1142" t="s">
        <v>1233</v>
      </c>
      <c r="J504" s="1142" t="str">
        <f t="shared" si="15"/>
        <v>02.03.02.01.003 Caravan</v>
      </c>
    </row>
    <row r="505" spans="1:10" x14ac:dyDescent="0.25">
      <c r="A505" s="1142">
        <v>2</v>
      </c>
      <c r="B505" s="1142">
        <v>3</v>
      </c>
      <c r="C505" s="1142">
        <v>2</v>
      </c>
      <c r="D505" s="1142">
        <v>1</v>
      </c>
      <c r="E505" s="1142">
        <v>4</v>
      </c>
      <c r="F505" s="1143" t="str">
        <f t="shared" si="14"/>
        <v>02.03.02.01.004</v>
      </c>
      <c r="G505" s="1144"/>
      <c r="H505" s="1142" t="s">
        <v>1234</v>
      </c>
      <c r="J505" s="1142" t="str">
        <f t="shared" si="15"/>
        <v>02.03.02.01.004 Gerobak Lori</v>
      </c>
    </row>
    <row r="506" spans="1:10" x14ac:dyDescent="0.25">
      <c r="A506" s="1142">
        <v>2</v>
      </c>
      <c r="B506" s="1142">
        <v>3</v>
      </c>
      <c r="C506" s="1142">
        <v>2</v>
      </c>
      <c r="D506" s="1142">
        <v>1</v>
      </c>
      <c r="E506" s="1142">
        <v>5</v>
      </c>
      <c r="F506" s="1143" t="str">
        <f t="shared" si="14"/>
        <v>02.03.02.01.005</v>
      </c>
      <c r="G506" s="1144"/>
      <c r="H506" s="1142" t="s">
        <v>1235</v>
      </c>
      <c r="J506" s="1142" t="str">
        <f t="shared" si="15"/>
        <v>02.03.02.01.005 Angkutan Barang Lain-lain</v>
      </c>
    </row>
    <row r="507" spans="1:10" x14ac:dyDescent="0.25">
      <c r="A507" s="1142">
        <v>2</v>
      </c>
      <c r="B507" s="1142">
        <v>3</v>
      </c>
      <c r="C507" s="1142">
        <v>2</v>
      </c>
      <c r="D507" s="1142">
        <v>2</v>
      </c>
      <c r="E507" s="1142">
        <v>1</v>
      </c>
      <c r="F507" s="1143" t="str">
        <f t="shared" si="14"/>
        <v>02.03.02.02.001</v>
      </c>
      <c r="G507" s="1144"/>
      <c r="H507" s="1142" t="s">
        <v>1236</v>
      </c>
      <c r="J507" s="1142" t="str">
        <f t="shared" si="15"/>
        <v>02.03.02.02.001 Sepeda</v>
      </c>
    </row>
    <row r="508" spans="1:10" x14ac:dyDescent="0.25">
      <c r="A508" s="1142">
        <v>2</v>
      </c>
      <c r="B508" s="1142">
        <v>3</v>
      </c>
      <c r="C508" s="1142">
        <v>2</v>
      </c>
      <c r="D508" s="1142">
        <v>2</v>
      </c>
      <c r="E508" s="1142">
        <v>2</v>
      </c>
      <c r="F508" s="1143" t="str">
        <f t="shared" si="14"/>
        <v>02.03.02.02.002</v>
      </c>
      <c r="G508" s="1144"/>
      <c r="H508" s="1142" t="s">
        <v>1237</v>
      </c>
      <c r="J508" s="1142" t="str">
        <f t="shared" si="15"/>
        <v>02.03.02.02.002 Dokar</v>
      </c>
    </row>
    <row r="509" spans="1:10" x14ac:dyDescent="0.25">
      <c r="A509" s="1142">
        <v>2</v>
      </c>
      <c r="B509" s="1142">
        <v>3</v>
      </c>
      <c r="C509" s="1142">
        <v>2</v>
      </c>
      <c r="D509" s="1142">
        <v>2</v>
      </c>
      <c r="E509" s="1142">
        <v>3</v>
      </c>
      <c r="F509" s="1143" t="str">
        <f t="shared" si="14"/>
        <v>02.03.02.02.003</v>
      </c>
      <c r="G509" s="1144"/>
      <c r="H509" s="1142" t="s">
        <v>1238</v>
      </c>
      <c r="J509" s="1142" t="str">
        <f t="shared" si="15"/>
        <v>02.03.02.02.003 Tandu Dorong</v>
      </c>
    </row>
    <row r="510" spans="1:10" x14ac:dyDescent="0.25">
      <c r="A510" s="1142">
        <v>2</v>
      </c>
      <c r="B510" s="1142">
        <v>3</v>
      </c>
      <c r="C510" s="1142">
        <v>2</v>
      </c>
      <c r="D510" s="1142">
        <v>2</v>
      </c>
      <c r="E510" s="1142">
        <v>4</v>
      </c>
      <c r="F510" s="1143" t="str">
        <f t="shared" si="14"/>
        <v>02.03.02.02.004</v>
      </c>
      <c r="G510" s="1144"/>
      <c r="H510" s="1142" t="s">
        <v>1239</v>
      </c>
      <c r="J510" s="1142" t="str">
        <f t="shared" si="15"/>
        <v>02.03.02.02.004 Kendaraan Tak Bermotor Berpenumpoang Lain-lain</v>
      </c>
    </row>
    <row r="511" spans="1:10" x14ac:dyDescent="0.25">
      <c r="A511" s="1142">
        <v>2</v>
      </c>
      <c r="B511" s="1142">
        <v>3</v>
      </c>
      <c r="C511" s="1142">
        <v>3</v>
      </c>
      <c r="D511" s="1142">
        <v>1</v>
      </c>
      <c r="E511" s="1142">
        <v>1</v>
      </c>
      <c r="F511" s="1143" t="str">
        <f t="shared" si="14"/>
        <v>02.03.03.01.001</v>
      </c>
      <c r="G511" s="1144"/>
      <c r="H511" s="1142" t="s">
        <v>1240</v>
      </c>
      <c r="J511" s="1142" t="str">
        <f t="shared" si="15"/>
        <v>02.03.03.01.001 Kapal Minyak</v>
      </c>
    </row>
    <row r="512" spans="1:10" x14ac:dyDescent="0.25">
      <c r="A512" s="1142">
        <v>2</v>
      </c>
      <c r="B512" s="1142">
        <v>3</v>
      </c>
      <c r="C512" s="1142">
        <v>3</v>
      </c>
      <c r="D512" s="1142">
        <v>1</v>
      </c>
      <c r="E512" s="1142">
        <v>2</v>
      </c>
      <c r="F512" s="1143" t="str">
        <f t="shared" si="14"/>
        <v>02.03.03.01.002</v>
      </c>
      <c r="G512" s="1144"/>
      <c r="H512" s="1142" t="s">
        <v>1241</v>
      </c>
      <c r="J512" s="1142" t="str">
        <f t="shared" si="15"/>
        <v>02.03.03.01.002 Tongkang Bermotor</v>
      </c>
    </row>
    <row r="513" spans="1:10" x14ac:dyDescent="0.25">
      <c r="A513" s="1142">
        <v>2</v>
      </c>
      <c r="B513" s="1142">
        <v>3</v>
      </c>
      <c r="C513" s="1142">
        <v>3</v>
      </c>
      <c r="D513" s="1142">
        <v>1</v>
      </c>
      <c r="E513" s="1142">
        <v>3</v>
      </c>
      <c r="F513" s="1143" t="str">
        <f t="shared" si="14"/>
        <v>02.03.03.01.003</v>
      </c>
      <c r="G513" s="1144"/>
      <c r="H513" s="1142" t="s">
        <v>1242</v>
      </c>
      <c r="J513" s="1142" t="str">
        <f t="shared" si="15"/>
        <v>02.03.03.01.003 Tug Boat+Attachment</v>
      </c>
    </row>
    <row r="514" spans="1:10" x14ac:dyDescent="0.25">
      <c r="A514" s="1142">
        <v>2</v>
      </c>
      <c r="B514" s="1142">
        <v>3</v>
      </c>
      <c r="C514" s="1142">
        <v>3</v>
      </c>
      <c r="D514" s="1142">
        <v>1</v>
      </c>
      <c r="E514" s="1142">
        <v>4</v>
      </c>
      <c r="F514" s="1143" t="str">
        <f t="shared" si="14"/>
        <v>02.03.03.01.004</v>
      </c>
      <c r="G514" s="1144"/>
      <c r="H514" s="1142" t="s">
        <v>1243</v>
      </c>
      <c r="J514" s="1142" t="str">
        <f t="shared" si="15"/>
        <v>02.03.03.01.004 Landing Ship Transportation (LST)</v>
      </c>
    </row>
    <row r="515" spans="1:10" x14ac:dyDescent="0.25">
      <c r="A515" s="1142">
        <v>2</v>
      </c>
      <c r="B515" s="1142">
        <v>3</v>
      </c>
      <c r="C515" s="1142">
        <v>3</v>
      </c>
      <c r="D515" s="1142">
        <v>1</v>
      </c>
      <c r="E515" s="1142">
        <v>5</v>
      </c>
      <c r="F515" s="1143" t="str">
        <f t="shared" si="14"/>
        <v>02.03.03.01.005</v>
      </c>
      <c r="G515" s="1144"/>
      <c r="H515" s="1142" t="s">
        <v>1244</v>
      </c>
      <c r="J515" s="1142" t="str">
        <f t="shared" si="15"/>
        <v>02.03.03.01.005 Kapal Hidrofoli</v>
      </c>
    </row>
    <row r="516" spans="1:10" x14ac:dyDescent="0.25">
      <c r="A516" s="1142">
        <v>2</v>
      </c>
      <c r="B516" s="1142">
        <v>3</v>
      </c>
      <c r="C516" s="1142">
        <v>3</v>
      </c>
      <c r="D516" s="1142">
        <v>1</v>
      </c>
      <c r="E516" s="1142">
        <v>6</v>
      </c>
      <c r="F516" s="1143" t="str">
        <f t="shared" ref="F516:F579" si="16">IF(A516&lt;&gt;"",RIGHT("0"&amp;A516,2)&amp;"."&amp;RIGHT("0"&amp;B516,2)&amp;"."&amp;RIGHT("0"&amp;C516,2)&amp;"."&amp;RIGHT("0"&amp;D516,2)&amp;"."&amp;IF(LEN(E516)&lt;3,RIGHT("00"&amp;E516,3),E516),"")</f>
        <v>02.03.03.01.006</v>
      </c>
      <c r="G516" s="1144"/>
      <c r="H516" s="1142" t="s">
        <v>1245</v>
      </c>
      <c r="J516" s="1142" t="str">
        <f t="shared" ref="J516:J579" si="17">F516&amp;" "&amp;H516</f>
        <v>02.03.03.01.006 Kapal Motor</v>
      </c>
    </row>
    <row r="517" spans="1:10" x14ac:dyDescent="0.25">
      <c r="A517" s="1142">
        <v>2</v>
      </c>
      <c r="B517" s="1142">
        <v>3</v>
      </c>
      <c r="C517" s="1142">
        <v>3</v>
      </c>
      <c r="D517" s="1142">
        <v>1</v>
      </c>
      <c r="E517" s="1142">
        <v>7</v>
      </c>
      <c r="F517" s="1143" t="str">
        <f t="shared" si="16"/>
        <v>02.03.03.01.007</v>
      </c>
      <c r="G517" s="1144"/>
      <c r="H517" s="1142" t="s">
        <v>1246</v>
      </c>
      <c r="J517" s="1142" t="str">
        <f t="shared" si="17"/>
        <v>02.03.03.01.007 Alat Angkut Apung Motor Brg Lain-lain</v>
      </c>
    </row>
    <row r="518" spans="1:10" x14ac:dyDescent="0.25">
      <c r="A518" s="1142">
        <v>2</v>
      </c>
      <c r="B518" s="1142">
        <v>3</v>
      </c>
      <c r="C518" s="1142">
        <v>3</v>
      </c>
      <c r="D518" s="1142">
        <v>2</v>
      </c>
      <c r="E518" s="1142">
        <v>1</v>
      </c>
      <c r="F518" s="1143" t="str">
        <f t="shared" si="16"/>
        <v>02.03.03.02.001</v>
      </c>
      <c r="G518" s="1144"/>
      <c r="H518" s="1142" t="s">
        <v>1247</v>
      </c>
      <c r="J518" s="1142" t="str">
        <f t="shared" si="17"/>
        <v>02.03.03.02.001 Speed Boat</v>
      </c>
    </row>
    <row r="519" spans="1:10" x14ac:dyDescent="0.25">
      <c r="A519" s="1142">
        <v>2</v>
      </c>
      <c r="B519" s="1142">
        <v>3</v>
      </c>
      <c r="C519" s="1142">
        <v>3</v>
      </c>
      <c r="D519" s="1142">
        <v>2</v>
      </c>
      <c r="E519" s="1142">
        <v>2</v>
      </c>
      <c r="F519" s="1143" t="str">
        <f t="shared" si="16"/>
        <v>02.03.03.02.002</v>
      </c>
      <c r="G519" s="1144"/>
      <c r="H519" s="1142" t="s">
        <v>1248</v>
      </c>
      <c r="J519" s="1142" t="str">
        <f t="shared" si="17"/>
        <v>02.03.03.02.002 Motor Boat</v>
      </c>
    </row>
    <row r="520" spans="1:10" x14ac:dyDescent="0.25">
      <c r="A520" s="1142">
        <v>2</v>
      </c>
      <c r="B520" s="1142">
        <v>3</v>
      </c>
      <c r="C520" s="1142">
        <v>3</v>
      </c>
      <c r="D520" s="1142">
        <v>2</v>
      </c>
      <c r="E520" s="1142">
        <v>3</v>
      </c>
      <c r="F520" s="1143" t="str">
        <f t="shared" si="16"/>
        <v>02.03.03.02.003</v>
      </c>
      <c r="G520" s="1144"/>
      <c r="H520" s="1142" t="s">
        <v>1249</v>
      </c>
      <c r="J520" s="1142" t="str">
        <f t="shared" si="17"/>
        <v>02.03.03.02.003 Klotok</v>
      </c>
    </row>
    <row r="521" spans="1:10" x14ac:dyDescent="0.25">
      <c r="A521" s="1142">
        <v>2</v>
      </c>
      <c r="B521" s="1142">
        <v>3</v>
      </c>
      <c r="C521" s="1142">
        <v>3</v>
      </c>
      <c r="D521" s="1142">
        <v>2</v>
      </c>
      <c r="E521" s="1142">
        <v>4</v>
      </c>
      <c r="F521" s="1143" t="str">
        <f t="shared" si="16"/>
        <v>02.03.03.02.004</v>
      </c>
      <c r="G521" s="1144"/>
      <c r="H521" s="1142" t="s">
        <v>1250</v>
      </c>
      <c r="J521" s="1142" t="str">
        <f t="shared" si="17"/>
        <v>02.03.03.02.004 Ferry</v>
      </c>
    </row>
    <row r="522" spans="1:10" x14ac:dyDescent="0.25">
      <c r="A522" s="1142">
        <v>2</v>
      </c>
      <c r="B522" s="1142">
        <v>3</v>
      </c>
      <c r="C522" s="1142">
        <v>3</v>
      </c>
      <c r="D522" s="1142">
        <v>2</v>
      </c>
      <c r="E522" s="1142">
        <v>5</v>
      </c>
      <c r="F522" s="1143" t="str">
        <f t="shared" si="16"/>
        <v>02.03.03.02.005</v>
      </c>
      <c r="G522" s="1144"/>
      <c r="H522" s="1142" t="s">
        <v>1251</v>
      </c>
      <c r="J522" s="1142" t="str">
        <f t="shared" si="17"/>
        <v>02.03.03.02.005 Hidrofoil</v>
      </c>
    </row>
    <row r="523" spans="1:10" x14ac:dyDescent="0.25">
      <c r="A523" s="1142">
        <v>2</v>
      </c>
      <c r="B523" s="1142">
        <v>3</v>
      </c>
      <c r="C523" s="1142">
        <v>3</v>
      </c>
      <c r="D523" s="1142">
        <v>2</v>
      </c>
      <c r="E523" s="1142">
        <v>6</v>
      </c>
      <c r="F523" s="1143" t="str">
        <f t="shared" si="16"/>
        <v>02.03.03.02.006</v>
      </c>
      <c r="G523" s="1144"/>
      <c r="H523" s="1142" t="s">
        <v>1252</v>
      </c>
      <c r="J523" s="1142" t="str">
        <f t="shared" si="17"/>
        <v>02.03.03.02.006 Jetfoil</v>
      </c>
    </row>
    <row r="524" spans="1:10" x14ac:dyDescent="0.25">
      <c r="A524" s="1142">
        <v>2</v>
      </c>
      <c r="B524" s="1142">
        <v>3</v>
      </c>
      <c r="C524" s="1142">
        <v>3</v>
      </c>
      <c r="D524" s="1142">
        <v>2</v>
      </c>
      <c r="E524" s="1142">
        <v>7</v>
      </c>
      <c r="F524" s="1143" t="str">
        <f t="shared" si="16"/>
        <v>02.03.03.02.007</v>
      </c>
      <c r="G524" s="1144"/>
      <c r="H524" s="1142" t="s">
        <v>1253</v>
      </c>
      <c r="J524" s="1142" t="str">
        <f t="shared" si="17"/>
        <v>02.03.03.02.007 Long Boat</v>
      </c>
    </row>
    <row r="525" spans="1:10" x14ac:dyDescent="0.25">
      <c r="A525" s="1142">
        <v>2</v>
      </c>
      <c r="B525" s="1142">
        <v>3</v>
      </c>
      <c r="C525" s="1142">
        <v>3</v>
      </c>
      <c r="D525" s="1142">
        <v>2</v>
      </c>
      <c r="E525" s="1142">
        <v>8</v>
      </c>
      <c r="F525" s="1143" t="str">
        <f t="shared" si="16"/>
        <v>02.03.03.02.008</v>
      </c>
      <c r="G525" s="1144"/>
      <c r="H525" s="1142" t="s">
        <v>1254</v>
      </c>
      <c r="J525" s="1142" t="str">
        <f t="shared" si="17"/>
        <v>02.03.03.02.008 Alat Angkut Apung Penumpang Lain-lain</v>
      </c>
    </row>
    <row r="526" spans="1:10" x14ac:dyDescent="0.25">
      <c r="A526" s="1142">
        <v>2</v>
      </c>
      <c r="B526" s="1142">
        <v>3</v>
      </c>
      <c r="C526" s="1142">
        <v>3</v>
      </c>
      <c r="D526" s="1142">
        <v>3</v>
      </c>
      <c r="E526" s="1142">
        <v>1</v>
      </c>
      <c r="F526" s="1143" t="str">
        <f t="shared" si="16"/>
        <v>02.03.03.03.001</v>
      </c>
      <c r="G526" s="1144"/>
      <c r="H526" s="1142" t="s">
        <v>1255</v>
      </c>
      <c r="J526" s="1142" t="str">
        <f t="shared" si="17"/>
        <v>02.03.03.03.001 Surver Boat</v>
      </c>
    </row>
    <row r="527" spans="1:10" x14ac:dyDescent="0.25">
      <c r="A527" s="1142">
        <v>2</v>
      </c>
      <c r="B527" s="1142">
        <v>3</v>
      </c>
      <c r="C527" s="1142">
        <v>3</v>
      </c>
      <c r="D527" s="1142">
        <v>3</v>
      </c>
      <c r="E527" s="1142">
        <v>2</v>
      </c>
      <c r="F527" s="1143" t="str">
        <f t="shared" si="16"/>
        <v>02.03.03.03.002</v>
      </c>
      <c r="G527" s="1144"/>
      <c r="H527" s="1142" t="s">
        <v>1256</v>
      </c>
      <c r="J527" s="1142" t="str">
        <f t="shared" si="17"/>
        <v>02.03.03.03.002 Kapal Anti Polusi</v>
      </c>
    </row>
    <row r="528" spans="1:10" x14ac:dyDescent="0.25">
      <c r="A528" s="1142">
        <v>2</v>
      </c>
      <c r="B528" s="1142">
        <v>3</v>
      </c>
      <c r="C528" s="1142">
        <v>3</v>
      </c>
      <c r="D528" s="1142">
        <v>3</v>
      </c>
      <c r="E528" s="1142">
        <v>3</v>
      </c>
      <c r="F528" s="1143" t="str">
        <f t="shared" si="16"/>
        <v>02.03.03.03.003</v>
      </c>
      <c r="G528" s="1144"/>
      <c r="H528" s="1142" t="s">
        <v>1257</v>
      </c>
      <c r="J528" s="1142" t="str">
        <f t="shared" si="17"/>
        <v>02.03.03.03.003 Kapal Perambuan</v>
      </c>
    </row>
    <row r="529" spans="1:10" x14ac:dyDescent="0.25">
      <c r="A529" s="1142">
        <v>2</v>
      </c>
      <c r="B529" s="1142">
        <v>3</v>
      </c>
      <c r="C529" s="1142">
        <v>3</v>
      </c>
      <c r="D529" s="1142">
        <v>3</v>
      </c>
      <c r="E529" s="1142">
        <v>4</v>
      </c>
      <c r="F529" s="1143" t="str">
        <f t="shared" si="16"/>
        <v>02.03.03.03.004</v>
      </c>
      <c r="G529" s="1144"/>
      <c r="H529" s="1142" t="s">
        <v>1258</v>
      </c>
      <c r="J529" s="1142" t="str">
        <f t="shared" si="17"/>
        <v>02.03.03.03.004 Out Boat Motor</v>
      </c>
    </row>
    <row r="530" spans="1:10" x14ac:dyDescent="0.25">
      <c r="A530" s="1142">
        <v>2</v>
      </c>
      <c r="B530" s="1142">
        <v>3</v>
      </c>
      <c r="C530" s="1142">
        <v>3</v>
      </c>
      <c r="D530" s="1142">
        <v>3</v>
      </c>
      <c r="E530" s="1142">
        <v>5</v>
      </c>
      <c r="F530" s="1143" t="str">
        <f t="shared" si="16"/>
        <v>02.03.03.03.005</v>
      </c>
      <c r="G530" s="1144"/>
      <c r="H530" s="1142" t="s">
        <v>1259</v>
      </c>
      <c r="J530" s="1142" t="str">
        <f t="shared" si="17"/>
        <v>02.03.03.03.005 Kapal Hydrografi</v>
      </c>
    </row>
    <row r="531" spans="1:10" x14ac:dyDescent="0.25">
      <c r="A531" s="1142">
        <v>2</v>
      </c>
      <c r="B531" s="1142">
        <v>3</v>
      </c>
      <c r="C531" s="1142">
        <v>3</v>
      </c>
      <c r="D531" s="1142">
        <v>3</v>
      </c>
      <c r="E531" s="1142">
        <v>6</v>
      </c>
      <c r="F531" s="1143" t="str">
        <f t="shared" si="16"/>
        <v>02.03.03.03.006</v>
      </c>
      <c r="G531" s="1144"/>
      <c r="H531" s="1142" t="s">
        <v>1260</v>
      </c>
      <c r="J531" s="1142" t="str">
        <f t="shared" si="17"/>
        <v>02.03.03.03.006 Kapal Unit Penerangan Air</v>
      </c>
    </row>
    <row r="532" spans="1:10" x14ac:dyDescent="0.25">
      <c r="A532" s="1142">
        <v>2</v>
      </c>
      <c r="B532" s="1142">
        <v>3</v>
      </c>
      <c r="C532" s="1142">
        <v>3</v>
      </c>
      <c r="D532" s="1142">
        <v>3</v>
      </c>
      <c r="E532" s="1142">
        <v>7</v>
      </c>
      <c r="F532" s="1143" t="str">
        <f t="shared" si="16"/>
        <v>02.03.03.03.007</v>
      </c>
      <c r="G532" s="1144"/>
      <c r="H532" s="1142" t="s">
        <v>1261</v>
      </c>
      <c r="J532" s="1142" t="str">
        <f t="shared" si="17"/>
        <v>02.03.03.03.007 Kapal Visual Mini</v>
      </c>
    </row>
    <row r="533" spans="1:10" x14ac:dyDescent="0.25">
      <c r="A533" s="1142">
        <v>2</v>
      </c>
      <c r="B533" s="1142">
        <v>3</v>
      </c>
      <c r="C533" s="1142">
        <v>3</v>
      </c>
      <c r="D533" s="1142">
        <v>3</v>
      </c>
      <c r="E533" s="1142">
        <v>8</v>
      </c>
      <c r="F533" s="1143" t="str">
        <f t="shared" si="16"/>
        <v>02.03.03.03.008</v>
      </c>
      <c r="G533" s="1144"/>
      <c r="H533" s="1142" t="s">
        <v>1262</v>
      </c>
      <c r="J533" s="1142" t="str">
        <f t="shared" si="17"/>
        <v>02.03.03.03.008 Kapal Penangkap Ikan</v>
      </c>
    </row>
    <row r="534" spans="1:10" x14ac:dyDescent="0.25">
      <c r="A534" s="1142">
        <v>2</v>
      </c>
      <c r="B534" s="1142">
        <v>3</v>
      </c>
      <c r="C534" s="1142">
        <v>3</v>
      </c>
      <c r="D534" s="1142">
        <v>3</v>
      </c>
      <c r="E534" s="1142">
        <v>9</v>
      </c>
      <c r="F534" s="1143" t="str">
        <f t="shared" si="16"/>
        <v>02.03.03.03.009</v>
      </c>
      <c r="G534" s="1144"/>
      <c r="H534" s="1142" t="s">
        <v>1263</v>
      </c>
      <c r="J534" s="1142" t="str">
        <f t="shared" si="17"/>
        <v>02.03.03.03.009 Kapal Pengangkut Hewan</v>
      </c>
    </row>
    <row r="535" spans="1:10" x14ac:dyDescent="0.25">
      <c r="A535" s="1142">
        <v>2</v>
      </c>
      <c r="B535" s="1142">
        <v>3</v>
      </c>
      <c r="C535" s="1142">
        <v>3</v>
      </c>
      <c r="D535" s="1142">
        <v>3</v>
      </c>
      <c r="E535" s="1142">
        <v>10</v>
      </c>
      <c r="F535" s="1143" t="str">
        <f t="shared" si="16"/>
        <v>02.03.03.03.010</v>
      </c>
      <c r="G535" s="1144"/>
      <c r="H535" s="1142" t="s">
        <v>1264</v>
      </c>
      <c r="J535" s="1142" t="str">
        <f t="shared" si="17"/>
        <v>02.03.03.03.010 Kapal Patroli Pantai</v>
      </c>
    </row>
    <row r="536" spans="1:10" x14ac:dyDescent="0.25">
      <c r="A536" s="1142">
        <v>2</v>
      </c>
      <c r="B536" s="1142">
        <v>3</v>
      </c>
      <c r="C536" s="1142">
        <v>3</v>
      </c>
      <c r="D536" s="1142">
        <v>3</v>
      </c>
      <c r="E536" s="1142">
        <v>11</v>
      </c>
      <c r="F536" s="1143" t="str">
        <f t="shared" si="16"/>
        <v>02.03.03.03.011</v>
      </c>
      <c r="G536" s="1144"/>
      <c r="H536" s="1142" t="s">
        <v>1265</v>
      </c>
      <c r="J536" s="1142" t="str">
        <f t="shared" si="17"/>
        <v>02.03.03.03.011 Alat Angkut Apung Bermotor Khusus Lain-lain</v>
      </c>
    </row>
    <row r="537" spans="1:10" x14ac:dyDescent="0.25">
      <c r="A537" s="1142">
        <v>2</v>
      </c>
      <c r="B537" s="1142">
        <v>3</v>
      </c>
      <c r="C537" s="1142">
        <v>4</v>
      </c>
      <c r="D537" s="1142">
        <v>1</v>
      </c>
      <c r="E537" s="1142">
        <v>1</v>
      </c>
      <c r="F537" s="1143" t="str">
        <f t="shared" si="16"/>
        <v>02.03.04.01.001</v>
      </c>
      <c r="G537" s="1144"/>
      <c r="H537" s="1142" t="s">
        <v>1266</v>
      </c>
      <c r="J537" s="1142" t="str">
        <f t="shared" si="17"/>
        <v>02.03.04.01.001 Tongkang</v>
      </c>
    </row>
    <row r="538" spans="1:10" x14ac:dyDescent="0.25">
      <c r="A538" s="1142">
        <v>2</v>
      </c>
      <c r="B538" s="1142">
        <v>3</v>
      </c>
      <c r="C538" s="1142">
        <v>4</v>
      </c>
      <c r="D538" s="1142">
        <v>1</v>
      </c>
      <c r="E538" s="1142">
        <v>2</v>
      </c>
      <c r="F538" s="1143" t="str">
        <f t="shared" si="16"/>
        <v>02.03.04.01.002</v>
      </c>
      <c r="G538" s="1144"/>
      <c r="H538" s="1142" t="s">
        <v>1267</v>
      </c>
      <c r="J538" s="1142" t="str">
        <f t="shared" si="17"/>
        <v>02.03.04.01.002 Perahu Barang</v>
      </c>
    </row>
    <row r="539" spans="1:10" x14ac:dyDescent="0.25">
      <c r="A539" s="1142">
        <v>2</v>
      </c>
      <c r="B539" s="1142">
        <v>3</v>
      </c>
      <c r="C539" s="1142">
        <v>4</v>
      </c>
      <c r="D539" s="1142">
        <v>1</v>
      </c>
      <c r="E539" s="1142">
        <v>3</v>
      </c>
      <c r="F539" s="1143" t="str">
        <f t="shared" si="16"/>
        <v>02.03.04.01.003</v>
      </c>
      <c r="G539" s="1144"/>
      <c r="H539" s="1142" t="s">
        <v>1268</v>
      </c>
      <c r="J539" s="1142" t="str">
        <f t="shared" si="17"/>
        <v>02.03.04.01.003 Alat ANgkut apung Tak Bermotor Lain-lain</v>
      </c>
    </row>
    <row r="540" spans="1:10" x14ac:dyDescent="0.25">
      <c r="A540" s="1142">
        <v>2</v>
      </c>
      <c r="B540" s="1142">
        <v>3</v>
      </c>
      <c r="C540" s="1142">
        <v>4</v>
      </c>
      <c r="D540" s="1142">
        <v>2</v>
      </c>
      <c r="E540" s="1142">
        <v>1</v>
      </c>
      <c r="F540" s="1143" t="str">
        <f t="shared" si="16"/>
        <v>02.03.04.02.001</v>
      </c>
      <c r="G540" s="1144"/>
      <c r="H540" s="1142" t="s">
        <v>1269</v>
      </c>
      <c r="J540" s="1142" t="str">
        <f t="shared" si="17"/>
        <v>02.03.04.02.001 Perahu Penumpang</v>
      </c>
    </row>
    <row r="541" spans="1:10" x14ac:dyDescent="0.25">
      <c r="A541" s="1142">
        <v>2</v>
      </c>
      <c r="B541" s="1142">
        <v>3</v>
      </c>
      <c r="C541" s="1142">
        <v>4</v>
      </c>
      <c r="D541" s="1142">
        <v>2</v>
      </c>
      <c r="E541" s="1142">
        <v>2</v>
      </c>
      <c r="F541" s="1143" t="str">
        <f t="shared" si="16"/>
        <v>02.03.04.02.002</v>
      </c>
      <c r="G541" s="1144"/>
      <c r="H541" s="1142" t="s">
        <v>1270</v>
      </c>
      <c r="J541" s="1142" t="str">
        <f t="shared" si="17"/>
        <v>02.03.04.02.002 Perahu Penyeberangan</v>
      </c>
    </row>
    <row r="542" spans="1:10" x14ac:dyDescent="0.25">
      <c r="A542" s="1142">
        <v>2</v>
      </c>
      <c r="B542" s="1142">
        <v>3</v>
      </c>
      <c r="C542" s="1142">
        <v>4</v>
      </c>
      <c r="D542" s="1142">
        <v>2</v>
      </c>
      <c r="E542" s="1142">
        <v>3</v>
      </c>
      <c r="F542" s="1143" t="str">
        <f t="shared" si="16"/>
        <v>02.03.04.02.003</v>
      </c>
      <c r="G542" s="1144"/>
      <c r="H542" s="1142" t="s">
        <v>1271</v>
      </c>
      <c r="J542" s="1142" t="str">
        <f t="shared" si="17"/>
        <v>02.03.04.02.003 Alat Angkut Apung Tak Bermotor Lain-lain</v>
      </c>
    </row>
    <row r="543" spans="1:10" x14ac:dyDescent="0.25">
      <c r="A543" s="1142">
        <v>2</v>
      </c>
      <c r="B543" s="1142">
        <v>3</v>
      </c>
      <c r="C543" s="1142">
        <v>5</v>
      </c>
      <c r="D543" s="1142">
        <v>1</v>
      </c>
      <c r="E543" s="1142">
        <v>1</v>
      </c>
      <c r="F543" s="1143" t="str">
        <f t="shared" si="16"/>
        <v>02.03.05.01.001</v>
      </c>
      <c r="G543" s="1144"/>
      <c r="H543" s="1142" t="s">
        <v>1272</v>
      </c>
      <c r="J543" s="1142" t="str">
        <f t="shared" si="17"/>
        <v>02.03.05.01.001 Mesin Jet (Fuel Jet)</v>
      </c>
    </row>
    <row r="544" spans="1:10" x14ac:dyDescent="0.25">
      <c r="A544" s="1142">
        <v>2</v>
      </c>
      <c r="B544" s="1142">
        <v>3</v>
      </c>
      <c r="C544" s="1142">
        <v>5</v>
      </c>
      <c r="D544" s="1142">
        <v>1</v>
      </c>
      <c r="E544" s="1142">
        <v>2</v>
      </c>
      <c r="F544" s="1143" t="str">
        <f t="shared" si="16"/>
        <v>02.03.05.01.002</v>
      </c>
      <c r="G544" s="1144"/>
      <c r="H544" s="1142" t="s">
        <v>1273</v>
      </c>
      <c r="J544" s="1142" t="str">
        <f t="shared" si="17"/>
        <v>02.03.05.01.002 Turbo Prop</v>
      </c>
    </row>
    <row r="545" spans="1:10" x14ac:dyDescent="0.25">
      <c r="A545" s="1142">
        <v>2</v>
      </c>
      <c r="B545" s="1142">
        <v>3</v>
      </c>
      <c r="C545" s="1142">
        <v>5</v>
      </c>
      <c r="D545" s="1142">
        <v>1</v>
      </c>
      <c r="E545" s="1142">
        <v>3</v>
      </c>
      <c r="F545" s="1143" t="str">
        <f t="shared" si="16"/>
        <v>02.03.05.01.003</v>
      </c>
      <c r="G545" s="1144"/>
      <c r="H545" s="1142" t="s">
        <v>1274</v>
      </c>
      <c r="J545" s="1142" t="str">
        <f t="shared" si="17"/>
        <v>02.03.05.01.003 Kapal Terbang Baling-baling</v>
      </c>
    </row>
    <row r="546" spans="1:10" x14ac:dyDescent="0.25">
      <c r="A546" s="1142">
        <v>2</v>
      </c>
      <c r="B546" s="1142">
        <v>3</v>
      </c>
      <c r="C546" s="1142">
        <v>5</v>
      </c>
      <c r="D546" s="1142">
        <v>1</v>
      </c>
      <c r="E546" s="1142">
        <v>4</v>
      </c>
      <c r="F546" s="1143" t="str">
        <f t="shared" si="16"/>
        <v>02.03.05.01.004</v>
      </c>
      <c r="G546" s="1144"/>
      <c r="H546" s="1142" t="s">
        <v>1275</v>
      </c>
      <c r="J546" s="1142" t="str">
        <f t="shared" si="17"/>
        <v>02.03.05.01.004 Helicopter</v>
      </c>
    </row>
    <row r="547" spans="1:10" x14ac:dyDescent="0.25">
      <c r="A547" s="1142">
        <v>2</v>
      </c>
      <c r="B547" s="1142">
        <v>3</v>
      </c>
      <c r="C547" s="1142">
        <v>5</v>
      </c>
      <c r="D547" s="1142">
        <v>1</v>
      </c>
      <c r="E547" s="1142">
        <v>5</v>
      </c>
      <c r="F547" s="1143" t="str">
        <f t="shared" si="16"/>
        <v>02.03.05.01.005</v>
      </c>
      <c r="G547" s="1144"/>
      <c r="H547" s="1142" t="s">
        <v>1276</v>
      </c>
      <c r="J547" s="1142" t="str">
        <f t="shared" si="17"/>
        <v>02.03.05.01.005 Ampibi</v>
      </c>
    </row>
    <row r="548" spans="1:10" x14ac:dyDescent="0.25">
      <c r="A548" s="1142">
        <v>2</v>
      </c>
      <c r="B548" s="1142">
        <v>3</v>
      </c>
      <c r="C548" s="1142">
        <v>5</v>
      </c>
      <c r="D548" s="1142">
        <v>1</v>
      </c>
      <c r="E548" s="1142">
        <v>6</v>
      </c>
      <c r="F548" s="1143" t="str">
        <f t="shared" si="16"/>
        <v>02.03.05.01.006</v>
      </c>
      <c r="G548" s="1144"/>
      <c r="H548" s="1142" t="s">
        <v>1277</v>
      </c>
      <c r="J548" s="1142" t="str">
        <f t="shared" si="17"/>
        <v>02.03.05.01.006 Kapal Terbang Lain-lain</v>
      </c>
    </row>
    <row r="549" spans="1:10" x14ac:dyDescent="0.25">
      <c r="A549" s="1142">
        <v>2</v>
      </c>
      <c r="B549" s="1142">
        <v>4</v>
      </c>
      <c r="C549" s="1142">
        <v>1</v>
      </c>
      <c r="D549" s="1142">
        <v>1</v>
      </c>
      <c r="E549" s="1142">
        <v>1</v>
      </c>
      <c r="F549" s="1143" t="str">
        <f t="shared" si="16"/>
        <v>02.04.01.01.001</v>
      </c>
      <c r="G549" s="1144"/>
      <c r="H549" s="1142" t="s">
        <v>1278</v>
      </c>
      <c r="J549" s="1142" t="str">
        <f t="shared" si="17"/>
        <v>02.04.01.01.001 Mesin Bubut</v>
      </c>
    </row>
    <row r="550" spans="1:10" x14ac:dyDescent="0.25">
      <c r="A550" s="1142">
        <v>2</v>
      </c>
      <c r="B550" s="1142">
        <v>4</v>
      </c>
      <c r="C550" s="1142">
        <v>1</v>
      </c>
      <c r="D550" s="1142">
        <v>1</v>
      </c>
      <c r="E550" s="1142">
        <v>2</v>
      </c>
      <c r="F550" s="1143" t="str">
        <f t="shared" si="16"/>
        <v>02.04.01.01.002</v>
      </c>
      <c r="G550" s="1144"/>
      <c r="H550" s="1142" t="s">
        <v>1279</v>
      </c>
      <c r="J550" s="1142" t="str">
        <f t="shared" si="17"/>
        <v>02.04.01.01.002 Mesin Press</v>
      </c>
    </row>
    <row r="551" spans="1:10" x14ac:dyDescent="0.25">
      <c r="A551" s="1142">
        <v>2</v>
      </c>
      <c r="B551" s="1142">
        <v>4</v>
      </c>
      <c r="C551" s="1142">
        <v>1</v>
      </c>
      <c r="D551" s="1142">
        <v>1</v>
      </c>
      <c r="E551" s="1142">
        <v>3</v>
      </c>
      <c r="F551" s="1143" t="str">
        <f t="shared" si="16"/>
        <v>02.04.01.01.003</v>
      </c>
      <c r="G551" s="1144"/>
      <c r="H551" s="1142" t="s">
        <v>1280</v>
      </c>
      <c r="J551" s="1142" t="str">
        <f t="shared" si="17"/>
        <v>02.04.01.01.003 Mesin Ketam</v>
      </c>
    </row>
    <row r="552" spans="1:10" x14ac:dyDescent="0.25">
      <c r="A552" s="1142">
        <v>2</v>
      </c>
      <c r="B552" s="1142">
        <v>4</v>
      </c>
      <c r="C552" s="1142">
        <v>1</v>
      </c>
      <c r="D552" s="1142">
        <v>1</v>
      </c>
      <c r="E552" s="1142">
        <v>4</v>
      </c>
      <c r="F552" s="1143" t="str">
        <f t="shared" si="16"/>
        <v>02.04.01.01.004</v>
      </c>
      <c r="G552" s="1144"/>
      <c r="H552" s="1142" t="s">
        <v>1281</v>
      </c>
      <c r="J552" s="1142" t="str">
        <f t="shared" si="17"/>
        <v>02.04.01.01.004 Mesin Pres Hidrolik &amp; Punsh</v>
      </c>
    </row>
    <row r="553" spans="1:10" x14ac:dyDescent="0.25">
      <c r="A553" s="1142">
        <v>2</v>
      </c>
      <c r="B553" s="1142">
        <v>4</v>
      </c>
      <c r="C553" s="1142">
        <v>1</v>
      </c>
      <c r="D553" s="1142">
        <v>1</v>
      </c>
      <c r="E553" s="1142">
        <v>5</v>
      </c>
      <c r="F553" s="1143" t="str">
        <f t="shared" si="16"/>
        <v>02.04.01.01.005</v>
      </c>
      <c r="G553" s="1144"/>
      <c r="H553" s="1142" t="s">
        <v>1282</v>
      </c>
      <c r="J553" s="1142" t="str">
        <f t="shared" si="17"/>
        <v>02.04.01.01.005 Mesin Bor</v>
      </c>
    </row>
    <row r="554" spans="1:10" x14ac:dyDescent="0.25">
      <c r="A554" s="1142">
        <v>2</v>
      </c>
      <c r="B554" s="1142">
        <v>4</v>
      </c>
      <c r="C554" s="1142">
        <v>1</v>
      </c>
      <c r="D554" s="1142">
        <v>1</v>
      </c>
      <c r="E554" s="1142">
        <v>6</v>
      </c>
      <c r="F554" s="1143" t="str">
        <f t="shared" si="16"/>
        <v>02.04.01.01.006</v>
      </c>
      <c r="G554" s="1144"/>
      <c r="H554" s="1142" t="s">
        <v>1283</v>
      </c>
      <c r="J554" s="1142" t="str">
        <f t="shared" si="17"/>
        <v>02.04.01.01.006 Mesin Gergaji Logam</v>
      </c>
    </row>
    <row r="555" spans="1:10" x14ac:dyDescent="0.25">
      <c r="A555" s="1142">
        <v>2</v>
      </c>
      <c r="B555" s="1142">
        <v>4</v>
      </c>
      <c r="C555" s="1142">
        <v>1</v>
      </c>
      <c r="D555" s="1142">
        <v>1</v>
      </c>
      <c r="E555" s="1142">
        <v>7</v>
      </c>
      <c r="F555" s="1143" t="str">
        <f t="shared" si="16"/>
        <v>02.04.01.01.007</v>
      </c>
      <c r="G555" s="1144"/>
      <c r="H555" s="1142" t="s">
        <v>1284</v>
      </c>
      <c r="J555" s="1142" t="str">
        <f t="shared" si="17"/>
        <v>02.04.01.01.007 Mesin Gerinda</v>
      </c>
    </row>
    <row r="556" spans="1:10" x14ac:dyDescent="0.25">
      <c r="A556" s="1142">
        <v>2</v>
      </c>
      <c r="B556" s="1142">
        <v>4</v>
      </c>
      <c r="C556" s="1142">
        <v>1</v>
      </c>
      <c r="D556" s="1142">
        <v>1</v>
      </c>
      <c r="E556" s="1142">
        <v>8</v>
      </c>
      <c r="F556" s="1143" t="str">
        <f t="shared" si="16"/>
        <v>02.04.01.01.008</v>
      </c>
      <c r="G556" s="1144"/>
      <c r="H556" s="1142" t="s">
        <v>1285</v>
      </c>
      <c r="J556" s="1142" t="str">
        <f t="shared" si="17"/>
        <v>02.04.01.01.008 Mesin Rol</v>
      </c>
    </row>
    <row r="557" spans="1:10" x14ac:dyDescent="0.25">
      <c r="A557" s="1142">
        <v>2</v>
      </c>
      <c r="B557" s="1142">
        <v>4</v>
      </c>
      <c r="C557" s="1142">
        <v>1</v>
      </c>
      <c r="D557" s="1142">
        <v>1</v>
      </c>
      <c r="E557" s="1142">
        <v>9</v>
      </c>
      <c r="F557" s="1143" t="str">
        <f t="shared" si="16"/>
        <v>02.04.01.01.009</v>
      </c>
      <c r="G557" s="1144"/>
      <c r="H557" s="1142" t="s">
        <v>1286</v>
      </c>
      <c r="J557" s="1142" t="str">
        <f t="shared" si="17"/>
        <v>02.04.01.01.009 Mesin Bor Cylinder</v>
      </c>
    </row>
    <row r="558" spans="1:10" x14ac:dyDescent="0.25">
      <c r="A558" s="1142">
        <v>2</v>
      </c>
      <c r="B558" s="1142">
        <v>4</v>
      </c>
      <c r="C558" s="1142">
        <v>1</v>
      </c>
      <c r="D558" s="1142">
        <v>1</v>
      </c>
      <c r="E558" s="1142">
        <v>10</v>
      </c>
      <c r="F558" s="1143" t="str">
        <f t="shared" si="16"/>
        <v>02.04.01.01.010</v>
      </c>
      <c r="G558" s="1144"/>
      <c r="H558" s="1142" t="s">
        <v>1287</v>
      </c>
      <c r="J558" s="1142" t="str">
        <f t="shared" si="17"/>
        <v>02.04.01.01.010 Mesin Skrup</v>
      </c>
    </row>
    <row r="559" spans="1:10" x14ac:dyDescent="0.25">
      <c r="A559" s="1142">
        <v>2</v>
      </c>
      <c r="B559" s="1142">
        <v>4</v>
      </c>
      <c r="C559" s="1142">
        <v>1</v>
      </c>
      <c r="D559" s="1142">
        <v>1</v>
      </c>
      <c r="E559" s="1142">
        <v>11</v>
      </c>
      <c r="F559" s="1143" t="str">
        <f t="shared" si="16"/>
        <v>02.04.01.01.011</v>
      </c>
      <c r="G559" s="1144"/>
      <c r="H559" s="1142" t="s">
        <v>1288</v>
      </c>
      <c r="J559" s="1142" t="str">
        <f t="shared" si="17"/>
        <v>02.04.01.01.011 Mesin Milling</v>
      </c>
    </row>
    <row r="560" spans="1:10" x14ac:dyDescent="0.25">
      <c r="A560" s="1142">
        <v>2</v>
      </c>
      <c r="B560" s="1142">
        <v>4</v>
      </c>
      <c r="C560" s="1142">
        <v>1</v>
      </c>
      <c r="D560" s="1142">
        <v>1</v>
      </c>
      <c r="E560" s="1142">
        <v>12</v>
      </c>
      <c r="F560" s="1143" t="str">
        <f t="shared" si="16"/>
        <v>02.04.01.01.012</v>
      </c>
      <c r="G560" s="1144"/>
      <c r="H560" s="1142" t="s">
        <v>1289</v>
      </c>
      <c r="J560" s="1142" t="str">
        <f t="shared" si="17"/>
        <v>02.04.01.01.012 Mesin Purel</v>
      </c>
    </row>
    <row r="561" spans="1:10" x14ac:dyDescent="0.25">
      <c r="A561" s="1142">
        <v>2</v>
      </c>
      <c r="B561" s="1142">
        <v>4</v>
      </c>
      <c r="C561" s="1142">
        <v>1</v>
      </c>
      <c r="D561" s="1142">
        <v>1</v>
      </c>
      <c r="E561" s="1142">
        <v>13</v>
      </c>
      <c r="F561" s="1143" t="str">
        <f t="shared" si="16"/>
        <v>02.04.01.01.013</v>
      </c>
      <c r="G561" s="1144"/>
      <c r="H561" s="1142" t="s">
        <v>1290</v>
      </c>
      <c r="J561" s="1142" t="str">
        <f t="shared" si="17"/>
        <v>02.04.01.01.013 Mesin Perapen</v>
      </c>
    </row>
    <row r="562" spans="1:10" x14ac:dyDescent="0.25">
      <c r="A562" s="1142">
        <v>2</v>
      </c>
      <c r="B562" s="1142">
        <v>4</v>
      </c>
      <c r="C562" s="1142">
        <v>1</v>
      </c>
      <c r="D562" s="1142">
        <v>1</v>
      </c>
      <c r="E562" s="1142">
        <v>14</v>
      </c>
      <c r="F562" s="1143" t="str">
        <f t="shared" si="16"/>
        <v>02.04.01.01.014</v>
      </c>
      <c r="G562" s="1144"/>
      <c r="H562" s="1142" t="s">
        <v>1291</v>
      </c>
      <c r="J562" s="1142" t="str">
        <f t="shared" si="17"/>
        <v>02.04.01.01.014 Mesin Sikat Kulit</v>
      </c>
    </row>
    <row r="563" spans="1:10" x14ac:dyDescent="0.25">
      <c r="A563" s="1142">
        <v>2</v>
      </c>
      <c r="B563" s="1142">
        <v>4</v>
      </c>
      <c r="C563" s="1142">
        <v>1</v>
      </c>
      <c r="D563" s="1142">
        <v>1</v>
      </c>
      <c r="E563" s="1142">
        <v>15</v>
      </c>
      <c r="F563" s="1143" t="str">
        <f t="shared" si="16"/>
        <v>02.04.01.01.015</v>
      </c>
      <c r="G563" s="1144"/>
      <c r="H563" s="1142" t="s">
        <v>1292</v>
      </c>
      <c r="J563" s="1142" t="str">
        <f t="shared" si="17"/>
        <v>02.04.01.01.015 Mesin Pemotong Kulit</v>
      </c>
    </row>
    <row r="564" spans="1:10" x14ac:dyDescent="0.25">
      <c r="A564" s="1142">
        <v>2</v>
      </c>
      <c r="B564" s="1142">
        <v>4</v>
      </c>
      <c r="C564" s="1142">
        <v>1</v>
      </c>
      <c r="D564" s="1142">
        <v>1</v>
      </c>
      <c r="E564" s="1142">
        <v>16</v>
      </c>
      <c r="F564" s="1143" t="str">
        <f t="shared" si="16"/>
        <v>02.04.01.01.016</v>
      </c>
      <c r="G564" s="1144"/>
      <c r="H564" s="1142" t="s">
        <v>1293</v>
      </c>
      <c r="J564" s="1142" t="str">
        <f t="shared" si="17"/>
        <v>02.04.01.01.016 Mesin Jahit Kulit</v>
      </c>
    </row>
    <row r="565" spans="1:10" x14ac:dyDescent="0.25">
      <c r="A565" s="1142">
        <v>2</v>
      </c>
      <c r="B565" s="1142">
        <v>4</v>
      </c>
      <c r="C565" s="1142">
        <v>1</v>
      </c>
      <c r="D565" s="1142">
        <v>1</v>
      </c>
      <c r="E565" s="1142">
        <v>17</v>
      </c>
      <c r="F565" s="1143" t="str">
        <f t="shared" si="16"/>
        <v>02.04.01.01.017</v>
      </c>
      <c r="G565" s="1144"/>
      <c r="H565" s="1142" t="s">
        <v>1294</v>
      </c>
      <c r="J565" s="1142" t="str">
        <f t="shared" si="17"/>
        <v>02.04.01.01.017 Mesin Pengepres Kulit</v>
      </c>
    </row>
    <row r="566" spans="1:10" x14ac:dyDescent="0.25">
      <c r="A566" s="1142">
        <v>2</v>
      </c>
      <c r="B566" s="1142">
        <v>4</v>
      </c>
      <c r="C566" s="1142">
        <v>1</v>
      </c>
      <c r="D566" s="1142">
        <v>1</v>
      </c>
      <c r="E566" s="1142">
        <v>18</v>
      </c>
      <c r="F566" s="1143" t="str">
        <f t="shared" si="16"/>
        <v>02.04.01.01.018</v>
      </c>
      <c r="G566" s="1144"/>
      <c r="H566" s="1142" t="s">
        <v>1295</v>
      </c>
      <c r="J566" s="1142" t="str">
        <f t="shared" si="17"/>
        <v>02.04.01.01.018 Mesin Kompresor</v>
      </c>
    </row>
    <row r="567" spans="1:10" x14ac:dyDescent="0.25">
      <c r="A567" s="1142">
        <v>2</v>
      </c>
      <c r="B567" s="1142">
        <v>4</v>
      </c>
      <c r="C567" s="1142">
        <v>1</v>
      </c>
      <c r="D567" s="1142">
        <v>1</v>
      </c>
      <c r="E567" s="1142">
        <v>19</v>
      </c>
      <c r="F567" s="1143" t="str">
        <f t="shared" si="16"/>
        <v>02.04.01.01.019</v>
      </c>
      <c r="G567" s="1144"/>
      <c r="H567" s="1142" t="s">
        <v>1296</v>
      </c>
      <c r="J567" s="1142" t="str">
        <f t="shared" si="17"/>
        <v>02.04.01.01.019 Mesin Las Listrik</v>
      </c>
    </row>
    <row r="568" spans="1:10" x14ac:dyDescent="0.25">
      <c r="A568" s="1142">
        <v>2</v>
      </c>
      <c r="B568" s="1142">
        <v>4</v>
      </c>
      <c r="C568" s="1142">
        <v>1</v>
      </c>
      <c r="D568" s="1142">
        <v>1</v>
      </c>
      <c r="E568" s="1142">
        <v>20</v>
      </c>
      <c r="F568" s="1143" t="str">
        <f t="shared" si="16"/>
        <v>02.04.01.01.020</v>
      </c>
      <c r="G568" s="1144"/>
      <c r="H568" s="1142" t="s">
        <v>1297</v>
      </c>
      <c r="J568" s="1142" t="str">
        <f t="shared" si="17"/>
        <v>02.04.01.01.020 Mesin Dynamo Kron</v>
      </c>
    </row>
    <row r="569" spans="1:10" x14ac:dyDescent="0.25">
      <c r="A569" s="1142">
        <v>2</v>
      </c>
      <c r="B569" s="1142">
        <v>4</v>
      </c>
      <c r="C569" s="1142">
        <v>1</v>
      </c>
      <c r="D569" s="1142">
        <v>1</v>
      </c>
      <c r="E569" s="1142">
        <v>21</v>
      </c>
      <c r="F569" s="1143" t="str">
        <f t="shared" si="16"/>
        <v>02.04.01.01.021</v>
      </c>
      <c r="G569" s="1144"/>
      <c r="H569" s="1142" t="s">
        <v>1298</v>
      </c>
      <c r="J569" s="1142" t="str">
        <f t="shared" si="17"/>
        <v>02.04.01.01.021 Mesin Sikat Besi Kron</v>
      </c>
    </row>
    <row r="570" spans="1:10" x14ac:dyDescent="0.25">
      <c r="A570" s="1142">
        <v>2</v>
      </c>
      <c r="B570" s="1142">
        <v>4</v>
      </c>
      <c r="C570" s="1142">
        <v>1</v>
      </c>
      <c r="D570" s="1142">
        <v>1</v>
      </c>
      <c r="E570" s="1142">
        <v>22</v>
      </c>
      <c r="F570" s="1143" t="str">
        <f t="shared" si="16"/>
        <v>02.04.01.01.022</v>
      </c>
      <c r="G570" s="1144"/>
      <c r="H570" s="1142" t="s">
        <v>1299</v>
      </c>
      <c r="J570" s="1142" t="str">
        <f t="shared" si="17"/>
        <v>02.04.01.01.022 Mesin Pemotong Fiberglas/Polyster</v>
      </c>
    </row>
    <row r="571" spans="1:10" x14ac:dyDescent="0.25">
      <c r="A571" s="1142">
        <v>2</v>
      </c>
      <c r="B571" s="1142">
        <v>4</v>
      </c>
      <c r="C571" s="1142">
        <v>1</v>
      </c>
      <c r="D571" s="1142">
        <v>1</v>
      </c>
      <c r="E571" s="1142">
        <v>23</v>
      </c>
      <c r="F571" s="1143" t="str">
        <f t="shared" si="16"/>
        <v>02.04.01.01.023</v>
      </c>
      <c r="G571" s="1144"/>
      <c r="H571" s="1142" t="s">
        <v>1300</v>
      </c>
      <c r="J571" s="1142" t="str">
        <f t="shared" si="17"/>
        <v>02.04.01.01.023 Mesin Gulung Listrik</v>
      </c>
    </row>
    <row r="572" spans="1:10" x14ac:dyDescent="0.25">
      <c r="A572" s="1142">
        <v>2</v>
      </c>
      <c r="B572" s="1142">
        <v>4</v>
      </c>
      <c r="C572" s="1142">
        <v>1</v>
      </c>
      <c r="D572" s="1142">
        <v>1</v>
      </c>
      <c r="E572" s="1142">
        <v>24</v>
      </c>
      <c r="F572" s="1143" t="str">
        <f t="shared" si="16"/>
        <v>02.04.01.01.024</v>
      </c>
      <c r="G572" s="1144"/>
      <c r="H572" s="1142" t="s">
        <v>1301</v>
      </c>
      <c r="J572" s="1142" t="str">
        <f t="shared" si="17"/>
        <v>02.04.01.01.024 Mesin Pelubang</v>
      </c>
    </row>
    <row r="573" spans="1:10" x14ac:dyDescent="0.25">
      <c r="A573" s="1142">
        <v>2</v>
      </c>
      <c r="B573" s="1142">
        <v>4</v>
      </c>
      <c r="C573" s="1142">
        <v>1</v>
      </c>
      <c r="D573" s="1142">
        <v>1</v>
      </c>
      <c r="E573" s="1142">
        <v>25</v>
      </c>
      <c r="F573" s="1143" t="str">
        <f t="shared" si="16"/>
        <v>02.04.01.01.025</v>
      </c>
      <c r="G573" s="1144"/>
      <c r="H573" s="1142" t="s">
        <v>1302</v>
      </c>
      <c r="J573" s="1142" t="str">
        <f t="shared" si="17"/>
        <v>02.04.01.01.025 Mesin Penekuk Plat</v>
      </c>
    </row>
    <row r="574" spans="1:10" x14ac:dyDescent="0.25">
      <c r="A574" s="1142">
        <v>2</v>
      </c>
      <c r="B574" s="1142">
        <v>4</v>
      </c>
      <c r="C574" s="1142">
        <v>1</v>
      </c>
      <c r="D574" s="1142">
        <v>1</v>
      </c>
      <c r="E574" s="1142">
        <v>26</v>
      </c>
      <c r="F574" s="1143" t="str">
        <f t="shared" si="16"/>
        <v>02.04.01.01.026</v>
      </c>
      <c r="G574" s="1144"/>
      <c r="H574" s="1142" t="s">
        <v>1303</v>
      </c>
      <c r="J574" s="1142" t="str">
        <f t="shared" si="17"/>
        <v>02.04.01.01.026 Mesin Gunung Plat</v>
      </c>
    </row>
    <row r="575" spans="1:10" x14ac:dyDescent="0.25">
      <c r="A575" s="1142">
        <v>2</v>
      </c>
      <c r="B575" s="1142">
        <v>4</v>
      </c>
      <c r="C575" s="1142">
        <v>1</v>
      </c>
      <c r="D575" s="1142">
        <v>1</v>
      </c>
      <c r="E575" s="1142">
        <v>27</v>
      </c>
      <c r="F575" s="1143" t="str">
        <f t="shared" si="16"/>
        <v>02.04.01.01.027</v>
      </c>
      <c r="G575" s="1144"/>
      <c r="H575" s="1142" t="s">
        <v>1304</v>
      </c>
      <c r="J575" s="1142" t="str">
        <f t="shared" si="17"/>
        <v>02.04.01.01.027 Mesin Pembengkok Plat</v>
      </c>
    </row>
    <row r="576" spans="1:10" x14ac:dyDescent="0.25">
      <c r="A576" s="1142">
        <v>2</v>
      </c>
      <c r="B576" s="1142">
        <v>4</v>
      </c>
      <c r="C576" s="1142">
        <v>1</v>
      </c>
      <c r="D576" s="1142">
        <v>1</v>
      </c>
      <c r="E576" s="1142">
        <v>28</v>
      </c>
      <c r="F576" s="1143" t="str">
        <f t="shared" si="16"/>
        <v>02.04.01.01.028</v>
      </c>
      <c r="G576" s="1144"/>
      <c r="H576" s="1142" t="s">
        <v>1305</v>
      </c>
      <c r="J576" s="1142" t="str">
        <f t="shared" si="17"/>
        <v>02.04.01.01.028 Mesin Amplas Plat</v>
      </c>
    </row>
    <row r="577" spans="1:10" x14ac:dyDescent="0.25">
      <c r="A577" s="1142">
        <v>2</v>
      </c>
      <c r="B577" s="1142">
        <v>4</v>
      </c>
      <c r="C577" s="1142">
        <v>1</v>
      </c>
      <c r="D577" s="1142">
        <v>1</v>
      </c>
      <c r="E577" s="1142">
        <v>29</v>
      </c>
      <c r="F577" s="1143" t="str">
        <f t="shared" si="16"/>
        <v>02.04.01.01.029</v>
      </c>
      <c r="G577" s="1144"/>
      <c r="H577" s="1142" t="s">
        <v>1306</v>
      </c>
      <c r="J577" s="1142" t="str">
        <f t="shared" si="17"/>
        <v>02.04.01.01.029 Mesin Pemotong Plat</v>
      </c>
    </row>
    <row r="578" spans="1:10" x14ac:dyDescent="0.25">
      <c r="A578" s="1142">
        <v>2</v>
      </c>
      <c r="B578" s="1142">
        <v>4</v>
      </c>
      <c r="C578" s="1142">
        <v>1</v>
      </c>
      <c r="D578" s="1142">
        <v>1</v>
      </c>
      <c r="E578" s="1142">
        <v>30</v>
      </c>
      <c r="F578" s="1143" t="str">
        <f t="shared" si="16"/>
        <v>02.04.01.01.030</v>
      </c>
      <c r="G578" s="1144"/>
      <c r="H578" s="1142" t="s">
        <v>1307</v>
      </c>
      <c r="J578" s="1142" t="str">
        <f t="shared" si="17"/>
        <v>02.04.01.01.030 Mesin Transmission Outomilive</v>
      </c>
    </row>
    <row r="579" spans="1:10" x14ac:dyDescent="0.25">
      <c r="A579" s="1142">
        <v>2</v>
      </c>
      <c r="B579" s="1142">
        <v>4</v>
      </c>
      <c r="C579" s="1142">
        <v>1</v>
      </c>
      <c r="D579" s="1142">
        <v>1</v>
      </c>
      <c r="E579" s="1142">
        <v>31</v>
      </c>
      <c r="F579" s="1143" t="str">
        <f t="shared" si="16"/>
        <v>02.04.01.01.031</v>
      </c>
      <c r="G579" s="1144"/>
      <c r="H579" s="1142" t="s">
        <v>1308</v>
      </c>
      <c r="J579" s="1142" t="str">
        <f t="shared" si="17"/>
        <v>02.04.01.01.031 Perkakas Konstruksi Logam Lain-lain</v>
      </c>
    </row>
    <row r="580" spans="1:10" x14ac:dyDescent="0.25">
      <c r="A580" s="1142">
        <v>2</v>
      </c>
      <c r="B580" s="1142">
        <v>4</v>
      </c>
      <c r="C580" s="1142">
        <v>1</v>
      </c>
      <c r="D580" s="1142">
        <v>2</v>
      </c>
      <c r="E580" s="1142">
        <v>1</v>
      </c>
      <c r="F580" s="1143" t="str">
        <f t="shared" ref="F580:F643" si="18">IF(A580&lt;&gt;"",RIGHT("0"&amp;A580,2)&amp;"."&amp;RIGHT("0"&amp;B580,2)&amp;"."&amp;RIGHT("0"&amp;C580,2)&amp;"."&amp;RIGHT("0"&amp;D580,2)&amp;"."&amp;IF(LEN(E580)&lt;3,RIGHT("00"&amp;E580,3),E580),"")</f>
        <v>02.04.01.02.001</v>
      </c>
      <c r="G580" s="1144"/>
      <c r="H580" s="1142" t="s">
        <v>1309</v>
      </c>
      <c r="J580" s="1142" t="str">
        <f t="shared" ref="J580:J643" si="19">F580&amp;" "&amp;H580</f>
        <v>02.04.01.02.001 Mesin Gerinda Tangan</v>
      </c>
    </row>
    <row r="581" spans="1:10" x14ac:dyDescent="0.25">
      <c r="A581" s="1142">
        <v>2</v>
      </c>
      <c r="B581" s="1142">
        <v>4</v>
      </c>
      <c r="C581" s="1142">
        <v>1</v>
      </c>
      <c r="D581" s="1142">
        <v>2</v>
      </c>
      <c r="E581" s="1142">
        <v>2</v>
      </c>
      <c r="F581" s="1143" t="str">
        <f t="shared" si="18"/>
        <v>02.04.01.02.002</v>
      </c>
      <c r="G581" s="1144"/>
      <c r="H581" s="1142" t="s">
        <v>1310</v>
      </c>
      <c r="J581" s="1142" t="str">
        <f t="shared" si="19"/>
        <v>02.04.01.02.002 Mesin Bor Tangan</v>
      </c>
    </row>
    <row r="582" spans="1:10" x14ac:dyDescent="0.25">
      <c r="A582" s="1142">
        <v>2</v>
      </c>
      <c r="B582" s="1142">
        <v>4</v>
      </c>
      <c r="C582" s="1142">
        <v>1</v>
      </c>
      <c r="D582" s="1142">
        <v>2</v>
      </c>
      <c r="E582" s="1142">
        <v>3</v>
      </c>
      <c r="F582" s="1143" t="str">
        <f t="shared" si="18"/>
        <v>02.04.01.02.003</v>
      </c>
      <c r="G582" s="1144"/>
      <c r="H582" s="1142" t="s">
        <v>1311</v>
      </c>
      <c r="J582" s="1142" t="str">
        <f t="shared" si="19"/>
        <v>02.04.01.02.003 Mesin Cylinder</v>
      </c>
    </row>
    <row r="583" spans="1:10" x14ac:dyDescent="0.25">
      <c r="A583" s="1142">
        <v>2</v>
      </c>
      <c r="B583" s="1142">
        <v>4</v>
      </c>
      <c r="C583" s="1142">
        <v>1</v>
      </c>
      <c r="D583" s="1142">
        <v>2</v>
      </c>
      <c r="E583" s="1142">
        <v>4</v>
      </c>
      <c r="F583" s="1143" t="str">
        <f t="shared" si="18"/>
        <v>02.04.01.02.004</v>
      </c>
      <c r="G583" s="1144"/>
      <c r="H583" s="1142" t="s">
        <v>1312</v>
      </c>
      <c r="J583" s="1142" t="str">
        <f t="shared" si="19"/>
        <v>02.04.01.02.004 Refitting Machine</v>
      </c>
    </row>
    <row r="584" spans="1:10" x14ac:dyDescent="0.25">
      <c r="A584" s="1142">
        <v>2</v>
      </c>
      <c r="B584" s="1142">
        <v>4</v>
      </c>
      <c r="C584" s="1142">
        <v>1</v>
      </c>
      <c r="D584" s="1142">
        <v>2</v>
      </c>
      <c r="E584" s="1142">
        <v>5</v>
      </c>
      <c r="F584" s="1143" t="str">
        <f t="shared" si="18"/>
        <v>02.04.01.02.005</v>
      </c>
      <c r="G584" s="1144"/>
      <c r="H584" s="1142" t="s">
        <v>1313</v>
      </c>
      <c r="J584" s="1142" t="str">
        <f t="shared" si="19"/>
        <v>02.04.01.02.005 Mesin Gulung Manual</v>
      </c>
    </row>
    <row r="585" spans="1:10" x14ac:dyDescent="0.25">
      <c r="A585" s="1142">
        <v>2</v>
      </c>
      <c r="B585" s="1142">
        <v>4</v>
      </c>
      <c r="C585" s="1142">
        <v>1</v>
      </c>
      <c r="D585" s="1142">
        <v>2</v>
      </c>
      <c r="E585" s="1142">
        <v>6</v>
      </c>
      <c r="F585" s="1143" t="str">
        <f t="shared" si="18"/>
        <v>02.04.01.02.006</v>
      </c>
      <c r="G585" s="1144"/>
      <c r="H585" s="1142" t="s">
        <v>1314</v>
      </c>
      <c r="J585" s="1142" t="str">
        <f t="shared" si="19"/>
        <v>02.04.01.02.006 Mesin Ampelas Tangan</v>
      </c>
    </row>
    <row r="586" spans="1:10" x14ac:dyDescent="0.25">
      <c r="A586" s="1142">
        <v>2</v>
      </c>
      <c r="B586" s="1142">
        <v>4</v>
      </c>
      <c r="C586" s="1142">
        <v>1</v>
      </c>
      <c r="D586" s="1142">
        <v>2</v>
      </c>
      <c r="E586" s="1142">
        <v>7</v>
      </c>
      <c r="F586" s="1143" t="str">
        <f t="shared" si="18"/>
        <v>02.04.01.02.007</v>
      </c>
      <c r="G586" s="1144"/>
      <c r="H586" s="1142" t="s">
        <v>1315</v>
      </c>
      <c r="J586" s="1142" t="str">
        <f t="shared" si="19"/>
        <v>02.04.01.02.007 Mesin Ampelas Rol Kecil</v>
      </c>
    </row>
    <row r="587" spans="1:10" x14ac:dyDescent="0.25">
      <c r="A587" s="1142">
        <v>2</v>
      </c>
      <c r="B587" s="1142">
        <v>4</v>
      </c>
      <c r="C587" s="1142">
        <v>1</v>
      </c>
      <c r="D587" s="1142">
        <v>2</v>
      </c>
      <c r="E587" s="1142">
        <v>8</v>
      </c>
      <c r="F587" s="1143" t="str">
        <f t="shared" si="18"/>
        <v>02.04.01.02.008</v>
      </c>
      <c r="G587" s="1144"/>
      <c r="H587" s="1142" t="s">
        <v>1308</v>
      </c>
      <c r="J587" s="1142" t="str">
        <f t="shared" si="19"/>
        <v>02.04.01.02.008 Perkakas Konstruksi Logam Lain-lain</v>
      </c>
    </row>
    <row r="588" spans="1:10" x14ac:dyDescent="0.25">
      <c r="A588" s="1142">
        <v>2</v>
      </c>
      <c r="B588" s="1142">
        <v>4</v>
      </c>
      <c r="C588" s="1142">
        <v>1</v>
      </c>
      <c r="D588" s="1142">
        <v>3</v>
      </c>
      <c r="E588" s="1142">
        <v>1</v>
      </c>
      <c r="F588" s="1143" t="str">
        <f t="shared" si="18"/>
        <v>02.04.01.03.001</v>
      </c>
      <c r="G588" s="1144"/>
      <c r="H588" s="1142" t="s">
        <v>1316</v>
      </c>
      <c r="J588" s="1142" t="str">
        <f t="shared" si="19"/>
        <v>02.04.01.03.001 Batteray Charger</v>
      </c>
    </row>
    <row r="589" spans="1:10" x14ac:dyDescent="0.25">
      <c r="A589" s="1142">
        <v>2</v>
      </c>
      <c r="B589" s="1142">
        <v>4</v>
      </c>
      <c r="C589" s="1142">
        <v>1</v>
      </c>
      <c r="D589" s="1142">
        <v>3</v>
      </c>
      <c r="E589" s="1142">
        <v>2</v>
      </c>
      <c r="F589" s="1143" t="str">
        <f t="shared" si="18"/>
        <v>02.04.01.03.002</v>
      </c>
      <c r="G589" s="1144"/>
      <c r="H589" s="1142" t="s">
        <v>1317</v>
      </c>
      <c r="J589" s="1142" t="str">
        <f t="shared" si="19"/>
        <v>02.04.01.03.002 Winder</v>
      </c>
    </row>
    <row r="590" spans="1:10" x14ac:dyDescent="0.25">
      <c r="A590" s="1142">
        <v>2</v>
      </c>
      <c r="B590" s="1142">
        <v>4</v>
      </c>
      <c r="C590" s="1142">
        <v>1</v>
      </c>
      <c r="D590" s="1142">
        <v>3</v>
      </c>
      <c r="E590" s="1142">
        <v>3</v>
      </c>
      <c r="F590" s="1143" t="str">
        <f t="shared" si="18"/>
        <v>02.04.01.03.003</v>
      </c>
      <c r="G590" s="1144"/>
      <c r="H590" s="1142" t="s">
        <v>1318</v>
      </c>
      <c r="J590" s="1142" t="str">
        <f t="shared" si="19"/>
        <v>02.04.01.03.003 Transformator</v>
      </c>
    </row>
    <row r="591" spans="1:10" x14ac:dyDescent="0.25">
      <c r="A591" s="1142">
        <v>2</v>
      </c>
      <c r="B591" s="1142">
        <v>4</v>
      </c>
      <c r="C591" s="1142">
        <v>1</v>
      </c>
      <c r="D591" s="1142">
        <v>3</v>
      </c>
      <c r="E591" s="1142">
        <v>4</v>
      </c>
      <c r="F591" s="1143" t="str">
        <f t="shared" si="18"/>
        <v>02.04.01.03.004</v>
      </c>
      <c r="G591" s="1144"/>
      <c r="H591" s="1142" t="s">
        <v>1319</v>
      </c>
      <c r="J591" s="1142" t="str">
        <f t="shared" si="19"/>
        <v>02.04.01.03.004 Solder Listrik</v>
      </c>
    </row>
    <row r="592" spans="1:10" x14ac:dyDescent="0.25">
      <c r="A592" s="1142">
        <v>2</v>
      </c>
      <c r="B592" s="1142">
        <v>4</v>
      </c>
      <c r="C592" s="1142">
        <v>1</v>
      </c>
      <c r="D592" s="1142">
        <v>3</v>
      </c>
      <c r="E592" s="1142">
        <v>5</v>
      </c>
      <c r="F592" s="1143" t="str">
        <f t="shared" si="18"/>
        <v>02.04.01.03.005</v>
      </c>
      <c r="G592" s="1144"/>
      <c r="H592" s="1142" t="s">
        <v>1320</v>
      </c>
      <c r="J592" s="1142" t="str">
        <f t="shared" si="19"/>
        <v>02.04.01.03.005 Perkakas Bengkel Lain-lain</v>
      </c>
    </row>
    <row r="593" spans="1:10" x14ac:dyDescent="0.25">
      <c r="A593" s="1142">
        <v>2</v>
      </c>
      <c r="B593" s="1142">
        <v>4</v>
      </c>
      <c r="C593" s="1142">
        <v>1</v>
      </c>
      <c r="D593" s="1142">
        <v>4</v>
      </c>
      <c r="E593" s="1142">
        <v>1</v>
      </c>
      <c r="F593" s="1143" t="str">
        <f t="shared" si="18"/>
        <v>02.04.01.04.001</v>
      </c>
      <c r="G593" s="1144"/>
      <c r="H593" s="1142" t="s">
        <v>1321</v>
      </c>
      <c r="J593" s="1142" t="str">
        <f t="shared" si="19"/>
        <v>02.04.01.04.001 Auto Lift</v>
      </c>
    </row>
    <row r="594" spans="1:10" x14ac:dyDescent="0.25">
      <c r="A594" s="1142">
        <v>2</v>
      </c>
      <c r="B594" s="1142">
        <v>4</v>
      </c>
      <c r="C594" s="1142">
        <v>1</v>
      </c>
      <c r="D594" s="1142">
        <v>4</v>
      </c>
      <c r="E594" s="1142">
        <v>2</v>
      </c>
      <c r="F594" s="1143" t="str">
        <f t="shared" si="18"/>
        <v>02.04.01.04.002</v>
      </c>
      <c r="G594" s="1144"/>
      <c r="H594" s="1142" t="s">
        <v>1322</v>
      </c>
      <c r="J594" s="1142" t="str">
        <f t="shared" si="19"/>
        <v>02.04.01.04.002 Car Washer</v>
      </c>
    </row>
    <row r="595" spans="1:10" x14ac:dyDescent="0.25">
      <c r="A595" s="1142">
        <v>2</v>
      </c>
      <c r="B595" s="1142">
        <v>4</v>
      </c>
      <c r="C595" s="1142">
        <v>1</v>
      </c>
      <c r="D595" s="1142">
        <v>4</v>
      </c>
      <c r="E595" s="1142">
        <v>3</v>
      </c>
      <c r="F595" s="1143" t="str">
        <f t="shared" si="18"/>
        <v>02.04.01.04.003</v>
      </c>
      <c r="G595" s="1144"/>
      <c r="H595" s="1142" t="s">
        <v>1323</v>
      </c>
      <c r="J595" s="1142" t="str">
        <f t="shared" si="19"/>
        <v>02.04.01.04.003 Steam Cleaner</v>
      </c>
    </row>
    <row r="596" spans="1:10" x14ac:dyDescent="0.25">
      <c r="A596" s="1142">
        <v>2</v>
      </c>
      <c r="B596" s="1142">
        <v>4</v>
      </c>
      <c r="C596" s="1142">
        <v>1</v>
      </c>
      <c r="D596" s="1142">
        <v>4</v>
      </c>
      <c r="E596" s="1142">
        <v>4</v>
      </c>
      <c r="F596" s="1143" t="str">
        <f t="shared" si="18"/>
        <v>02.04.01.04.004</v>
      </c>
      <c r="G596" s="1144"/>
      <c r="H596" s="1142" t="s">
        <v>1324</v>
      </c>
      <c r="J596" s="1142" t="str">
        <f t="shared" si="19"/>
        <v>02.04.01.04.004 Lubricating Equipment</v>
      </c>
    </row>
    <row r="597" spans="1:10" x14ac:dyDescent="0.25">
      <c r="A597" s="1142">
        <v>2</v>
      </c>
      <c r="B597" s="1142">
        <v>4</v>
      </c>
      <c r="C597" s="1142">
        <v>1</v>
      </c>
      <c r="D597" s="1142">
        <v>4</v>
      </c>
      <c r="E597" s="1142">
        <v>5</v>
      </c>
      <c r="F597" s="1143" t="str">
        <f t="shared" si="18"/>
        <v>02.04.01.04.005</v>
      </c>
      <c r="G597" s="1144"/>
      <c r="H597" s="1142" t="s">
        <v>1325</v>
      </c>
      <c r="J597" s="1142" t="str">
        <f t="shared" si="19"/>
        <v>02.04.01.04.005 Mesin Spooring</v>
      </c>
    </row>
    <row r="598" spans="1:10" x14ac:dyDescent="0.25">
      <c r="A598" s="1142">
        <v>2</v>
      </c>
      <c r="B598" s="1142">
        <v>4</v>
      </c>
      <c r="C598" s="1142">
        <v>1</v>
      </c>
      <c r="D598" s="1142">
        <v>4</v>
      </c>
      <c r="E598" s="1142">
        <v>6</v>
      </c>
      <c r="F598" s="1143" t="str">
        <f t="shared" si="18"/>
        <v>02.04.01.04.006</v>
      </c>
      <c r="G598" s="1144"/>
      <c r="H598" s="1142" t="s">
        <v>1326</v>
      </c>
      <c r="J598" s="1142" t="str">
        <f t="shared" si="19"/>
        <v>02.04.01.04.006 Brake Drum Lathe/Mesin Peralatan Tromol</v>
      </c>
    </row>
    <row r="599" spans="1:10" x14ac:dyDescent="0.25">
      <c r="A599" s="1142">
        <v>2</v>
      </c>
      <c r="B599" s="1142">
        <v>4</v>
      </c>
      <c r="C599" s="1142">
        <v>1</v>
      </c>
      <c r="D599" s="1142">
        <v>4</v>
      </c>
      <c r="E599" s="1142">
        <v>7</v>
      </c>
      <c r="F599" s="1143" t="str">
        <f t="shared" si="18"/>
        <v>02.04.01.04.007</v>
      </c>
      <c r="G599" s="1144"/>
      <c r="H599" s="1142" t="s">
        <v>1327</v>
      </c>
      <c r="J599" s="1142" t="str">
        <f t="shared" si="19"/>
        <v>02.04.01.04.007 Pengasah Lobang Stang Piston</v>
      </c>
    </row>
    <row r="600" spans="1:10" x14ac:dyDescent="0.25">
      <c r="A600" s="1142">
        <v>2</v>
      </c>
      <c r="B600" s="1142">
        <v>4</v>
      </c>
      <c r="C600" s="1142">
        <v>1</v>
      </c>
      <c r="D600" s="1142">
        <v>4</v>
      </c>
      <c r="E600" s="1142">
        <v>8</v>
      </c>
      <c r="F600" s="1143" t="str">
        <f t="shared" si="18"/>
        <v>02.04.01.04.008</v>
      </c>
      <c r="G600" s="1144"/>
      <c r="H600" s="1142" t="s">
        <v>1328</v>
      </c>
      <c r="J600" s="1142" t="str">
        <f t="shared" si="19"/>
        <v>02.04.01.04.008 Perkakas Bengkel Service Lain-lain</v>
      </c>
    </row>
    <row r="601" spans="1:10" x14ac:dyDescent="0.25">
      <c r="A601" s="1142">
        <v>2</v>
      </c>
      <c r="B601" s="1142">
        <v>4</v>
      </c>
      <c r="C601" s="1142">
        <v>1</v>
      </c>
      <c r="D601" s="1142">
        <v>5</v>
      </c>
      <c r="E601" s="1142">
        <v>1</v>
      </c>
      <c r="F601" s="1143" t="str">
        <f t="shared" si="18"/>
        <v>02.04.01.05.001</v>
      </c>
      <c r="G601" s="1144"/>
      <c r="H601" s="1142" t="s">
        <v>1329</v>
      </c>
      <c r="J601" s="1142" t="str">
        <f t="shared" si="19"/>
        <v>02.04.01.05.001 Overhead Grane</v>
      </c>
    </row>
    <row r="602" spans="1:10" x14ac:dyDescent="0.25">
      <c r="A602" s="1142">
        <v>2</v>
      </c>
      <c r="B602" s="1142">
        <v>4</v>
      </c>
      <c r="C602" s="1142">
        <v>1</v>
      </c>
      <c r="D602" s="1142">
        <v>5</v>
      </c>
      <c r="E602" s="1142">
        <v>2</v>
      </c>
      <c r="F602" s="1143" t="str">
        <f t="shared" si="18"/>
        <v>02.04.01.05.002</v>
      </c>
      <c r="G602" s="1144"/>
      <c r="H602" s="1142" t="s">
        <v>1330</v>
      </c>
      <c r="J602" s="1142" t="str">
        <f t="shared" si="19"/>
        <v>02.04.01.05.002 Auto Hoist</v>
      </c>
    </row>
    <row r="603" spans="1:10" x14ac:dyDescent="0.25">
      <c r="A603" s="1142">
        <v>2</v>
      </c>
      <c r="B603" s="1142">
        <v>4</v>
      </c>
      <c r="C603" s="1142">
        <v>1</v>
      </c>
      <c r="D603" s="1142">
        <v>5</v>
      </c>
      <c r="E603" s="1142">
        <v>3</v>
      </c>
      <c r="F603" s="1143" t="str">
        <f t="shared" si="18"/>
        <v>02.04.01.05.003</v>
      </c>
      <c r="G603" s="1144"/>
      <c r="H603" s="1142" t="s">
        <v>1331</v>
      </c>
      <c r="J603" s="1142" t="str">
        <f t="shared" si="19"/>
        <v>02.04.01.05.003 Perkakas Pengangkat Bermesin Lain-lain</v>
      </c>
    </row>
    <row r="604" spans="1:10" x14ac:dyDescent="0.25">
      <c r="A604" s="1142">
        <v>2</v>
      </c>
      <c r="B604" s="1142">
        <v>4</v>
      </c>
      <c r="C604" s="1142">
        <v>1</v>
      </c>
      <c r="D604" s="1142">
        <v>6</v>
      </c>
      <c r="E604" s="1142">
        <v>1</v>
      </c>
      <c r="F604" s="1143" t="str">
        <f t="shared" si="18"/>
        <v>02.04.01.06.001</v>
      </c>
      <c r="G604" s="1144"/>
      <c r="H604" s="1142" t="s">
        <v>1332</v>
      </c>
      <c r="J604" s="1142" t="str">
        <f t="shared" si="19"/>
        <v>02.04.01.06.001 Mesin Gergaji</v>
      </c>
    </row>
    <row r="605" spans="1:10" x14ac:dyDescent="0.25">
      <c r="A605" s="1142">
        <v>2</v>
      </c>
      <c r="B605" s="1142">
        <v>4</v>
      </c>
      <c r="C605" s="1142">
        <v>1</v>
      </c>
      <c r="D605" s="1142">
        <v>6</v>
      </c>
      <c r="E605" s="1142">
        <v>2</v>
      </c>
      <c r="F605" s="1143" t="str">
        <f t="shared" si="18"/>
        <v>02.04.01.06.002</v>
      </c>
      <c r="G605" s="1144"/>
      <c r="H605" s="1142" t="s">
        <v>1280</v>
      </c>
      <c r="J605" s="1142" t="str">
        <f t="shared" si="19"/>
        <v>02.04.01.06.002 Mesin Ketam</v>
      </c>
    </row>
    <row r="606" spans="1:10" x14ac:dyDescent="0.25">
      <c r="A606" s="1142">
        <v>2</v>
      </c>
      <c r="B606" s="1142">
        <v>4</v>
      </c>
      <c r="C606" s="1142">
        <v>1</v>
      </c>
      <c r="D606" s="1142">
        <v>6</v>
      </c>
      <c r="E606" s="1142">
        <v>3</v>
      </c>
      <c r="F606" s="1143" t="str">
        <f t="shared" si="18"/>
        <v>02.04.01.06.003</v>
      </c>
      <c r="G606" s="1144"/>
      <c r="H606" s="1142" t="s">
        <v>1282</v>
      </c>
      <c r="J606" s="1142" t="str">
        <f t="shared" si="19"/>
        <v>02.04.01.06.003 Mesin Bor</v>
      </c>
    </row>
    <row r="607" spans="1:10" x14ac:dyDescent="0.25">
      <c r="A607" s="1142">
        <v>2</v>
      </c>
      <c r="B607" s="1142">
        <v>4</v>
      </c>
      <c r="C607" s="1142">
        <v>1</v>
      </c>
      <c r="D607" s="1142">
        <v>6</v>
      </c>
      <c r="E607" s="1142">
        <v>4</v>
      </c>
      <c r="F607" s="1143" t="str">
        <f t="shared" si="18"/>
        <v>02.04.01.06.004</v>
      </c>
      <c r="G607" s="1144"/>
      <c r="H607" s="1142" t="s">
        <v>1333</v>
      </c>
      <c r="J607" s="1142" t="str">
        <f t="shared" si="19"/>
        <v>02.04.01.06.004 Mesin Penghalus</v>
      </c>
    </row>
    <row r="608" spans="1:10" x14ac:dyDescent="0.25">
      <c r="A608" s="1142">
        <v>2</v>
      </c>
      <c r="B608" s="1142">
        <v>4</v>
      </c>
      <c r="C608" s="1142">
        <v>1</v>
      </c>
      <c r="D608" s="1142">
        <v>6</v>
      </c>
      <c r="E608" s="1142">
        <v>5</v>
      </c>
      <c r="F608" s="1143" t="str">
        <f t="shared" si="18"/>
        <v>02.04.01.06.005</v>
      </c>
      <c r="G608" s="1144"/>
      <c r="H608" s="1142" t="s">
        <v>1334</v>
      </c>
      <c r="J608" s="1142" t="str">
        <f t="shared" si="19"/>
        <v>02.04.01.06.005 Mesin Penyambung Papan</v>
      </c>
    </row>
    <row r="609" spans="1:10" x14ac:dyDescent="0.25">
      <c r="A609" s="1142">
        <v>2</v>
      </c>
      <c r="B609" s="1142">
        <v>4</v>
      </c>
      <c r="C609" s="1142">
        <v>1</v>
      </c>
      <c r="D609" s="1142">
        <v>6</v>
      </c>
      <c r="E609" s="1142">
        <v>6</v>
      </c>
      <c r="F609" s="1143" t="str">
        <f t="shared" si="18"/>
        <v>02.04.01.06.006</v>
      </c>
      <c r="G609" s="1144"/>
      <c r="H609" s="1142" t="s">
        <v>1335</v>
      </c>
      <c r="J609" s="1142" t="str">
        <f t="shared" si="19"/>
        <v>02.04.01.06.006 Perkakas Bengkel Kayu Lain-lain</v>
      </c>
    </row>
    <row r="610" spans="1:10" x14ac:dyDescent="0.25">
      <c r="A610" s="1142">
        <v>2</v>
      </c>
      <c r="B610" s="1142">
        <v>4</v>
      </c>
      <c r="C610" s="1142">
        <v>1</v>
      </c>
      <c r="D610" s="1142">
        <v>7</v>
      </c>
      <c r="E610" s="1142">
        <v>1</v>
      </c>
      <c r="F610" s="1143" t="str">
        <f t="shared" si="18"/>
        <v>02.04.01.07.001</v>
      </c>
      <c r="G610" s="1144"/>
      <c r="H610" s="1142" t="s">
        <v>1336</v>
      </c>
      <c r="J610" s="1142" t="str">
        <f t="shared" si="19"/>
        <v>02.04.01.07.001 Mesin Jahit Terpal</v>
      </c>
    </row>
    <row r="611" spans="1:10" x14ac:dyDescent="0.25">
      <c r="A611" s="1142">
        <v>2</v>
      </c>
      <c r="B611" s="1142">
        <v>4</v>
      </c>
      <c r="C611" s="1142">
        <v>1</v>
      </c>
      <c r="D611" s="1142">
        <v>7</v>
      </c>
      <c r="E611" s="1142">
        <v>2</v>
      </c>
      <c r="F611" s="1143" t="str">
        <f t="shared" si="18"/>
        <v>02.04.01.07.002</v>
      </c>
      <c r="G611" s="1144"/>
      <c r="H611" s="1142" t="s">
        <v>1337</v>
      </c>
      <c r="J611" s="1142" t="str">
        <f t="shared" si="19"/>
        <v>02.04.01.07.002 Perkakas Vulkansir Ban</v>
      </c>
    </row>
    <row r="612" spans="1:10" x14ac:dyDescent="0.25">
      <c r="A612" s="1142">
        <v>2</v>
      </c>
      <c r="B612" s="1142">
        <v>4</v>
      </c>
      <c r="C612" s="1142">
        <v>1</v>
      </c>
      <c r="D612" s="1142">
        <v>7</v>
      </c>
      <c r="E612" s="1142">
        <v>3</v>
      </c>
      <c r="F612" s="1143" t="str">
        <f t="shared" si="18"/>
        <v>02.04.01.07.003</v>
      </c>
      <c r="G612" s="1144"/>
      <c r="H612" s="1142" t="s">
        <v>1338</v>
      </c>
      <c r="J612" s="1142" t="str">
        <f t="shared" si="19"/>
        <v>02.04.01.07.003 Perkakas Bongkar/Pasang Ban</v>
      </c>
    </row>
    <row r="613" spans="1:10" x14ac:dyDescent="0.25">
      <c r="A613" s="1142">
        <v>2</v>
      </c>
      <c r="B613" s="1142">
        <v>4</v>
      </c>
      <c r="C613" s="1142">
        <v>1</v>
      </c>
      <c r="D613" s="1142">
        <v>7</v>
      </c>
      <c r="E613" s="1142">
        <v>4</v>
      </c>
      <c r="F613" s="1143" t="str">
        <f t="shared" si="18"/>
        <v>02.04.01.07.004</v>
      </c>
      <c r="G613" s="1144"/>
      <c r="H613" s="1142" t="s">
        <v>1339</v>
      </c>
      <c r="J613" s="1142" t="str">
        <f t="shared" si="19"/>
        <v>02.04.01.07.004 Mesin Tenun Textil</v>
      </c>
    </row>
    <row r="614" spans="1:10" x14ac:dyDescent="0.25">
      <c r="A614" s="1142">
        <v>2</v>
      </c>
      <c r="B614" s="1142">
        <v>4</v>
      </c>
      <c r="C614" s="1142">
        <v>1</v>
      </c>
      <c r="D614" s="1142">
        <v>7</v>
      </c>
      <c r="E614" s="1142">
        <v>5</v>
      </c>
      <c r="F614" s="1143" t="str">
        <f t="shared" si="18"/>
        <v>02.04.01.07.005</v>
      </c>
      <c r="G614" s="1144"/>
      <c r="H614" s="1142" t="s">
        <v>1340</v>
      </c>
      <c r="J614" s="1142" t="str">
        <f t="shared" si="19"/>
        <v>02.04.01.07.005 Mesin Celup</v>
      </c>
    </row>
    <row r="615" spans="1:10" x14ac:dyDescent="0.25">
      <c r="A615" s="1142">
        <v>2</v>
      </c>
      <c r="B615" s="1142">
        <v>4</v>
      </c>
      <c r="C615" s="1142">
        <v>1</v>
      </c>
      <c r="D615" s="1142">
        <v>7</v>
      </c>
      <c r="E615" s="1142">
        <v>6</v>
      </c>
      <c r="F615" s="1143" t="str">
        <f t="shared" si="18"/>
        <v>02.04.01.07.006</v>
      </c>
      <c r="G615" s="1144"/>
      <c r="H615" s="1142" t="s">
        <v>1341</v>
      </c>
      <c r="J615" s="1142" t="str">
        <f t="shared" si="19"/>
        <v>02.04.01.07.006 Perkakas Bengkel Khusus Lain-lain</v>
      </c>
    </row>
    <row r="616" spans="1:10" x14ac:dyDescent="0.25">
      <c r="A616" s="1142">
        <v>2</v>
      </c>
      <c r="B616" s="1142">
        <v>4</v>
      </c>
      <c r="C616" s="1142">
        <v>1</v>
      </c>
      <c r="D616" s="1142">
        <v>8</v>
      </c>
      <c r="E616" s="1142">
        <v>1</v>
      </c>
      <c r="F616" s="1143" t="str">
        <f t="shared" si="18"/>
        <v>02.04.01.08.001</v>
      </c>
      <c r="G616" s="1144"/>
      <c r="H616" s="1142" t="s">
        <v>1342</v>
      </c>
      <c r="J616" s="1142" t="str">
        <f t="shared" si="19"/>
        <v>02.04.01.08.001 Peralatan Las Listrik</v>
      </c>
    </row>
    <row r="617" spans="1:10" x14ac:dyDescent="0.25">
      <c r="A617" s="1142">
        <v>2</v>
      </c>
      <c r="B617" s="1142">
        <v>4</v>
      </c>
      <c r="C617" s="1142">
        <v>1</v>
      </c>
      <c r="D617" s="1142">
        <v>8</v>
      </c>
      <c r="E617" s="1142">
        <v>2</v>
      </c>
      <c r="F617" s="1143" t="str">
        <f t="shared" si="18"/>
        <v>02.04.01.08.002</v>
      </c>
      <c r="G617" s="1144"/>
      <c r="H617" s="1142" t="s">
        <v>1343</v>
      </c>
      <c r="J617" s="1142" t="str">
        <f t="shared" si="19"/>
        <v>02.04.01.08.002 Peralatan Las Karbit</v>
      </c>
    </row>
    <row r="618" spans="1:10" x14ac:dyDescent="0.25">
      <c r="A618" s="1142">
        <v>2</v>
      </c>
      <c r="B618" s="1142">
        <v>4</v>
      </c>
      <c r="C618" s="1142">
        <v>1</v>
      </c>
      <c r="D618" s="1142">
        <v>8</v>
      </c>
      <c r="E618" s="1142">
        <v>3</v>
      </c>
      <c r="F618" s="1143" t="str">
        <f t="shared" si="18"/>
        <v>02.04.01.08.003</v>
      </c>
      <c r="G618" s="1144"/>
      <c r="H618" s="1142" t="s">
        <v>1344</v>
      </c>
      <c r="J618" s="1142" t="str">
        <f t="shared" si="19"/>
        <v>02.04.01.08.003 Peralatan Las Lain-lain</v>
      </c>
    </row>
    <row r="619" spans="1:10" x14ac:dyDescent="0.25">
      <c r="A619" s="1142">
        <v>2</v>
      </c>
      <c r="B619" s="1142">
        <v>4</v>
      </c>
      <c r="C619" s="1142">
        <v>1</v>
      </c>
      <c r="D619" s="1142">
        <v>9</v>
      </c>
      <c r="E619" s="1142">
        <v>1</v>
      </c>
      <c r="F619" s="1143" t="str">
        <f t="shared" si="18"/>
        <v>02.04.01.09.001</v>
      </c>
      <c r="G619" s="1144"/>
      <c r="H619" s="1142" t="s">
        <v>1345</v>
      </c>
      <c r="J619" s="1142" t="str">
        <f t="shared" si="19"/>
        <v>02.04.01.09.001 Evaporator</v>
      </c>
    </row>
    <row r="620" spans="1:10" x14ac:dyDescent="0.25">
      <c r="A620" s="1142">
        <v>2</v>
      </c>
      <c r="B620" s="1142">
        <v>4</v>
      </c>
      <c r="C620" s="1142">
        <v>1</v>
      </c>
      <c r="D620" s="1142">
        <v>9</v>
      </c>
      <c r="E620" s="1142">
        <v>2</v>
      </c>
      <c r="F620" s="1143" t="str">
        <f t="shared" si="18"/>
        <v>02.04.01.09.002</v>
      </c>
      <c r="G620" s="1144"/>
      <c r="H620" s="1142" t="s">
        <v>1346</v>
      </c>
      <c r="J620" s="1142" t="str">
        <f t="shared" si="19"/>
        <v>02.04.01.09.002 Air Blower</v>
      </c>
    </row>
    <row r="621" spans="1:10" x14ac:dyDescent="0.25">
      <c r="A621" s="1142">
        <v>2</v>
      </c>
      <c r="B621" s="1142">
        <v>4</v>
      </c>
      <c r="C621" s="1142">
        <v>1</v>
      </c>
      <c r="D621" s="1142">
        <v>9</v>
      </c>
      <c r="E621" s="1142">
        <v>3</v>
      </c>
      <c r="F621" s="1143" t="str">
        <f t="shared" si="18"/>
        <v>02.04.01.09.003</v>
      </c>
      <c r="G621" s="1144"/>
      <c r="H621" s="1142" t="s">
        <v>1347</v>
      </c>
      <c r="J621" s="1142" t="str">
        <f t="shared" si="19"/>
        <v>02.04.01.09.003 Brine Tank</v>
      </c>
    </row>
    <row r="622" spans="1:10" x14ac:dyDescent="0.25">
      <c r="A622" s="1142">
        <v>2</v>
      </c>
      <c r="B622" s="1142">
        <v>4</v>
      </c>
      <c r="C622" s="1142">
        <v>1</v>
      </c>
      <c r="D622" s="1142">
        <v>9</v>
      </c>
      <c r="E622" s="1142">
        <v>4</v>
      </c>
      <c r="F622" s="1143" t="str">
        <f t="shared" si="18"/>
        <v>02.04.01.09.004</v>
      </c>
      <c r="G622" s="1144"/>
      <c r="H622" s="1142" t="s">
        <v>1348</v>
      </c>
      <c r="J622" s="1142" t="str">
        <f t="shared" si="19"/>
        <v>02.04.01.09.004 Filling Divice</v>
      </c>
    </row>
    <row r="623" spans="1:10" x14ac:dyDescent="0.25">
      <c r="A623" s="1142">
        <v>2</v>
      </c>
      <c r="B623" s="1142">
        <v>4</v>
      </c>
      <c r="C623" s="1142">
        <v>1</v>
      </c>
      <c r="D623" s="1142">
        <v>9</v>
      </c>
      <c r="E623" s="1142">
        <v>5</v>
      </c>
      <c r="F623" s="1143" t="str">
        <f t="shared" si="18"/>
        <v>02.04.01.09.005</v>
      </c>
      <c r="G623" s="1144"/>
      <c r="H623" s="1142" t="s">
        <v>1349</v>
      </c>
      <c r="J623" s="1142" t="str">
        <f t="shared" si="19"/>
        <v>02.04.01.09.005 Pipping Tank Divice</v>
      </c>
    </row>
    <row r="624" spans="1:10" x14ac:dyDescent="0.25">
      <c r="A624" s="1142">
        <v>2</v>
      </c>
      <c r="B624" s="1142">
        <v>4</v>
      </c>
      <c r="C624" s="1142">
        <v>1</v>
      </c>
      <c r="D624" s="1142">
        <v>9</v>
      </c>
      <c r="E624" s="1142">
        <v>6</v>
      </c>
      <c r="F624" s="1143" t="str">
        <f t="shared" si="18"/>
        <v>02.04.01.09.006</v>
      </c>
      <c r="G624" s="1144"/>
      <c r="H624" s="1142" t="s">
        <v>1350</v>
      </c>
      <c r="J624" s="1142" t="str">
        <f t="shared" si="19"/>
        <v>02.04.01.09.006 Thawing Tank</v>
      </c>
    </row>
    <row r="625" spans="1:10" x14ac:dyDescent="0.25">
      <c r="A625" s="1142">
        <v>2</v>
      </c>
      <c r="B625" s="1142">
        <v>4</v>
      </c>
      <c r="C625" s="1142">
        <v>1</v>
      </c>
      <c r="D625" s="1142">
        <v>9</v>
      </c>
      <c r="E625" s="1142">
        <v>7</v>
      </c>
      <c r="F625" s="1143" t="str">
        <f t="shared" si="18"/>
        <v>02.04.01.09.007</v>
      </c>
      <c r="G625" s="1144"/>
      <c r="H625" s="1142" t="s">
        <v>1351</v>
      </c>
      <c r="J625" s="1142" t="str">
        <f t="shared" si="19"/>
        <v>02.04.01.09.007 Can Frame</v>
      </c>
    </row>
    <row r="626" spans="1:10" x14ac:dyDescent="0.25">
      <c r="A626" s="1142">
        <v>2</v>
      </c>
      <c r="B626" s="1142">
        <v>4</v>
      </c>
      <c r="C626" s="1142">
        <v>1</v>
      </c>
      <c r="D626" s="1142">
        <v>9</v>
      </c>
      <c r="E626" s="1142">
        <v>8</v>
      </c>
      <c r="F626" s="1143" t="str">
        <f t="shared" si="18"/>
        <v>02.04.01.09.008</v>
      </c>
      <c r="G626" s="1144"/>
      <c r="H626" s="1142" t="s">
        <v>1352</v>
      </c>
      <c r="J626" s="1142" t="str">
        <f t="shared" si="19"/>
        <v>02.04.01.09.008 Bring Tank Cover</v>
      </c>
    </row>
    <row r="627" spans="1:10" x14ac:dyDescent="0.25">
      <c r="A627" s="1142">
        <v>2</v>
      </c>
      <c r="B627" s="1142">
        <v>4</v>
      </c>
      <c r="C627" s="1142">
        <v>1</v>
      </c>
      <c r="D627" s="1142">
        <v>9</v>
      </c>
      <c r="E627" s="1142">
        <v>9</v>
      </c>
      <c r="F627" s="1143" t="str">
        <f t="shared" si="18"/>
        <v>02.04.01.09.009</v>
      </c>
      <c r="G627" s="1144"/>
      <c r="H627" s="1142" t="s">
        <v>1353</v>
      </c>
      <c r="J627" s="1142" t="str">
        <f t="shared" si="19"/>
        <v>02.04.01.09.009 Clear Ice Equipment</v>
      </c>
    </row>
    <row r="628" spans="1:10" x14ac:dyDescent="0.25">
      <c r="A628" s="1142">
        <v>2</v>
      </c>
      <c r="B628" s="1142">
        <v>4</v>
      </c>
      <c r="C628" s="1142">
        <v>1</v>
      </c>
      <c r="D628" s="1142">
        <v>9</v>
      </c>
      <c r="E628" s="1142">
        <v>10</v>
      </c>
      <c r="F628" s="1143" t="str">
        <f t="shared" si="18"/>
        <v>02.04.01.09.010</v>
      </c>
      <c r="G628" s="1144"/>
      <c r="H628" s="1142" t="s">
        <v>1354</v>
      </c>
      <c r="J628" s="1142" t="str">
        <f t="shared" si="19"/>
        <v>02.04.01.09.010 Receiver</v>
      </c>
    </row>
    <row r="629" spans="1:10" x14ac:dyDescent="0.25">
      <c r="A629" s="1142">
        <v>2</v>
      </c>
      <c r="B629" s="1142">
        <v>4</v>
      </c>
      <c r="C629" s="1142">
        <v>1</v>
      </c>
      <c r="D629" s="1142">
        <v>9</v>
      </c>
      <c r="E629" s="1142">
        <v>11</v>
      </c>
      <c r="F629" s="1143" t="str">
        <f t="shared" si="18"/>
        <v>02.04.01.09.011</v>
      </c>
      <c r="G629" s="1144"/>
      <c r="H629" s="1142" t="s">
        <v>1355</v>
      </c>
      <c r="J629" s="1142" t="str">
        <f t="shared" si="19"/>
        <v>02.04.01.09.011 Elektrik Panel Cintrol</v>
      </c>
    </row>
    <row r="630" spans="1:10" x14ac:dyDescent="0.25">
      <c r="A630" s="1142">
        <v>2</v>
      </c>
      <c r="B630" s="1142">
        <v>4</v>
      </c>
      <c r="C630" s="1142">
        <v>1</v>
      </c>
      <c r="D630" s="1142">
        <v>9</v>
      </c>
      <c r="E630" s="1142">
        <v>12</v>
      </c>
      <c r="F630" s="1143" t="str">
        <f t="shared" si="18"/>
        <v>02.04.01.09.012</v>
      </c>
      <c r="G630" s="1144"/>
      <c r="H630" s="1142" t="s">
        <v>1356</v>
      </c>
      <c r="J630" s="1142" t="str">
        <f t="shared" si="19"/>
        <v>02.04.01.09.012 Trafo Stater</v>
      </c>
    </row>
    <row r="631" spans="1:10" x14ac:dyDescent="0.25">
      <c r="A631" s="1142">
        <v>2</v>
      </c>
      <c r="B631" s="1142">
        <v>4</v>
      </c>
      <c r="C631" s="1142">
        <v>1</v>
      </c>
      <c r="D631" s="1142">
        <v>9</v>
      </c>
      <c r="E631" s="1142">
        <v>13</v>
      </c>
      <c r="F631" s="1143" t="str">
        <f t="shared" si="18"/>
        <v>02.04.01.09.013</v>
      </c>
      <c r="G631" s="1144"/>
      <c r="H631" s="1142" t="s">
        <v>1357</v>
      </c>
      <c r="J631" s="1142" t="str">
        <f t="shared" si="19"/>
        <v>02.04.01.09.013 Tabung NH3</v>
      </c>
    </row>
    <row r="632" spans="1:10" x14ac:dyDescent="0.25">
      <c r="A632" s="1142">
        <v>2</v>
      </c>
      <c r="B632" s="1142">
        <v>4</v>
      </c>
      <c r="C632" s="1142">
        <v>1</v>
      </c>
      <c r="D632" s="1142">
        <v>9</v>
      </c>
      <c r="E632" s="1142">
        <v>14</v>
      </c>
      <c r="F632" s="1143" t="str">
        <f t="shared" si="18"/>
        <v>02.04.01.09.014</v>
      </c>
      <c r="G632" s="1144"/>
      <c r="H632" s="1142" t="s">
        <v>1358</v>
      </c>
      <c r="J632" s="1142" t="str">
        <f t="shared" si="19"/>
        <v>02.04.01.09.014 Pompa Oliiez Compresor</v>
      </c>
    </row>
    <row r="633" spans="1:10" x14ac:dyDescent="0.25">
      <c r="A633" s="1142">
        <v>2</v>
      </c>
      <c r="B633" s="1142">
        <v>4</v>
      </c>
      <c r="C633" s="1142">
        <v>1</v>
      </c>
      <c r="D633" s="1142">
        <v>9</v>
      </c>
      <c r="E633" s="1142">
        <v>15</v>
      </c>
      <c r="F633" s="1143" t="str">
        <f t="shared" si="18"/>
        <v>02.04.01.09.015</v>
      </c>
      <c r="G633" s="1144"/>
      <c r="H633" s="1142" t="s">
        <v>1359</v>
      </c>
      <c r="J633" s="1142" t="str">
        <f t="shared" si="19"/>
        <v>02.04.01.09.015 Condensor</v>
      </c>
    </row>
    <row r="634" spans="1:10" x14ac:dyDescent="0.25">
      <c r="A634" s="1142">
        <v>2</v>
      </c>
      <c r="B634" s="1142">
        <v>4</v>
      </c>
      <c r="C634" s="1142">
        <v>1</v>
      </c>
      <c r="D634" s="1142">
        <v>9</v>
      </c>
      <c r="E634" s="1142">
        <v>16</v>
      </c>
      <c r="F634" s="1143" t="str">
        <f t="shared" si="18"/>
        <v>02.04.01.09.016</v>
      </c>
      <c r="G634" s="1144"/>
      <c r="H634" s="1142" t="s">
        <v>1360</v>
      </c>
      <c r="J634" s="1142" t="str">
        <f t="shared" si="19"/>
        <v>02.04.01.09.016 Agitator</v>
      </c>
    </row>
    <row r="635" spans="1:10" x14ac:dyDescent="0.25">
      <c r="A635" s="1142">
        <v>2</v>
      </c>
      <c r="B635" s="1142">
        <v>4</v>
      </c>
      <c r="C635" s="1142">
        <v>1</v>
      </c>
      <c r="D635" s="1142">
        <v>9</v>
      </c>
      <c r="E635" s="1142">
        <v>17</v>
      </c>
      <c r="F635" s="1143" t="str">
        <f t="shared" si="18"/>
        <v>02.04.01.09.017</v>
      </c>
      <c r="G635" s="1144"/>
      <c r="H635" s="1142" t="s">
        <v>1361</v>
      </c>
      <c r="J635" s="1142" t="str">
        <f t="shared" si="19"/>
        <v>02.04.01.09.017 Bak Air</v>
      </c>
    </row>
    <row r="636" spans="1:10" x14ac:dyDescent="0.25">
      <c r="A636" s="1142">
        <v>2</v>
      </c>
      <c r="B636" s="1142">
        <v>4</v>
      </c>
      <c r="C636" s="1142">
        <v>1</v>
      </c>
      <c r="D636" s="1142">
        <v>9</v>
      </c>
      <c r="E636" s="1142">
        <v>18</v>
      </c>
      <c r="F636" s="1143" t="str">
        <f t="shared" si="18"/>
        <v>02.04.01.09.018</v>
      </c>
      <c r="G636" s="1144"/>
      <c r="H636" s="1142" t="s">
        <v>1362</v>
      </c>
      <c r="J636" s="1142" t="str">
        <f t="shared" si="19"/>
        <v>02.04.01.09.018 Ice Cam</v>
      </c>
    </row>
    <row r="637" spans="1:10" x14ac:dyDescent="0.25">
      <c r="A637" s="1142">
        <v>2</v>
      </c>
      <c r="B637" s="1142">
        <v>4</v>
      </c>
      <c r="C637" s="1142">
        <v>1</v>
      </c>
      <c r="D637" s="1142">
        <v>9</v>
      </c>
      <c r="E637" s="1142">
        <v>19</v>
      </c>
      <c r="F637" s="1143" t="str">
        <f t="shared" si="18"/>
        <v>02.04.01.09.019</v>
      </c>
      <c r="G637" s="1144"/>
      <c r="H637" s="1142" t="s">
        <v>1363</v>
      </c>
      <c r="J637" s="1142" t="str">
        <f t="shared" si="19"/>
        <v>02.04.01.09.019 Perkakas Pabrik Es Lain-lain</v>
      </c>
    </row>
    <row r="638" spans="1:10" x14ac:dyDescent="0.25">
      <c r="A638" s="1142">
        <v>2</v>
      </c>
      <c r="B638" s="1142">
        <v>4</v>
      </c>
      <c r="C638" s="1142">
        <v>2</v>
      </c>
      <c r="D638" s="1142">
        <v>1</v>
      </c>
      <c r="E638" s="1142">
        <v>1</v>
      </c>
      <c r="F638" s="1143" t="str">
        <f t="shared" si="18"/>
        <v>02.04.02.01.001</v>
      </c>
      <c r="G638" s="1144"/>
      <c r="H638" s="1142" t="s">
        <v>1364</v>
      </c>
      <c r="J638" s="1142" t="str">
        <f t="shared" si="19"/>
        <v>02.04.02.01.001 Perkakas Dapur Tempa</v>
      </c>
    </row>
    <row r="639" spans="1:10" x14ac:dyDescent="0.25">
      <c r="A639" s="1142">
        <v>2</v>
      </c>
      <c r="B639" s="1142">
        <v>4</v>
      </c>
      <c r="C639" s="1142">
        <v>2</v>
      </c>
      <c r="D639" s="1142">
        <v>1</v>
      </c>
      <c r="E639" s="1142">
        <v>2</v>
      </c>
      <c r="F639" s="1143" t="str">
        <f t="shared" si="18"/>
        <v>02.04.02.01.002</v>
      </c>
      <c r="G639" s="1144"/>
      <c r="H639" s="1142" t="s">
        <v>1365</v>
      </c>
      <c r="J639" s="1142" t="str">
        <f t="shared" si="19"/>
        <v>02.04.02.01.002 Perkakas Bangku Kerja</v>
      </c>
    </row>
    <row r="640" spans="1:10" x14ac:dyDescent="0.25">
      <c r="A640" s="1142">
        <v>2</v>
      </c>
      <c r="B640" s="1142">
        <v>4</v>
      </c>
      <c r="C640" s="1142">
        <v>2</v>
      </c>
      <c r="D640" s="1142">
        <v>1</v>
      </c>
      <c r="E640" s="1142">
        <v>3</v>
      </c>
      <c r="F640" s="1143" t="str">
        <f t="shared" si="18"/>
        <v>02.04.02.01.003</v>
      </c>
      <c r="G640" s="1144"/>
      <c r="H640" s="1142" t="s">
        <v>1366</v>
      </c>
      <c r="J640" s="1142" t="str">
        <f t="shared" si="19"/>
        <v>02.04.02.01.003 Perkakas Pengukur</v>
      </c>
    </row>
    <row r="641" spans="1:10" x14ac:dyDescent="0.25">
      <c r="A641" s="1142">
        <v>2</v>
      </c>
      <c r="B641" s="1142">
        <v>4</v>
      </c>
      <c r="C641" s="1142">
        <v>2</v>
      </c>
      <c r="D641" s="1142">
        <v>1</v>
      </c>
      <c r="E641" s="1142">
        <v>4</v>
      </c>
      <c r="F641" s="1143" t="str">
        <f t="shared" si="18"/>
        <v>02.04.02.01.004</v>
      </c>
      <c r="G641" s="1144"/>
      <c r="H641" s="1142" t="s">
        <v>1367</v>
      </c>
      <c r="J641" s="1142" t="str">
        <f t="shared" si="19"/>
        <v>02.04.02.01.004 Perkakas Pengecoran Logam</v>
      </c>
    </row>
    <row r="642" spans="1:10" x14ac:dyDescent="0.25">
      <c r="A642" s="1142">
        <v>2</v>
      </c>
      <c r="B642" s="1142">
        <v>4</v>
      </c>
      <c r="C642" s="1142">
        <v>2</v>
      </c>
      <c r="D642" s="1142">
        <v>1</v>
      </c>
      <c r="E642" s="1142">
        <v>5</v>
      </c>
      <c r="F642" s="1143" t="str">
        <f t="shared" si="18"/>
        <v>02.04.02.01.005</v>
      </c>
      <c r="G642" s="1144"/>
      <c r="H642" s="1142" t="s">
        <v>1368</v>
      </c>
      <c r="J642" s="1142" t="str">
        <f t="shared" si="19"/>
        <v>02.04.02.01.005 Rol</v>
      </c>
    </row>
    <row r="643" spans="1:10" x14ac:dyDescent="0.25">
      <c r="A643" s="1142">
        <v>2</v>
      </c>
      <c r="B643" s="1142">
        <v>4</v>
      </c>
      <c r="C643" s="1142">
        <v>2</v>
      </c>
      <c r="D643" s="1142">
        <v>1</v>
      </c>
      <c r="E643" s="1142">
        <v>6</v>
      </c>
      <c r="F643" s="1143" t="str">
        <f t="shared" si="18"/>
        <v>02.04.02.01.006</v>
      </c>
      <c r="G643" s="1144"/>
      <c r="H643" s="1142" t="s">
        <v>1369</v>
      </c>
      <c r="J643" s="1142" t="str">
        <f t="shared" si="19"/>
        <v>02.04.02.01.006 Perkakas Pemotong Plat</v>
      </c>
    </row>
    <row r="644" spans="1:10" x14ac:dyDescent="0.25">
      <c r="A644" s="1142">
        <v>2</v>
      </c>
      <c r="B644" s="1142">
        <v>4</v>
      </c>
      <c r="C644" s="1142">
        <v>2</v>
      </c>
      <c r="D644" s="1142">
        <v>1</v>
      </c>
      <c r="E644" s="1142">
        <v>7</v>
      </c>
      <c r="F644" s="1143" t="str">
        <f t="shared" ref="F644:F707" si="20">IF(A644&lt;&gt;"",RIGHT("0"&amp;A644,2)&amp;"."&amp;RIGHT("0"&amp;B644,2)&amp;"."&amp;RIGHT("0"&amp;C644,2)&amp;"."&amp;RIGHT("0"&amp;D644,2)&amp;"."&amp;IF(LEN(E644)&lt;3,RIGHT("00"&amp;E644,3),E644),"")</f>
        <v>02.04.02.01.007</v>
      </c>
      <c r="G644" s="1144"/>
      <c r="H644" s="1142" t="s">
        <v>1370</v>
      </c>
      <c r="J644" s="1142" t="str">
        <f t="shared" ref="J644:J707" si="21">F644&amp;" "&amp;H644</f>
        <v>02.04.02.01.007 Perkakas Press Hidrolik</v>
      </c>
    </row>
    <row r="645" spans="1:10" x14ac:dyDescent="0.25">
      <c r="A645" s="1142">
        <v>2</v>
      </c>
      <c r="B645" s="1142">
        <v>4</v>
      </c>
      <c r="C645" s="1142">
        <v>2</v>
      </c>
      <c r="D645" s="1142">
        <v>1</v>
      </c>
      <c r="E645" s="1142">
        <v>8</v>
      </c>
      <c r="F645" s="1143" t="str">
        <f t="shared" si="20"/>
        <v>02.04.02.01.008</v>
      </c>
      <c r="G645" s="1144"/>
      <c r="H645" s="1142" t="s">
        <v>1371</v>
      </c>
      <c r="J645" s="1142" t="str">
        <f t="shared" si="21"/>
        <v>02.04.02.01.008 Perkakas Pemotong Kabel Sling</v>
      </c>
    </row>
    <row r="646" spans="1:10" x14ac:dyDescent="0.25">
      <c r="A646" s="1142">
        <v>2</v>
      </c>
      <c r="B646" s="1142">
        <v>4</v>
      </c>
      <c r="C646" s="1142">
        <v>2</v>
      </c>
      <c r="D646" s="1142">
        <v>1</v>
      </c>
      <c r="E646" s="1142">
        <v>9</v>
      </c>
      <c r="F646" s="1143" t="str">
        <f t="shared" si="20"/>
        <v>02.04.02.01.009</v>
      </c>
      <c r="G646" s="1144"/>
      <c r="H646" s="1142" t="s">
        <v>1372</v>
      </c>
      <c r="J646" s="1142" t="str">
        <f t="shared" si="21"/>
        <v>02.04.02.01.009 Perkakas Pengecatan Kendaraan</v>
      </c>
    </row>
    <row r="647" spans="1:10" x14ac:dyDescent="0.25">
      <c r="A647" s="1142">
        <v>2</v>
      </c>
      <c r="B647" s="1142">
        <v>4</v>
      </c>
      <c r="C647" s="1142">
        <v>2</v>
      </c>
      <c r="D647" s="1142">
        <v>1</v>
      </c>
      <c r="E647" s="1142">
        <v>10</v>
      </c>
      <c r="F647" s="1143" t="str">
        <f t="shared" si="20"/>
        <v>02.04.02.01.010</v>
      </c>
      <c r="G647" s="1144"/>
      <c r="H647" s="1142" t="s">
        <v>1373</v>
      </c>
      <c r="J647" s="1142" t="str">
        <f t="shared" si="21"/>
        <v>02.04.02.01.010 Alat Penipis Rotan</v>
      </c>
    </row>
    <row r="648" spans="1:10" x14ac:dyDescent="0.25">
      <c r="A648" s="1142">
        <v>2</v>
      </c>
      <c r="B648" s="1142">
        <v>4</v>
      </c>
      <c r="C648" s="1142">
        <v>2</v>
      </c>
      <c r="D648" s="1142">
        <v>1</v>
      </c>
      <c r="E648" s="1142">
        <v>11</v>
      </c>
      <c r="F648" s="1143" t="str">
        <f t="shared" si="20"/>
        <v>02.04.02.01.011</v>
      </c>
      <c r="G648" s="1144"/>
      <c r="H648" s="1142" t="s">
        <v>1374</v>
      </c>
      <c r="J648" s="1142" t="str">
        <f t="shared" si="21"/>
        <v>02.04.02.01.011 Pisau Pengerok</v>
      </c>
    </row>
    <row r="649" spans="1:10" x14ac:dyDescent="0.25">
      <c r="A649" s="1142">
        <v>2</v>
      </c>
      <c r="B649" s="1142">
        <v>4</v>
      </c>
      <c r="C649" s="1142">
        <v>2</v>
      </c>
      <c r="D649" s="1142">
        <v>1</v>
      </c>
      <c r="E649" s="1142">
        <v>12</v>
      </c>
      <c r="F649" s="1143" t="str">
        <f t="shared" si="20"/>
        <v>02.04.02.01.012</v>
      </c>
      <c r="G649" s="1144"/>
      <c r="H649" s="1142" t="s">
        <v>1375</v>
      </c>
      <c r="J649" s="1142" t="str">
        <f t="shared" si="21"/>
        <v>02.04.02.01.012 Pisau Pengerat</v>
      </c>
    </row>
    <row r="650" spans="1:10" x14ac:dyDescent="0.25">
      <c r="A650" s="1142">
        <v>2</v>
      </c>
      <c r="B650" s="1142">
        <v>4</v>
      </c>
      <c r="C650" s="1142">
        <v>2</v>
      </c>
      <c r="D650" s="1142">
        <v>1</v>
      </c>
      <c r="E650" s="1142">
        <v>13</v>
      </c>
      <c r="F650" s="1143" t="str">
        <f t="shared" si="20"/>
        <v>02.04.02.01.013</v>
      </c>
      <c r="G650" s="1144"/>
      <c r="H650" s="1142" t="s">
        <v>1376</v>
      </c>
      <c r="J650" s="1142" t="str">
        <f t="shared" si="21"/>
        <v>02.04.02.01.013 Pisau Pembelah Rotan</v>
      </c>
    </row>
    <row r="651" spans="1:10" x14ac:dyDescent="0.25">
      <c r="A651" s="1142">
        <v>2</v>
      </c>
      <c r="B651" s="1142">
        <v>4</v>
      </c>
      <c r="C651" s="1142">
        <v>2</v>
      </c>
      <c r="D651" s="1142">
        <v>1</v>
      </c>
      <c r="E651" s="1142">
        <v>14</v>
      </c>
      <c r="F651" s="1143" t="str">
        <f t="shared" si="20"/>
        <v>02.04.02.01.014</v>
      </c>
      <c r="G651" s="1144"/>
      <c r="H651" s="1142" t="s">
        <v>1377</v>
      </c>
      <c r="J651" s="1142" t="str">
        <f t="shared" si="21"/>
        <v>02.04.02.01.014 Gunting Rotan</v>
      </c>
    </row>
    <row r="652" spans="1:10" x14ac:dyDescent="0.25">
      <c r="A652" s="1142">
        <v>2</v>
      </c>
      <c r="B652" s="1142">
        <v>4</v>
      </c>
      <c r="C652" s="1142">
        <v>2</v>
      </c>
      <c r="D652" s="1142">
        <v>1</v>
      </c>
      <c r="E652" s="1142">
        <v>15</v>
      </c>
      <c r="F652" s="1143" t="str">
        <f t="shared" si="20"/>
        <v>02.04.02.01.015</v>
      </c>
      <c r="G652" s="1144"/>
      <c r="H652" s="1142" t="s">
        <v>1378</v>
      </c>
      <c r="J652" s="1142" t="str">
        <f t="shared" si="21"/>
        <v>02.04.02.01.015 Pisau Bergigi</v>
      </c>
    </row>
    <row r="653" spans="1:10" x14ac:dyDescent="0.25">
      <c r="A653" s="1142">
        <v>2</v>
      </c>
      <c r="B653" s="1142">
        <v>4</v>
      </c>
      <c r="C653" s="1142">
        <v>2</v>
      </c>
      <c r="D653" s="1142">
        <v>1</v>
      </c>
      <c r="E653" s="1142">
        <v>16</v>
      </c>
      <c r="F653" s="1143" t="str">
        <f t="shared" si="20"/>
        <v>02.04.02.01.016</v>
      </c>
      <c r="G653" s="1144"/>
      <c r="H653" s="1142" t="s">
        <v>1379</v>
      </c>
      <c r="J653" s="1142" t="str">
        <f t="shared" si="21"/>
        <v>02.04.02.01.016 Besi Penekuk</v>
      </c>
    </row>
    <row r="654" spans="1:10" x14ac:dyDescent="0.25">
      <c r="A654" s="1142">
        <v>2</v>
      </c>
      <c r="B654" s="1142">
        <v>4</v>
      </c>
      <c r="C654" s="1142">
        <v>2</v>
      </c>
      <c r="D654" s="1142">
        <v>1</v>
      </c>
      <c r="E654" s="1142">
        <v>17</v>
      </c>
      <c r="F654" s="1143" t="str">
        <f t="shared" si="20"/>
        <v>02.04.02.01.017</v>
      </c>
      <c r="G654" s="1144"/>
      <c r="H654" s="1142" t="s">
        <v>1380</v>
      </c>
      <c r="J654" s="1142" t="str">
        <f t="shared" si="21"/>
        <v>02.04.02.01.017 Pisau Peraut</v>
      </c>
    </row>
    <row r="655" spans="1:10" x14ac:dyDescent="0.25">
      <c r="A655" s="1142">
        <v>2</v>
      </c>
      <c r="B655" s="1142">
        <v>4</v>
      </c>
      <c r="C655" s="1142">
        <v>2</v>
      </c>
      <c r="D655" s="1142">
        <v>1</v>
      </c>
      <c r="E655" s="1142">
        <v>18</v>
      </c>
      <c r="F655" s="1143" t="str">
        <f t="shared" si="20"/>
        <v>02.04.02.01.018</v>
      </c>
      <c r="G655" s="1144"/>
      <c r="H655" s="1142" t="s">
        <v>1381</v>
      </c>
      <c r="J655" s="1142" t="str">
        <f t="shared" si="21"/>
        <v>02.04.02.01.018 Oven Batu Bata</v>
      </c>
    </row>
    <row r="656" spans="1:10" x14ac:dyDescent="0.25">
      <c r="A656" s="1142">
        <v>2</v>
      </c>
      <c r="B656" s="1142">
        <v>4</v>
      </c>
      <c r="C656" s="1142">
        <v>2</v>
      </c>
      <c r="D656" s="1142">
        <v>1</v>
      </c>
      <c r="E656" s="1142">
        <v>19</v>
      </c>
      <c r="F656" s="1143" t="str">
        <f t="shared" si="20"/>
        <v>02.04.02.01.019</v>
      </c>
      <c r="G656" s="1144"/>
      <c r="H656" s="1142" t="s">
        <v>1382</v>
      </c>
      <c r="J656" s="1142" t="str">
        <f t="shared" si="21"/>
        <v>02.04.02.01.019 Cetakan Batu Bata</v>
      </c>
    </row>
    <row r="657" spans="1:10" x14ac:dyDescent="0.25">
      <c r="A657" s="1142">
        <v>2</v>
      </c>
      <c r="B657" s="1142">
        <v>4</v>
      </c>
      <c r="C657" s="1142">
        <v>2</v>
      </c>
      <c r="D657" s="1142">
        <v>1</v>
      </c>
      <c r="E657" s="1142">
        <v>20</v>
      </c>
      <c r="F657" s="1143" t="str">
        <f t="shared" si="20"/>
        <v>02.04.02.01.020</v>
      </c>
      <c r="G657" s="1144"/>
      <c r="H657" s="1142" t="s">
        <v>1383</v>
      </c>
      <c r="J657" s="1142" t="str">
        <f t="shared" si="21"/>
        <v>02.04.02.01.020 Pelengki</v>
      </c>
    </row>
    <row r="658" spans="1:10" x14ac:dyDescent="0.25">
      <c r="A658" s="1142">
        <v>2</v>
      </c>
      <c r="B658" s="1142">
        <v>4</v>
      </c>
      <c r="C658" s="1142">
        <v>2</v>
      </c>
      <c r="D658" s="1142">
        <v>1</v>
      </c>
      <c r="E658" s="1142">
        <v>21</v>
      </c>
      <c r="F658" s="1143" t="str">
        <f t="shared" si="20"/>
        <v>02.04.02.01.021</v>
      </c>
      <c r="G658" s="1144"/>
      <c r="H658" s="1142" t="s">
        <v>1384</v>
      </c>
      <c r="J658" s="1142" t="str">
        <f t="shared" si="21"/>
        <v>02.04.02.01.021 ATBM</v>
      </c>
    </row>
    <row r="659" spans="1:10" x14ac:dyDescent="0.25">
      <c r="A659" s="1142">
        <v>2</v>
      </c>
      <c r="B659" s="1142">
        <v>4</v>
      </c>
      <c r="C659" s="1142">
        <v>2</v>
      </c>
      <c r="D659" s="1142">
        <v>1</v>
      </c>
      <c r="E659" s="1142">
        <v>22</v>
      </c>
      <c r="F659" s="1143" t="str">
        <f t="shared" si="20"/>
        <v>02.04.02.01.022</v>
      </c>
      <c r="G659" s="1144"/>
      <c r="H659" s="1142" t="s">
        <v>1385</v>
      </c>
      <c r="J659" s="1142" t="str">
        <f t="shared" si="21"/>
        <v>02.04.02.01.022 Perkakas Bengkel Konstruksi Logam Lain-lain</v>
      </c>
    </row>
    <row r="660" spans="1:10" x14ac:dyDescent="0.25">
      <c r="A660" s="1142">
        <v>2</v>
      </c>
      <c r="B660" s="1142">
        <v>4</v>
      </c>
      <c r="C660" s="1142">
        <v>2</v>
      </c>
      <c r="D660" s="1142">
        <v>2</v>
      </c>
      <c r="E660" s="1142">
        <v>1</v>
      </c>
      <c r="F660" s="1143" t="str">
        <f t="shared" si="20"/>
        <v>02.04.02.02.001</v>
      </c>
      <c r="G660" s="1144"/>
      <c r="H660" s="1142" t="s">
        <v>1386</v>
      </c>
      <c r="J660" s="1142" t="str">
        <f t="shared" si="21"/>
        <v>02.04.02.02.001 Armature Drying Oven</v>
      </c>
    </row>
    <row r="661" spans="1:10" x14ac:dyDescent="0.25">
      <c r="A661" s="1142">
        <v>2</v>
      </c>
      <c r="B661" s="1142">
        <v>4</v>
      </c>
      <c r="C661" s="1142">
        <v>2</v>
      </c>
      <c r="D661" s="1142">
        <v>2</v>
      </c>
      <c r="E661" s="1142">
        <v>2</v>
      </c>
      <c r="F661" s="1143" t="str">
        <f t="shared" si="20"/>
        <v>02.04.02.02.002</v>
      </c>
      <c r="G661" s="1144"/>
      <c r="H661" s="1142" t="s">
        <v>1387</v>
      </c>
      <c r="J661" s="1142" t="str">
        <f t="shared" si="21"/>
        <v>02.04.02.02.002 Mica Undercutter</v>
      </c>
    </row>
    <row r="662" spans="1:10" x14ac:dyDescent="0.25">
      <c r="A662" s="1142">
        <v>2</v>
      </c>
      <c r="B662" s="1142">
        <v>4</v>
      </c>
      <c r="C662" s="1142">
        <v>2</v>
      </c>
      <c r="D662" s="1142">
        <v>2</v>
      </c>
      <c r="E662" s="1142">
        <v>3</v>
      </c>
      <c r="F662" s="1143" t="str">
        <f t="shared" si="20"/>
        <v>02.04.02.02.003</v>
      </c>
      <c r="G662" s="1144"/>
      <c r="H662" s="1142" t="s">
        <v>1388</v>
      </c>
      <c r="J662" s="1142" t="str">
        <f t="shared" si="21"/>
        <v>02.04.02.02.003 Comutator Tuming Tool</v>
      </c>
    </row>
    <row r="663" spans="1:10" x14ac:dyDescent="0.25">
      <c r="A663" s="1142">
        <v>2</v>
      </c>
      <c r="B663" s="1142">
        <v>4</v>
      </c>
      <c r="C663" s="1142">
        <v>2</v>
      </c>
      <c r="D663" s="1142">
        <v>2</v>
      </c>
      <c r="E663" s="1142">
        <v>4</v>
      </c>
      <c r="F663" s="1143" t="str">
        <f t="shared" si="20"/>
        <v>02.04.02.02.004</v>
      </c>
      <c r="G663" s="1144"/>
      <c r="H663" s="1142" t="s">
        <v>1389</v>
      </c>
      <c r="J663" s="1142" t="str">
        <f t="shared" si="21"/>
        <v>02.04.02.02.004 Perkakas Bengkel Listrik Lain-lain</v>
      </c>
    </row>
    <row r="664" spans="1:10" x14ac:dyDescent="0.25">
      <c r="A664" s="1142">
        <v>2</v>
      </c>
      <c r="B664" s="1142">
        <v>4</v>
      </c>
      <c r="C664" s="1142">
        <v>2</v>
      </c>
      <c r="D664" s="1142">
        <v>3</v>
      </c>
      <c r="E664" s="1142">
        <v>1</v>
      </c>
      <c r="F664" s="1143" t="str">
        <f t="shared" si="20"/>
        <v>02.04.02.03.001</v>
      </c>
      <c r="G664" s="1144"/>
      <c r="H664" s="1142" t="s">
        <v>1390</v>
      </c>
      <c r="J664" s="1142" t="str">
        <f t="shared" si="21"/>
        <v>02.04.02.03.001 Lubricating Set</v>
      </c>
    </row>
    <row r="665" spans="1:10" x14ac:dyDescent="0.25">
      <c r="A665" s="1142">
        <v>2</v>
      </c>
      <c r="B665" s="1142">
        <v>4</v>
      </c>
      <c r="C665" s="1142">
        <v>2</v>
      </c>
      <c r="D665" s="1142">
        <v>3</v>
      </c>
      <c r="E665" s="1142">
        <v>2</v>
      </c>
      <c r="F665" s="1143" t="str">
        <f t="shared" si="20"/>
        <v>02.04.02.03.002</v>
      </c>
      <c r="G665" s="1144"/>
      <c r="H665" s="1142" t="s">
        <v>1391</v>
      </c>
      <c r="J665" s="1142" t="str">
        <f t="shared" si="21"/>
        <v>02.04.02.03.002 Jembatan Service</v>
      </c>
    </row>
    <row r="666" spans="1:10" x14ac:dyDescent="0.25">
      <c r="A666" s="1142">
        <v>2</v>
      </c>
      <c r="B666" s="1142">
        <v>4</v>
      </c>
      <c r="C666" s="1142">
        <v>2</v>
      </c>
      <c r="D666" s="1142">
        <v>3</v>
      </c>
      <c r="E666" s="1142">
        <v>3</v>
      </c>
      <c r="F666" s="1143" t="str">
        <f t="shared" si="20"/>
        <v>02.04.02.03.003</v>
      </c>
      <c r="G666" s="1144"/>
      <c r="H666" s="1142" t="s">
        <v>1328</v>
      </c>
      <c r="J666" s="1142" t="str">
        <f t="shared" si="21"/>
        <v>02.04.02.03.003 Perkakas Bengkel Service Lain-lain</v>
      </c>
    </row>
    <row r="667" spans="1:10" x14ac:dyDescent="0.25">
      <c r="A667" s="1142">
        <v>2</v>
      </c>
      <c r="B667" s="1142">
        <v>4</v>
      </c>
      <c r="C667" s="1142">
        <v>2</v>
      </c>
      <c r="D667" s="1142">
        <v>4</v>
      </c>
      <c r="E667" s="1142">
        <v>1</v>
      </c>
      <c r="F667" s="1143" t="str">
        <f t="shared" si="20"/>
        <v>02.04.02.04.001</v>
      </c>
      <c r="G667" s="1144"/>
      <c r="H667" s="1142" t="s">
        <v>1392</v>
      </c>
      <c r="J667" s="1142" t="str">
        <f t="shared" si="21"/>
        <v>02.04.02.04.001 Dongkrak Mekanik</v>
      </c>
    </row>
    <row r="668" spans="1:10" x14ac:dyDescent="0.25">
      <c r="A668" s="1142">
        <v>2</v>
      </c>
      <c r="B668" s="1142">
        <v>4</v>
      </c>
      <c r="C668" s="1142">
        <v>2</v>
      </c>
      <c r="D668" s="1142">
        <v>4</v>
      </c>
      <c r="E668" s="1142">
        <v>2</v>
      </c>
      <c r="F668" s="1143" t="str">
        <f t="shared" si="20"/>
        <v>02.04.02.04.002</v>
      </c>
      <c r="G668" s="1144"/>
      <c r="H668" s="1142" t="s">
        <v>1393</v>
      </c>
      <c r="J668" s="1142" t="str">
        <f t="shared" si="21"/>
        <v>02.04.02.04.002 Songkrak Hidrolik</v>
      </c>
    </row>
    <row r="669" spans="1:10" x14ac:dyDescent="0.25">
      <c r="A669" s="1142">
        <v>2</v>
      </c>
      <c r="B669" s="1142">
        <v>4</v>
      </c>
      <c r="C669" s="1142">
        <v>2</v>
      </c>
      <c r="D669" s="1142">
        <v>4</v>
      </c>
      <c r="E669" s="1142">
        <v>3</v>
      </c>
      <c r="F669" s="1143" t="str">
        <f t="shared" si="20"/>
        <v>02.04.02.04.003</v>
      </c>
      <c r="G669" s="1144"/>
      <c r="H669" s="1142" t="s">
        <v>1394</v>
      </c>
      <c r="J669" s="1142" t="str">
        <f t="shared" si="21"/>
        <v>02.04.02.04.003 Takel</v>
      </c>
    </row>
    <row r="670" spans="1:10" x14ac:dyDescent="0.25">
      <c r="A670" s="1142">
        <v>2</v>
      </c>
      <c r="B670" s="1142">
        <v>4</v>
      </c>
      <c r="C670" s="1142">
        <v>2</v>
      </c>
      <c r="D670" s="1142">
        <v>4</v>
      </c>
      <c r="E670" s="1142">
        <v>4</v>
      </c>
      <c r="F670" s="1143" t="str">
        <f t="shared" si="20"/>
        <v>02.04.02.04.004</v>
      </c>
      <c r="G670" s="1144"/>
      <c r="H670" s="1142" t="s">
        <v>1395</v>
      </c>
      <c r="J670" s="1142" t="str">
        <f t="shared" si="21"/>
        <v>02.04.02.04.004 Gantry</v>
      </c>
    </row>
    <row r="671" spans="1:10" x14ac:dyDescent="0.25">
      <c r="A671" s="1142">
        <v>2</v>
      </c>
      <c r="B671" s="1142">
        <v>4</v>
      </c>
      <c r="C671" s="1142">
        <v>2</v>
      </c>
      <c r="D671" s="1142">
        <v>4</v>
      </c>
      <c r="E671" s="1142">
        <v>5</v>
      </c>
      <c r="F671" s="1143" t="str">
        <f t="shared" si="20"/>
        <v>02.04.02.04.005</v>
      </c>
      <c r="G671" s="1144"/>
      <c r="H671" s="1142" t="s">
        <v>1396</v>
      </c>
      <c r="J671" s="1142" t="str">
        <f t="shared" si="21"/>
        <v>02.04.02.04.005 Tripot</v>
      </c>
    </row>
    <row r="672" spans="1:10" x14ac:dyDescent="0.25">
      <c r="A672" s="1142">
        <v>2</v>
      </c>
      <c r="B672" s="1142">
        <v>4</v>
      </c>
      <c r="C672" s="1142">
        <v>2</v>
      </c>
      <c r="D672" s="1142">
        <v>4</v>
      </c>
      <c r="E672" s="1142">
        <v>6</v>
      </c>
      <c r="F672" s="1143" t="str">
        <f t="shared" si="20"/>
        <v>02.04.02.04.006</v>
      </c>
      <c r="G672" s="1144"/>
      <c r="H672" s="1142" t="s">
        <v>1397</v>
      </c>
      <c r="J672" s="1142" t="str">
        <f t="shared" si="21"/>
        <v>02.04.02.04.006 Perkakas Pengangkat Lain-lain</v>
      </c>
    </row>
    <row r="673" spans="1:10" x14ac:dyDescent="0.25">
      <c r="A673" s="1142">
        <v>2</v>
      </c>
      <c r="B673" s="1142">
        <v>4</v>
      </c>
      <c r="C673" s="1142">
        <v>2</v>
      </c>
      <c r="D673" s="1142">
        <v>5</v>
      </c>
      <c r="E673" s="1142">
        <v>1</v>
      </c>
      <c r="F673" s="1143" t="str">
        <f t="shared" si="20"/>
        <v>02.04.02.05.001</v>
      </c>
      <c r="G673" s="1144"/>
      <c r="H673" s="1142" t="s">
        <v>1398</v>
      </c>
      <c r="J673" s="1142" t="str">
        <f t="shared" si="21"/>
        <v>02.04.02.05.001 Tool Kit Set</v>
      </c>
    </row>
    <row r="674" spans="1:10" x14ac:dyDescent="0.25">
      <c r="A674" s="1142">
        <v>2</v>
      </c>
      <c r="B674" s="1142">
        <v>4</v>
      </c>
      <c r="C674" s="1142">
        <v>2</v>
      </c>
      <c r="D674" s="1142">
        <v>5</v>
      </c>
      <c r="E674" s="1142">
        <v>2</v>
      </c>
      <c r="F674" s="1143" t="str">
        <f t="shared" si="20"/>
        <v>02.04.02.05.002</v>
      </c>
      <c r="G674" s="1144"/>
      <c r="H674" s="1142" t="s">
        <v>1399</v>
      </c>
      <c r="J674" s="1142" t="str">
        <f t="shared" si="21"/>
        <v>02.04.02.05.002 Tool Kit Boks</v>
      </c>
    </row>
    <row r="675" spans="1:10" x14ac:dyDescent="0.25">
      <c r="A675" s="1142">
        <v>2</v>
      </c>
      <c r="B675" s="1142">
        <v>4</v>
      </c>
      <c r="C675" s="1142">
        <v>2</v>
      </c>
      <c r="D675" s="1142">
        <v>5</v>
      </c>
      <c r="E675" s="1142">
        <v>3</v>
      </c>
      <c r="F675" s="1143" t="str">
        <f t="shared" si="20"/>
        <v>02.04.02.05.003</v>
      </c>
      <c r="G675" s="1144"/>
      <c r="H675" s="1142" t="s">
        <v>1400</v>
      </c>
      <c r="J675" s="1142" t="str">
        <f t="shared" si="21"/>
        <v>02.04.02.05.003 Tool Cabinet Set</v>
      </c>
    </row>
    <row r="676" spans="1:10" x14ac:dyDescent="0.25">
      <c r="A676" s="1142">
        <v>2</v>
      </c>
      <c r="B676" s="1142">
        <v>4</v>
      </c>
      <c r="C676" s="1142">
        <v>2</v>
      </c>
      <c r="D676" s="1142">
        <v>5</v>
      </c>
      <c r="E676" s="1142">
        <v>4</v>
      </c>
      <c r="F676" s="1143" t="str">
        <f t="shared" si="20"/>
        <v>02.04.02.05.004</v>
      </c>
      <c r="G676" s="1144"/>
      <c r="H676" s="1142" t="s">
        <v>1401</v>
      </c>
      <c r="J676" s="1142" t="str">
        <f t="shared" si="21"/>
        <v>02.04.02.05.004 Kunci Pipa</v>
      </c>
    </row>
    <row r="677" spans="1:10" x14ac:dyDescent="0.25">
      <c r="A677" s="1142">
        <v>2</v>
      </c>
      <c r="B677" s="1142">
        <v>4</v>
      </c>
      <c r="C677" s="1142">
        <v>2</v>
      </c>
      <c r="D677" s="1142">
        <v>5</v>
      </c>
      <c r="E677" s="1142">
        <v>5</v>
      </c>
      <c r="F677" s="1143" t="str">
        <f t="shared" si="20"/>
        <v>02.04.02.05.005</v>
      </c>
      <c r="G677" s="1144"/>
      <c r="H677" s="1142" t="s">
        <v>1402</v>
      </c>
      <c r="J677" s="1142" t="str">
        <f t="shared" si="21"/>
        <v>02.04.02.05.005 Fuller Set</v>
      </c>
    </row>
    <row r="678" spans="1:10" x14ac:dyDescent="0.25">
      <c r="A678" s="1142">
        <v>2</v>
      </c>
      <c r="B678" s="1142">
        <v>4</v>
      </c>
      <c r="C678" s="1142">
        <v>2</v>
      </c>
      <c r="D678" s="1142">
        <v>5</v>
      </c>
      <c r="E678" s="1142">
        <v>6</v>
      </c>
      <c r="F678" s="1143" t="str">
        <f t="shared" si="20"/>
        <v>02.04.02.05.006</v>
      </c>
      <c r="G678" s="1144"/>
      <c r="H678" s="1142" t="s">
        <v>1403</v>
      </c>
      <c r="J678" s="1142" t="str">
        <f t="shared" si="21"/>
        <v>02.04.02.05.006 Tap Dies</v>
      </c>
    </row>
    <row r="679" spans="1:10" x14ac:dyDescent="0.25">
      <c r="A679" s="1142">
        <v>2</v>
      </c>
      <c r="B679" s="1142">
        <v>4</v>
      </c>
      <c r="C679" s="1142">
        <v>2</v>
      </c>
      <c r="D679" s="1142">
        <v>5</v>
      </c>
      <c r="E679" s="1142">
        <v>7</v>
      </c>
      <c r="F679" s="1143" t="str">
        <f t="shared" si="20"/>
        <v>02.04.02.05.007</v>
      </c>
      <c r="G679" s="1144"/>
      <c r="H679" s="1142" t="s">
        <v>1404</v>
      </c>
      <c r="J679" s="1142" t="str">
        <f t="shared" si="21"/>
        <v>02.04.02.05.007 Groeper</v>
      </c>
    </row>
    <row r="680" spans="1:10" x14ac:dyDescent="0.25">
      <c r="A680" s="1142">
        <v>2</v>
      </c>
      <c r="B680" s="1142">
        <v>4</v>
      </c>
      <c r="C680" s="1142">
        <v>2</v>
      </c>
      <c r="D680" s="1142">
        <v>5</v>
      </c>
      <c r="E680" s="1142">
        <v>8</v>
      </c>
      <c r="F680" s="1143" t="str">
        <f t="shared" si="20"/>
        <v>02.04.02.05.008</v>
      </c>
      <c r="G680" s="1144"/>
      <c r="H680" s="1142" t="s">
        <v>1405</v>
      </c>
      <c r="J680" s="1142" t="str">
        <f t="shared" si="21"/>
        <v>02.04.02.05.008 Engine Stand</v>
      </c>
    </row>
    <row r="681" spans="1:10" x14ac:dyDescent="0.25">
      <c r="A681" s="1142">
        <v>2</v>
      </c>
      <c r="B681" s="1142">
        <v>4</v>
      </c>
      <c r="C681" s="1142">
        <v>2</v>
      </c>
      <c r="D681" s="1142">
        <v>5</v>
      </c>
      <c r="E681" s="1142">
        <v>9</v>
      </c>
      <c r="F681" s="1143" t="str">
        <f t="shared" si="20"/>
        <v>02.04.02.05.009</v>
      </c>
      <c r="G681" s="1144"/>
      <c r="H681" s="1142" t="s">
        <v>1406</v>
      </c>
      <c r="J681" s="1142" t="str">
        <f t="shared" si="21"/>
        <v>02.04.02.05.009 Kunci Momet</v>
      </c>
    </row>
    <row r="682" spans="1:10" x14ac:dyDescent="0.25">
      <c r="A682" s="1142">
        <v>2</v>
      </c>
      <c r="B682" s="1142">
        <v>4</v>
      </c>
      <c r="C682" s="1142">
        <v>2</v>
      </c>
      <c r="D682" s="1142">
        <v>5</v>
      </c>
      <c r="E682" s="1142">
        <v>10</v>
      </c>
      <c r="F682" s="1143" t="str">
        <f t="shared" si="20"/>
        <v>02.04.02.05.010</v>
      </c>
      <c r="G682" s="1144"/>
      <c r="H682" s="1142" t="s">
        <v>1407</v>
      </c>
      <c r="J682" s="1142" t="str">
        <f t="shared" si="21"/>
        <v>02.04.02.05.010 Perkakas Standar Lain-lain</v>
      </c>
    </row>
    <row r="683" spans="1:10" x14ac:dyDescent="0.25">
      <c r="A683" s="1142">
        <v>2</v>
      </c>
      <c r="B683" s="1142">
        <v>4</v>
      </c>
      <c r="C683" s="1142">
        <v>2</v>
      </c>
      <c r="D683" s="1142">
        <v>6</v>
      </c>
      <c r="E683" s="1142">
        <v>1</v>
      </c>
      <c r="F683" s="1143" t="str">
        <f t="shared" si="20"/>
        <v>02.04.02.06.001</v>
      </c>
      <c r="G683" s="1144"/>
      <c r="H683" s="1142" t="s">
        <v>1408</v>
      </c>
      <c r="J683" s="1142" t="str">
        <f t="shared" si="21"/>
        <v>02.04.02.06.001 Kunci Khusus Untuk Engine</v>
      </c>
    </row>
    <row r="684" spans="1:10" x14ac:dyDescent="0.25">
      <c r="A684" s="1142">
        <v>2</v>
      </c>
      <c r="B684" s="1142">
        <v>4</v>
      </c>
      <c r="C684" s="1142">
        <v>2</v>
      </c>
      <c r="D684" s="1142">
        <v>6</v>
      </c>
      <c r="E684" s="1142">
        <v>2</v>
      </c>
      <c r="F684" s="1143" t="str">
        <f t="shared" si="20"/>
        <v>02.04.02.06.002</v>
      </c>
      <c r="G684" s="1144"/>
      <c r="H684" s="1142" t="s">
        <v>1409</v>
      </c>
      <c r="J684" s="1142" t="str">
        <f t="shared" si="21"/>
        <v>02.04.02.06.002 Kunci Khusus Untuk Alat Besar Darat</v>
      </c>
    </row>
    <row r="685" spans="1:10" x14ac:dyDescent="0.25">
      <c r="A685" s="1142">
        <v>2</v>
      </c>
      <c r="B685" s="1142">
        <v>4</v>
      </c>
      <c r="C685" s="1142">
        <v>2</v>
      </c>
      <c r="D685" s="1142">
        <v>6</v>
      </c>
      <c r="E685" s="1142">
        <v>3</v>
      </c>
      <c r="F685" s="1143" t="str">
        <f t="shared" si="20"/>
        <v>02.04.02.06.003</v>
      </c>
      <c r="G685" s="1144"/>
      <c r="H685" s="1142" t="s">
        <v>1410</v>
      </c>
      <c r="J685" s="1142" t="str">
        <f t="shared" si="21"/>
        <v>02.04.02.06.003 Kunci Khusus Untuk Alat Apung</v>
      </c>
    </row>
    <row r="686" spans="1:10" x14ac:dyDescent="0.25">
      <c r="A686" s="1142">
        <v>2</v>
      </c>
      <c r="B686" s="1142">
        <v>4</v>
      </c>
      <c r="C686" s="1142">
        <v>2</v>
      </c>
      <c r="D686" s="1142">
        <v>6</v>
      </c>
      <c r="E686" s="1142">
        <v>4</v>
      </c>
      <c r="F686" s="1143" t="str">
        <f t="shared" si="20"/>
        <v>02.04.02.06.004</v>
      </c>
      <c r="G686" s="1144"/>
      <c r="H686" s="1142" t="s">
        <v>1411</v>
      </c>
      <c r="J686" s="1142" t="str">
        <f t="shared" si="21"/>
        <v>02.04.02.06.004 Kunci Khusus Chasis Angkut Darat</v>
      </c>
    </row>
    <row r="687" spans="1:10" x14ac:dyDescent="0.25">
      <c r="A687" s="1142">
        <v>2</v>
      </c>
      <c r="B687" s="1142">
        <v>4</v>
      </c>
      <c r="C687" s="1142">
        <v>2</v>
      </c>
      <c r="D687" s="1142">
        <v>6</v>
      </c>
      <c r="E687" s="1142">
        <v>5</v>
      </c>
      <c r="F687" s="1143" t="str">
        <f t="shared" si="20"/>
        <v>02.04.02.06.005</v>
      </c>
      <c r="G687" s="1144"/>
      <c r="H687" s="1142" t="s">
        <v>1412</v>
      </c>
      <c r="J687" s="1142" t="str">
        <f t="shared" si="21"/>
        <v>02.04.02.06.005 Kunci Khusus Chasis</v>
      </c>
    </row>
    <row r="688" spans="1:10" x14ac:dyDescent="0.25">
      <c r="A688" s="1142">
        <v>2</v>
      </c>
      <c r="B688" s="1142">
        <v>4</v>
      </c>
      <c r="C688" s="1142">
        <v>2</v>
      </c>
      <c r="D688" s="1142">
        <v>6</v>
      </c>
      <c r="E688" s="1142">
        <v>6</v>
      </c>
      <c r="F688" s="1143" t="str">
        <f t="shared" si="20"/>
        <v>02.04.02.06.006</v>
      </c>
      <c r="G688" s="1144"/>
      <c r="H688" s="1142" t="s">
        <v>1413</v>
      </c>
      <c r="J688" s="1142" t="str">
        <f t="shared" si="21"/>
        <v>02.04.02.06.006 Kunci Khusus Alat Angkut Apung</v>
      </c>
    </row>
    <row r="689" spans="1:10" x14ac:dyDescent="0.25">
      <c r="A689" s="1142">
        <v>2</v>
      </c>
      <c r="B689" s="1142">
        <v>4</v>
      </c>
      <c r="C689" s="1142">
        <v>2</v>
      </c>
      <c r="D689" s="1142">
        <v>6</v>
      </c>
      <c r="E689" s="1142">
        <v>7</v>
      </c>
      <c r="F689" s="1143" t="str">
        <f t="shared" si="20"/>
        <v>02.04.02.06.007</v>
      </c>
      <c r="G689" s="1144"/>
      <c r="H689" s="1142" t="s">
        <v>1414</v>
      </c>
      <c r="J689" s="1142" t="str">
        <f t="shared" si="21"/>
        <v>02.04.02.06.007 Kunci Khusus Pembuka Mur/Baud</v>
      </c>
    </row>
    <row r="690" spans="1:10" x14ac:dyDescent="0.25">
      <c r="A690" s="1142">
        <v>2</v>
      </c>
      <c r="B690" s="1142">
        <v>4</v>
      </c>
      <c r="C690" s="1142">
        <v>2</v>
      </c>
      <c r="D690" s="1142">
        <v>6</v>
      </c>
      <c r="E690" s="1142">
        <v>8</v>
      </c>
      <c r="F690" s="1143" t="str">
        <f t="shared" si="20"/>
        <v>02.04.02.06.008</v>
      </c>
      <c r="G690" s="1144"/>
      <c r="H690" s="1142" t="s">
        <v>1415</v>
      </c>
      <c r="J690" s="1142" t="str">
        <f t="shared" si="21"/>
        <v>02.04.02.06.008 Kunci Khusus Momen</v>
      </c>
    </row>
    <row r="691" spans="1:10" x14ac:dyDescent="0.25">
      <c r="A691" s="1142">
        <v>2</v>
      </c>
      <c r="B691" s="1142">
        <v>4</v>
      </c>
      <c r="C691" s="1142">
        <v>2</v>
      </c>
      <c r="D691" s="1142">
        <v>6</v>
      </c>
      <c r="E691" s="1142">
        <v>9</v>
      </c>
      <c r="F691" s="1143" t="str">
        <f t="shared" si="20"/>
        <v>02.04.02.06.009</v>
      </c>
      <c r="G691" s="1144"/>
      <c r="H691" s="1142" t="s">
        <v>1416</v>
      </c>
      <c r="J691" s="1142" t="str">
        <f t="shared" si="21"/>
        <v>02.04.02.06.009 Kunci Khusus Alat Besar Udara</v>
      </c>
    </row>
    <row r="692" spans="1:10" x14ac:dyDescent="0.25">
      <c r="A692" s="1142">
        <v>2</v>
      </c>
      <c r="B692" s="1142">
        <v>4</v>
      </c>
      <c r="C692" s="1142">
        <v>2</v>
      </c>
      <c r="D692" s="1142">
        <v>6</v>
      </c>
      <c r="E692" s="1142">
        <v>10</v>
      </c>
      <c r="F692" s="1143" t="str">
        <f t="shared" si="20"/>
        <v>02.04.02.06.010</v>
      </c>
      <c r="G692" s="1144"/>
      <c r="H692" s="1142" t="s">
        <v>1417</v>
      </c>
      <c r="J692" s="1142" t="str">
        <f t="shared" si="21"/>
        <v>02.04.02.06.010 Kunci Khusus Chasis Alat Besar Udara</v>
      </c>
    </row>
    <row r="693" spans="1:10" x14ac:dyDescent="0.25">
      <c r="A693" s="1142">
        <v>2</v>
      </c>
      <c r="B693" s="1142">
        <v>4</v>
      </c>
      <c r="C693" s="1142">
        <v>2</v>
      </c>
      <c r="D693" s="1142">
        <v>6</v>
      </c>
      <c r="E693" s="1142">
        <v>11</v>
      </c>
      <c r="F693" s="1143" t="str">
        <f t="shared" si="20"/>
        <v>02.04.02.06.011</v>
      </c>
      <c r="G693" s="1144"/>
      <c r="H693" s="1142" t="s">
        <v>1418</v>
      </c>
      <c r="J693" s="1142" t="str">
        <f t="shared" si="21"/>
        <v>02.04.02.06.011 Perkakas Khusus Lain-lain</v>
      </c>
    </row>
    <row r="694" spans="1:10" x14ac:dyDescent="0.25">
      <c r="A694" s="1142">
        <v>2</v>
      </c>
      <c r="B694" s="1142">
        <v>4</v>
      </c>
      <c r="C694" s="1142">
        <v>2</v>
      </c>
      <c r="D694" s="1142">
        <v>7</v>
      </c>
      <c r="E694" s="1142">
        <v>1</v>
      </c>
      <c r="F694" s="1143" t="str">
        <f t="shared" si="20"/>
        <v>02.04.02.07.001</v>
      </c>
      <c r="G694" s="1144"/>
      <c r="H694" s="1142" t="s">
        <v>1419</v>
      </c>
      <c r="J694" s="1142" t="str">
        <f t="shared" si="21"/>
        <v>02.04.02.07.001 Gergaji</v>
      </c>
    </row>
    <row r="695" spans="1:10" x14ac:dyDescent="0.25">
      <c r="A695" s="1142">
        <v>2</v>
      </c>
      <c r="B695" s="1142">
        <v>4</v>
      </c>
      <c r="C695" s="1142">
        <v>2</v>
      </c>
      <c r="D695" s="1142">
        <v>7</v>
      </c>
      <c r="E695" s="1142">
        <v>2</v>
      </c>
      <c r="F695" s="1143" t="str">
        <f t="shared" si="20"/>
        <v>02.04.02.07.002</v>
      </c>
      <c r="G695" s="1144"/>
      <c r="H695" s="1142" t="s">
        <v>1420</v>
      </c>
      <c r="J695" s="1142" t="str">
        <f t="shared" si="21"/>
        <v>02.04.02.07.002 Ketam</v>
      </c>
    </row>
    <row r="696" spans="1:10" x14ac:dyDescent="0.25">
      <c r="A696" s="1142">
        <v>2</v>
      </c>
      <c r="B696" s="1142">
        <v>4</v>
      </c>
      <c r="C696" s="1142">
        <v>2</v>
      </c>
      <c r="D696" s="1142">
        <v>7</v>
      </c>
      <c r="E696" s="1142">
        <v>3</v>
      </c>
      <c r="F696" s="1143" t="str">
        <f t="shared" si="20"/>
        <v>02.04.02.07.003</v>
      </c>
      <c r="G696" s="1144"/>
      <c r="H696" s="1142" t="s">
        <v>1421</v>
      </c>
      <c r="J696" s="1142" t="str">
        <f t="shared" si="21"/>
        <v>02.04.02.07.003 Bor</v>
      </c>
    </row>
    <row r="697" spans="1:10" x14ac:dyDescent="0.25">
      <c r="A697" s="1142">
        <v>2</v>
      </c>
      <c r="B697" s="1142">
        <v>4</v>
      </c>
      <c r="C697" s="1142">
        <v>2</v>
      </c>
      <c r="D697" s="1142">
        <v>7</v>
      </c>
      <c r="E697" s="1142">
        <v>4</v>
      </c>
      <c r="F697" s="1143" t="str">
        <f t="shared" si="20"/>
        <v>02.04.02.07.004</v>
      </c>
      <c r="G697" s="1144"/>
      <c r="H697" s="1142" t="s">
        <v>1422</v>
      </c>
      <c r="J697" s="1142" t="str">
        <f t="shared" si="21"/>
        <v>02.04.02.07.004 Pahat</v>
      </c>
    </row>
    <row r="698" spans="1:10" x14ac:dyDescent="0.25">
      <c r="A698" s="1142">
        <v>2</v>
      </c>
      <c r="B698" s="1142">
        <v>4</v>
      </c>
      <c r="C698" s="1142">
        <v>2</v>
      </c>
      <c r="D698" s="1142">
        <v>7</v>
      </c>
      <c r="E698" s="1142">
        <v>5</v>
      </c>
      <c r="F698" s="1143" t="str">
        <f t="shared" si="20"/>
        <v>02.04.02.07.005</v>
      </c>
      <c r="G698" s="1144"/>
      <c r="H698" s="1142" t="s">
        <v>1423</v>
      </c>
      <c r="J698" s="1142" t="str">
        <f t="shared" si="21"/>
        <v>02.04.02.07.005 Kaka Tua</v>
      </c>
    </row>
    <row r="699" spans="1:10" x14ac:dyDescent="0.25">
      <c r="A699" s="1142">
        <v>2</v>
      </c>
      <c r="B699" s="1142">
        <v>4</v>
      </c>
      <c r="C699" s="1142">
        <v>2</v>
      </c>
      <c r="D699" s="1142">
        <v>7</v>
      </c>
      <c r="E699" s="1142">
        <v>6</v>
      </c>
      <c r="F699" s="1143" t="str">
        <f t="shared" si="20"/>
        <v>02.04.02.07.006</v>
      </c>
      <c r="G699" s="1144"/>
      <c r="H699" s="1142" t="s">
        <v>1424</v>
      </c>
      <c r="J699" s="1142" t="str">
        <f t="shared" si="21"/>
        <v>02.04.02.07.006 Water Pas</v>
      </c>
    </row>
    <row r="700" spans="1:10" x14ac:dyDescent="0.25">
      <c r="A700" s="1142">
        <v>2</v>
      </c>
      <c r="B700" s="1142">
        <v>4</v>
      </c>
      <c r="C700" s="1142">
        <v>2</v>
      </c>
      <c r="D700" s="1142">
        <v>7</v>
      </c>
      <c r="E700" s="1142">
        <v>7</v>
      </c>
      <c r="F700" s="1143" t="str">
        <f t="shared" si="20"/>
        <v>02.04.02.07.007</v>
      </c>
      <c r="G700" s="1144"/>
      <c r="H700" s="1142" t="s">
        <v>1425</v>
      </c>
      <c r="J700" s="1142" t="str">
        <f t="shared" si="21"/>
        <v>02.04.02.07.007 Siku</v>
      </c>
    </row>
    <row r="701" spans="1:10" x14ac:dyDescent="0.25">
      <c r="A701" s="1142">
        <v>2</v>
      </c>
      <c r="B701" s="1142">
        <v>4</v>
      </c>
      <c r="C701" s="1142">
        <v>2</v>
      </c>
      <c r="D701" s="1142">
        <v>7</v>
      </c>
      <c r="E701" s="1142">
        <v>8</v>
      </c>
      <c r="F701" s="1143" t="str">
        <f t="shared" si="20"/>
        <v>02.04.02.07.008</v>
      </c>
      <c r="G701" s="1144"/>
      <c r="H701" s="1142" t="s">
        <v>1426</v>
      </c>
      <c r="J701" s="1142" t="str">
        <f t="shared" si="21"/>
        <v>02.04.02.07.008 Palu</v>
      </c>
    </row>
    <row r="702" spans="1:10" x14ac:dyDescent="0.25">
      <c r="A702" s="1142">
        <v>2</v>
      </c>
      <c r="B702" s="1142">
        <v>4</v>
      </c>
      <c r="C702" s="1142">
        <v>2</v>
      </c>
      <c r="D702" s="1142">
        <v>7</v>
      </c>
      <c r="E702" s="1142">
        <v>9</v>
      </c>
      <c r="F702" s="1143" t="str">
        <f t="shared" si="20"/>
        <v>02.04.02.07.009</v>
      </c>
      <c r="G702" s="1144"/>
      <c r="H702" s="1142" t="s">
        <v>1427</v>
      </c>
      <c r="J702" s="1142" t="str">
        <f t="shared" si="21"/>
        <v>02.04.02.07.009 Tang</v>
      </c>
    </row>
    <row r="703" spans="1:10" x14ac:dyDescent="0.25">
      <c r="A703" s="1142">
        <v>2</v>
      </c>
      <c r="B703" s="1142">
        <v>4</v>
      </c>
      <c r="C703" s="1142">
        <v>2</v>
      </c>
      <c r="D703" s="1142">
        <v>7</v>
      </c>
      <c r="E703" s="1142">
        <v>10</v>
      </c>
      <c r="F703" s="1143" t="str">
        <f t="shared" si="20"/>
        <v>02.04.02.07.010</v>
      </c>
      <c r="G703" s="1144"/>
      <c r="H703" s="1142" t="s">
        <v>1428</v>
      </c>
      <c r="J703" s="1142" t="str">
        <f t="shared" si="21"/>
        <v>02.04.02.07.010 Ayakan Pasir</v>
      </c>
    </row>
    <row r="704" spans="1:10" x14ac:dyDescent="0.25">
      <c r="A704" s="1142">
        <v>2</v>
      </c>
      <c r="B704" s="1142">
        <v>4</v>
      </c>
      <c r="C704" s="1142">
        <v>2</v>
      </c>
      <c r="D704" s="1142">
        <v>7</v>
      </c>
      <c r="E704" s="1142">
        <v>11</v>
      </c>
      <c r="F704" s="1143" t="str">
        <f t="shared" si="20"/>
        <v>02.04.02.07.011</v>
      </c>
      <c r="G704" s="1144"/>
      <c r="H704" s="1142" t="s">
        <v>1429</v>
      </c>
      <c r="J704" s="1142" t="str">
        <f t="shared" si="21"/>
        <v>02.04.02.07.011 Perkakas Bengkel Kerja Lain-lain</v>
      </c>
    </row>
    <row r="705" spans="1:10" x14ac:dyDescent="0.25">
      <c r="A705" s="1142">
        <v>2</v>
      </c>
      <c r="B705" s="1142">
        <v>4</v>
      </c>
      <c r="C705" s="1142">
        <v>2</v>
      </c>
      <c r="D705" s="1142">
        <v>8</v>
      </c>
      <c r="E705" s="1142">
        <v>1</v>
      </c>
      <c r="F705" s="1143" t="str">
        <f t="shared" si="20"/>
        <v>02.04.02.08.001</v>
      </c>
      <c r="G705" s="1144"/>
      <c r="H705" s="1142" t="s">
        <v>1430</v>
      </c>
      <c r="J705" s="1142" t="str">
        <f t="shared" si="21"/>
        <v>02.04.02.08.001 Tenggem</v>
      </c>
    </row>
    <row r="706" spans="1:10" x14ac:dyDescent="0.25">
      <c r="A706" s="1142">
        <v>2</v>
      </c>
      <c r="B706" s="1142">
        <v>4</v>
      </c>
      <c r="C706" s="1142">
        <v>2</v>
      </c>
      <c r="D706" s="1142">
        <v>8</v>
      </c>
      <c r="E706" s="1142">
        <v>2</v>
      </c>
      <c r="F706" s="1143" t="str">
        <f t="shared" si="20"/>
        <v>02.04.02.08.002</v>
      </c>
      <c r="G706" s="1144"/>
      <c r="H706" s="1142" t="s">
        <v>1431</v>
      </c>
      <c r="J706" s="1142" t="str">
        <f t="shared" si="21"/>
        <v>02.04.02.08.002 Guting Plat</v>
      </c>
    </row>
    <row r="707" spans="1:10" x14ac:dyDescent="0.25">
      <c r="A707" s="1142">
        <v>2</v>
      </c>
      <c r="B707" s="1142">
        <v>4</v>
      </c>
      <c r="C707" s="1142">
        <v>2</v>
      </c>
      <c r="D707" s="1142">
        <v>8</v>
      </c>
      <c r="E707" s="1142">
        <v>3</v>
      </c>
      <c r="F707" s="1143" t="str">
        <f t="shared" si="20"/>
        <v>02.04.02.08.003</v>
      </c>
      <c r="G707" s="1144"/>
      <c r="H707" s="1142" t="s">
        <v>1432</v>
      </c>
      <c r="J707" s="1142" t="str">
        <f t="shared" si="21"/>
        <v>02.04.02.08.003 Landasan Kenteng</v>
      </c>
    </row>
    <row r="708" spans="1:10" x14ac:dyDescent="0.25">
      <c r="A708" s="1142">
        <v>2</v>
      </c>
      <c r="B708" s="1142">
        <v>4</v>
      </c>
      <c r="C708" s="1142">
        <v>2</v>
      </c>
      <c r="D708" s="1142">
        <v>8</v>
      </c>
      <c r="E708" s="1142">
        <v>4</v>
      </c>
      <c r="F708" s="1143" t="str">
        <f t="shared" ref="F708:F771" si="22">IF(A708&lt;&gt;"",RIGHT("0"&amp;A708,2)&amp;"."&amp;RIGHT("0"&amp;B708,2)&amp;"."&amp;RIGHT("0"&amp;C708,2)&amp;"."&amp;RIGHT("0"&amp;D708,2)&amp;"."&amp;IF(LEN(E708)&lt;3,RIGHT("00"&amp;E708,3),E708),"")</f>
        <v>02.04.02.08.004</v>
      </c>
      <c r="G708" s="1144"/>
      <c r="H708" s="1142" t="s">
        <v>1433</v>
      </c>
      <c r="J708" s="1142" t="str">
        <f t="shared" ref="J708:J771" si="23">F708&amp;" "&amp;H708</f>
        <v>02.04.02.08.004 Kunci Kaul</v>
      </c>
    </row>
    <row r="709" spans="1:10" x14ac:dyDescent="0.25">
      <c r="A709" s="1142">
        <v>2</v>
      </c>
      <c r="B709" s="1142">
        <v>4</v>
      </c>
      <c r="C709" s="1142">
        <v>2</v>
      </c>
      <c r="D709" s="1142">
        <v>8</v>
      </c>
      <c r="E709" s="1142">
        <v>5</v>
      </c>
      <c r="F709" s="1143" t="str">
        <f t="shared" si="22"/>
        <v>02.04.02.08.005</v>
      </c>
      <c r="G709" s="1144"/>
      <c r="H709" s="1142" t="s">
        <v>1434</v>
      </c>
      <c r="J709" s="1142" t="str">
        <f t="shared" si="23"/>
        <v>02.04.02.08.005 Gunting Plat Tangan</v>
      </c>
    </row>
    <row r="710" spans="1:10" x14ac:dyDescent="0.25">
      <c r="A710" s="1142">
        <v>2</v>
      </c>
      <c r="B710" s="1142">
        <v>4</v>
      </c>
      <c r="C710" s="1142">
        <v>2</v>
      </c>
      <c r="D710" s="1142">
        <v>8</v>
      </c>
      <c r="E710" s="1142">
        <v>6</v>
      </c>
      <c r="F710" s="1143" t="str">
        <f t="shared" si="22"/>
        <v>02.04.02.08.006</v>
      </c>
      <c r="G710" s="1144"/>
      <c r="H710" s="1142" t="s">
        <v>1435</v>
      </c>
      <c r="J710" s="1142" t="str">
        <f t="shared" si="23"/>
        <v>02.04.02.08.006 Tang Kombinasi</v>
      </c>
    </row>
    <row r="711" spans="1:10" x14ac:dyDescent="0.25">
      <c r="A711" s="1142">
        <v>2</v>
      </c>
      <c r="B711" s="1142">
        <v>4</v>
      </c>
      <c r="C711" s="1142">
        <v>2</v>
      </c>
      <c r="D711" s="1142">
        <v>8</v>
      </c>
      <c r="E711" s="1142">
        <v>7</v>
      </c>
      <c r="F711" s="1143" t="str">
        <f t="shared" si="22"/>
        <v>02.04.02.08.007</v>
      </c>
      <c r="G711" s="1144"/>
      <c r="H711" s="1142" t="s">
        <v>1436</v>
      </c>
      <c r="J711" s="1142" t="str">
        <f t="shared" si="23"/>
        <v>02.04.02.08.007 Knief Tang</v>
      </c>
    </row>
    <row r="712" spans="1:10" x14ac:dyDescent="0.25">
      <c r="A712" s="1142">
        <v>2</v>
      </c>
      <c r="B712" s="1142">
        <v>4</v>
      </c>
      <c r="C712" s="1142">
        <v>2</v>
      </c>
      <c r="D712" s="1142">
        <v>8</v>
      </c>
      <c r="E712" s="1142">
        <v>8</v>
      </c>
      <c r="F712" s="1143" t="str">
        <f t="shared" si="22"/>
        <v>02.04.02.08.008</v>
      </c>
      <c r="G712" s="1144"/>
      <c r="H712" s="1142" t="s">
        <v>1437</v>
      </c>
      <c r="J712" s="1142" t="str">
        <f t="shared" si="23"/>
        <v>02.04.02.08.008 Betel, Senter,Drip, Drag, Sneper</v>
      </c>
    </row>
    <row r="713" spans="1:10" x14ac:dyDescent="0.25">
      <c r="A713" s="1142">
        <v>2</v>
      </c>
      <c r="B713" s="1142">
        <v>4</v>
      </c>
      <c r="C713" s="1142">
        <v>2</v>
      </c>
      <c r="D713" s="1142">
        <v>8</v>
      </c>
      <c r="E713" s="1142">
        <v>9</v>
      </c>
      <c r="F713" s="1143" t="str">
        <f t="shared" si="22"/>
        <v>02.04.02.08.009</v>
      </c>
      <c r="G713" s="1144"/>
      <c r="H713" s="1142" t="s">
        <v>1438</v>
      </c>
      <c r="J713" s="1142" t="str">
        <f t="shared" si="23"/>
        <v>02.04.02.08.009 Pukul Konde (2kg, 1,5 kg, 1kg, 0,5 kg)</v>
      </c>
    </row>
    <row r="714" spans="1:10" x14ac:dyDescent="0.25">
      <c r="A714" s="1142">
        <v>2</v>
      </c>
      <c r="B714" s="1142">
        <v>4</v>
      </c>
      <c r="C714" s="1142">
        <v>2</v>
      </c>
      <c r="D714" s="1142">
        <v>8</v>
      </c>
      <c r="E714" s="1142">
        <v>10</v>
      </c>
      <c r="F714" s="1143" t="str">
        <f t="shared" si="22"/>
        <v>02.04.02.08.010</v>
      </c>
      <c r="G714" s="1144"/>
      <c r="H714" s="1142" t="s">
        <v>1439</v>
      </c>
      <c r="J714" s="1142" t="str">
        <f t="shared" si="23"/>
        <v>02.04.02.08.010 Pukul Lengkung</v>
      </c>
    </row>
    <row r="715" spans="1:10" x14ac:dyDescent="0.25">
      <c r="A715" s="1142">
        <v>2</v>
      </c>
      <c r="B715" s="1142">
        <v>4</v>
      </c>
      <c r="C715" s="1142">
        <v>2</v>
      </c>
      <c r="D715" s="1142">
        <v>8</v>
      </c>
      <c r="E715" s="1142">
        <v>11</v>
      </c>
      <c r="F715" s="1143" t="str">
        <f t="shared" si="22"/>
        <v>02.04.02.08.011</v>
      </c>
      <c r="G715" s="1144"/>
      <c r="H715" s="1142" t="s">
        <v>1440</v>
      </c>
      <c r="J715" s="1142" t="str">
        <f t="shared" si="23"/>
        <v>02.04.02.08.011 Pukul Sabit</v>
      </c>
    </row>
    <row r="716" spans="1:10" x14ac:dyDescent="0.25">
      <c r="A716" s="1142">
        <v>2</v>
      </c>
      <c r="B716" s="1142">
        <v>4</v>
      </c>
      <c r="C716" s="1142">
        <v>2</v>
      </c>
      <c r="D716" s="1142">
        <v>8</v>
      </c>
      <c r="E716" s="1142">
        <v>12</v>
      </c>
      <c r="F716" s="1143" t="str">
        <f t="shared" si="22"/>
        <v>02.04.02.08.012</v>
      </c>
      <c r="G716" s="1144"/>
      <c r="H716" s="1142" t="s">
        <v>1441</v>
      </c>
      <c r="J716" s="1142" t="str">
        <f t="shared" si="23"/>
        <v>02.04.02.08.012 Kikir, Segi Empat, Segi Tiga, Setengah Bulat, Bula</v>
      </c>
    </row>
    <row r="717" spans="1:10" x14ac:dyDescent="0.25">
      <c r="A717" s="1142">
        <v>2</v>
      </c>
      <c r="B717" s="1142">
        <v>4</v>
      </c>
      <c r="C717" s="1142">
        <v>2</v>
      </c>
      <c r="D717" s="1142">
        <v>8</v>
      </c>
      <c r="E717" s="1142">
        <v>13</v>
      </c>
      <c r="F717" s="1143" t="str">
        <f t="shared" si="22"/>
        <v>02.04.02.08.013</v>
      </c>
      <c r="G717" s="1144"/>
      <c r="H717" s="1142" t="s">
        <v>1442</v>
      </c>
      <c r="J717" s="1142" t="str">
        <f t="shared" si="23"/>
        <v>02.04.02.08.013 Kunci Pas Satu Set</v>
      </c>
    </row>
    <row r="718" spans="1:10" x14ac:dyDescent="0.25">
      <c r="A718" s="1142">
        <v>2</v>
      </c>
      <c r="B718" s="1142">
        <v>4</v>
      </c>
      <c r="C718" s="1142">
        <v>2</v>
      </c>
      <c r="D718" s="1142">
        <v>8</v>
      </c>
      <c r="E718" s="1142">
        <v>14</v>
      </c>
      <c r="F718" s="1143" t="str">
        <f t="shared" si="22"/>
        <v>02.04.02.08.014</v>
      </c>
      <c r="G718" s="1144"/>
      <c r="H718" s="1142" t="s">
        <v>1443</v>
      </c>
      <c r="J718" s="1142" t="str">
        <f t="shared" si="23"/>
        <v>02.04.02.08.014 Satu Set Tang senal &amp; Tap</v>
      </c>
    </row>
    <row r="719" spans="1:10" x14ac:dyDescent="0.25">
      <c r="A719" s="1142">
        <v>2</v>
      </c>
      <c r="B719" s="1142">
        <v>4</v>
      </c>
      <c r="C719" s="1142">
        <v>2</v>
      </c>
      <c r="D719" s="1142">
        <v>8</v>
      </c>
      <c r="E719" s="1142">
        <v>15</v>
      </c>
      <c r="F719" s="1143" t="str">
        <f t="shared" si="22"/>
        <v>02.04.02.08.015</v>
      </c>
      <c r="G719" s="1144"/>
      <c r="H719" s="1142" t="s">
        <v>1444</v>
      </c>
      <c r="J719" s="1142" t="str">
        <f t="shared" si="23"/>
        <v>02.04.02.08.015 Drel Biasa Satu Set</v>
      </c>
    </row>
    <row r="720" spans="1:10" x14ac:dyDescent="0.25">
      <c r="A720" s="1142">
        <v>2</v>
      </c>
      <c r="B720" s="1142">
        <v>4</v>
      </c>
      <c r="C720" s="1142">
        <v>2</v>
      </c>
      <c r="D720" s="1142">
        <v>8</v>
      </c>
      <c r="E720" s="1142">
        <v>16</v>
      </c>
      <c r="F720" s="1143" t="str">
        <f t="shared" si="22"/>
        <v>02.04.02.08.016</v>
      </c>
      <c r="G720" s="1144"/>
      <c r="H720" s="1142" t="s">
        <v>1445</v>
      </c>
      <c r="J720" s="1142" t="str">
        <f t="shared" si="23"/>
        <v>02.04.02.08.016 Drel Kembang Satu Set</v>
      </c>
    </row>
    <row r="721" spans="1:10" x14ac:dyDescent="0.25">
      <c r="A721" s="1142">
        <v>2</v>
      </c>
      <c r="B721" s="1142">
        <v>4</v>
      </c>
      <c r="C721" s="1142">
        <v>2</v>
      </c>
      <c r="D721" s="1142">
        <v>8</v>
      </c>
      <c r="E721" s="1142">
        <v>17</v>
      </c>
      <c r="F721" s="1143" t="str">
        <f t="shared" si="22"/>
        <v>02.04.02.08.017</v>
      </c>
      <c r="G721" s="1144"/>
      <c r="H721" s="1142" t="s">
        <v>1446</v>
      </c>
      <c r="J721" s="1142" t="str">
        <f t="shared" si="23"/>
        <v>02.04.02.08.017 Drel Ketok</v>
      </c>
    </row>
    <row r="722" spans="1:10" x14ac:dyDescent="0.25">
      <c r="A722" s="1142">
        <v>2</v>
      </c>
      <c r="B722" s="1142">
        <v>4</v>
      </c>
      <c r="C722" s="1142">
        <v>2</v>
      </c>
      <c r="D722" s="1142">
        <v>8</v>
      </c>
      <c r="E722" s="1142">
        <v>18</v>
      </c>
      <c r="F722" s="1143" t="str">
        <f t="shared" si="22"/>
        <v>02.04.02.08.018</v>
      </c>
      <c r="G722" s="1144"/>
      <c r="H722" s="1142" t="s">
        <v>1447</v>
      </c>
      <c r="J722" s="1142" t="str">
        <f t="shared" si="23"/>
        <v>02.04.02.08.018 Seket Mat</v>
      </c>
    </row>
    <row r="723" spans="1:10" x14ac:dyDescent="0.25">
      <c r="A723" s="1142">
        <v>2</v>
      </c>
      <c r="B723" s="1142">
        <v>4</v>
      </c>
      <c r="C723" s="1142">
        <v>2</v>
      </c>
      <c r="D723" s="1142">
        <v>8</v>
      </c>
      <c r="E723" s="1142">
        <v>19</v>
      </c>
      <c r="F723" s="1143" t="str">
        <f t="shared" si="22"/>
        <v>02.04.02.08.019</v>
      </c>
      <c r="G723" s="1144"/>
      <c r="H723" s="1142" t="s">
        <v>1448</v>
      </c>
      <c r="J723" s="1142" t="str">
        <f t="shared" si="23"/>
        <v>02.04.02.08.019 Jangka Besi</v>
      </c>
    </row>
    <row r="724" spans="1:10" x14ac:dyDescent="0.25">
      <c r="A724" s="1142">
        <v>2</v>
      </c>
      <c r="B724" s="1142">
        <v>4</v>
      </c>
      <c r="C724" s="1142">
        <v>2</v>
      </c>
      <c r="D724" s="1142">
        <v>8</v>
      </c>
      <c r="E724" s="1142">
        <v>20</v>
      </c>
      <c r="F724" s="1143" t="str">
        <f t="shared" si="22"/>
        <v>02.04.02.08.020</v>
      </c>
      <c r="G724" s="1144"/>
      <c r="H724" s="1142" t="s">
        <v>1449</v>
      </c>
      <c r="J724" s="1142" t="str">
        <f t="shared" si="23"/>
        <v>02.04.02.08.020 Kunci Stang Segi Empat &amp; Segi Enam</v>
      </c>
    </row>
    <row r="725" spans="1:10" x14ac:dyDescent="0.25">
      <c r="A725" s="1142">
        <v>2</v>
      </c>
      <c r="B725" s="1142">
        <v>4</v>
      </c>
      <c r="C725" s="1142">
        <v>2</v>
      </c>
      <c r="D725" s="1142">
        <v>8</v>
      </c>
      <c r="E725" s="1142">
        <v>21</v>
      </c>
      <c r="F725" s="1143" t="str">
        <f t="shared" si="22"/>
        <v>02.04.02.08.021</v>
      </c>
      <c r="G725" s="1144"/>
      <c r="H725" s="1142" t="s">
        <v>1450</v>
      </c>
      <c r="J725" s="1142" t="str">
        <f t="shared" si="23"/>
        <v>02.04.02.08.021 Peralatan Tukang Besi Lain-lain</v>
      </c>
    </row>
    <row r="726" spans="1:10" x14ac:dyDescent="0.25">
      <c r="A726" s="1142">
        <v>2</v>
      </c>
      <c r="B726" s="1142">
        <v>4</v>
      </c>
      <c r="C726" s="1142">
        <v>2</v>
      </c>
      <c r="D726" s="1142">
        <v>9</v>
      </c>
      <c r="E726" s="1142">
        <v>1</v>
      </c>
      <c r="F726" s="1143" t="str">
        <f t="shared" si="22"/>
        <v>02.04.02.09.001</v>
      </c>
      <c r="G726" s="1144"/>
      <c r="H726" s="1142" t="s">
        <v>1451</v>
      </c>
      <c r="J726" s="1142" t="str">
        <f t="shared" si="23"/>
        <v>02.04.02.09.001 Tatah Biasa Satu Set</v>
      </c>
    </row>
    <row r="727" spans="1:10" x14ac:dyDescent="0.25">
      <c r="A727" s="1142">
        <v>2</v>
      </c>
      <c r="B727" s="1142">
        <v>4</v>
      </c>
      <c r="C727" s="1142">
        <v>2</v>
      </c>
      <c r="D727" s="1142">
        <v>9</v>
      </c>
      <c r="E727" s="1142">
        <v>2</v>
      </c>
      <c r="F727" s="1143" t="str">
        <f t="shared" si="22"/>
        <v>02.04.02.09.002</v>
      </c>
      <c r="G727" s="1144"/>
      <c r="H727" s="1142" t="s">
        <v>1452</v>
      </c>
      <c r="J727" s="1142" t="str">
        <f t="shared" si="23"/>
        <v>02.04.02.09.002 Tatah Lengkung Satu Set</v>
      </c>
    </row>
    <row r="728" spans="1:10" x14ac:dyDescent="0.25">
      <c r="A728" s="1142">
        <v>2</v>
      </c>
      <c r="B728" s="1142">
        <v>4</v>
      </c>
      <c r="C728" s="1142">
        <v>2</v>
      </c>
      <c r="D728" s="1142">
        <v>9</v>
      </c>
      <c r="E728" s="1142">
        <v>3</v>
      </c>
      <c r="F728" s="1143" t="str">
        <f t="shared" si="22"/>
        <v>02.04.02.09.003</v>
      </c>
      <c r="G728" s="1144"/>
      <c r="H728" s="1142" t="s">
        <v>1453</v>
      </c>
      <c r="J728" s="1142" t="str">
        <f t="shared" si="23"/>
        <v>02.04.02.09.003 Kaota</v>
      </c>
    </row>
    <row r="729" spans="1:10" x14ac:dyDescent="0.25">
      <c r="A729" s="1142">
        <v>2</v>
      </c>
      <c r="B729" s="1142">
        <v>4</v>
      </c>
      <c r="C729" s="1142">
        <v>2</v>
      </c>
      <c r="D729" s="1142">
        <v>9</v>
      </c>
      <c r="E729" s="1142">
        <v>4</v>
      </c>
      <c r="F729" s="1143" t="str">
        <f t="shared" si="22"/>
        <v>02.04.02.09.004</v>
      </c>
      <c r="G729" s="1144"/>
      <c r="H729" s="1142" t="s">
        <v>1454</v>
      </c>
      <c r="J729" s="1142" t="str">
        <f t="shared" si="23"/>
        <v>02.04.02.09.004 Petel</v>
      </c>
    </row>
    <row r="730" spans="1:10" x14ac:dyDescent="0.25">
      <c r="A730" s="1142">
        <v>2</v>
      </c>
      <c r="B730" s="1142">
        <v>4</v>
      </c>
      <c r="C730" s="1142">
        <v>2</v>
      </c>
      <c r="D730" s="1142">
        <v>9</v>
      </c>
      <c r="E730" s="1142">
        <v>5</v>
      </c>
      <c r="F730" s="1143" t="str">
        <f t="shared" si="22"/>
        <v>02.04.02.09.005</v>
      </c>
      <c r="G730" s="1144"/>
      <c r="H730" s="1142" t="s">
        <v>1455</v>
      </c>
      <c r="J730" s="1142" t="str">
        <f t="shared" si="23"/>
        <v>02.04.02.09.005 Patar</v>
      </c>
    </row>
    <row r="731" spans="1:10" x14ac:dyDescent="0.25">
      <c r="A731" s="1142">
        <v>2</v>
      </c>
      <c r="B731" s="1142">
        <v>4</v>
      </c>
      <c r="C731" s="1142">
        <v>2</v>
      </c>
      <c r="D731" s="1142">
        <v>9</v>
      </c>
      <c r="E731" s="1142">
        <v>6</v>
      </c>
      <c r="F731" s="1143" t="str">
        <f t="shared" si="22"/>
        <v>02.04.02.09.006</v>
      </c>
      <c r="G731" s="1144"/>
      <c r="H731" s="1142" t="s">
        <v>1456</v>
      </c>
      <c r="J731" s="1142" t="str">
        <f t="shared" si="23"/>
        <v>02.04.02.09.006 Boor Engkol</v>
      </c>
    </row>
    <row r="732" spans="1:10" x14ac:dyDescent="0.25">
      <c r="A732" s="1142">
        <v>2</v>
      </c>
      <c r="B732" s="1142">
        <v>4</v>
      </c>
      <c r="C732" s="1142">
        <v>2</v>
      </c>
      <c r="D732" s="1142">
        <v>9</v>
      </c>
      <c r="E732" s="1142">
        <v>7</v>
      </c>
      <c r="F732" s="1143" t="str">
        <f t="shared" si="22"/>
        <v>02.04.02.09.007</v>
      </c>
      <c r="G732" s="1144"/>
      <c r="H732" s="1142" t="s">
        <v>1457</v>
      </c>
      <c r="J732" s="1142" t="str">
        <f t="shared" si="23"/>
        <v>02.04.02.09.007 Peralatan Tukang Kayu Lain-lain</v>
      </c>
    </row>
    <row r="733" spans="1:10" x14ac:dyDescent="0.25">
      <c r="A733" s="1142">
        <v>2</v>
      </c>
      <c r="B733" s="1142">
        <v>4</v>
      </c>
      <c r="C733" s="1142">
        <v>2</v>
      </c>
      <c r="D733" s="1142">
        <v>10</v>
      </c>
      <c r="E733" s="1142">
        <v>1</v>
      </c>
      <c r="F733" s="1143" t="str">
        <f t="shared" si="22"/>
        <v>02.04.02.10.001</v>
      </c>
      <c r="G733" s="1144"/>
      <c r="H733" s="1142" t="s">
        <v>1458</v>
      </c>
      <c r="J733" s="1142" t="str">
        <f t="shared" si="23"/>
        <v>02.04.02.10.001 Pisau Kulit</v>
      </c>
    </row>
    <row r="734" spans="1:10" x14ac:dyDescent="0.25">
      <c r="A734" s="1142">
        <v>2</v>
      </c>
      <c r="B734" s="1142">
        <v>4</v>
      </c>
      <c r="C734" s="1142">
        <v>2</v>
      </c>
      <c r="D734" s="1142">
        <v>10</v>
      </c>
      <c r="E734" s="1142">
        <v>2</v>
      </c>
      <c r="F734" s="1143" t="str">
        <f t="shared" si="22"/>
        <v>02.04.02.10.002</v>
      </c>
      <c r="G734" s="1144"/>
      <c r="H734" s="1142" t="s">
        <v>1459</v>
      </c>
      <c r="J734" s="1142" t="str">
        <f t="shared" si="23"/>
        <v>02.04.02.10.002 Pandokan Sepatu</v>
      </c>
    </row>
    <row r="735" spans="1:10" x14ac:dyDescent="0.25">
      <c r="A735" s="1142">
        <v>2</v>
      </c>
      <c r="B735" s="1142">
        <v>4</v>
      </c>
      <c r="C735" s="1142">
        <v>2</v>
      </c>
      <c r="D735" s="1142">
        <v>10</v>
      </c>
      <c r="E735" s="1142">
        <v>3</v>
      </c>
      <c r="F735" s="1143" t="str">
        <f t="shared" si="22"/>
        <v>02.04.02.10.003</v>
      </c>
      <c r="G735" s="1144"/>
      <c r="H735" s="1142" t="s">
        <v>1460</v>
      </c>
      <c r="J735" s="1142" t="str">
        <f t="shared" si="23"/>
        <v>02.04.02.10.003 Lis Sepatu Satu Set</v>
      </c>
    </row>
    <row r="736" spans="1:10" x14ac:dyDescent="0.25">
      <c r="A736" s="1142">
        <v>2</v>
      </c>
      <c r="B736" s="1142">
        <v>4</v>
      </c>
      <c r="C736" s="1142">
        <v>2</v>
      </c>
      <c r="D736" s="1142">
        <v>10</v>
      </c>
      <c r="E736" s="1142">
        <v>4</v>
      </c>
      <c r="F736" s="1143" t="str">
        <f t="shared" si="22"/>
        <v>02.04.02.10.004</v>
      </c>
      <c r="G736" s="1144"/>
      <c r="H736" s="1142" t="s">
        <v>1461</v>
      </c>
      <c r="J736" s="1142" t="str">
        <f t="shared" si="23"/>
        <v>02.04.02.10.004 Cokro</v>
      </c>
    </row>
    <row r="737" spans="1:10" x14ac:dyDescent="0.25">
      <c r="A737" s="1142">
        <v>2</v>
      </c>
      <c r="B737" s="1142">
        <v>4</v>
      </c>
      <c r="C737" s="1142">
        <v>2</v>
      </c>
      <c r="D737" s="1142">
        <v>10</v>
      </c>
      <c r="E737" s="1142">
        <v>5</v>
      </c>
      <c r="F737" s="1143" t="str">
        <f t="shared" si="22"/>
        <v>02.04.02.10.005</v>
      </c>
      <c r="G737" s="1144"/>
      <c r="H737" s="1142" t="s">
        <v>1462</v>
      </c>
      <c r="J737" s="1142" t="str">
        <f t="shared" si="23"/>
        <v>02.04.02.10.005 Plong Kulit Satu Set</v>
      </c>
    </row>
    <row r="738" spans="1:10" x14ac:dyDescent="0.25">
      <c r="A738" s="1142">
        <v>2</v>
      </c>
      <c r="B738" s="1142">
        <v>4</v>
      </c>
      <c r="C738" s="1142">
        <v>2</v>
      </c>
      <c r="D738" s="1142">
        <v>10</v>
      </c>
      <c r="E738" s="1142">
        <v>6</v>
      </c>
      <c r="F738" s="1143" t="str">
        <f t="shared" si="22"/>
        <v>02.04.02.10.006</v>
      </c>
      <c r="G738" s="1144"/>
      <c r="H738" s="1142" t="s">
        <v>1463</v>
      </c>
      <c r="J738" s="1142" t="str">
        <f t="shared" si="23"/>
        <v>02.04.02.10.006 Catut</v>
      </c>
    </row>
    <row r="739" spans="1:10" x14ac:dyDescent="0.25">
      <c r="A739" s="1142">
        <v>2</v>
      </c>
      <c r="B739" s="1142">
        <v>4</v>
      </c>
      <c r="C739" s="1142">
        <v>2</v>
      </c>
      <c r="D739" s="1142">
        <v>10</v>
      </c>
      <c r="E739" s="1142">
        <v>7</v>
      </c>
      <c r="F739" s="1143" t="str">
        <f t="shared" si="22"/>
        <v>02.04.02.10.007</v>
      </c>
      <c r="G739" s="1144"/>
      <c r="H739" s="1142" t="s">
        <v>1464</v>
      </c>
      <c r="J739" s="1142" t="str">
        <f t="shared" si="23"/>
        <v>02.04.02.10.007 Pukul Sepatu</v>
      </c>
    </row>
    <row r="740" spans="1:10" x14ac:dyDescent="0.25">
      <c r="A740" s="1142">
        <v>2</v>
      </c>
      <c r="B740" s="1142">
        <v>4</v>
      </c>
      <c r="C740" s="1142">
        <v>2</v>
      </c>
      <c r="D740" s="1142">
        <v>10</v>
      </c>
      <c r="E740" s="1142">
        <v>8</v>
      </c>
      <c r="F740" s="1143" t="str">
        <f t="shared" si="22"/>
        <v>02.04.02.10.008</v>
      </c>
      <c r="G740" s="1144"/>
      <c r="H740" s="1142" t="s">
        <v>1465</v>
      </c>
      <c r="J740" s="1142" t="str">
        <f t="shared" si="23"/>
        <v>02.04.02.10.008 Gunting Kulit</v>
      </c>
    </row>
    <row r="741" spans="1:10" x14ac:dyDescent="0.25">
      <c r="A741" s="1142">
        <v>2</v>
      </c>
      <c r="B741" s="1142">
        <v>4</v>
      </c>
      <c r="C741" s="1142">
        <v>2</v>
      </c>
      <c r="D741" s="1142">
        <v>10</v>
      </c>
      <c r="E741" s="1142">
        <v>9</v>
      </c>
      <c r="F741" s="1143" t="str">
        <f t="shared" si="22"/>
        <v>02.04.02.10.009</v>
      </c>
      <c r="G741" s="1144"/>
      <c r="H741" s="1142" t="s">
        <v>1466</v>
      </c>
      <c r="J741" s="1142" t="str">
        <f t="shared" si="23"/>
        <v>02.04.02.10.009 Gunting Kain</v>
      </c>
    </row>
    <row r="742" spans="1:10" x14ac:dyDescent="0.25">
      <c r="A742" s="1142">
        <v>2</v>
      </c>
      <c r="B742" s="1142">
        <v>4</v>
      </c>
      <c r="C742" s="1142">
        <v>2</v>
      </c>
      <c r="D742" s="1142">
        <v>10</v>
      </c>
      <c r="E742" s="1142">
        <v>10</v>
      </c>
      <c r="F742" s="1143" t="str">
        <f t="shared" si="22"/>
        <v>02.04.02.10.010</v>
      </c>
      <c r="G742" s="1144"/>
      <c r="H742" s="1142" t="s">
        <v>1467</v>
      </c>
      <c r="J742" s="1142" t="str">
        <f t="shared" si="23"/>
        <v>02.04.02.10.010 Drek Mata Ayam</v>
      </c>
    </row>
    <row r="743" spans="1:10" x14ac:dyDescent="0.25">
      <c r="A743" s="1142">
        <v>2</v>
      </c>
      <c r="B743" s="1142">
        <v>4</v>
      </c>
      <c r="C743" s="1142">
        <v>2</v>
      </c>
      <c r="D743" s="1142">
        <v>10</v>
      </c>
      <c r="E743" s="1142">
        <v>11</v>
      </c>
      <c r="F743" s="1143" t="str">
        <f t="shared" si="22"/>
        <v>02.04.02.10.011</v>
      </c>
      <c r="G743" s="1144"/>
      <c r="H743" s="1142" t="s">
        <v>1468</v>
      </c>
      <c r="J743" s="1142" t="str">
        <f t="shared" si="23"/>
        <v>02.04.02.10.011 Jarum Kulit Satu Set</v>
      </c>
    </row>
    <row r="744" spans="1:10" x14ac:dyDescent="0.25">
      <c r="A744" s="1142">
        <v>2</v>
      </c>
      <c r="B744" s="1142">
        <v>4</v>
      </c>
      <c r="C744" s="1142">
        <v>2</v>
      </c>
      <c r="D744" s="1142">
        <v>10</v>
      </c>
      <c r="E744" s="1142">
        <v>12</v>
      </c>
      <c r="F744" s="1143" t="str">
        <f t="shared" si="22"/>
        <v>02.04.02.10.012</v>
      </c>
      <c r="G744" s="1144"/>
      <c r="H744" s="1142" t="s">
        <v>1469</v>
      </c>
      <c r="J744" s="1142" t="str">
        <f t="shared" si="23"/>
        <v>02.04.02.10.012 Uncek</v>
      </c>
    </row>
    <row r="745" spans="1:10" x14ac:dyDescent="0.25">
      <c r="A745" s="1142">
        <v>2</v>
      </c>
      <c r="B745" s="1142">
        <v>4</v>
      </c>
      <c r="C745" s="1142">
        <v>2</v>
      </c>
      <c r="D745" s="1142">
        <v>10</v>
      </c>
      <c r="E745" s="1142">
        <v>13</v>
      </c>
      <c r="F745" s="1143" t="str">
        <f t="shared" si="22"/>
        <v>02.04.02.10.013</v>
      </c>
      <c r="G745" s="1144"/>
      <c r="H745" s="1142" t="s">
        <v>1470</v>
      </c>
      <c r="J745" s="1142" t="str">
        <f t="shared" si="23"/>
        <v>02.04.02.10.013 Peralatan Tukang Kulit Lain-lain</v>
      </c>
    </row>
    <row r="746" spans="1:10" x14ac:dyDescent="0.25">
      <c r="A746" s="1142">
        <v>2</v>
      </c>
      <c r="B746" s="1142">
        <v>4</v>
      </c>
      <c r="C746" s="1142">
        <v>2</v>
      </c>
      <c r="D746" s="1142">
        <v>11</v>
      </c>
      <c r="E746" s="1142">
        <v>1</v>
      </c>
      <c r="F746" s="1143" t="str">
        <f t="shared" si="22"/>
        <v>02.04.02.11.001</v>
      </c>
      <c r="G746" s="1144"/>
      <c r="H746" s="1142" t="s">
        <v>1471</v>
      </c>
      <c r="J746" s="1142" t="str">
        <f t="shared" si="23"/>
        <v>02.04.02.11.001 Dipan Ukur</v>
      </c>
    </row>
    <row r="747" spans="1:10" x14ac:dyDescent="0.25">
      <c r="A747" s="1142">
        <v>2</v>
      </c>
      <c r="B747" s="1142">
        <v>4</v>
      </c>
      <c r="C747" s="1142">
        <v>2</v>
      </c>
      <c r="D747" s="1142">
        <v>11</v>
      </c>
      <c r="E747" s="1142">
        <v>2</v>
      </c>
      <c r="F747" s="1143" t="str">
        <f t="shared" si="22"/>
        <v>02.04.02.11.002</v>
      </c>
      <c r="G747" s="1144"/>
      <c r="H747" s="1142" t="s">
        <v>1472</v>
      </c>
      <c r="J747" s="1142" t="str">
        <f t="shared" si="23"/>
        <v>02.04.02.11.002 Meteran Kain</v>
      </c>
    </row>
    <row r="748" spans="1:10" x14ac:dyDescent="0.25">
      <c r="A748" s="1142">
        <v>2</v>
      </c>
      <c r="B748" s="1142">
        <v>4</v>
      </c>
      <c r="C748" s="1142">
        <v>2</v>
      </c>
      <c r="D748" s="1142">
        <v>11</v>
      </c>
      <c r="E748" s="1142">
        <v>3</v>
      </c>
      <c r="F748" s="1143" t="str">
        <f t="shared" si="22"/>
        <v>02.04.02.11.003</v>
      </c>
      <c r="G748" s="1144"/>
      <c r="H748" s="1142" t="s">
        <v>1473</v>
      </c>
      <c r="J748" s="1142" t="str">
        <f t="shared" si="23"/>
        <v>02.04.02.11.003 Rol Meter</v>
      </c>
    </row>
    <row r="749" spans="1:10" x14ac:dyDescent="0.25">
      <c r="A749" s="1142">
        <v>2</v>
      </c>
      <c r="B749" s="1142">
        <v>4</v>
      </c>
      <c r="C749" s="1142">
        <v>2</v>
      </c>
      <c r="D749" s="1142">
        <v>11</v>
      </c>
      <c r="E749" s="1142">
        <v>4</v>
      </c>
      <c r="F749" s="1143" t="str">
        <f t="shared" si="22"/>
        <v>02.04.02.11.004</v>
      </c>
      <c r="G749" s="1144"/>
      <c r="H749" s="1142" t="s">
        <v>1474</v>
      </c>
      <c r="J749" s="1142" t="str">
        <f t="shared" si="23"/>
        <v>02.04.02.11.004 Jangka Berkala</v>
      </c>
    </row>
    <row r="750" spans="1:10" x14ac:dyDescent="0.25">
      <c r="A750" s="1142">
        <v>2</v>
      </c>
      <c r="B750" s="1142">
        <v>4</v>
      </c>
      <c r="C750" s="1142">
        <v>2</v>
      </c>
      <c r="D750" s="1142">
        <v>11</v>
      </c>
      <c r="E750" s="1142">
        <v>5</v>
      </c>
      <c r="F750" s="1143" t="str">
        <f t="shared" si="22"/>
        <v>02.04.02.11.005</v>
      </c>
      <c r="G750" s="1144"/>
      <c r="H750" s="1142" t="s">
        <v>1475</v>
      </c>
      <c r="J750" s="1142" t="str">
        <f t="shared" si="23"/>
        <v>02.04.02.11.005 Patar Gip</v>
      </c>
    </row>
    <row r="751" spans="1:10" x14ac:dyDescent="0.25">
      <c r="A751" s="1142">
        <v>2</v>
      </c>
      <c r="B751" s="1142">
        <v>4</v>
      </c>
      <c r="C751" s="1142">
        <v>2</v>
      </c>
      <c r="D751" s="1142">
        <v>11</v>
      </c>
      <c r="E751" s="1142">
        <v>6</v>
      </c>
      <c r="F751" s="1143" t="str">
        <f t="shared" si="22"/>
        <v>02.04.02.11.006</v>
      </c>
      <c r="G751" s="1144"/>
      <c r="H751" s="1142" t="s">
        <v>1476</v>
      </c>
      <c r="J751" s="1142" t="str">
        <f t="shared" si="23"/>
        <v>02.04.02.11.006 Pisau Gip</v>
      </c>
    </row>
    <row r="752" spans="1:10" x14ac:dyDescent="0.25">
      <c r="A752" s="1142">
        <v>2</v>
      </c>
      <c r="B752" s="1142">
        <v>4</v>
      </c>
      <c r="C752" s="1142">
        <v>2</v>
      </c>
      <c r="D752" s="1142">
        <v>11</v>
      </c>
      <c r="E752" s="1142">
        <v>7</v>
      </c>
      <c r="F752" s="1143" t="str">
        <f t="shared" si="22"/>
        <v>02.04.02.11.007</v>
      </c>
      <c r="G752" s="1144"/>
      <c r="H752" s="1142" t="s">
        <v>1477</v>
      </c>
      <c r="J752" s="1142" t="str">
        <f t="shared" si="23"/>
        <v>02.04.02.11.007 Paralel Bar</v>
      </c>
    </row>
    <row r="753" spans="1:10" x14ac:dyDescent="0.25">
      <c r="A753" s="1142">
        <v>2</v>
      </c>
      <c r="B753" s="1142">
        <v>4</v>
      </c>
      <c r="C753" s="1142">
        <v>2</v>
      </c>
      <c r="D753" s="1142">
        <v>11</v>
      </c>
      <c r="E753" s="1142">
        <v>8</v>
      </c>
      <c r="F753" s="1143" t="str">
        <f t="shared" si="22"/>
        <v>02.04.02.11.008</v>
      </c>
      <c r="G753" s="1144"/>
      <c r="H753" s="1142" t="s">
        <v>1478</v>
      </c>
      <c r="J753" s="1142" t="str">
        <f t="shared" si="23"/>
        <v>02.04.02.11.008 Cermin Besar (200 x 75 cn)</v>
      </c>
    </row>
    <row r="754" spans="1:10" x14ac:dyDescent="0.25">
      <c r="A754" s="1142">
        <v>2</v>
      </c>
      <c r="B754" s="1142">
        <v>4</v>
      </c>
      <c r="C754" s="1142">
        <v>2</v>
      </c>
      <c r="D754" s="1142">
        <v>11</v>
      </c>
      <c r="E754" s="1142">
        <v>9</v>
      </c>
      <c r="F754" s="1143" t="str">
        <f t="shared" si="22"/>
        <v>02.04.02.11.009</v>
      </c>
      <c r="G754" s="1144"/>
      <c r="H754" s="1142" t="s">
        <v>1479</v>
      </c>
      <c r="J754" s="1142" t="str">
        <f t="shared" si="23"/>
        <v>02.04.02.11.009 Tangga Latihan</v>
      </c>
    </row>
    <row r="755" spans="1:10" x14ac:dyDescent="0.25">
      <c r="A755" s="1142">
        <v>2</v>
      </c>
      <c r="B755" s="1142">
        <v>4</v>
      </c>
      <c r="C755" s="1142">
        <v>2</v>
      </c>
      <c r="D755" s="1142">
        <v>11</v>
      </c>
      <c r="E755" s="1142">
        <v>10</v>
      </c>
      <c r="F755" s="1143" t="str">
        <f t="shared" si="22"/>
        <v>02.04.02.11.010</v>
      </c>
      <c r="G755" s="1144"/>
      <c r="H755" s="1142" t="s">
        <v>1480</v>
      </c>
      <c r="J755" s="1142" t="str">
        <f t="shared" si="23"/>
        <v>02.04.02.11.010 Trap Latihan</v>
      </c>
    </row>
    <row r="756" spans="1:10" x14ac:dyDescent="0.25">
      <c r="A756" s="1142">
        <v>2</v>
      </c>
      <c r="B756" s="1142">
        <v>4</v>
      </c>
      <c r="C756" s="1142">
        <v>2</v>
      </c>
      <c r="D756" s="1142">
        <v>11</v>
      </c>
      <c r="E756" s="1142">
        <v>11</v>
      </c>
      <c r="F756" s="1143" t="str">
        <f t="shared" si="22"/>
        <v>02.04.02.11.011</v>
      </c>
      <c r="G756" s="1144"/>
      <c r="H756" s="1142" t="s">
        <v>1481</v>
      </c>
      <c r="J756" s="1142" t="str">
        <f t="shared" si="23"/>
        <v>02.04.02.11.011 Peralatan Ukur, Gip &amp; Feting Lain-lain</v>
      </c>
    </row>
    <row r="757" spans="1:10" x14ac:dyDescent="0.25">
      <c r="A757" s="1142">
        <v>2</v>
      </c>
      <c r="B757" s="1142">
        <v>4</v>
      </c>
      <c r="C757" s="1142">
        <v>3</v>
      </c>
      <c r="D757" s="1142">
        <v>1</v>
      </c>
      <c r="E757" s="1142">
        <v>1</v>
      </c>
      <c r="F757" s="1143" t="str">
        <f t="shared" si="22"/>
        <v>02.04.03.01.001</v>
      </c>
      <c r="G757" s="1144"/>
      <c r="H757" s="1142" t="s">
        <v>1482</v>
      </c>
      <c r="J757" s="1142" t="str">
        <f t="shared" si="23"/>
        <v>02.04.03.01.001 Af Generator Tone Generator</v>
      </c>
    </row>
    <row r="758" spans="1:10" x14ac:dyDescent="0.25">
      <c r="A758" s="1142">
        <v>2</v>
      </c>
      <c r="B758" s="1142">
        <v>4</v>
      </c>
      <c r="C758" s="1142">
        <v>3</v>
      </c>
      <c r="D758" s="1142">
        <v>1</v>
      </c>
      <c r="E758" s="1142">
        <v>2</v>
      </c>
      <c r="F758" s="1143" t="str">
        <f t="shared" si="22"/>
        <v>02.04.03.01.002</v>
      </c>
      <c r="G758" s="1144"/>
      <c r="H758" s="1142" t="s">
        <v>1483</v>
      </c>
      <c r="J758" s="1142" t="str">
        <f t="shared" si="23"/>
        <v>02.04.03.01.002 Audio signal source</v>
      </c>
    </row>
    <row r="759" spans="1:10" x14ac:dyDescent="0.25">
      <c r="A759" s="1142">
        <v>2</v>
      </c>
      <c r="B759" s="1142">
        <v>4</v>
      </c>
      <c r="C759" s="1142">
        <v>3</v>
      </c>
      <c r="D759" s="1142">
        <v>1</v>
      </c>
      <c r="E759" s="1142">
        <v>3</v>
      </c>
      <c r="F759" s="1143" t="str">
        <f t="shared" si="22"/>
        <v>02.04.03.01.003</v>
      </c>
      <c r="G759" s="1144"/>
      <c r="H759" s="1142" t="s">
        <v>1484</v>
      </c>
      <c r="J759" s="1142" t="str">
        <f t="shared" si="23"/>
        <v>02.04.03.01.003 Audio Test Set</v>
      </c>
    </row>
    <row r="760" spans="1:10" x14ac:dyDescent="0.25">
      <c r="A760" s="1142">
        <v>2</v>
      </c>
      <c r="B760" s="1142">
        <v>4</v>
      </c>
      <c r="C760" s="1142">
        <v>3</v>
      </c>
      <c r="D760" s="1142">
        <v>1</v>
      </c>
      <c r="E760" s="1142">
        <v>4</v>
      </c>
      <c r="F760" s="1143" t="str">
        <f t="shared" si="22"/>
        <v>02.04.03.01.004</v>
      </c>
      <c r="G760" s="1144"/>
      <c r="H760" s="1142" t="s">
        <v>1485</v>
      </c>
      <c r="J760" s="1142" t="str">
        <f t="shared" si="23"/>
        <v>02.04.03.01.004 Audio Morse &amp; Distributor Meter</v>
      </c>
    </row>
    <row r="761" spans="1:10" x14ac:dyDescent="0.25">
      <c r="A761" s="1142">
        <v>2</v>
      </c>
      <c r="B761" s="1142">
        <v>4</v>
      </c>
      <c r="C761" s="1142">
        <v>3</v>
      </c>
      <c r="D761" s="1142">
        <v>1</v>
      </c>
      <c r="E761" s="1142">
        <v>5</v>
      </c>
      <c r="F761" s="1143" t="str">
        <f t="shared" si="22"/>
        <v>02.04.03.01.005</v>
      </c>
      <c r="G761" s="1144"/>
      <c r="H761" s="1142" t="s">
        <v>1486</v>
      </c>
      <c r="J761" s="1142" t="str">
        <f t="shared" si="23"/>
        <v>02.04.03.01.005 Audio Sweep Osillator</v>
      </c>
    </row>
    <row r="762" spans="1:10" x14ac:dyDescent="0.25">
      <c r="A762" s="1142">
        <v>2</v>
      </c>
      <c r="B762" s="1142">
        <v>4</v>
      </c>
      <c r="C762" s="1142">
        <v>3</v>
      </c>
      <c r="D762" s="1142">
        <v>1</v>
      </c>
      <c r="E762" s="1142">
        <v>6</v>
      </c>
      <c r="F762" s="1143" t="str">
        <f t="shared" si="22"/>
        <v>02.04.03.01.006</v>
      </c>
      <c r="G762" s="1144"/>
      <c r="H762" s="1142" t="s">
        <v>1487</v>
      </c>
      <c r="J762" s="1142" t="str">
        <f t="shared" si="23"/>
        <v>02.04.03.01.006 VTVM Volt</v>
      </c>
    </row>
    <row r="763" spans="1:10" x14ac:dyDescent="0.25">
      <c r="A763" s="1142">
        <v>2</v>
      </c>
      <c r="B763" s="1142">
        <v>4</v>
      </c>
      <c r="C763" s="1142">
        <v>3</v>
      </c>
      <c r="D763" s="1142">
        <v>1</v>
      </c>
      <c r="E763" s="1142">
        <v>7</v>
      </c>
      <c r="F763" s="1143" t="str">
        <f t="shared" si="22"/>
        <v>02.04.03.01.007</v>
      </c>
      <c r="G763" s="1144"/>
      <c r="H763" s="1142" t="s">
        <v>1488</v>
      </c>
      <c r="J763" s="1142" t="str">
        <f t="shared" si="23"/>
        <v>02.04.03.01.007 Independence Meter</v>
      </c>
    </row>
    <row r="764" spans="1:10" x14ac:dyDescent="0.25">
      <c r="A764" s="1142">
        <v>2</v>
      </c>
      <c r="B764" s="1142">
        <v>4</v>
      </c>
      <c r="C764" s="1142">
        <v>3</v>
      </c>
      <c r="D764" s="1142">
        <v>1</v>
      </c>
      <c r="E764" s="1142">
        <v>8</v>
      </c>
      <c r="F764" s="1143" t="str">
        <f t="shared" si="22"/>
        <v>02.04.03.01.008</v>
      </c>
      <c r="G764" s="1144"/>
      <c r="H764" s="1142" t="s">
        <v>1489</v>
      </c>
      <c r="J764" s="1142" t="str">
        <f t="shared" si="23"/>
        <v>02.04.03.01.008 Dicible</v>
      </c>
    </row>
    <row r="765" spans="1:10" x14ac:dyDescent="0.25">
      <c r="A765" s="1142">
        <v>2</v>
      </c>
      <c r="B765" s="1142">
        <v>4</v>
      </c>
      <c r="C765" s="1142">
        <v>3</v>
      </c>
      <c r="D765" s="1142">
        <v>1</v>
      </c>
      <c r="E765" s="1142">
        <v>9</v>
      </c>
      <c r="F765" s="1143" t="str">
        <f t="shared" si="22"/>
        <v>02.04.03.01.009</v>
      </c>
      <c r="G765" s="1144"/>
      <c r="H765" s="1142" t="s">
        <v>1490</v>
      </c>
      <c r="J765" s="1142" t="str">
        <f t="shared" si="23"/>
        <v>02.04.03.01.009 CRT Tester</v>
      </c>
    </row>
    <row r="766" spans="1:10" x14ac:dyDescent="0.25">
      <c r="A766" s="1142">
        <v>2</v>
      </c>
      <c r="B766" s="1142">
        <v>4</v>
      </c>
      <c r="C766" s="1142">
        <v>3</v>
      </c>
      <c r="D766" s="1142">
        <v>1</v>
      </c>
      <c r="E766" s="1142">
        <v>10</v>
      </c>
      <c r="F766" s="1143" t="str">
        <f t="shared" si="22"/>
        <v>02.04.03.01.010</v>
      </c>
      <c r="G766" s="1144"/>
      <c r="H766" s="1142" t="s">
        <v>1491</v>
      </c>
      <c r="J766" s="1142" t="str">
        <f t="shared" si="23"/>
        <v>02.04.03.01.010 Circuit Tester</v>
      </c>
    </row>
    <row r="767" spans="1:10" x14ac:dyDescent="0.25">
      <c r="A767" s="1142">
        <v>2</v>
      </c>
      <c r="B767" s="1142">
        <v>4</v>
      </c>
      <c r="C767" s="1142">
        <v>3</v>
      </c>
      <c r="D767" s="1142">
        <v>1</v>
      </c>
      <c r="E767" s="1142">
        <v>11</v>
      </c>
      <c r="F767" s="1143" t="str">
        <f t="shared" si="22"/>
        <v>02.04.03.01.011</v>
      </c>
      <c r="G767" s="1144"/>
      <c r="H767" s="1142" t="s">
        <v>1492</v>
      </c>
      <c r="J767" s="1142" t="str">
        <f t="shared" si="23"/>
        <v>02.04.03.01.011 Electrpnic Capasitor Tester</v>
      </c>
    </row>
    <row r="768" spans="1:10" x14ac:dyDescent="0.25">
      <c r="A768" s="1142">
        <v>2</v>
      </c>
      <c r="B768" s="1142">
        <v>4</v>
      </c>
      <c r="C768" s="1142">
        <v>3</v>
      </c>
      <c r="D768" s="1142">
        <v>1</v>
      </c>
      <c r="E768" s="1142">
        <v>12</v>
      </c>
      <c r="F768" s="1143" t="str">
        <f t="shared" si="22"/>
        <v>02.04.03.01.012</v>
      </c>
      <c r="G768" s="1144"/>
      <c r="H768" s="1142" t="s">
        <v>1493</v>
      </c>
      <c r="J768" s="1142" t="str">
        <f t="shared" si="23"/>
        <v>02.04.03.01.012 Illumino Meter</v>
      </c>
    </row>
    <row r="769" spans="1:10" x14ac:dyDescent="0.25">
      <c r="A769" s="1142">
        <v>2</v>
      </c>
      <c r="B769" s="1142">
        <v>4</v>
      </c>
      <c r="C769" s="1142">
        <v>3</v>
      </c>
      <c r="D769" s="1142">
        <v>1</v>
      </c>
      <c r="E769" s="1142">
        <v>13</v>
      </c>
      <c r="F769" s="1143" t="str">
        <f t="shared" si="22"/>
        <v>02.04.03.01.013</v>
      </c>
      <c r="G769" s="1144"/>
      <c r="H769" s="1142" t="s">
        <v>1494</v>
      </c>
      <c r="J769" s="1142" t="str">
        <f t="shared" si="23"/>
        <v>02.04.03.01.013 IC Tester Semi Test IV</v>
      </c>
    </row>
    <row r="770" spans="1:10" x14ac:dyDescent="0.25">
      <c r="A770" s="1142">
        <v>2</v>
      </c>
      <c r="B770" s="1142">
        <v>4</v>
      </c>
      <c r="C770" s="1142">
        <v>3</v>
      </c>
      <c r="D770" s="1142">
        <v>1</v>
      </c>
      <c r="E770" s="1142">
        <v>14</v>
      </c>
      <c r="F770" s="1143" t="str">
        <f t="shared" si="22"/>
        <v>02.04.03.01.014</v>
      </c>
      <c r="G770" s="1144"/>
      <c r="H770" s="1142" t="s">
        <v>1495</v>
      </c>
      <c r="J770" s="1142" t="str">
        <f t="shared" si="23"/>
        <v>02.04.03.01.014 IC Meter</v>
      </c>
    </row>
    <row r="771" spans="1:10" x14ac:dyDescent="0.25">
      <c r="A771" s="1142">
        <v>2</v>
      </c>
      <c r="B771" s="1142">
        <v>4</v>
      </c>
      <c r="C771" s="1142">
        <v>3</v>
      </c>
      <c r="D771" s="1142">
        <v>1</v>
      </c>
      <c r="E771" s="1142">
        <v>15</v>
      </c>
      <c r="F771" s="1143" t="str">
        <f t="shared" si="22"/>
        <v>02.04.03.01.015</v>
      </c>
      <c r="G771" s="1144"/>
      <c r="H771" s="1142" t="s">
        <v>1496</v>
      </c>
      <c r="J771" s="1142" t="str">
        <f t="shared" si="23"/>
        <v>02.04.03.01.015 Milvort Meter</v>
      </c>
    </row>
    <row r="772" spans="1:10" x14ac:dyDescent="0.25">
      <c r="A772" s="1142">
        <v>2</v>
      </c>
      <c r="B772" s="1142">
        <v>4</v>
      </c>
      <c r="C772" s="1142">
        <v>3</v>
      </c>
      <c r="D772" s="1142">
        <v>1</v>
      </c>
      <c r="E772" s="1142">
        <v>16</v>
      </c>
      <c r="F772" s="1143" t="str">
        <f t="shared" ref="F772:F835" si="24">IF(A772&lt;&gt;"",RIGHT("0"&amp;A772,2)&amp;"."&amp;RIGHT("0"&amp;B772,2)&amp;"."&amp;RIGHT("0"&amp;C772,2)&amp;"."&amp;RIGHT("0"&amp;D772,2)&amp;"."&amp;IF(LEN(E772)&lt;3,RIGHT("00"&amp;E772,3),E772),"")</f>
        <v>02.04.03.01.016</v>
      </c>
      <c r="G772" s="1144"/>
      <c r="H772" s="1142" t="s">
        <v>1497</v>
      </c>
      <c r="J772" s="1142" t="str">
        <f t="shared" ref="J772:J835" si="25">F772&amp;" "&amp;H772</f>
        <v>02.04.03.01.016 Multiteter &amp; Accessoire</v>
      </c>
    </row>
    <row r="773" spans="1:10" x14ac:dyDescent="0.25">
      <c r="A773" s="1142">
        <v>2</v>
      </c>
      <c r="B773" s="1142">
        <v>4</v>
      </c>
      <c r="C773" s="1142">
        <v>3</v>
      </c>
      <c r="D773" s="1142">
        <v>1</v>
      </c>
      <c r="E773" s="1142">
        <v>17</v>
      </c>
      <c r="F773" s="1143" t="str">
        <f t="shared" si="24"/>
        <v>02.04.03.01.017</v>
      </c>
      <c r="G773" s="1144"/>
      <c r="H773" s="1142" t="s">
        <v>1498</v>
      </c>
      <c r="J773" s="1142" t="str">
        <f t="shared" si="25"/>
        <v>02.04.03.01.017 Multitester Digital</v>
      </c>
    </row>
    <row r="774" spans="1:10" x14ac:dyDescent="0.25">
      <c r="A774" s="1142">
        <v>2</v>
      </c>
      <c r="B774" s="1142">
        <v>4</v>
      </c>
      <c r="C774" s="1142">
        <v>3</v>
      </c>
      <c r="D774" s="1142">
        <v>1</v>
      </c>
      <c r="E774" s="1142">
        <v>18</v>
      </c>
      <c r="F774" s="1143" t="str">
        <f t="shared" si="24"/>
        <v>02.04.03.01.018</v>
      </c>
      <c r="G774" s="1144"/>
      <c r="H774" s="1142" t="s">
        <v>1499</v>
      </c>
      <c r="J774" s="1142" t="str">
        <f t="shared" si="25"/>
        <v>02.04.03.01.018 Photo Illuminitation Meter</v>
      </c>
    </row>
    <row r="775" spans="1:10" x14ac:dyDescent="0.25">
      <c r="A775" s="1142">
        <v>2</v>
      </c>
      <c r="B775" s="1142">
        <v>4</v>
      </c>
      <c r="C775" s="1142">
        <v>3</v>
      </c>
      <c r="D775" s="1142">
        <v>1</v>
      </c>
      <c r="E775" s="1142">
        <v>19</v>
      </c>
      <c r="F775" s="1143" t="str">
        <f t="shared" si="24"/>
        <v>02.04.03.01.019</v>
      </c>
      <c r="G775" s="1144"/>
      <c r="H775" s="1142" t="s">
        <v>1500</v>
      </c>
      <c r="J775" s="1142" t="str">
        <f t="shared" si="25"/>
        <v>02.04.03.01.019 Transistor Tester Semitest I</v>
      </c>
    </row>
    <row r="776" spans="1:10" x14ac:dyDescent="0.25">
      <c r="A776" s="1142">
        <v>2</v>
      </c>
      <c r="B776" s="1142">
        <v>4</v>
      </c>
      <c r="C776" s="1142">
        <v>3</v>
      </c>
      <c r="D776" s="1142">
        <v>1</v>
      </c>
      <c r="E776" s="1142">
        <v>20</v>
      </c>
      <c r="F776" s="1143" t="str">
        <f t="shared" si="24"/>
        <v>02.04.03.01.020</v>
      </c>
      <c r="G776" s="1144"/>
      <c r="H776" s="1142" t="s">
        <v>1501</v>
      </c>
      <c r="J776" s="1142" t="str">
        <f t="shared" si="25"/>
        <v>02.04.03.01.020 Transistor Tester Semitest II</v>
      </c>
    </row>
    <row r="777" spans="1:10" x14ac:dyDescent="0.25">
      <c r="A777" s="1142">
        <v>2</v>
      </c>
      <c r="B777" s="1142">
        <v>4</v>
      </c>
      <c r="C777" s="1142">
        <v>3</v>
      </c>
      <c r="D777" s="1142">
        <v>1</v>
      </c>
      <c r="E777" s="1142">
        <v>21</v>
      </c>
      <c r="F777" s="1143" t="str">
        <f t="shared" si="24"/>
        <v>02.04.03.01.021</v>
      </c>
      <c r="G777" s="1144"/>
      <c r="H777" s="1142" t="s">
        <v>1502</v>
      </c>
      <c r="J777" s="1142" t="str">
        <f t="shared" si="25"/>
        <v>02.04.03.01.021 Transistor Tester Semitest V</v>
      </c>
    </row>
    <row r="778" spans="1:10" x14ac:dyDescent="0.25">
      <c r="A778" s="1142">
        <v>2</v>
      </c>
      <c r="B778" s="1142">
        <v>4</v>
      </c>
      <c r="C778" s="1142">
        <v>3</v>
      </c>
      <c r="D778" s="1142">
        <v>1</v>
      </c>
      <c r="E778" s="1142">
        <v>22</v>
      </c>
      <c r="F778" s="1143" t="str">
        <f t="shared" si="24"/>
        <v>02.04.03.01.022</v>
      </c>
      <c r="G778" s="1144"/>
      <c r="H778" s="1142" t="s">
        <v>1503</v>
      </c>
      <c r="J778" s="1142" t="str">
        <f t="shared" si="25"/>
        <v>02.04.03.01.022 Transistor Tester AVO</v>
      </c>
    </row>
    <row r="779" spans="1:10" x14ac:dyDescent="0.25">
      <c r="A779" s="1142">
        <v>2</v>
      </c>
      <c r="B779" s="1142">
        <v>4</v>
      </c>
      <c r="C779" s="1142">
        <v>3</v>
      </c>
      <c r="D779" s="1142">
        <v>1</v>
      </c>
      <c r="E779" s="1142">
        <v>23</v>
      </c>
      <c r="F779" s="1143" t="str">
        <f t="shared" si="24"/>
        <v>02.04.03.01.023</v>
      </c>
      <c r="G779" s="1144"/>
      <c r="H779" s="1142" t="s">
        <v>1504</v>
      </c>
      <c r="J779" s="1142" t="str">
        <f t="shared" si="25"/>
        <v>02.04.03.01.023 Volt Meter Digitel</v>
      </c>
    </row>
    <row r="780" spans="1:10" x14ac:dyDescent="0.25">
      <c r="A780" s="1142">
        <v>2</v>
      </c>
      <c r="B780" s="1142">
        <v>4</v>
      </c>
      <c r="C780" s="1142">
        <v>3</v>
      </c>
      <c r="D780" s="1142">
        <v>1</v>
      </c>
      <c r="E780" s="1142">
        <v>24</v>
      </c>
      <c r="F780" s="1143" t="str">
        <f t="shared" si="24"/>
        <v>02.04.03.01.024</v>
      </c>
      <c r="G780" s="1144"/>
      <c r="H780" s="1142" t="s">
        <v>1505</v>
      </c>
      <c r="J780" s="1142" t="str">
        <f t="shared" si="25"/>
        <v>02.04.03.01.024 Volt Meter High Tenson</v>
      </c>
    </row>
    <row r="781" spans="1:10" x14ac:dyDescent="0.25">
      <c r="A781" s="1142">
        <v>2</v>
      </c>
      <c r="B781" s="1142">
        <v>4</v>
      </c>
      <c r="C781" s="1142">
        <v>3</v>
      </c>
      <c r="D781" s="1142">
        <v>1</v>
      </c>
      <c r="E781" s="1142">
        <v>25</v>
      </c>
      <c r="F781" s="1143" t="str">
        <f t="shared" si="24"/>
        <v>02.04.03.01.025</v>
      </c>
      <c r="G781" s="1144"/>
      <c r="H781" s="1142" t="s">
        <v>1506</v>
      </c>
      <c r="J781" s="1142" t="str">
        <f t="shared" si="25"/>
        <v>02.04.03.01.025 Widw Band Level Meter</v>
      </c>
    </row>
    <row r="782" spans="1:10" x14ac:dyDescent="0.25">
      <c r="A782" s="1142">
        <v>2</v>
      </c>
      <c r="B782" s="1142">
        <v>4</v>
      </c>
      <c r="C782" s="1142">
        <v>3</v>
      </c>
      <c r="D782" s="1142">
        <v>1</v>
      </c>
      <c r="E782" s="1142">
        <v>26</v>
      </c>
      <c r="F782" s="1143" t="str">
        <f t="shared" si="24"/>
        <v>02.04.03.01.026</v>
      </c>
      <c r="G782" s="1144"/>
      <c r="H782" s="1142" t="s">
        <v>1507</v>
      </c>
      <c r="J782" s="1142" t="str">
        <f t="shared" si="25"/>
        <v>02.04.03.01.026 Automatic Distrotion Meter</v>
      </c>
    </row>
    <row r="783" spans="1:10" x14ac:dyDescent="0.25">
      <c r="A783" s="1142">
        <v>2</v>
      </c>
      <c r="B783" s="1142">
        <v>4</v>
      </c>
      <c r="C783" s="1142">
        <v>3</v>
      </c>
      <c r="D783" s="1142">
        <v>1</v>
      </c>
      <c r="E783" s="1142">
        <v>27</v>
      </c>
      <c r="F783" s="1143" t="str">
        <f t="shared" si="24"/>
        <v>02.04.03.01.027</v>
      </c>
      <c r="G783" s="1144"/>
      <c r="H783" s="1142" t="s">
        <v>1508</v>
      </c>
      <c r="J783" s="1142" t="str">
        <f t="shared" si="25"/>
        <v>02.04.03.01.027 Power Meter and Accessiries</v>
      </c>
    </row>
    <row r="784" spans="1:10" x14ac:dyDescent="0.25">
      <c r="A784" s="1142">
        <v>2</v>
      </c>
      <c r="B784" s="1142">
        <v>4</v>
      </c>
      <c r="C784" s="1142">
        <v>3</v>
      </c>
      <c r="D784" s="1142">
        <v>1</v>
      </c>
      <c r="E784" s="1142">
        <v>28</v>
      </c>
      <c r="F784" s="1143" t="str">
        <f t="shared" si="24"/>
        <v>02.04.03.01.028</v>
      </c>
      <c r="G784" s="1144"/>
      <c r="H784" s="1142" t="s">
        <v>1509</v>
      </c>
      <c r="J784" s="1142" t="str">
        <f t="shared" si="25"/>
        <v>02.04.03.01.028 PH Meter</v>
      </c>
    </row>
    <row r="785" spans="1:10" x14ac:dyDescent="0.25">
      <c r="A785" s="1142">
        <v>2</v>
      </c>
      <c r="B785" s="1142">
        <v>4</v>
      </c>
      <c r="C785" s="1142">
        <v>3</v>
      </c>
      <c r="D785" s="1142">
        <v>1</v>
      </c>
      <c r="E785" s="1142">
        <v>29</v>
      </c>
      <c r="F785" s="1143" t="str">
        <f t="shared" si="24"/>
        <v>02.04.03.01.029</v>
      </c>
      <c r="G785" s="1144"/>
      <c r="H785" s="1142" t="s">
        <v>1510</v>
      </c>
      <c r="J785" s="1142" t="str">
        <f t="shared" si="25"/>
        <v>02.04.03.01.029 Quasi Peak Meter</v>
      </c>
    </row>
    <row r="786" spans="1:10" x14ac:dyDescent="0.25">
      <c r="A786" s="1142">
        <v>2</v>
      </c>
      <c r="B786" s="1142">
        <v>4</v>
      </c>
      <c r="C786" s="1142">
        <v>3</v>
      </c>
      <c r="D786" s="1142">
        <v>1</v>
      </c>
      <c r="E786" s="1142">
        <v>30</v>
      </c>
      <c r="F786" s="1143" t="str">
        <f t="shared" si="24"/>
        <v>02.04.03.01.030</v>
      </c>
      <c r="G786" s="1144"/>
      <c r="H786" s="1142" t="s">
        <v>1511</v>
      </c>
      <c r="J786" s="1142" t="str">
        <f t="shared" si="25"/>
        <v>02.04.03.01.030 Thruline Watt Meter</v>
      </c>
    </row>
    <row r="787" spans="1:10" x14ac:dyDescent="0.25">
      <c r="A787" s="1142">
        <v>2</v>
      </c>
      <c r="B787" s="1142">
        <v>4</v>
      </c>
      <c r="C787" s="1142">
        <v>3</v>
      </c>
      <c r="D787" s="1142">
        <v>1</v>
      </c>
      <c r="E787" s="1142">
        <v>31</v>
      </c>
      <c r="F787" s="1143" t="str">
        <f t="shared" si="24"/>
        <v>02.04.03.01.031</v>
      </c>
      <c r="G787" s="1144"/>
      <c r="H787" s="1142" t="s">
        <v>1512</v>
      </c>
      <c r="J787" s="1142" t="str">
        <f t="shared" si="25"/>
        <v>02.04.03.01.031 Digital Multimeter</v>
      </c>
    </row>
    <row r="788" spans="1:10" x14ac:dyDescent="0.25">
      <c r="A788" s="1142">
        <v>2</v>
      </c>
      <c r="B788" s="1142">
        <v>4</v>
      </c>
      <c r="C788" s="1142">
        <v>3</v>
      </c>
      <c r="D788" s="1142">
        <v>1</v>
      </c>
      <c r="E788" s="1142">
        <v>32</v>
      </c>
      <c r="F788" s="1143" t="str">
        <f t="shared" si="24"/>
        <v>02.04.03.01.032</v>
      </c>
      <c r="G788" s="1144"/>
      <c r="H788" s="1142" t="s">
        <v>1513</v>
      </c>
      <c r="J788" s="1142" t="str">
        <f t="shared" si="25"/>
        <v>02.04.03.01.032 Multi Meter</v>
      </c>
    </row>
    <row r="789" spans="1:10" x14ac:dyDescent="0.25">
      <c r="A789" s="1142">
        <v>2</v>
      </c>
      <c r="B789" s="1142">
        <v>4</v>
      </c>
      <c r="C789" s="1142">
        <v>3</v>
      </c>
      <c r="D789" s="1142">
        <v>1</v>
      </c>
      <c r="E789" s="1142">
        <v>33</v>
      </c>
      <c r="F789" s="1143" t="str">
        <f t="shared" si="24"/>
        <v>02.04.03.01.033</v>
      </c>
      <c r="G789" s="1144"/>
      <c r="H789" s="1142" t="s">
        <v>1514</v>
      </c>
      <c r="J789" s="1142" t="str">
        <f t="shared" si="25"/>
        <v>02.04.03.01.033 Meter Calibrator</v>
      </c>
    </row>
    <row r="790" spans="1:10" x14ac:dyDescent="0.25">
      <c r="A790" s="1142">
        <v>2</v>
      </c>
      <c r="B790" s="1142">
        <v>4</v>
      </c>
      <c r="C790" s="1142">
        <v>3</v>
      </c>
      <c r="D790" s="1142">
        <v>1</v>
      </c>
      <c r="E790" s="1142">
        <v>34</v>
      </c>
      <c r="F790" s="1143" t="str">
        <f t="shared" si="24"/>
        <v>02.04.03.01.034</v>
      </c>
      <c r="G790" s="1144"/>
      <c r="H790" s="1142" t="s">
        <v>1515</v>
      </c>
      <c r="J790" s="1142" t="str">
        <f t="shared" si="25"/>
        <v>02.04.03.01.034 Moise Firgure Meter</v>
      </c>
    </row>
    <row r="791" spans="1:10" x14ac:dyDescent="0.25">
      <c r="A791" s="1142">
        <v>2</v>
      </c>
      <c r="B791" s="1142">
        <v>4</v>
      </c>
      <c r="C791" s="1142">
        <v>3</v>
      </c>
      <c r="D791" s="1142">
        <v>1</v>
      </c>
      <c r="E791" s="1142">
        <v>35</v>
      </c>
      <c r="F791" s="1143" t="str">
        <f t="shared" si="24"/>
        <v>02.04.03.01.035</v>
      </c>
      <c r="G791" s="1144"/>
      <c r="H791" s="1142" t="s">
        <v>1516</v>
      </c>
      <c r="J791" s="1142" t="str">
        <f t="shared" si="25"/>
        <v>02.04.03.01.035 Distortion Analyzer</v>
      </c>
    </row>
    <row r="792" spans="1:10" x14ac:dyDescent="0.25">
      <c r="A792" s="1142">
        <v>2</v>
      </c>
      <c r="B792" s="1142">
        <v>4</v>
      </c>
      <c r="C792" s="1142">
        <v>3</v>
      </c>
      <c r="D792" s="1142">
        <v>1</v>
      </c>
      <c r="E792" s="1142">
        <v>36</v>
      </c>
      <c r="F792" s="1143" t="str">
        <f t="shared" si="24"/>
        <v>02.04.03.01.036</v>
      </c>
      <c r="G792" s="1144"/>
      <c r="H792" s="1142" t="s">
        <v>1517</v>
      </c>
      <c r="J792" s="1142" t="str">
        <f t="shared" si="25"/>
        <v>02.04.03.01.036 Vektor Volt Meter</v>
      </c>
    </row>
    <row r="793" spans="1:10" x14ac:dyDescent="0.25">
      <c r="A793" s="1142">
        <v>2</v>
      </c>
      <c r="B793" s="1142">
        <v>4</v>
      </c>
      <c r="C793" s="1142">
        <v>3</v>
      </c>
      <c r="D793" s="1142">
        <v>1</v>
      </c>
      <c r="E793" s="1142">
        <v>37</v>
      </c>
      <c r="F793" s="1143" t="str">
        <f t="shared" si="24"/>
        <v>02.04.03.01.037</v>
      </c>
      <c r="G793" s="1144"/>
      <c r="H793" s="1142" t="s">
        <v>1518</v>
      </c>
      <c r="J793" s="1142" t="str">
        <f t="shared" si="25"/>
        <v>02.04.03.01.037 Pulse Generator</v>
      </c>
    </row>
    <row r="794" spans="1:10" x14ac:dyDescent="0.25">
      <c r="A794" s="1142">
        <v>2</v>
      </c>
      <c r="B794" s="1142">
        <v>4</v>
      </c>
      <c r="C794" s="1142">
        <v>3</v>
      </c>
      <c r="D794" s="1142">
        <v>1</v>
      </c>
      <c r="E794" s="1142">
        <v>38</v>
      </c>
      <c r="F794" s="1143" t="str">
        <f t="shared" si="24"/>
        <v>02.04.03.01.038</v>
      </c>
      <c r="G794" s="1144"/>
      <c r="H794" s="1142" t="s">
        <v>1519</v>
      </c>
      <c r="J794" s="1142" t="str">
        <f t="shared" si="25"/>
        <v>02.04.03.01.038 DME Graung Station Test Set</v>
      </c>
    </row>
    <row r="795" spans="1:10" x14ac:dyDescent="0.25">
      <c r="A795" s="1142">
        <v>2</v>
      </c>
      <c r="B795" s="1142">
        <v>4</v>
      </c>
      <c r="C795" s="1142">
        <v>3</v>
      </c>
      <c r="D795" s="1142">
        <v>1</v>
      </c>
      <c r="E795" s="1142">
        <v>39</v>
      </c>
      <c r="F795" s="1143" t="str">
        <f t="shared" si="24"/>
        <v>02.04.03.01.039</v>
      </c>
      <c r="G795" s="1144"/>
      <c r="H795" s="1142" t="s">
        <v>1520</v>
      </c>
      <c r="J795" s="1142" t="str">
        <f t="shared" si="25"/>
        <v>02.04.03.01.039 UHF Signal Generator</v>
      </c>
    </row>
    <row r="796" spans="1:10" x14ac:dyDescent="0.25">
      <c r="A796" s="1142">
        <v>2</v>
      </c>
      <c r="B796" s="1142">
        <v>4</v>
      </c>
      <c r="C796" s="1142">
        <v>3</v>
      </c>
      <c r="D796" s="1142">
        <v>1</v>
      </c>
      <c r="E796" s="1142">
        <v>40</v>
      </c>
      <c r="F796" s="1143" t="str">
        <f t="shared" si="24"/>
        <v>02.04.03.01.040</v>
      </c>
      <c r="G796" s="1144"/>
      <c r="H796" s="1142" t="s">
        <v>1521</v>
      </c>
      <c r="J796" s="1142" t="str">
        <f t="shared" si="25"/>
        <v>02.04.03.01.040 Sweep Oscilator</v>
      </c>
    </row>
    <row r="797" spans="1:10" x14ac:dyDescent="0.25">
      <c r="A797" s="1142">
        <v>2</v>
      </c>
      <c r="B797" s="1142">
        <v>4</v>
      </c>
      <c r="C797" s="1142">
        <v>3</v>
      </c>
      <c r="D797" s="1142">
        <v>1</v>
      </c>
      <c r="E797" s="1142">
        <v>41</v>
      </c>
      <c r="F797" s="1143" t="str">
        <f t="shared" si="24"/>
        <v>02.04.03.01.041</v>
      </c>
      <c r="G797" s="1144"/>
      <c r="H797" s="1142" t="s">
        <v>1522</v>
      </c>
      <c r="J797" s="1142" t="str">
        <f t="shared" si="25"/>
        <v>02.04.03.01.041 VHF Signal Generator</v>
      </c>
    </row>
    <row r="798" spans="1:10" x14ac:dyDescent="0.25">
      <c r="A798" s="1142">
        <v>2</v>
      </c>
      <c r="B798" s="1142">
        <v>4</v>
      </c>
      <c r="C798" s="1142">
        <v>3</v>
      </c>
      <c r="D798" s="1142">
        <v>1</v>
      </c>
      <c r="E798" s="1142">
        <v>42</v>
      </c>
      <c r="F798" s="1143" t="str">
        <f t="shared" si="24"/>
        <v>02.04.03.01.042</v>
      </c>
      <c r="G798" s="1144"/>
      <c r="H798" s="1142" t="s">
        <v>1523</v>
      </c>
      <c r="J798" s="1142" t="str">
        <f t="shared" si="25"/>
        <v>02.04.03.01.042 Spektrup Analyzer</v>
      </c>
    </row>
    <row r="799" spans="1:10" x14ac:dyDescent="0.25">
      <c r="A799" s="1142">
        <v>2</v>
      </c>
      <c r="B799" s="1142">
        <v>4</v>
      </c>
      <c r="C799" s="1142">
        <v>3</v>
      </c>
      <c r="D799" s="1142">
        <v>1</v>
      </c>
      <c r="E799" s="1142">
        <v>43</v>
      </c>
      <c r="F799" s="1143" t="str">
        <f t="shared" si="24"/>
        <v>02.04.03.01.043</v>
      </c>
      <c r="G799" s="1144"/>
      <c r="H799" s="1142" t="s">
        <v>1524</v>
      </c>
      <c r="J799" s="1142" t="str">
        <f t="shared" si="25"/>
        <v>02.04.03.01.043 Tube Tester</v>
      </c>
    </row>
    <row r="800" spans="1:10" x14ac:dyDescent="0.25">
      <c r="A800" s="1142">
        <v>2</v>
      </c>
      <c r="B800" s="1142">
        <v>4</v>
      </c>
      <c r="C800" s="1142">
        <v>3</v>
      </c>
      <c r="D800" s="1142">
        <v>1</v>
      </c>
      <c r="E800" s="1142">
        <v>44</v>
      </c>
      <c r="F800" s="1143" t="str">
        <f t="shared" si="24"/>
        <v>02.04.03.01.044</v>
      </c>
      <c r="G800" s="1144"/>
      <c r="H800" s="1142" t="s">
        <v>1525</v>
      </c>
      <c r="J800" s="1142" t="str">
        <f t="shared" si="25"/>
        <v>02.04.03.01.044 Dosimeter &amp; accessories</v>
      </c>
    </row>
    <row r="801" spans="1:10" x14ac:dyDescent="0.25">
      <c r="A801" s="1142">
        <v>2</v>
      </c>
      <c r="B801" s="1142">
        <v>4</v>
      </c>
      <c r="C801" s="1142">
        <v>3</v>
      </c>
      <c r="D801" s="1142">
        <v>1</v>
      </c>
      <c r="E801" s="1142">
        <v>45</v>
      </c>
      <c r="F801" s="1143" t="str">
        <f t="shared" si="24"/>
        <v>02.04.03.01.045</v>
      </c>
      <c r="G801" s="1144"/>
      <c r="H801" s="1142" t="s">
        <v>1526</v>
      </c>
      <c r="J801" s="1142" t="str">
        <f t="shared" si="25"/>
        <v>02.04.03.01.045 Survy Meter</v>
      </c>
    </row>
    <row r="802" spans="1:10" x14ac:dyDescent="0.25">
      <c r="A802" s="1142">
        <v>2</v>
      </c>
      <c r="B802" s="1142">
        <v>4</v>
      </c>
      <c r="C802" s="1142">
        <v>3</v>
      </c>
      <c r="D802" s="1142">
        <v>1</v>
      </c>
      <c r="E802" s="1142">
        <v>46</v>
      </c>
      <c r="F802" s="1143" t="str">
        <f t="shared" si="24"/>
        <v>02.04.03.01.046</v>
      </c>
      <c r="G802" s="1144"/>
      <c r="H802" s="1142" t="s">
        <v>1527</v>
      </c>
      <c r="J802" s="1142" t="str">
        <f t="shared" si="25"/>
        <v>02.04.03.01.046 Sound Ditector</v>
      </c>
    </row>
    <row r="803" spans="1:10" x14ac:dyDescent="0.25">
      <c r="A803" s="1142">
        <v>2</v>
      </c>
      <c r="B803" s="1142">
        <v>4</v>
      </c>
      <c r="C803" s="1142">
        <v>3</v>
      </c>
      <c r="D803" s="1142">
        <v>1</v>
      </c>
      <c r="E803" s="1142">
        <v>47</v>
      </c>
      <c r="F803" s="1143" t="str">
        <f t="shared" si="24"/>
        <v>02.04.03.01.047</v>
      </c>
      <c r="G803" s="1144"/>
      <c r="H803" s="1142" t="s">
        <v>1528</v>
      </c>
      <c r="J803" s="1142" t="str">
        <f t="shared" si="25"/>
        <v>02.04.03.01.047 Vidcon Quick Tester</v>
      </c>
    </row>
    <row r="804" spans="1:10" x14ac:dyDescent="0.25">
      <c r="A804" s="1142">
        <v>2</v>
      </c>
      <c r="B804" s="1142">
        <v>4</v>
      </c>
      <c r="C804" s="1142">
        <v>3</v>
      </c>
      <c r="D804" s="1142">
        <v>1</v>
      </c>
      <c r="E804" s="1142">
        <v>48</v>
      </c>
      <c r="F804" s="1143" t="str">
        <f t="shared" si="24"/>
        <v>02.04.03.01.048</v>
      </c>
      <c r="G804" s="1144"/>
      <c r="H804" s="1142" t="s">
        <v>1529</v>
      </c>
      <c r="J804" s="1142" t="str">
        <f t="shared" si="25"/>
        <v>02.04.03.01.048 Pattem For TV Adjusment</v>
      </c>
    </row>
    <row r="805" spans="1:10" x14ac:dyDescent="0.25">
      <c r="A805" s="1142">
        <v>2</v>
      </c>
      <c r="B805" s="1142">
        <v>4</v>
      </c>
      <c r="C805" s="1142">
        <v>3</v>
      </c>
      <c r="D805" s="1142">
        <v>1</v>
      </c>
      <c r="E805" s="1142">
        <v>49</v>
      </c>
      <c r="F805" s="1143" t="str">
        <f t="shared" si="24"/>
        <v>02.04.03.01.049</v>
      </c>
      <c r="G805" s="1144"/>
      <c r="H805" s="1142" t="s">
        <v>1530</v>
      </c>
      <c r="J805" s="1142" t="str">
        <f t="shared" si="25"/>
        <v>02.04.03.01.049 Power Meter Cilibrator</v>
      </c>
    </row>
    <row r="806" spans="1:10" x14ac:dyDescent="0.25">
      <c r="A806" s="1142">
        <v>2</v>
      </c>
      <c r="B806" s="1142">
        <v>4</v>
      </c>
      <c r="C806" s="1142">
        <v>3</v>
      </c>
      <c r="D806" s="1142">
        <v>1</v>
      </c>
      <c r="E806" s="1142">
        <v>50</v>
      </c>
      <c r="F806" s="1143" t="str">
        <f t="shared" si="24"/>
        <v>02.04.03.01.050</v>
      </c>
      <c r="G806" s="1144"/>
      <c r="H806" s="1142" t="s">
        <v>1531</v>
      </c>
      <c r="J806" s="1142" t="str">
        <f t="shared" si="25"/>
        <v>02.04.03.01.050 Thermistor</v>
      </c>
    </row>
    <row r="807" spans="1:10" x14ac:dyDescent="0.25">
      <c r="A807" s="1142">
        <v>2</v>
      </c>
      <c r="B807" s="1142">
        <v>4</v>
      </c>
      <c r="C807" s="1142">
        <v>3</v>
      </c>
      <c r="D807" s="1142">
        <v>1</v>
      </c>
      <c r="E807" s="1142">
        <v>51</v>
      </c>
      <c r="F807" s="1143" t="str">
        <f t="shared" si="24"/>
        <v>02.04.03.01.051</v>
      </c>
      <c r="G807" s="1144"/>
      <c r="H807" s="1142" t="s">
        <v>1532</v>
      </c>
      <c r="J807" s="1142" t="str">
        <f t="shared" si="25"/>
        <v>02.04.03.01.051 Signal Generator Audio VHF, UHF</v>
      </c>
    </row>
    <row r="808" spans="1:10" x14ac:dyDescent="0.25">
      <c r="A808" s="1142">
        <v>2</v>
      </c>
      <c r="B808" s="1142">
        <v>4</v>
      </c>
      <c r="C808" s="1142">
        <v>3</v>
      </c>
      <c r="D808" s="1142">
        <v>1</v>
      </c>
      <c r="E808" s="1142">
        <v>52</v>
      </c>
      <c r="F808" s="1143" t="str">
        <f t="shared" si="24"/>
        <v>02.04.03.01.052</v>
      </c>
      <c r="G808" s="1144"/>
      <c r="H808" s="1142" t="s">
        <v>1533</v>
      </c>
      <c r="J808" s="1142" t="str">
        <f t="shared" si="25"/>
        <v>02.04.03.01.052 X-Tal Detector</v>
      </c>
    </row>
    <row r="809" spans="1:10" x14ac:dyDescent="0.25">
      <c r="A809" s="1142">
        <v>2</v>
      </c>
      <c r="B809" s="1142">
        <v>4</v>
      </c>
      <c r="C809" s="1142">
        <v>3</v>
      </c>
      <c r="D809" s="1142">
        <v>1</v>
      </c>
      <c r="E809" s="1142">
        <v>53</v>
      </c>
      <c r="F809" s="1143" t="str">
        <f t="shared" si="24"/>
        <v>02.04.03.01.053</v>
      </c>
      <c r="G809" s="1144"/>
      <c r="H809" s="1142" t="s">
        <v>1534</v>
      </c>
      <c r="J809" s="1142" t="str">
        <f t="shared" si="25"/>
        <v>02.04.03.01.053 Co Axdal Slot Line</v>
      </c>
    </row>
    <row r="810" spans="1:10" x14ac:dyDescent="0.25">
      <c r="A810" s="1142">
        <v>2</v>
      </c>
      <c r="B810" s="1142">
        <v>4</v>
      </c>
      <c r="C810" s="1142">
        <v>3</v>
      </c>
      <c r="D810" s="1142">
        <v>1</v>
      </c>
      <c r="E810" s="1142">
        <v>54</v>
      </c>
      <c r="F810" s="1143" t="str">
        <f t="shared" si="24"/>
        <v>02.04.03.01.054</v>
      </c>
      <c r="G810" s="1144"/>
      <c r="H810" s="1142" t="s">
        <v>1535</v>
      </c>
      <c r="J810" s="1142" t="str">
        <f t="shared" si="25"/>
        <v>02.04.03.01.054 RF Volt Meter</v>
      </c>
    </row>
    <row r="811" spans="1:10" x14ac:dyDescent="0.25">
      <c r="A811" s="1142">
        <v>2</v>
      </c>
      <c r="B811" s="1142">
        <v>4</v>
      </c>
      <c r="C811" s="1142">
        <v>3</v>
      </c>
      <c r="D811" s="1142">
        <v>1</v>
      </c>
      <c r="E811" s="1142">
        <v>55</v>
      </c>
      <c r="F811" s="1143" t="str">
        <f t="shared" si="24"/>
        <v>02.04.03.01.055</v>
      </c>
      <c r="G811" s="1144"/>
      <c r="H811" s="1142" t="s">
        <v>1536</v>
      </c>
      <c r="J811" s="1142" t="str">
        <f t="shared" si="25"/>
        <v>02.04.03.01.055 Frequency Wave Meter</v>
      </c>
    </row>
    <row r="812" spans="1:10" x14ac:dyDescent="0.25">
      <c r="A812" s="1142">
        <v>2</v>
      </c>
      <c r="B812" s="1142">
        <v>4</v>
      </c>
      <c r="C812" s="1142">
        <v>3</v>
      </c>
      <c r="D812" s="1142">
        <v>1</v>
      </c>
      <c r="E812" s="1142">
        <v>56</v>
      </c>
      <c r="F812" s="1143" t="str">
        <f t="shared" si="24"/>
        <v>02.04.03.01.056</v>
      </c>
      <c r="G812" s="1144"/>
      <c r="H812" s="1142" t="s">
        <v>1537</v>
      </c>
      <c r="J812" s="1142" t="str">
        <f t="shared" si="25"/>
        <v>02.04.03.01.056 Megger</v>
      </c>
    </row>
    <row r="813" spans="1:10" x14ac:dyDescent="0.25">
      <c r="A813" s="1142">
        <v>2</v>
      </c>
      <c r="B813" s="1142">
        <v>4</v>
      </c>
      <c r="C813" s="1142">
        <v>3</v>
      </c>
      <c r="D813" s="1142">
        <v>1</v>
      </c>
      <c r="E813" s="1142">
        <v>57</v>
      </c>
      <c r="F813" s="1143" t="str">
        <f t="shared" si="24"/>
        <v>02.04.03.01.057</v>
      </c>
      <c r="G813" s="1144"/>
      <c r="H813" s="1142" t="s">
        <v>1538</v>
      </c>
      <c r="J813" s="1142" t="str">
        <f t="shared" si="25"/>
        <v>02.04.03.01.057 CO Axial Attenuator</v>
      </c>
    </row>
    <row r="814" spans="1:10" x14ac:dyDescent="0.25">
      <c r="A814" s="1142">
        <v>2</v>
      </c>
      <c r="B814" s="1142">
        <v>4</v>
      </c>
      <c r="C814" s="1142">
        <v>3</v>
      </c>
      <c r="D814" s="1142">
        <v>1</v>
      </c>
      <c r="E814" s="1142">
        <v>58</v>
      </c>
      <c r="F814" s="1143" t="str">
        <f t="shared" si="24"/>
        <v>02.04.03.01.058</v>
      </c>
      <c r="G814" s="1144"/>
      <c r="H814" s="1142" t="s">
        <v>1539</v>
      </c>
      <c r="J814" s="1142" t="str">
        <f t="shared" si="25"/>
        <v>02.04.03.01.058 Variable Co Axial Attenuator</v>
      </c>
    </row>
    <row r="815" spans="1:10" x14ac:dyDescent="0.25">
      <c r="A815" s="1142">
        <v>2</v>
      </c>
      <c r="B815" s="1142">
        <v>4</v>
      </c>
      <c r="C815" s="1142">
        <v>3</v>
      </c>
      <c r="D815" s="1142">
        <v>1</v>
      </c>
      <c r="E815" s="1142">
        <v>59</v>
      </c>
      <c r="F815" s="1143" t="str">
        <f t="shared" si="24"/>
        <v>02.04.03.01.059</v>
      </c>
      <c r="G815" s="1144"/>
      <c r="H815" s="1142" t="s">
        <v>1540</v>
      </c>
      <c r="J815" s="1142" t="str">
        <f t="shared" si="25"/>
        <v>02.04.03.01.059 Directional Coupier</v>
      </c>
    </row>
    <row r="816" spans="1:10" x14ac:dyDescent="0.25">
      <c r="A816" s="1142">
        <v>2</v>
      </c>
      <c r="B816" s="1142">
        <v>4</v>
      </c>
      <c r="C816" s="1142">
        <v>3</v>
      </c>
      <c r="D816" s="1142">
        <v>1</v>
      </c>
      <c r="E816" s="1142">
        <v>60</v>
      </c>
      <c r="F816" s="1143" t="str">
        <f t="shared" si="24"/>
        <v>02.04.03.01.060</v>
      </c>
      <c r="G816" s="1144"/>
      <c r="H816" s="1142" t="s">
        <v>1541</v>
      </c>
      <c r="J816" s="1142" t="str">
        <f t="shared" si="25"/>
        <v>02.04.03.01.060 Pin Modulator</v>
      </c>
    </row>
    <row r="817" spans="1:10" x14ac:dyDescent="0.25">
      <c r="A817" s="1142">
        <v>2</v>
      </c>
      <c r="B817" s="1142">
        <v>4</v>
      </c>
      <c r="C817" s="1142">
        <v>3</v>
      </c>
      <c r="D817" s="1142">
        <v>1</v>
      </c>
      <c r="E817" s="1142">
        <v>61</v>
      </c>
      <c r="F817" s="1143" t="str">
        <f t="shared" si="24"/>
        <v>02.04.03.01.061</v>
      </c>
      <c r="G817" s="1144"/>
      <c r="H817" s="1142" t="s">
        <v>1542</v>
      </c>
      <c r="J817" s="1142" t="str">
        <f t="shared" si="25"/>
        <v>02.04.03.01.061 Loging Trouble Shoting Kit</v>
      </c>
    </row>
    <row r="818" spans="1:10" x14ac:dyDescent="0.25">
      <c r="A818" s="1142">
        <v>2</v>
      </c>
      <c r="B818" s="1142">
        <v>4</v>
      </c>
      <c r="C818" s="1142">
        <v>3</v>
      </c>
      <c r="D818" s="1142">
        <v>1</v>
      </c>
      <c r="E818" s="1142">
        <v>62</v>
      </c>
      <c r="F818" s="1143" t="str">
        <f t="shared" si="24"/>
        <v>02.04.03.01.062</v>
      </c>
      <c r="G818" s="1144"/>
      <c r="H818" s="1142" t="s">
        <v>1543</v>
      </c>
      <c r="J818" s="1142" t="str">
        <f t="shared" si="25"/>
        <v>02.04.03.01.062 SWR Meter</v>
      </c>
    </row>
    <row r="819" spans="1:10" x14ac:dyDescent="0.25">
      <c r="A819" s="1142">
        <v>2</v>
      </c>
      <c r="B819" s="1142">
        <v>4</v>
      </c>
      <c r="C819" s="1142">
        <v>3</v>
      </c>
      <c r="D819" s="1142">
        <v>1</v>
      </c>
      <c r="E819" s="1142">
        <v>63</v>
      </c>
      <c r="F819" s="1143" t="str">
        <f t="shared" si="24"/>
        <v>02.04.03.01.063</v>
      </c>
      <c r="G819" s="1144"/>
      <c r="H819" s="1142" t="s">
        <v>1544</v>
      </c>
      <c r="J819" s="1142" t="str">
        <f t="shared" si="25"/>
        <v>02.04.03.01.063 Memori Programmer</v>
      </c>
    </row>
    <row r="820" spans="1:10" x14ac:dyDescent="0.25">
      <c r="A820" s="1142">
        <v>2</v>
      </c>
      <c r="B820" s="1142">
        <v>4</v>
      </c>
      <c r="C820" s="1142">
        <v>3</v>
      </c>
      <c r="D820" s="1142">
        <v>1</v>
      </c>
      <c r="E820" s="1142">
        <v>64</v>
      </c>
      <c r="F820" s="1143" t="str">
        <f t="shared" si="24"/>
        <v>02.04.03.01.064</v>
      </c>
      <c r="G820" s="1144"/>
      <c r="H820" s="1142" t="s">
        <v>1545</v>
      </c>
      <c r="J820" s="1142" t="str">
        <f t="shared" si="25"/>
        <v>02.04.03.01.064 Ligig Statc Analyzer</v>
      </c>
    </row>
    <row r="821" spans="1:10" x14ac:dyDescent="0.25">
      <c r="A821" s="1142">
        <v>2</v>
      </c>
      <c r="B821" s="1142">
        <v>4</v>
      </c>
      <c r="C821" s="1142">
        <v>3</v>
      </c>
      <c r="D821" s="1142">
        <v>1</v>
      </c>
      <c r="E821" s="1142">
        <v>65</v>
      </c>
      <c r="F821" s="1143" t="str">
        <f t="shared" si="24"/>
        <v>02.04.03.01.065</v>
      </c>
      <c r="G821" s="1144"/>
      <c r="H821" s="1142" t="s">
        <v>1546</v>
      </c>
      <c r="J821" s="1142" t="str">
        <f t="shared" si="25"/>
        <v>02.04.03.01.065 Frequency Counter</v>
      </c>
    </row>
    <row r="822" spans="1:10" x14ac:dyDescent="0.25">
      <c r="A822" s="1142">
        <v>2</v>
      </c>
      <c r="B822" s="1142">
        <v>4</v>
      </c>
      <c r="C822" s="1142">
        <v>3</v>
      </c>
      <c r="D822" s="1142">
        <v>1</v>
      </c>
      <c r="E822" s="1142">
        <v>66</v>
      </c>
      <c r="F822" s="1143" t="str">
        <f t="shared" si="24"/>
        <v>02.04.03.01.066</v>
      </c>
      <c r="G822" s="1144"/>
      <c r="H822" s="1142" t="s">
        <v>1547</v>
      </c>
      <c r="J822" s="1142" t="str">
        <f t="shared" si="25"/>
        <v>02.04.03.01.066 Universal Bridge</v>
      </c>
    </row>
    <row r="823" spans="1:10" x14ac:dyDescent="0.25">
      <c r="A823" s="1142">
        <v>2</v>
      </c>
      <c r="B823" s="1142">
        <v>4</v>
      </c>
      <c r="C823" s="1142">
        <v>3</v>
      </c>
      <c r="D823" s="1142">
        <v>1</v>
      </c>
      <c r="E823" s="1142">
        <v>67</v>
      </c>
      <c r="F823" s="1143" t="str">
        <f t="shared" si="24"/>
        <v>02.04.03.01.067</v>
      </c>
      <c r="G823" s="1144"/>
      <c r="H823" s="1142" t="s">
        <v>1548</v>
      </c>
      <c r="J823" s="1142" t="str">
        <f t="shared" si="25"/>
        <v>02.04.03.01.067 FB Meter</v>
      </c>
    </row>
    <row r="824" spans="1:10" x14ac:dyDescent="0.25">
      <c r="A824" s="1142">
        <v>2</v>
      </c>
      <c r="B824" s="1142">
        <v>4</v>
      </c>
      <c r="C824" s="1142">
        <v>3</v>
      </c>
      <c r="D824" s="1142">
        <v>1</v>
      </c>
      <c r="E824" s="1142">
        <v>68</v>
      </c>
      <c r="F824" s="1143" t="str">
        <f t="shared" si="24"/>
        <v>02.04.03.01.068</v>
      </c>
      <c r="G824" s="1144"/>
      <c r="H824" s="1142" t="s">
        <v>1549</v>
      </c>
      <c r="J824" s="1142" t="str">
        <f t="shared" si="25"/>
        <v>02.04.03.01.068 Noise</v>
      </c>
    </row>
    <row r="825" spans="1:10" x14ac:dyDescent="0.25">
      <c r="A825" s="1142">
        <v>2</v>
      </c>
      <c r="B825" s="1142">
        <v>4</v>
      </c>
      <c r="C825" s="1142">
        <v>3</v>
      </c>
      <c r="D825" s="1142">
        <v>1</v>
      </c>
      <c r="E825" s="1142">
        <v>69</v>
      </c>
      <c r="F825" s="1143" t="str">
        <f t="shared" si="24"/>
        <v>02.04.03.01.069</v>
      </c>
      <c r="G825" s="1144"/>
      <c r="H825" s="1142" t="s">
        <v>1550</v>
      </c>
      <c r="J825" s="1142" t="str">
        <f t="shared" si="25"/>
        <v>02.04.03.01.069 Raditation Monitor Isotropic</v>
      </c>
    </row>
    <row r="826" spans="1:10" x14ac:dyDescent="0.25">
      <c r="A826" s="1142">
        <v>2</v>
      </c>
      <c r="B826" s="1142">
        <v>4</v>
      </c>
      <c r="C826" s="1142">
        <v>3</v>
      </c>
      <c r="D826" s="1142">
        <v>1</v>
      </c>
      <c r="E826" s="1142">
        <v>70</v>
      </c>
      <c r="F826" s="1143" t="str">
        <f t="shared" si="24"/>
        <v>02.04.03.01.070</v>
      </c>
      <c r="G826" s="1144"/>
      <c r="H826" s="1142" t="s">
        <v>1551</v>
      </c>
      <c r="J826" s="1142" t="str">
        <f t="shared" si="25"/>
        <v>02.04.03.01.070 Phase Meter</v>
      </c>
    </row>
    <row r="827" spans="1:10" x14ac:dyDescent="0.25">
      <c r="A827" s="1142">
        <v>2</v>
      </c>
      <c r="B827" s="1142">
        <v>4</v>
      </c>
      <c r="C827" s="1142">
        <v>3</v>
      </c>
      <c r="D827" s="1142">
        <v>1</v>
      </c>
      <c r="E827" s="1142">
        <v>71</v>
      </c>
      <c r="F827" s="1143" t="str">
        <f t="shared" si="24"/>
        <v>02.04.03.01.071</v>
      </c>
      <c r="G827" s="1144"/>
      <c r="H827" s="1142" t="s">
        <v>1552</v>
      </c>
      <c r="J827" s="1142" t="str">
        <f t="shared" si="25"/>
        <v>02.04.03.01.071 Global Positioning System</v>
      </c>
    </row>
    <row r="828" spans="1:10" x14ac:dyDescent="0.25">
      <c r="A828" s="1142">
        <v>2</v>
      </c>
      <c r="B828" s="1142">
        <v>4</v>
      </c>
      <c r="C828" s="1142">
        <v>3</v>
      </c>
      <c r="D828" s="1142">
        <v>1</v>
      </c>
      <c r="E828" s="1142">
        <v>72</v>
      </c>
      <c r="F828" s="1143" t="str">
        <f t="shared" si="24"/>
        <v>02.04.03.01.072</v>
      </c>
      <c r="G828" s="1144"/>
      <c r="H828" s="1142" t="s">
        <v>1553</v>
      </c>
      <c r="J828" s="1142" t="str">
        <f t="shared" si="25"/>
        <v>02.04.03.01.072 IKS Calibration RX</v>
      </c>
    </row>
    <row r="829" spans="1:10" x14ac:dyDescent="0.25">
      <c r="A829" s="1142">
        <v>2</v>
      </c>
      <c r="B829" s="1142">
        <v>4</v>
      </c>
      <c r="C829" s="1142">
        <v>3</v>
      </c>
      <c r="D829" s="1142">
        <v>1</v>
      </c>
      <c r="E829" s="1142">
        <v>73</v>
      </c>
      <c r="F829" s="1143" t="str">
        <f t="shared" si="24"/>
        <v>02.04.03.01.073</v>
      </c>
      <c r="G829" s="1144"/>
      <c r="H829" s="1142" t="s">
        <v>1554</v>
      </c>
      <c r="J829" s="1142" t="str">
        <f t="shared" si="25"/>
        <v>02.04.03.01.073 DCP (Alat Control) Sensor</v>
      </c>
    </row>
    <row r="830" spans="1:10" x14ac:dyDescent="0.25">
      <c r="A830" s="1142">
        <v>2</v>
      </c>
      <c r="B830" s="1142">
        <v>4</v>
      </c>
      <c r="C830" s="1142">
        <v>3</v>
      </c>
      <c r="D830" s="1142">
        <v>1</v>
      </c>
      <c r="E830" s="1142">
        <v>74</v>
      </c>
      <c r="F830" s="1143" t="str">
        <f t="shared" si="24"/>
        <v>02.04.03.01.074</v>
      </c>
      <c r="G830" s="1144"/>
      <c r="H830" s="1142" t="s">
        <v>1555</v>
      </c>
      <c r="J830" s="1142" t="str">
        <f t="shared" si="25"/>
        <v>02.04.03.01.074 Moisteur Meter</v>
      </c>
    </row>
    <row r="831" spans="1:10" x14ac:dyDescent="0.25">
      <c r="A831" s="1142">
        <v>2</v>
      </c>
      <c r="B831" s="1142">
        <v>4</v>
      </c>
      <c r="C831" s="1142">
        <v>3</v>
      </c>
      <c r="D831" s="1142">
        <v>1</v>
      </c>
      <c r="E831" s="1142">
        <v>75</v>
      </c>
      <c r="F831" s="1143" t="str">
        <f t="shared" si="24"/>
        <v>02.04.03.01.075</v>
      </c>
      <c r="G831" s="1144"/>
      <c r="H831" s="1142" t="s">
        <v>1556</v>
      </c>
      <c r="J831" s="1142" t="str">
        <f t="shared" si="25"/>
        <v>02.04.03.01.075 Rota Meter</v>
      </c>
    </row>
    <row r="832" spans="1:10" x14ac:dyDescent="0.25">
      <c r="A832" s="1142">
        <v>2</v>
      </c>
      <c r="B832" s="1142">
        <v>4</v>
      </c>
      <c r="C832" s="1142">
        <v>3</v>
      </c>
      <c r="D832" s="1142">
        <v>1</v>
      </c>
      <c r="E832" s="1142">
        <v>76</v>
      </c>
      <c r="F832" s="1143" t="str">
        <f t="shared" si="24"/>
        <v>02.04.03.01.076</v>
      </c>
      <c r="G832" s="1144"/>
      <c r="H832" s="1142" t="s">
        <v>1557</v>
      </c>
      <c r="J832" s="1142" t="str">
        <f t="shared" si="25"/>
        <v>02.04.03.01.076 Mini Phassec View</v>
      </c>
    </row>
    <row r="833" spans="1:10" x14ac:dyDescent="0.25">
      <c r="A833" s="1142">
        <v>2</v>
      </c>
      <c r="B833" s="1142">
        <v>4</v>
      </c>
      <c r="C833" s="1142">
        <v>3</v>
      </c>
      <c r="D833" s="1142">
        <v>1</v>
      </c>
      <c r="E833" s="1142">
        <v>77</v>
      </c>
      <c r="F833" s="1143" t="str">
        <f t="shared" si="24"/>
        <v>02.04.03.01.077</v>
      </c>
      <c r="G833" s="1144"/>
      <c r="H833" s="1142" t="s">
        <v>1558</v>
      </c>
      <c r="J833" s="1142" t="str">
        <f t="shared" si="25"/>
        <v>02.04.03.01.077 ALat Ukur Universal Lain-lain</v>
      </c>
    </row>
    <row r="834" spans="1:10" x14ac:dyDescent="0.25">
      <c r="A834" s="1142">
        <v>2</v>
      </c>
      <c r="B834" s="1142">
        <v>4</v>
      </c>
      <c r="C834" s="1142">
        <v>3</v>
      </c>
      <c r="D834" s="1142">
        <v>2</v>
      </c>
      <c r="E834" s="1142">
        <v>1</v>
      </c>
      <c r="F834" s="1143" t="str">
        <f t="shared" si="24"/>
        <v>02.04.03.02.001</v>
      </c>
      <c r="G834" s="1144"/>
      <c r="H834" s="1142" t="s">
        <v>1559</v>
      </c>
      <c r="J834" s="1142" t="str">
        <f t="shared" si="25"/>
        <v>02.04.03.02.001 Test Intelegensia WPPS</v>
      </c>
    </row>
    <row r="835" spans="1:10" x14ac:dyDescent="0.25">
      <c r="A835" s="1142">
        <v>2</v>
      </c>
      <c r="B835" s="1142">
        <v>4</v>
      </c>
      <c r="C835" s="1142">
        <v>3</v>
      </c>
      <c r="D835" s="1142">
        <v>2</v>
      </c>
      <c r="E835" s="1142">
        <v>2</v>
      </c>
      <c r="F835" s="1143" t="str">
        <f t="shared" si="24"/>
        <v>02.04.03.02.002</v>
      </c>
      <c r="G835" s="1144"/>
      <c r="H835" s="1142" t="s">
        <v>1560</v>
      </c>
      <c r="J835" s="1142" t="str">
        <f t="shared" si="25"/>
        <v>02.04.03.02.002 Test Intelegensia WISC</v>
      </c>
    </row>
    <row r="836" spans="1:10" x14ac:dyDescent="0.25">
      <c r="A836" s="1142">
        <v>2</v>
      </c>
      <c r="B836" s="1142">
        <v>4</v>
      </c>
      <c r="C836" s="1142">
        <v>3</v>
      </c>
      <c r="D836" s="1142">
        <v>2</v>
      </c>
      <c r="E836" s="1142">
        <v>3</v>
      </c>
      <c r="F836" s="1143" t="str">
        <f t="shared" ref="F836:F899" si="26">IF(A836&lt;&gt;"",RIGHT("0"&amp;A836,2)&amp;"."&amp;RIGHT("0"&amp;B836,2)&amp;"."&amp;RIGHT("0"&amp;C836,2)&amp;"."&amp;RIGHT("0"&amp;D836,2)&amp;"."&amp;IF(LEN(E836)&lt;3,RIGHT("00"&amp;E836,3),E836),"")</f>
        <v>02.04.03.02.003</v>
      </c>
      <c r="G836" s="1144"/>
      <c r="H836" s="1142" t="s">
        <v>1561</v>
      </c>
      <c r="J836" s="1142" t="str">
        <f t="shared" ref="J836:J899" si="27">F836&amp;" "&amp;H836</f>
        <v>02.04.03.02.003 Test Intelegensia WB</v>
      </c>
    </row>
    <row r="837" spans="1:10" x14ac:dyDescent="0.25">
      <c r="A837" s="1142">
        <v>2</v>
      </c>
      <c r="B837" s="1142">
        <v>4</v>
      </c>
      <c r="C837" s="1142">
        <v>3</v>
      </c>
      <c r="D837" s="1142">
        <v>2</v>
      </c>
      <c r="E837" s="1142">
        <v>4</v>
      </c>
      <c r="F837" s="1143" t="str">
        <f t="shared" si="26"/>
        <v>02.04.03.02.004</v>
      </c>
      <c r="G837" s="1144"/>
      <c r="H837" s="1142" t="s">
        <v>1562</v>
      </c>
      <c r="J837" s="1142" t="str">
        <f t="shared" si="27"/>
        <v>02.04.03.02.004 Test Intelegensia WB Advence</v>
      </c>
    </row>
    <row r="838" spans="1:10" x14ac:dyDescent="0.25">
      <c r="A838" s="1142">
        <v>2</v>
      </c>
      <c r="B838" s="1142">
        <v>4</v>
      </c>
      <c r="C838" s="1142">
        <v>3</v>
      </c>
      <c r="D838" s="1142">
        <v>2</v>
      </c>
      <c r="E838" s="1142">
        <v>5</v>
      </c>
      <c r="F838" s="1143" t="str">
        <f t="shared" si="26"/>
        <v>02.04.03.02.005</v>
      </c>
      <c r="G838" s="1144"/>
      <c r="H838" s="1142" t="s">
        <v>1563</v>
      </c>
      <c r="J838" s="1142" t="str">
        <f t="shared" si="27"/>
        <v>02.04.03.02.005 Test Intelegensia Progresive Matricaral</v>
      </c>
    </row>
    <row r="839" spans="1:10" x14ac:dyDescent="0.25">
      <c r="A839" s="1142">
        <v>2</v>
      </c>
      <c r="B839" s="1142">
        <v>4</v>
      </c>
      <c r="C839" s="1142">
        <v>3</v>
      </c>
      <c r="D839" s="1142">
        <v>2</v>
      </c>
      <c r="E839" s="1142">
        <v>6</v>
      </c>
      <c r="F839" s="1143" t="str">
        <f t="shared" si="26"/>
        <v>02.04.03.02.006</v>
      </c>
      <c r="G839" s="1144"/>
      <c r="H839" s="1142" t="s">
        <v>1564</v>
      </c>
      <c r="J839" s="1142" t="str">
        <f t="shared" si="27"/>
        <v>02.04.03.02.006 Test Intelegensia Vineland</v>
      </c>
    </row>
    <row r="840" spans="1:10" x14ac:dyDescent="0.25">
      <c r="A840" s="1142">
        <v>2</v>
      </c>
      <c r="B840" s="1142">
        <v>4</v>
      </c>
      <c r="C840" s="1142">
        <v>3</v>
      </c>
      <c r="D840" s="1142">
        <v>2</v>
      </c>
      <c r="E840" s="1142">
        <v>7</v>
      </c>
      <c r="F840" s="1143" t="str">
        <f t="shared" si="26"/>
        <v>02.04.03.02.007</v>
      </c>
      <c r="G840" s="1144"/>
      <c r="H840" s="1142" t="s">
        <v>1565</v>
      </c>
      <c r="J840" s="1142" t="str">
        <f t="shared" si="27"/>
        <v>02.04.03.02.007 Test Intelegensia Blac Passalon</v>
      </c>
    </row>
    <row r="841" spans="1:10" x14ac:dyDescent="0.25">
      <c r="A841" s="1142">
        <v>2</v>
      </c>
      <c r="B841" s="1142">
        <v>4</v>
      </c>
      <c r="C841" s="1142">
        <v>3</v>
      </c>
      <c r="D841" s="1142">
        <v>2</v>
      </c>
      <c r="E841" s="1142">
        <v>8</v>
      </c>
      <c r="F841" s="1143" t="str">
        <f t="shared" si="26"/>
        <v>02.04.03.02.008</v>
      </c>
      <c r="G841" s="1144"/>
      <c r="H841" s="1142" t="s">
        <v>1566</v>
      </c>
      <c r="J841" s="1142" t="str">
        <f t="shared" si="27"/>
        <v>02.04.03.02.008 Alat Ukur/Test Intelegensia Lain-lain</v>
      </c>
    </row>
    <row r="842" spans="1:10" x14ac:dyDescent="0.25">
      <c r="A842" s="1142">
        <v>2</v>
      </c>
      <c r="B842" s="1142">
        <v>4</v>
      </c>
      <c r="C842" s="1142">
        <v>3</v>
      </c>
      <c r="D842" s="1142">
        <v>3</v>
      </c>
      <c r="E842" s="1142">
        <v>1</v>
      </c>
      <c r="F842" s="1143" t="str">
        <f t="shared" si="26"/>
        <v>02.04.03.03.001</v>
      </c>
      <c r="G842" s="1144"/>
      <c r="H842" s="1142" t="s">
        <v>1567</v>
      </c>
      <c r="J842" s="1142" t="str">
        <f t="shared" si="27"/>
        <v>02.04.03.03.001 Alat Ukur/Test Alat Kepribadian Dotcilta</v>
      </c>
    </row>
    <row r="843" spans="1:10" x14ac:dyDescent="0.25">
      <c r="A843" s="1142">
        <v>2</v>
      </c>
      <c r="B843" s="1142">
        <v>4</v>
      </c>
      <c r="C843" s="1142">
        <v>3</v>
      </c>
      <c r="D843" s="1142">
        <v>3</v>
      </c>
      <c r="E843" s="1142">
        <v>2</v>
      </c>
      <c r="F843" s="1143" t="str">
        <f t="shared" si="26"/>
        <v>02.04.03.03.002</v>
      </c>
      <c r="G843" s="1144"/>
      <c r="H843" s="1142" t="s">
        <v>1568</v>
      </c>
      <c r="J843" s="1142" t="str">
        <f t="shared" si="27"/>
        <v>02.04.03.03.002 Alat Ukur/Test Alat Kepribadian Zat</v>
      </c>
    </row>
    <row r="844" spans="1:10" x14ac:dyDescent="0.25">
      <c r="A844" s="1142">
        <v>2</v>
      </c>
      <c r="B844" s="1142">
        <v>4</v>
      </c>
      <c r="C844" s="1142">
        <v>3</v>
      </c>
      <c r="D844" s="1142">
        <v>3</v>
      </c>
      <c r="E844" s="1142">
        <v>3</v>
      </c>
      <c r="F844" s="1143" t="str">
        <f t="shared" si="26"/>
        <v>02.04.03.03.003</v>
      </c>
      <c r="G844" s="1144"/>
      <c r="H844" s="1142" t="s">
        <v>1569</v>
      </c>
      <c r="J844" s="1142" t="str">
        <f t="shared" si="27"/>
        <v>02.04.03.03.003 Alat Ukur/Test Alat Kepribadian Warna</v>
      </c>
    </row>
    <row r="845" spans="1:10" x14ac:dyDescent="0.25">
      <c r="A845" s="1142">
        <v>2</v>
      </c>
      <c r="B845" s="1142">
        <v>4</v>
      </c>
      <c r="C845" s="1142">
        <v>3</v>
      </c>
      <c r="D845" s="1142">
        <v>3</v>
      </c>
      <c r="E845" s="1142">
        <v>4</v>
      </c>
      <c r="F845" s="1143" t="str">
        <f t="shared" si="26"/>
        <v>02.04.03.03.004</v>
      </c>
      <c r="G845" s="1144"/>
      <c r="H845" s="1142" t="s">
        <v>1570</v>
      </c>
      <c r="J845" s="1142" t="str">
        <f t="shared" si="27"/>
        <v>02.04.03.03.004 Alat Ukur/Test Alat Kepribadian Zondi</v>
      </c>
    </row>
    <row r="846" spans="1:10" x14ac:dyDescent="0.25">
      <c r="A846" s="1142">
        <v>2</v>
      </c>
      <c r="B846" s="1142">
        <v>4</v>
      </c>
      <c r="C846" s="1142">
        <v>3</v>
      </c>
      <c r="D846" s="1142">
        <v>3</v>
      </c>
      <c r="E846" s="1142">
        <v>5</v>
      </c>
      <c r="F846" s="1143" t="str">
        <f t="shared" si="26"/>
        <v>02.04.03.03.005</v>
      </c>
      <c r="G846" s="1144"/>
      <c r="H846" s="1142" t="s">
        <v>1571</v>
      </c>
      <c r="J846" s="1142" t="str">
        <f t="shared" si="27"/>
        <v>02.04.03.03.005 Alat Ukur/Test Alat Kepribadian Cat</v>
      </c>
    </row>
    <row r="847" spans="1:10" x14ac:dyDescent="0.25">
      <c r="A847" s="1142">
        <v>2</v>
      </c>
      <c r="B847" s="1142">
        <v>4</v>
      </c>
      <c r="C847" s="1142">
        <v>3</v>
      </c>
      <c r="D847" s="1142">
        <v>3</v>
      </c>
      <c r="E847" s="1142">
        <v>6</v>
      </c>
      <c r="F847" s="1143" t="str">
        <f t="shared" si="26"/>
        <v>02.04.03.03.006</v>
      </c>
      <c r="G847" s="1144"/>
      <c r="H847" s="1142" t="s">
        <v>1572</v>
      </c>
      <c r="J847" s="1142" t="str">
        <f t="shared" si="27"/>
        <v>02.04.03.03.006 Alat Ukur/Test Alat KepribadianWPPZ</v>
      </c>
    </row>
    <row r="848" spans="1:10" x14ac:dyDescent="0.25">
      <c r="A848" s="1142">
        <v>2</v>
      </c>
      <c r="B848" s="1142">
        <v>4</v>
      </c>
      <c r="C848" s="1142">
        <v>3</v>
      </c>
      <c r="D848" s="1142">
        <v>3</v>
      </c>
      <c r="E848" s="1142">
        <v>7</v>
      </c>
      <c r="F848" s="1143" t="str">
        <f t="shared" si="26"/>
        <v>02.04.03.03.007</v>
      </c>
      <c r="G848" s="1144"/>
      <c r="H848" s="1142" t="s">
        <v>1573</v>
      </c>
      <c r="J848" s="1142" t="str">
        <f t="shared" si="27"/>
        <v>02.04.03.03.007 Alat Ukur/Test Alat Kepribadian Wolna</v>
      </c>
    </row>
    <row r="849" spans="1:10" x14ac:dyDescent="0.25">
      <c r="A849" s="1142">
        <v>2</v>
      </c>
      <c r="B849" s="1142">
        <v>4</v>
      </c>
      <c r="C849" s="1142">
        <v>3</v>
      </c>
      <c r="D849" s="1142">
        <v>3</v>
      </c>
      <c r="E849" s="1142">
        <v>8</v>
      </c>
      <c r="F849" s="1143" t="str">
        <f t="shared" si="26"/>
        <v>02.04.03.03.008</v>
      </c>
      <c r="G849" s="1144"/>
      <c r="H849" s="1142" t="s">
        <v>1574</v>
      </c>
      <c r="J849" s="1142" t="str">
        <f t="shared" si="27"/>
        <v>02.04.03.03.008 Alat Ukur/Test Alat Kepribadian Kudu</v>
      </c>
    </row>
    <row r="850" spans="1:10" x14ac:dyDescent="0.25">
      <c r="A850" s="1142">
        <v>2</v>
      </c>
      <c r="B850" s="1142">
        <v>4</v>
      </c>
      <c r="C850" s="1142">
        <v>3</v>
      </c>
      <c r="D850" s="1142">
        <v>3</v>
      </c>
      <c r="E850" s="1142">
        <v>9</v>
      </c>
      <c r="F850" s="1143" t="str">
        <f t="shared" si="26"/>
        <v>02.04.03.03.009</v>
      </c>
      <c r="G850" s="1144"/>
      <c r="H850" s="1142" t="s">
        <v>1575</v>
      </c>
      <c r="J850" s="1142" t="str">
        <f t="shared" si="27"/>
        <v>02.04.03.03.009 Vidio Measurement</v>
      </c>
    </row>
    <row r="851" spans="1:10" x14ac:dyDescent="0.25">
      <c r="A851" s="1142">
        <v>2</v>
      </c>
      <c r="B851" s="1142">
        <v>4</v>
      </c>
      <c r="C851" s="1142">
        <v>3</v>
      </c>
      <c r="D851" s="1142">
        <v>3</v>
      </c>
      <c r="E851" s="1142">
        <v>10</v>
      </c>
      <c r="F851" s="1143" t="str">
        <f t="shared" si="26"/>
        <v>02.04.03.03.010</v>
      </c>
      <c r="G851" s="1144"/>
      <c r="H851" s="1142" t="s">
        <v>1576</v>
      </c>
      <c r="J851" s="1142" t="str">
        <f t="shared" si="27"/>
        <v>02.04.03.03.010 Alat Ukur Kepribadian Lain-lain</v>
      </c>
    </row>
    <row r="852" spans="1:10" x14ac:dyDescent="0.25">
      <c r="A852" s="1142">
        <v>2</v>
      </c>
      <c r="B852" s="1142">
        <v>4</v>
      </c>
      <c r="C852" s="1142">
        <v>3</v>
      </c>
      <c r="D852" s="1142">
        <v>4</v>
      </c>
      <c r="E852" s="1142">
        <v>1</v>
      </c>
      <c r="F852" s="1143" t="str">
        <f t="shared" si="26"/>
        <v>02.04.03.04.001</v>
      </c>
      <c r="G852" s="1144"/>
      <c r="H852" s="1142" t="s">
        <v>1577</v>
      </c>
      <c r="J852" s="1142" t="str">
        <f t="shared" si="27"/>
        <v>02.04.03.04.001 Binder Acstalt</v>
      </c>
    </row>
    <row r="853" spans="1:10" x14ac:dyDescent="0.25">
      <c r="A853" s="1142">
        <v>2</v>
      </c>
      <c r="B853" s="1142">
        <v>4</v>
      </c>
      <c r="C853" s="1142">
        <v>3</v>
      </c>
      <c r="D853" s="1142">
        <v>4</v>
      </c>
      <c r="E853" s="1142">
        <v>2</v>
      </c>
      <c r="F853" s="1143" t="str">
        <f t="shared" si="26"/>
        <v>02.04.03.04.002</v>
      </c>
      <c r="G853" s="1144"/>
      <c r="H853" s="1142" t="s">
        <v>1578</v>
      </c>
      <c r="J853" s="1142" t="str">
        <f t="shared" si="27"/>
        <v>02.04.03.04.002 General Vocationalanpunde Tester</v>
      </c>
    </row>
    <row r="854" spans="1:10" x14ac:dyDescent="0.25">
      <c r="A854" s="1142">
        <v>2</v>
      </c>
      <c r="B854" s="1142">
        <v>4</v>
      </c>
      <c r="C854" s="1142">
        <v>3</v>
      </c>
      <c r="D854" s="1142">
        <v>4</v>
      </c>
      <c r="E854" s="1142">
        <v>3</v>
      </c>
      <c r="F854" s="1143" t="str">
        <f t="shared" si="26"/>
        <v>02.04.03.04.003</v>
      </c>
      <c r="G854" s="1144"/>
      <c r="H854" s="1142" t="s">
        <v>1579</v>
      </c>
      <c r="J854" s="1142" t="str">
        <f t="shared" si="27"/>
        <v>02.04.03.04.003 Consoroting Tester</v>
      </c>
    </row>
    <row r="855" spans="1:10" x14ac:dyDescent="0.25">
      <c r="A855" s="1142">
        <v>2</v>
      </c>
      <c r="B855" s="1142">
        <v>4</v>
      </c>
      <c r="C855" s="1142">
        <v>3</v>
      </c>
      <c r="D855" s="1142">
        <v>4</v>
      </c>
      <c r="E855" s="1142">
        <v>4</v>
      </c>
      <c r="F855" s="1143" t="str">
        <f t="shared" si="26"/>
        <v>02.04.03.04.004</v>
      </c>
      <c r="G855" s="1144"/>
      <c r="H855" s="1142" t="s">
        <v>1580</v>
      </c>
      <c r="J855" s="1142" t="str">
        <f t="shared" si="27"/>
        <v>02.04.03.04.004 Meronding Tester</v>
      </c>
    </row>
    <row r="856" spans="1:10" x14ac:dyDescent="0.25">
      <c r="A856" s="1142">
        <v>2</v>
      </c>
      <c r="B856" s="1142">
        <v>4</v>
      </c>
      <c r="C856" s="1142">
        <v>3</v>
      </c>
      <c r="D856" s="1142">
        <v>4</v>
      </c>
      <c r="E856" s="1142">
        <v>5</v>
      </c>
      <c r="F856" s="1143" t="str">
        <f t="shared" si="26"/>
        <v>02.04.03.04.005</v>
      </c>
      <c r="G856" s="1144"/>
      <c r="H856" s="1142" t="s">
        <v>1581</v>
      </c>
      <c r="J856" s="1142" t="str">
        <f t="shared" si="27"/>
        <v>02.04.03.04.005 Meronding Brinding Tester</v>
      </c>
    </row>
    <row r="857" spans="1:10" x14ac:dyDescent="0.25">
      <c r="A857" s="1142">
        <v>2</v>
      </c>
      <c r="B857" s="1142">
        <v>4</v>
      </c>
      <c r="C857" s="1142">
        <v>3</v>
      </c>
      <c r="D857" s="1142">
        <v>4</v>
      </c>
      <c r="E857" s="1142">
        <v>6</v>
      </c>
      <c r="F857" s="1143" t="str">
        <f t="shared" si="26"/>
        <v>02.04.03.04.006</v>
      </c>
      <c r="G857" s="1144"/>
      <c r="H857" s="1142" t="s">
        <v>1582</v>
      </c>
      <c r="J857" s="1142" t="str">
        <f t="shared" si="27"/>
        <v>02.04.03.04.006 Cord Briding Tester</v>
      </c>
    </row>
    <row r="858" spans="1:10" x14ac:dyDescent="0.25">
      <c r="A858" s="1142">
        <v>2</v>
      </c>
      <c r="B858" s="1142">
        <v>4</v>
      </c>
      <c r="C858" s="1142">
        <v>3</v>
      </c>
      <c r="D858" s="1142">
        <v>4</v>
      </c>
      <c r="E858" s="1142">
        <v>7</v>
      </c>
      <c r="F858" s="1143" t="str">
        <f t="shared" si="26"/>
        <v>02.04.03.04.007</v>
      </c>
      <c r="G858" s="1144"/>
      <c r="H858" s="1142" t="s">
        <v>1583</v>
      </c>
      <c r="J858" s="1142" t="str">
        <f t="shared" si="27"/>
        <v>02.04.03.04.007 Grip Diagnanonnuter</v>
      </c>
    </row>
    <row r="859" spans="1:10" x14ac:dyDescent="0.25">
      <c r="A859" s="1142">
        <v>2</v>
      </c>
      <c r="B859" s="1142">
        <v>4</v>
      </c>
      <c r="C859" s="1142">
        <v>3</v>
      </c>
      <c r="D859" s="1142">
        <v>4</v>
      </c>
      <c r="E859" s="1142">
        <v>8</v>
      </c>
      <c r="F859" s="1143" t="str">
        <f t="shared" si="26"/>
        <v>02.04.03.04.008</v>
      </c>
      <c r="G859" s="1144"/>
      <c r="H859" s="1142" t="s">
        <v>1584</v>
      </c>
      <c r="J859" s="1142" t="str">
        <f t="shared" si="27"/>
        <v>02.04.03.04.008 Blak anollhg Moscle Dinamo Meter Jumping Meter</v>
      </c>
    </row>
    <row r="860" spans="1:10" x14ac:dyDescent="0.25">
      <c r="A860" s="1142">
        <v>2</v>
      </c>
      <c r="B860" s="1142">
        <v>4</v>
      </c>
      <c r="C860" s="1142">
        <v>3</v>
      </c>
      <c r="D860" s="1142">
        <v>4</v>
      </c>
      <c r="E860" s="1142">
        <v>9</v>
      </c>
      <c r="F860" s="1143" t="str">
        <f t="shared" si="26"/>
        <v>02.04.03.04.009</v>
      </c>
      <c r="G860" s="1144"/>
      <c r="H860" s="1142" t="s">
        <v>1585</v>
      </c>
      <c r="J860" s="1142" t="str">
        <f t="shared" si="27"/>
        <v>02.04.03.04.009 Modulation/Jumping Meter</v>
      </c>
    </row>
    <row r="861" spans="1:10" x14ac:dyDescent="0.25">
      <c r="A861" s="1142">
        <v>2</v>
      </c>
      <c r="B861" s="1142">
        <v>4</v>
      </c>
      <c r="C861" s="1142">
        <v>3</v>
      </c>
      <c r="D861" s="1142">
        <v>4</v>
      </c>
      <c r="E861" s="1142">
        <v>10</v>
      </c>
      <c r="F861" s="1143" t="str">
        <f t="shared" si="26"/>
        <v>02.04.03.04.010</v>
      </c>
      <c r="G861" s="1144"/>
      <c r="H861" s="1142" t="s">
        <v>1586</v>
      </c>
      <c r="J861" s="1142" t="str">
        <f t="shared" si="27"/>
        <v>02.04.03.04.010 Channel Converter</v>
      </c>
    </row>
    <row r="862" spans="1:10" x14ac:dyDescent="0.25">
      <c r="A862" s="1142">
        <v>2</v>
      </c>
      <c r="B862" s="1142">
        <v>4</v>
      </c>
      <c r="C862" s="1142">
        <v>3</v>
      </c>
      <c r="D862" s="1142">
        <v>4</v>
      </c>
      <c r="E862" s="1142">
        <v>11</v>
      </c>
      <c r="F862" s="1143" t="str">
        <f t="shared" si="26"/>
        <v>02.04.03.04.011</v>
      </c>
      <c r="G862" s="1144"/>
      <c r="H862" s="1142" t="s">
        <v>1587</v>
      </c>
      <c r="J862" s="1142" t="str">
        <f t="shared" si="27"/>
        <v>02.04.03.04.011 RF Ananylzer</v>
      </c>
    </row>
    <row r="863" spans="1:10" x14ac:dyDescent="0.25">
      <c r="A863" s="1142">
        <v>2</v>
      </c>
      <c r="B863" s="1142">
        <v>4</v>
      </c>
      <c r="C863" s="1142">
        <v>3</v>
      </c>
      <c r="D863" s="1142">
        <v>4</v>
      </c>
      <c r="E863" s="1142">
        <v>12</v>
      </c>
      <c r="F863" s="1143" t="str">
        <f t="shared" si="26"/>
        <v>02.04.03.04.012</v>
      </c>
      <c r="G863" s="1144"/>
      <c r="H863" s="1142" t="s">
        <v>1588</v>
      </c>
      <c r="J863" s="1142" t="str">
        <f t="shared" si="27"/>
        <v>02.04.03.04.012 Meronding Vacatianal Tester</v>
      </c>
    </row>
    <row r="864" spans="1:10" x14ac:dyDescent="0.25">
      <c r="A864" s="1142">
        <v>2</v>
      </c>
      <c r="B864" s="1142">
        <v>4</v>
      </c>
      <c r="C864" s="1142">
        <v>3</v>
      </c>
      <c r="D864" s="1142">
        <v>4</v>
      </c>
      <c r="E864" s="1142">
        <v>13</v>
      </c>
      <c r="F864" s="1143" t="str">
        <f t="shared" si="26"/>
        <v>02.04.03.04.013</v>
      </c>
      <c r="G864" s="1144"/>
      <c r="H864" s="1142" t="s">
        <v>1589</v>
      </c>
      <c r="J864" s="1142" t="str">
        <f t="shared" si="27"/>
        <v>02.04.03.04.013 Alat Ukur/Test klinis Lain-lain</v>
      </c>
    </row>
    <row r="865" spans="1:10" x14ac:dyDescent="0.25">
      <c r="A865" s="1142">
        <v>2</v>
      </c>
      <c r="B865" s="1142">
        <v>4</v>
      </c>
      <c r="C865" s="1142">
        <v>3</v>
      </c>
      <c r="D865" s="1142">
        <v>5</v>
      </c>
      <c r="E865" s="1142">
        <v>1</v>
      </c>
      <c r="F865" s="1143" t="str">
        <f t="shared" si="26"/>
        <v>02.04.03.05.001</v>
      </c>
      <c r="G865" s="1144"/>
      <c r="H865" s="1142" t="s">
        <v>1590</v>
      </c>
      <c r="J865" s="1142" t="str">
        <f t="shared" si="27"/>
        <v>02.04.03.05.001 Calibration Level Generator</v>
      </c>
    </row>
    <row r="866" spans="1:10" x14ac:dyDescent="0.25">
      <c r="A866" s="1142">
        <v>2</v>
      </c>
      <c r="B866" s="1142">
        <v>4</v>
      </c>
      <c r="C866" s="1142">
        <v>3</v>
      </c>
      <c r="D866" s="1142">
        <v>5</v>
      </c>
      <c r="E866" s="1142">
        <v>2</v>
      </c>
      <c r="F866" s="1143" t="str">
        <f t="shared" si="26"/>
        <v>02.04.03.05.002</v>
      </c>
      <c r="G866" s="1144"/>
      <c r="H866" s="1142" t="s">
        <v>1591</v>
      </c>
      <c r="J866" s="1142" t="str">
        <f t="shared" si="27"/>
        <v>02.04.03.05.002 Color Bar Generator</v>
      </c>
    </row>
    <row r="867" spans="1:10" x14ac:dyDescent="0.25">
      <c r="A867" s="1142">
        <v>2</v>
      </c>
      <c r="B867" s="1142">
        <v>4</v>
      </c>
      <c r="C867" s="1142">
        <v>3</v>
      </c>
      <c r="D867" s="1142">
        <v>5</v>
      </c>
      <c r="E867" s="1142">
        <v>3</v>
      </c>
      <c r="F867" s="1143" t="str">
        <f t="shared" si="26"/>
        <v>02.04.03.05.003</v>
      </c>
      <c r="G867" s="1144"/>
      <c r="H867" s="1142" t="s">
        <v>1592</v>
      </c>
      <c r="J867" s="1142" t="str">
        <f t="shared" si="27"/>
        <v>02.04.03.05.003 Grid Patthem Generator</v>
      </c>
    </row>
    <row r="868" spans="1:10" x14ac:dyDescent="0.25">
      <c r="A868" s="1142">
        <v>2</v>
      </c>
      <c r="B868" s="1142">
        <v>4</v>
      </c>
      <c r="C868" s="1142">
        <v>3</v>
      </c>
      <c r="D868" s="1142">
        <v>5</v>
      </c>
      <c r="E868" s="1142">
        <v>4</v>
      </c>
      <c r="F868" s="1143" t="str">
        <f t="shared" si="26"/>
        <v>02.04.03.05.004</v>
      </c>
      <c r="G868" s="1144"/>
      <c r="H868" s="1142" t="s">
        <v>1593</v>
      </c>
      <c r="J868" s="1142" t="str">
        <f t="shared" si="27"/>
        <v>02.04.03.05.004 Grating Generator Unit</v>
      </c>
    </row>
    <row r="869" spans="1:10" x14ac:dyDescent="0.25">
      <c r="A869" s="1142">
        <v>2</v>
      </c>
      <c r="B869" s="1142">
        <v>4</v>
      </c>
      <c r="C869" s="1142">
        <v>3</v>
      </c>
      <c r="D869" s="1142">
        <v>5</v>
      </c>
      <c r="E869" s="1142">
        <v>5</v>
      </c>
      <c r="F869" s="1143" t="str">
        <f t="shared" si="26"/>
        <v>02.04.03.05.005</v>
      </c>
      <c r="G869" s="1144"/>
      <c r="H869" s="1142" t="s">
        <v>1594</v>
      </c>
      <c r="J869" s="1142" t="str">
        <f t="shared" si="27"/>
        <v>02.04.03.05.005 Insection Signal Generator</v>
      </c>
    </row>
    <row r="870" spans="1:10" x14ac:dyDescent="0.25">
      <c r="A870" s="1142">
        <v>2</v>
      </c>
      <c r="B870" s="1142">
        <v>4</v>
      </c>
      <c r="C870" s="1142">
        <v>3</v>
      </c>
      <c r="D870" s="1142">
        <v>5</v>
      </c>
      <c r="E870" s="1142">
        <v>6</v>
      </c>
      <c r="F870" s="1143" t="str">
        <f t="shared" si="26"/>
        <v>02.04.03.05.006</v>
      </c>
      <c r="G870" s="1144"/>
      <c r="H870" s="1142" t="s">
        <v>1595</v>
      </c>
      <c r="J870" s="1142" t="str">
        <f t="shared" si="27"/>
        <v>02.04.03.05.006 Insection Test Signal Generator</v>
      </c>
    </row>
    <row r="871" spans="1:10" x14ac:dyDescent="0.25">
      <c r="A871" s="1142">
        <v>2</v>
      </c>
      <c r="B871" s="1142">
        <v>4</v>
      </c>
      <c r="C871" s="1142">
        <v>3</v>
      </c>
      <c r="D871" s="1142">
        <v>5</v>
      </c>
      <c r="E871" s="1142">
        <v>7</v>
      </c>
      <c r="F871" s="1143" t="str">
        <f t="shared" si="26"/>
        <v>02.04.03.05.007</v>
      </c>
      <c r="G871" s="1144"/>
      <c r="H871" s="1142" t="s">
        <v>1596</v>
      </c>
      <c r="J871" s="1142" t="str">
        <f t="shared" si="27"/>
        <v>02.04.03.05.007 Multburst Generator Unit</v>
      </c>
    </row>
    <row r="872" spans="1:10" x14ac:dyDescent="0.25">
      <c r="A872" s="1142">
        <v>2</v>
      </c>
      <c r="B872" s="1142">
        <v>4</v>
      </c>
      <c r="C872" s="1142">
        <v>3</v>
      </c>
      <c r="D872" s="1142">
        <v>5</v>
      </c>
      <c r="E872" s="1142">
        <v>8</v>
      </c>
      <c r="F872" s="1143" t="str">
        <f t="shared" si="26"/>
        <v>02.04.03.05.008</v>
      </c>
      <c r="G872" s="1144"/>
      <c r="H872" s="1142" t="s">
        <v>1597</v>
      </c>
      <c r="J872" s="1142" t="str">
        <f t="shared" si="27"/>
        <v>02.04.03.05.008 Pattehem Generator</v>
      </c>
    </row>
    <row r="873" spans="1:10" x14ac:dyDescent="0.25">
      <c r="A873" s="1142">
        <v>2</v>
      </c>
      <c r="B873" s="1142">
        <v>4</v>
      </c>
      <c r="C873" s="1142">
        <v>3</v>
      </c>
      <c r="D873" s="1142">
        <v>5</v>
      </c>
      <c r="E873" s="1142">
        <v>9</v>
      </c>
      <c r="F873" s="1143" t="str">
        <f t="shared" si="26"/>
        <v>02.04.03.05.009</v>
      </c>
      <c r="G873" s="1144"/>
      <c r="H873" s="1142" t="s">
        <v>1598</v>
      </c>
      <c r="J873" s="1142" t="str">
        <f t="shared" si="27"/>
        <v>02.04.03.05.009 Stair Stop Generator Unit</v>
      </c>
    </row>
    <row r="874" spans="1:10" x14ac:dyDescent="0.25">
      <c r="A874" s="1142">
        <v>2</v>
      </c>
      <c r="B874" s="1142">
        <v>4</v>
      </c>
      <c r="C874" s="1142">
        <v>3</v>
      </c>
      <c r="D874" s="1142">
        <v>5</v>
      </c>
      <c r="E874" s="1142">
        <v>10</v>
      </c>
      <c r="F874" s="1143" t="str">
        <f t="shared" si="26"/>
        <v>02.04.03.05.010</v>
      </c>
      <c r="G874" s="1144"/>
      <c r="H874" s="1142" t="s">
        <v>1599</v>
      </c>
      <c r="J874" s="1142" t="str">
        <f t="shared" si="27"/>
        <v>02.04.03.05.010 Sign Wave Generator Unit</v>
      </c>
    </row>
    <row r="875" spans="1:10" x14ac:dyDescent="0.25">
      <c r="A875" s="1142">
        <v>2</v>
      </c>
      <c r="B875" s="1142">
        <v>4</v>
      </c>
      <c r="C875" s="1142">
        <v>3</v>
      </c>
      <c r="D875" s="1142">
        <v>5</v>
      </c>
      <c r="E875" s="1142">
        <v>11</v>
      </c>
      <c r="F875" s="1143" t="str">
        <f t="shared" si="26"/>
        <v>02.04.03.05.011</v>
      </c>
      <c r="G875" s="1144"/>
      <c r="H875" s="1142" t="s">
        <v>1600</v>
      </c>
      <c r="J875" s="1142" t="str">
        <f t="shared" si="27"/>
        <v>02.04.03.05.011 Test Generator</v>
      </c>
    </row>
    <row r="876" spans="1:10" x14ac:dyDescent="0.25">
      <c r="A876" s="1142">
        <v>2</v>
      </c>
      <c r="B876" s="1142">
        <v>4</v>
      </c>
      <c r="C876" s="1142">
        <v>3</v>
      </c>
      <c r="D876" s="1142">
        <v>5</v>
      </c>
      <c r="E876" s="1142">
        <v>12</v>
      </c>
      <c r="F876" s="1143" t="str">
        <f t="shared" si="26"/>
        <v>02.04.03.05.012</v>
      </c>
      <c r="G876" s="1144"/>
      <c r="H876" s="1142" t="s">
        <v>1601</v>
      </c>
      <c r="J876" s="1142" t="str">
        <f t="shared" si="27"/>
        <v>02.04.03.05.012 Text Generator</v>
      </c>
    </row>
    <row r="877" spans="1:10" x14ac:dyDescent="0.25">
      <c r="A877" s="1142">
        <v>2</v>
      </c>
      <c r="B877" s="1142">
        <v>4</v>
      </c>
      <c r="C877" s="1142">
        <v>3</v>
      </c>
      <c r="D877" s="1142">
        <v>5</v>
      </c>
      <c r="E877" s="1142">
        <v>13</v>
      </c>
      <c r="F877" s="1143" t="str">
        <f t="shared" si="26"/>
        <v>02.04.03.05.013</v>
      </c>
      <c r="G877" s="1144"/>
      <c r="H877" s="1142" t="s">
        <v>1602</v>
      </c>
      <c r="J877" s="1142" t="str">
        <f t="shared" si="27"/>
        <v>02.04.03.05.013 Test Line Generator</v>
      </c>
    </row>
    <row r="878" spans="1:10" x14ac:dyDescent="0.25">
      <c r="A878" s="1142">
        <v>2</v>
      </c>
      <c r="B878" s="1142">
        <v>4</v>
      </c>
      <c r="C878" s="1142">
        <v>3</v>
      </c>
      <c r="D878" s="1142">
        <v>5</v>
      </c>
      <c r="E878" s="1142">
        <v>14</v>
      </c>
      <c r="F878" s="1143" t="str">
        <f t="shared" si="26"/>
        <v>02.04.03.05.014</v>
      </c>
      <c r="G878" s="1144"/>
      <c r="H878" s="1142" t="s">
        <v>1603</v>
      </c>
      <c r="J878" s="1142" t="str">
        <f t="shared" si="27"/>
        <v>02.04.03.05.014 TV Test Signal Generator</v>
      </c>
    </row>
    <row r="879" spans="1:10" x14ac:dyDescent="0.25">
      <c r="A879" s="1142">
        <v>2</v>
      </c>
      <c r="B879" s="1142">
        <v>4</v>
      </c>
      <c r="C879" s="1142">
        <v>3</v>
      </c>
      <c r="D879" s="1142">
        <v>5</v>
      </c>
      <c r="E879" s="1142">
        <v>15</v>
      </c>
      <c r="F879" s="1143" t="str">
        <f t="shared" si="26"/>
        <v>02.04.03.05.015</v>
      </c>
      <c r="G879" s="1144"/>
      <c r="H879" s="1142" t="s">
        <v>1604</v>
      </c>
      <c r="J879" s="1142" t="str">
        <f t="shared" si="27"/>
        <v>02.04.03.05.015 TV IF Signal Generator</v>
      </c>
    </row>
    <row r="880" spans="1:10" x14ac:dyDescent="0.25">
      <c r="A880" s="1142">
        <v>2</v>
      </c>
      <c r="B880" s="1142">
        <v>4</v>
      </c>
      <c r="C880" s="1142">
        <v>3</v>
      </c>
      <c r="D880" s="1142">
        <v>5</v>
      </c>
      <c r="E880" s="1142">
        <v>16</v>
      </c>
      <c r="F880" s="1143" t="str">
        <f t="shared" si="26"/>
        <v>02.04.03.05.016</v>
      </c>
      <c r="G880" s="1144"/>
      <c r="H880" s="1142" t="s">
        <v>1605</v>
      </c>
      <c r="J880" s="1142" t="str">
        <f t="shared" si="27"/>
        <v>02.04.03.05.016 Pal Test Generator</v>
      </c>
    </row>
    <row r="881" spans="1:10" x14ac:dyDescent="0.25">
      <c r="A881" s="1142">
        <v>2</v>
      </c>
      <c r="B881" s="1142">
        <v>4</v>
      </c>
      <c r="C881" s="1142">
        <v>3</v>
      </c>
      <c r="D881" s="1142">
        <v>5</v>
      </c>
      <c r="E881" s="1142">
        <v>17</v>
      </c>
      <c r="F881" s="1143" t="str">
        <f t="shared" si="26"/>
        <v>02.04.03.05.017</v>
      </c>
      <c r="G881" s="1144"/>
      <c r="H881" s="1142" t="s">
        <v>1606</v>
      </c>
      <c r="J881" s="1142" t="str">
        <f t="shared" si="27"/>
        <v>02.04.03.05.017 Monochome Test Generator</v>
      </c>
    </row>
    <row r="882" spans="1:10" x14ac:dyDescent="0.25">
      <c r="A882" s="1142">
        <v>2</v>
      </c>
      <c r="B882" s="1142">
        <v>4</v>
      </c>
      <c r="C882" s="1142">
        <v>3</v>
      </c>
      <c r="D882" s="1142">
        <v>5</v>
      </c>
      <c r="E882" s="1142">
        <v>18</v>
      </c>
      <c r="F882" s="1143" t="str">
        <f t="shared" si="26"/>
        <v>02.04.03.05.018</v>
      </c>
      <c r="G882" s="1144"/>
      <c r="H882" s="1142" t="s">
        <v>1607</v>
      </c>
      <c r="J882" s="1142" t="str">
        <f t="shared" si="27"/>
        <v>02.04.03.05.018 Standar Lewel Generator</v>
      </c>
    </row>
    <row r="883" spans="1:10" x14ac:dyDescent="0.25">
      <c r="A883" s="1142">
        <v>2</v>
      </c>
      <c r="B883" s="1142">
        <v>4</v>
      </c>
      <c r="C883" s="1142">
        <v>3</v>
      </c>
      <c r="D883" s="1142">
        <v>5</v>
      </c>
      <c r="E883" s="1142">
        <v>19</v>
      </c>
      <c r="F883" s="1143" t="str">
        <f t="shared" si="26"/>
        <v>02.04.03.05.019</v>
      </c>
      <c r="G883" s="1144"/>
      <c r="H883" s="1142" t="s">
        <v>1608</v>
      </c>
      <c r="J883" s="1142" t="str">
        <f t="shared" si="27"/>
        <v>02.04.03.05.019 Interval Test Generator</v>
      </c>
    </row>
    <row r="884" spans="1:10" x14ac:dyDescent="0.25">
      <c r="A884" s="1142">
        <v>2</v>
      </c>
      <c r="B884" s="1142">
        <v>4</v>
      </c>
      <c r="C884" s="1142">
        <v>3</v>
      </c>
      <c r="D884" s="1142">
        <v>5</v>
      </c>
      <c r="E884" s="1142">
        <v>20</v>
      </c>
      <c r="F884" s="1143" t="str">
        <f t="shared" si="26"/>
        <v>02.04.03.05.020</v>
      </c>
      <c r="G884" s="1144"/>
      <c r="H884" s="1142" t="s">
        <v>1609</v>
      </c>
      <c r="J884" s="1142" t="str">
        <f t="shared" si="27"/>
        <v>02.04.03.05.020 Station Identipication Generator</v>
      </c>
    </row>
    <row r="885" spans="1:10" x14ac:dyDescent="0.25">
      <c r="A885" s="1142">
        <v>2</v>
      </c>
      <c r="B885" s="1142">
        <v>4</v>
      </c>
      <c r="C885" s="1142">
        <v>3</v>
      </c>
      <c r="D885" s="1142">
        <v>5</v>
      </c>
      <c r="E885" s="1142">
        <v>21</v>
      </c>
      <c r="F885" s="1143" t="str">
        <f t="shared" si="26"/>
        <v>02.04.03.05.021</v>
      </c>
      <c r="G885" s="1144"/>
      <c r="H885" s="1142" t="s">
        <v>1610</v>
      </c>
      <c r="J885" s="1142" t="str">
        <f t="shared" si="27"/>
        <v>02.04.03.05.021 Character Generator</v>
      </c>
    </row>
    <row r="886" spans="1:10" x14ac:dyDescent="0.25">
      <c r="A886" s="1142">
        <v>2</v>
      </c>
      <c r="B886" s="1142">
        <v>4</v>
      </c>
      <c r="C886" s="1142">
        <v>3</v>
      </c>
      <c r="D886" s="1142">
        <v>5</v>
      </c>
      <c r="E886" s="1142">
        <v>22</v>
      </c>
      <c r="F886" s="1143" t="str">
        <f t="shared" si="26"/>
        <v>02.04.03.05.022</v>
      </c>
      <c r="G886" s="1144"/>
      <c r="H886" s="1142" t="s">
        <v>1611</v>
      </c>
      <c r="J886" s="1142" t="str">
        <f t="shared" si="27"/>
        <v>02.04.03.05.022 Waveform Generator Spesial Efect</v>
      </c>
    </row>
    <row r="887" spans="1:10" x14ac:dyDescent="0.25">
      <c r="A887" s="1142">
        <v>2</v>
      </c>
      <c r="B887" s="1142">
        <v>4</v>
      </c>
      <c r="C887" s="1142">
        <v>3</v>
      </c>
      <c r="D887" s="1142">
        <v>5</v>
      </c>
      <c r="E887" s="1142">
        <v>23</v>
      </c>
      <c r="F887" s="1143" t="str">
        <f t="shared" si="26"/>
        <v>02.04.03.05.023</v>
      </c>
      <c r="G887" s="1144"/>
      <c r="H887" s="1142" t="s">
        <v>1612</v>
      </c>
      <c r="J887" s="1142" t="str">
        <f t="shared" si="27"/>
        <v>02.04.03.05.023 Test Signal Genartor</v>
      </c>
    </row>
    <row r="888" spans="1:10" x14ac:dyDescent="0.25">
      <c r="A888" s="1142">
        <v>2</v>
      </c>
      <c r="B888" s="1142">
        <v>4</v>
      </c>
      <c r="C888" s="1142">
        <v>3</v>
      </c>
      <c r="D888" s="1142">
        <v>5</v>
      </c>
      <c r="E888" s="1142">
        <v>24</v>
      </c>
      <c r="F888" s="1143" t="str">
        <f t="shared" si="26"/>
        <v>02.04.03.05.024</v>
      </c>
      <c r="G888" s="1144"/>
      <c r="H888" s="1142" t="s">
        <v>1613</v>
      </c>
      <c r="J888" s="1142" t="str">
        <f t="shared" si="27"/>
        <v>02.04.03.05.024 Alat Calibrasi Lain-lain</v>
      </c>
    </row>
    <row r="889" spans="1:10" x14ac:dyDescent="0.25">
      <c r="A889" s="1142">
        <v>2</v>
      </c>
      <c r="B889" s="1142">
        <v>4</v>
      </c>
      <c r="C889" s="1142">
        <v>3</v>
      </c>
      <c r="D889" s="1142">
        <v>6</v>
      </c>
      <c r="E889" s="1142">
        <v>1</v>
      </c>
      <c r="F889" s="1143" t="str">
        <f t="shared" si="26"/>
        <v>02.04.03.06.001</v>
      </c>
      <c r="G889" s="1144"/>
      <c r="H889" s="1142" t="s">
        <v>1614</v>
      </c>
      <c r="J889" s="1142" t="str">
        <f t="shared" si="27"/>
        <v>02.04.03.06.001 Oscilloscope Main Frame</v>
      </c>
    </row>
    <row r="890" spans="1:10" x14ac:dyDescent="0.25">
      <c r="A890" s="1142">
        <v>2</v>
      </c>
      <c r="B890" s="1142">
        <v>4</v>
      </c>
      <c r="C890" s="1142">
        <v>3</v>
      </c>
      <c r="D890" s="1142">
        <v>6</v>
      </c>
      <c r="E890" s="1142">
        <v>2</v>
      </c>
      <c r="F890" s="1143" t="str">
        <f t="shared" si="26"/>
        <v>02.04.03.06.002</v>
      </c>
      <c r="G890" s="1144"/>
      <c r="H890" s="1142" t="s">
        <v>1615</v>
      </c>
      <c r="J890" s="1142" t="str">
        <f t="shared" si="27"/>
        <v>02.04.03.06.002 Oscilloscope Main Frame With Variable Persinsce St</v>
      </c>
    </row>
    <row r="891" spans="1:10" x14ac:dyDescent="0.25">
      <c r="A891" s="1142">
        <v>2</v>
      </c>
      <c r="B891" s="1142">
        <v>4</v>
      </c>
      <c r="C891" s="1142">
        <v>3</v>
      </c>
      <c r="D891" s="1142">
        <v>6</v>
      </c>
      <c r="E891" s="1142">
        <v>3</v>
      </c>
      <c r="F891" s="1143" t="str">
        <f t="shared" si="26"/>
        <v>02.04.03.06.003</v>
      </c>
      <c r="G891" s="1144"/>
      <c r="H891" s="1142" t="s">
        <v>1616</v>
      </c>
      <c r="J891" s="1142" t="str">
        <f t="shared" si="27"/>
        <v>02.04.03.06.003 Oscilloscope Spesial</v>
      </c>
    </row>
    <row r="892" spans="1:10" x14ac:dyDescent="0.25">
      <c r="A892" s="1142">
        <v>2</v>
      </c>
      <c r="B892" s="1142">
        <v>4</v>
      </c>
      <c r="C892" s="1142">
        <v>3</v>
      </c>
      <c r="D892" s="1142">
        <v>6</v>
      </c>
      <c r="E892" s="1142">
        <v>4</v>
      </c>
      <c r="F892" s="1143" t="str">
        <f t="shared" si="26"/>
        <v>02.04.03.06.004</v>
      </c>
      <c r="G892" s="1144"/>
      <c r="H892" s="1142" t="s">
        <v>1617</v>
      </c>
      <c r="J892" s="1142" t="str">
        <f t="shared" si="27"/>
        <v>02.04.03.06.004 Oscilloscope Envelope</v>
      </c>
    </row>
    <row r="893" spans="1:10" x14ac:dyDescent="0.25">
      <c r="A893" s="1142">
        <v>2</v>
      </c>
      <c r="B893" s="1142">
        <v>4</v>
      </c>
      <c r="C893" s="1142">
        <v>3</v>
      </c>
      <c r="D893" s="1142">
        <v>6</v>
      </c>
      <c r="E893" s="1142">
        <v>5</v>
      </c>
      <c r="F893" s="1143" t="str">
        <f t="shared" si="26"/>
        <v>02.04.03.06.005</v>
      </c>
      <c r="G893" s="1144"/>
      <c r="H893" s="1142" t="s">
        <v>1618</v>
      </c>
      <c r="J893" s="1142" t="str">
        <f t="shared" si="27"/>
        <v>02.04.03.06.005 Sycnhronoscope</v>
      </c>
    </row>
    <row r="894" spans="1:10" x14ac:dyDescent="0.25">
      <c r="A894" s="1142">
        <v>2</v>
      </c>
      <c r="B894" s="1142">
        <v>4</v>
      </c>
      <c r="C894" s="1142">
        <v>3</v>
      </c>
      <c r="D894" s="1142">
        <v>6</v>
      </c>
      <c r="E894" s="1142">
        <v>6</v>
      </c>
      <c r="F894" s="1143" t="str">
        <f t="shared" si="26"/>
        <v>02.04.03.06.006</v>
      </c>
      <c r="G894" s="1144"/>
      <c r="H894" s="1142" t="s">
        <v>1619</v>
      </c>
      <c r="J894" s="1142" t="str">
        <f t="shared" si="27"/>
        <v>02.04.03.06.006 Vectorscope</v>
      </c>
    </row>
    <row r="895" spans="1:10" x14ac:dyDescent="0.25">
      <c r="A895" s="1142">
        <v>2</v>
      </c>
      <c r="B895" s="1142">
        <v>4</v>
      </c>
      <c r="C895" s="1142">
        <v>3</v>
      </c>
      <c r="D895" s="1142">
        <v>6</v>
      </c>
      <c r="E895" s="1142">
        <v>7</v>
      </c>
      <c r="F895" s="1143" t="str">
        <f t="shared" si="26"/>
        <v>02.04.03.06.007</v>
      </c>
      <c r="G895" s="1144"/>
      <c r="H895" s="1142" t="s">
        <v>1620</v>
      </c>
      <c r="J895" s="1142" t="str">
        <f t="shared" si="27"/>
        <v>02.04.03.06.007 Waveform Monitor Set With Level And Vector Display</v>
      </c>
    </row>
    <row r="896" spans="1:10" x14ac:dyDescent="0.25">
      <c r="A896" s="1142">
        <v>2</v>
      </c>
      <c r="B896" s="1142">
        <v>4</v>
      </c>
      <c r="C896" s="1142">
        <v>3</v>
      </c>
      <c r="D896" s="1142">
        <v>6</v>
      </c>
      <c r="E896" s="1142">
        <v>8</v>
      </c>
      <c r="F896" s="1143" t="str">
        <f t="shared" si="26"/>
        <v>02.04.03.06.008</v>
      </c>
      <c r="G896" s="1144"/>
      <c r="H896" s="1142" t="s">
        <v>1621</v>
      </c>
      <c r="J896" s="1142" t="str">
        <f t="shared" si="27"/>
        <v>02.04.03.06.008 Analyzer FN side Band</v>
      </c>
    </row>
    <row r="897" spans="1:10" x14ac:dyDescent="0.25">
      <c r="A897" s="1142">
        <v>2</v>
      </c>
      <c r="B897" s="1142">
        <v>4</v>
      </c>
      <c r="C897" s="1142">
        <v>3</v>
      </c>
      <c r="D897" s="1142">
        <v>6</v>
      </c>
      <c r="E897" s="1142">
        <v>9</v>
      </c>
      <c r="F897" s="1143" t="str">
        <f t="shared" si="26"/>
        <v>02.04.03.06.009</v>
      </c>
      <c r="G897" s="1144"/>
      <c r="H897" s="1142" t="s">
        <v>1622</v>
      </c>
      <c r="J897" s="1142" t="str">
        <f t="shared" si="27"/>
        <v>02.04.03.06.009 Analyzer Spektrum Display</v>
      </c>
    </row>
    <row r="898" spans="1:10" x14ac:dyDescent="0.25">
      <c r="A898" s="1142">
        <v>2</v>
      </c>
      <c r="B898" s="1142">
        <v>4</v>
      </c>
      <c r="C898" s="1142">
        <v>3</v>
      </c>
      <c r="D898" s="1142">
        <v>6</v>
      </c>
      <c r="E898" s="1142">
        <v>10</v>
      </c>
      <c r="F898" s="1143" t="str">
        <f t="shared" si="26"/>
        <v>02.04.03.06.010</v>
      </c>
      <c r="G898" s="1144"/>
      <c r="H898" s="1142" t="s">
        <v>1623</v>
      </c>
      <c r="J898" s="1142" t="str">
        <f t="shared" si="27"/>
        <v>02.04.03.06.010 Plyscops</v>
      </c>
    </row>
    <row r="899" spans="1:10" x14ac:dyDescent="0.25">
      <c r="A899" s="1142">
        <v>2</v>
      </c>
      <c r="B899" s="1142">
        <v>4</v>
      </c>
      <c r="C899" s="1142">
        <v>3</v>
      </c>
      <c r="D899" s="1142">
        <v>6</v>
      </c>
      <c r="E899" s="1142">
        <v>11</v>
      </c>
      <c r="F899" s="1143" t="str">
        <f t="shared" si="26"/>
        <v>02.04.03.06.011</v>
      </c>
      <c r="G899" s="1144"/>
      <c r="H899" s="1142" t="s">
        <v>1624</v>
      </c>
      <c r="J899" s="1142" t="str">
        <f t="shared" si="27"/>
        <v>02.04.03.06.011 Videoscope With Side Band Adaptor</v>
      </c>
    </row>
    <row r="900" spans="1:10" x14ac:dyDescent="0.25">
      <c r="A900" s="1142">
        <v>2</v>
      </c>
      <c r="B900" s="1142">
        <v>4</v>
      </c>
      <c r="C900" s="1142">
        <v>3</v>
      </c>
      <c r="D900" s="1142">
        <v>6</v>
      </c>
      <c r="E900" s="1142">
        <v>12</v>
      </c>
      <c r="F900" s="1143" t="str">
        <f t="shared" ref="F900:F963" si="28">IF(A900&lt;&gt;"",RIGHT("0"&amp;A900,2)&amp;"."&amp;RIGHT("0"&amp;B900,2)&amp;"."&amp;RIGHT("0"&amp;C900,2)&amp;"."&amp;RIGHT("0"&amp;D900,2)&amp;"."&amp;IF(LEN(E900)&lt;3,RIGHT("00"&amp;E900,3),E900),"")</f>
        <v>02.04.03.06.012</v>
      </c>
      <c r="G900" s="1144"/>
      <c r="H900" s="1142" t="s">
        <v>1625</v>
      </c>
      <c r="J900" s="1142" t="str">
        <f t="shared" ref="J900:J963" si="29">F900&amp;" "&amp;H900</f>
        <v>02.04.03.06.012 Oscilloscope Lain-lain</v>
      </c>
    </row>
    <row r="901" spans="1:10" x14ac:dyDescent="0.25">
      <c r="A901" s="1142">
        <v>2</v>
      </c>
      <c r="B901" s="1142">
        <v>4</v>
      </c>
      <c r="C901" s="1142">
        <v>3</v>
      </c>
      <c r="D901" s="1142">
        <v>7</v>
      </c>
      <c r="E901" s="1142">
        <v>1</v>
      </c>
      <c r="F901" s="1143" t="str">
        <f t="shared" si="28"/>
        <v>02.04.03.07.001</v>
      </c>
      <c r="G901" s="1144"/>
      <c r="H901" s="1142" t="s">
        <v>1546</v>
      </c>
      <c r="J901" s="1142" t="str">
        <f t="shared" si="29"/>
        <v>02.04.03.07.001 Frequency Counter</v>
      </c>
    </row>
    <row r="902" spans="1:10" x14ac:dyDescent="0.25">
      <c r="A902" s="1142">
        <v>2</v>
      </c>
      <c r="B902" s="1142">
        <v>4</v>
      </c>
      <c r="C902" s="1142">
        <v>3</v>
      </c>
      <c r="D902" s="1142">
        <v>7</v>
      </c>
      <c r="E902" s="1142">
        <v>2</v>
      </c>
      <c r="F902" s="1143" t="str">
        <f t="shared" si="28"/>
        <v>02.04.03.07.002</v>
      </c>
      <c r="G902" s="1144"/>
      <c r="H902" s="1142" t="s">
        <v>1626</v>
      </c>
      <c r="J902" s="1142" t="str">
        <f t="shared" si="29"/>
        <v>02.04.03.07.002 Insulation Res Meter MOD</v>
      </c>
    </row>
    <row r="903" spans="1:10" x14ac:dyDescent="0.25">
      <c r="A903" s="1142">
        <v>2</v>
      </c>
      <c r="B903" s="1142">
        <v>4</v>
      </c>
      <c r="C903" s="1142">
        <v>3</v>
      </c>
      <c r="D903" s="1142">
        <v>7</v>
      </c>
      <c r="E903" s="1142">
        <v>3</v>
      </c>
      <c r="F903" s="1143" t="str">
        <f t="shared" si="28"/>
        <v>02.04.03.07.003</v>
      </c>
      <c r="G903" s="1144"/>
      <c r="H903" s="1142" t="s">
        <v>1627</v>
      </c>
      <c r="J903" s="1142" t="str">
        <f t="shared" si="29"/>
        <v>02.04.03.07.003 Noise &amp; Distortion Meter</v>
      </c>
    </row>
    <row r="904" spans="1:10" x14ac:dyDescent="0.25">
      <c r="A904" s="1142">
        <v>2</v>
      </c>
      <c r="B904" s="1142">
        <v>4</v>
      </c>
      <c r="C904" s="1142">
        <v>3</v>
      </c>
      <c r="D904" s="1142">
        <v>7</v>
      </c>
      <c r="E904" s="1142">
        <v>4</v>
      </c>
      <c r="F904" s="1143" t="str">
        <f t="shared" si="28"/>
        <v>02.04.03.07.004</v>
      </c>
      <c r="G904" s="1144"/>
      <c r="H904" s="1142" t="s">
        <v>1628</v>
      </c>
      <c r="J904" s="1142" t="str">
        <f t="shared" si="29"/>
        <v>02.04.03.07.004 Oscilator Distortion Meter</v>
      </c>
    </row>
    <row r="905" spans="1:10" x14ac:dyDescent="0.25">
      <c r="A905" s="1142">
        <v>2</v>
      </c>
      <c r="B905" s="1142">
        <v>4</v>
      </c>
      <c r="C905" s="1142">
        <v>3</v>
      </c>
      <c r="D905" s="1142">
        <v>7</v>
      </c>
      <c r="E905" s="1142">
        <v>5</v>
      </c>
      <c r="F905" s="1143" t="str">
        <f t="shared" si="28"/>
        <v>02.04.03.07.005</v>
      </c>
      <c r="G905" s="1144"/>
      <c r="H905" s="1142" t="s">
        <v>1629</v>
      </c>
      <c r="J905" s="1142" t="str">
        <f t="shared" si="29"/>
        <v>02.04.03.07.005 Oscilator Test Signal</v>
      </c>
    </row>
    <row r="906" spans="1:10" x14ac:dyDescent="0.25">
      <c r="A906" s="1142">
        <v>2</v>
      </c>
      <c r="B906" s="1142">
        <v>4</v>
      </c>
      <c r="C906" s="1142">
        <v>3</v>
      </c>
      <c r="D906" s="1142">
        <v>7</v>
      </c>
      <c r="E906" s="1142">
        <v>6</v>
      </c>
      <c r="F906" s="1143" t="str">
        <f t="shared" si="28"/>
        <v>02.04.03.07.006</v>
      </c>
      <c r="G906" s="1144"/>
      <c r="H906" s="1142" t="s">
        <v>1630</v>
      </c>
      <c r="J906" s="1142" t="str">
        <f t="shared" si="29"/>
        <v>02.04.03.07.006 Oscilator Widw Band</v>
      </c>
    </row>
    <row r="907" spans="1:10" x14ac:dyDescent="0.25">
      <c r="A907" s="1142">
        <v>2</v>
      </c>
      <c r="B907" s="1142">
        <v>4</v>
      </c>
      <c r="C907" s="1142">
        <v>3</v>
      </c>
      <c r="D907" s="1142">
        <v>7</v>
      </c>
      <c r="E907" s="1142">
        <v>7</v>
      </c>
      <c r="F907" s="1143" t="str">
        <f t="shared" si="28"/>
        <v>02.04.03.07.007</v>
      </c>
      <c r="G907" s="1144"/>
      <c r="H907" s="1142" t="s">
        <v>1631</v>
      </c>
      <c r="J907" s="1142" t="str">
        <f t="shared" si="29"/>
        <v>02.04.03.07.007 Oscilator Sweep</v>
      </c>
    </row>
    <row r="908" spans="1:10" x14ac:dyDescent="0.25">
      <c r="A908" s="1142">
        <v>2</v>
      </c>
      <c r="B908" s="1142">
        <v>4</v>
      </c>
      <c r="C908" s="1142">
        <v>3</v>
      </c>
      <c r="D908" s="1142">
        <v>7</v>
      </c>
      <c r="E908" s="1142">
        <v>8</v>
      </c>
      <c r="F908" s="1143" t="str">
        <f t="shared" si="28"/>
        <v>02.04.03.07.008</v>
      </c>
      <c r="G908" s="1144"/>
      <c r="H908" s="1142" t="s">
        <v>1632</v>
      </c>
      <c r="J908" s="1142" t="str">
        <f t="shared" si="29"/>
        <v>02.04.03.07.008 Precission Encoder Monitor</v>
      </c>
    </row>
    <row r="909" spans="1:10" x14ac:dyDescent="0.25">
      <c r="A909" s="1142">
        <v>2</v>
      </c>
      <c r="B909" s="1142">
        <v>4</v>
      </c>
      <c r="C909" s="1142">
        <v>3</v>
      </c>
      <c r="D909" s="1142">
        <v>7</v>
      </c>
      <c r="E909" s="1142">
        <v>9</v>
      </c>
      <c r="F909" s="1143" t="str">
        <f t="shared" si="28"/>
        <v>02.04.03.07.009</v>
      </c>
      <c r="G909" s="1144"/>
      <c r="H909" s="1142" t="s">
        <v>1633</v>
      </c>
      <c r="J909" s="1142" t="str">
        <f t="shared" si="29"/>
        <v>02.04.03.07.009 Plambicon Tst Unit</v>
      </c>
    </row>
    <row r="910" spans="1:10" x14ac:dyDescent="0.25">
      <c r="A910" s="1142">
        <v>2</v>
      </c>
      <c r="B910" s="1142">
        <v>4</v>
      </c>
      <c r="C910" s="1142">
        <v>3</v>
      </c>
      <c r="D910" s="1142">
        <v>7</v>
      </c>
      <c r="E910" s="1142">
        <v>10</v>
      </c>
      <c r="F910" s="1143" t="str">
        <f t="shared" si="28"/>
        <v>02.04.03.07.010</v>
      </c>
      <c r="G910" s="1144"/>
      <c r="H910" s="1142" t="s">
        <v>1634</v>
      </c>
      <c r="J910" s="1142" t="str">
        <f t="shared" si="29"/>
        <v>02.04.03.07.010 Scanner</v>
      </c>
    </row>
    <row r="911" spans="1:10" x14ac:dyDescent="0.25">
      <c r="A911" s="1142">
        <v>2</v>
      </c>
      <c r="B911" s="1142">
        <v>4</v>
      </c>
      <c r="C911" s="1142">
        <v>3</v>
      </c>
      <c r="D911" s="1142">
        <v>7</v>
      </c>
      <c r="E911" s="1142">
        <v>11</v>
      </c>
      <c r="F911" s="1143" t="str">
        <f t="shared" si="28"/>
        <v>02.04.03.07.011</v>
      </c>
      <c r="G911" s="1144"/>
      <c r="H911" s="1142" t="s">
        <v>1635</v>
      </c>
      <c r="J911" s="1142" t="str">
        <f t="shared" si="29"/>
        <v>02.04.03.07.011 Time Interval Unit</v>
      </c>
    </row>
    <row r="912" spans="1:10" x14ac:dyDescent="0.25">
      <c r="A912" s="1142">
        <v>2</v>
      </c>
      <c r="B912" s="1142">
        <v>4</v>
      </c>
      <c r="C912" s="1142">
        <v>3</v>
      </c>
      <c r="D912" s="1142">
        <v>7</v>
      </c>
      <c r="E912" s="1142">
        <v>12</v>
      </c>
      <c r="F912" s="1143" t="str">
        <f t="shared" si="28"/>
        <v>02.04.03.07.012</v>
      </c>
      <c r="G912" s="1144"/>
      <c r="H912" s="1142" t="s">
        <v>1636</v>
      </c>
      <c r="J912" s="1142" t="str">
        <f t="shared" si="29"/>
        <v>02.04.03.07.012 Universal Counter</v>
      </c>
    </row>
    <row r="913" spans="1:10" x14ac:dyDescent="0.25">
      <c r="A913" s="1142">
        <v>2</v>
      </c>
      <c r="B913" s="1142">
        <v>4</v>
      </c>
      <c r="C913" s="1142">
        <v>3</v>
      </c>
      <c r="D913" s="1142">
        <v>7</v>
      </c>
      <c r="E913" s="1142">
        <v>13</v>
      </c>
      <c r="F913" s="1143" t="str">
        <f t="shared" si="28"/>
        <v>02.04.03.07.013</v>
      </c>
      <c r="G913" s="1144"/>
      <c r="H913" s="1142" t="s">
        <v>1637</v>
      </c>
      <c r="J913" s="1142" t="str">
        <f t="shared" si="29"/>
        <v>02.04.03.07.013 Vidio Noise Meter</v>
      </c>
    </row>
    <row r="914" spans="1:10" x14ac:dyDescent="0.25">
      <c r="A914" s="1142">
        <v>2</v>
      </c>
      <c r="B914" s="1142">
        <v>4</v>
      </c>
      <c r="C914" s="1142">
        <v>3</v>
      </c>
      <c r="D914" s="1142">
        <v>7</v>
      </c>
      <c r="E914" s="1142">
        <v>14</v>
      </c>
      <c r="F914" s="1143" t="str">
        <f t="shared" si="28"/>
        <v>02.04.03.07.014</v>
      </c>
      <c r="G914" s="1144"/>
      <c r="H914" s="1142" t="s">
        <v>1638</v>
      </c>
      <c r="J914" s="1142" t="str">
        <f t="shared" si="29"/>
        <v>02.04.03.07.014 Admintance Meter</v>
      </c>
    </row>
    <row r="915" spans="1:10" x14ac:dyDescent="0.25">
      <c r="A915" s="1142">
        <v>2</v>
      </c>
      <c r="B915" s="1142">
        <v>4</v>
      </c>
      <c r="C915" s="1142">
        <v>3</v>
      </c>
      <c r="D915" s="1142">
        <v>7</v>
      </c>
      <c r="E915" s="1142">
        <v>15</v>
      </c>
      <c r="F915" s="1143" t="str">
        <f t="shared" si="28"/>
        <v>02.04.03.07.015</v>
      </c>
      <c r="G915" s="1144"/>
      <c r="H915" s="1142" t="s">
        <v>1639</v>
      </c>
      <c r="J915" s="1142" t="str">
        <f t="shared" si="29"/>
        <v>02.04.03.07.015 Admintance Bride</v>
      </c>
    </row>
    <row r="916" spans="1:10" x14ac:dyDescent="0.25">
      <c r="A916" s="1142">
        <v>2</v>
      </c>
      <c r="B916" s="1142">
        <v>4</v>
      </c>
      <c r="C916" s="1142">
        <v>3</v>
      </c>
      <c r="D916" s="1142">
        <v>7</v>
      </c>
      <c r="E916" s="1142">
        <v>16</v>
      </c>
      <c r="F916" s="1143" t="str">
        <f t="shared" si="28"/>
        <v>02.04.03.07.016</v>
      </c>
      <c r="G916" s="1144"/>
      <c r="H916" s="1142" t="s">
        <v>1640</v>
      </c>
      <c r="J916" s="1142" t="str">
        <f t="shared" si="29"/>
        <v>02.04.03.07.016 Fledstrength Meter</v>
      </c>
    </row>
    <row r="917" spans="1:10" x14ac:dyDescent="0.25">
      <c r="A917" s="1142">
        <v>2</v>
      </c>
      <c r="B917" s="1142">
        <v>4</v>
      </c>
      <c r="C917" s="1142">
        <v>3</v>
      </c>
      <c r="D917" s="1142">
        <v>7</v>
      </c>
      <c r="E917" s="1142">
        <v>17</v>
      </c>
      <c r="F917" s="1143" t="str">
        <f t="shared" si="28"/>
        <v>02.04.03.07.017</v>
      </c>
      <c r="G917" s="1144"/>
      <c r="H917" s="1142" t="s">
        <v>1641</v>
      </c>
      <c r="J917" s="1142" t="str">
        <f t="shared" si="29"/>
        <v>02.04.03.07.017 RF Bridge</v>
      </c>
    </row>
    <row r="918" spans="1:10" x14ac:dyDescent="0.25">
      <c r="A918" s="1142">
        <v>2</v>
      </c>
      <c r="B918" s="1142">
        <v>4</v>
      </c>
      <c r="C918" s="1142">
        <v>3</v>
      </c>
      <c r="D918" s="1142">
        <v>7</v>
      </c>
      <c r="E918" s="1142">
        <v>18</v>
      </c>
      <c r="F918" s="1143" t="str">
        <f t="shared" si="28"/>
        <v>02.04.03.07.018</v>
      </c>
      <c r="G918" s="1144"/>
      <c r="H918" s="1142" t="s">
        <v>1642</v>
      </c>
      <c r="J918" s="1142" t="str">
        <f t="shared" si="29"/>
        <v>02.04.03.07.018 RF Push Bulton Attenuator</v>
      </c>
    </row>
    <row r="919" spans="1:10" x14ac:dyDescent="0.25">
      <c r="A919" s="1142">
        <v>2</v>
      </c>
      <c r="B919" s="1142">
        <v>4</v>
      </c>
      <c r="C919" s="1142">
        <v>3</v>
      </c>
      <c r="D919" s="1142">
        <v>7</v>
      </c>
      <c r="E919" s="1142">
        <v>19</v>
      </c>
      <c r="F919" s="1143" t="str">
        <f t="shared" si="28"/>
        <v>02.04.03.07.019</v>
      </c>
      <c r="G919" s="1144"/>
      <c r="H919" s="1142" t="s">
        <v>1643</v>
      </c>
      <c r="J919" s="1142" t="str">
        <f t="shared" si="29"/>
        <v>02.04.03.07.019 Vision And Sound Nyquisi Demodulator AMF</v>
      </c>
    </row>
    <row r="920" spans="1:10" x14ac:dyDescent="0.25">
      <c r="A920" s="1142">
        <v>2</v>
      </c>
      <c r="B920" s="1142">
        <v>4</v>
      </c>
      <c r="C920" s="1142">
        <v>3</v>
      </c>
      <c r="D920" s="1142">
        <v>7</v>
      </c>
      <c r="E920" s="1142">
        <v>20</v>
      </c>
      <c r="F920" s="1143" t="str">
        <f t="shared" si="28"/>
        <v>02.04.03.07.020</v>
      </c>
      <c r="G920" s="1144"/>
      <c r="H920" s="1142" t="s">
        <v>1644</v>
      </c>
      <c r="J920" s="1142" t="str">
        <f t="shared" si="29"/>
        <v>02.04.03.07.020 V.S.W.R Standing Review</v>
      </c>
    </row>
    <row r="921" spans="1:10" x14ac:dyDescent="0.25">
      <c r="A921" s="1142">
        <v>2</v>
      </c>
      <c r="B921" s="1142">
        <v>4</v>
      </c>
      <c r="C921" s="1142">
        <v>3</v>
      </c>
      <c r="D921" s="1142">
        <v>7</v>
      </c>
      <c r="E921" s="1142">
        <v>21</v>
      </c>
      <c r="F921" s="1143" t="str">
        <f t="shared" si="28"/>
        <v>02.04.03.07.021</v>
      </c>
      <c r="G921" s="1144"/>
      <c r="H921" s="1142" t="s">
        <v>1645</v>
      </c>
      <c r="J921" s="1142" t="str">
        <f t="shared" si="29"/>
        <v>02.04.03.07.021 Universal Tester Lain-lain</v>
      </c>
    </row>
    <row r="922" spans="1:10" x14ac:dyDescent="0.25">
      <c r="A922" s="1142">
        <v>2</v>
      </c>
      <c r="B922" s="1142">
        <v>4</v>
      </c>
      <c r="C922" s="1142">
        <v>3</v>
      </c>
      <c r="D922" s="1142">
        <v>8</v>
      </c>
      <c r="E922" s="1142">
        <v>1</v>
      </c>
      <c r="F922" s="1143" t="str">
        <f t="shared" si="28"/>
        <v>02.04.03.08.001</v>
      </c>
      <c r="G922" s="1144"/>
      <c r="H922" s="1142" t="s">
        <v>1646</v>
      </c>
      <c r="J922" s="1142" t="str">
        <f t="shared" si="29"/>
        <v>02.04.03.08.001 Ukuran Johanson (Alat Pembanding Standar Ukur Panj</v>
      </c>
    </row>
    <row r="923" spans="1:10" x14ac:dyDescent="0.25">
      <c r="A923" s="1142">
        <v>2</v>
      </c>
      <c r="B923" s="1142">
        <v>4</v>
      </c>
      <c r="C923" s="1142">
        <v>3</v>
      </c>
      <c r="D923" s="1142">
        <v>8</v>
      </c>
      <c r="E923" s="1142">
        <v>2</v>
      </c>
      <c r="F923" s="1143" t="str">
        <f t="shared" si="28"/>
        <v>02.04.03.08.002</v>
      </c>
      <c r="G923" s="1144"/>
      <c r="H923" s="1142" t="s">
        <v>1647</v>
      </c>
      <c r="J923" s="1142" t="str">
        <f t="shared" si="29"/>
        <v>02.04.03.08.002 Micro Indicator (Dgn Perlengkapan Suparto Pointes</v>
      </c>
    </row>
    <row r="924" spans="1:10" x14ac:dyDescent="0.25">
      <c r="A924" s="1142">
        <v>2</v>
      </c>
      <c r="B924" s="1142">
        <v>4</v>
      </c>
      <c r="C924" s="1142">
        <v>3</v>
      </c>
      <c r="D924" s="1142">
        <v>8</v>
      </c>
      <c r="E924" s="1142">
        <v>3</v>
      </c>
      <c r="F924" s="1143" t="str">
        <f t="shared" si="28"/>
        <v>02.04.03.08.003</v>
      </c>
      <c r="G924" s="1144"/>
      <c r="H924" s="1142" t="s">
        <v>1648</v>
      </c>
      <c r="J924" s="1142" t="str">
        <f t="shared" si="29"/>
        <v>02.04.03.08.003 Perlengkapan Micro Indocator</v>
      </c>
    </row>
    <row r="925" spans="1:10" x14ac:dyDescent="0.25">
      <c r="A925" s="1142">
        <v>2</v>
      </c>
      <c r="B925" s="1142">
        <v>4</v>
      </c>
      <c r="C925" s="1142">
        <v>3</v>
      </c>
      <c r="D925" s="1142">
        <v>8</v>
      </c>
      <c r="E925" s="1142">
        <v>4</v>
      </c>
      <c r="F925" s="1143" t="str">
        <f t="shared" si="28"/>
        <v>02.04.03.08.004</v>
      </c>
      <c r="G925" s="1144"/>
      <c r="H925" s="1142" t="s">
        <v>1649</v>
      </c>
      <c r="J925" s="1142" t="str">
        <f t="shared" si="29"/>
        <v>02.04.03.08.004 Psycometer Vanlambrecht</v>
      </c>
    </row>
    <row r="926" spans="1:10" x14ac:dyDescent="0.25">
      <c r="A926" s="1142">
        <v>2</v>
      </c>
      <c r="B926" s="1142">
        <v>4</v>
      </c>
      <c r="C926" s="1142">
        <v>3</v>
      </c>
      <c r="D926" s="1142">
        <v>8</v>
      </c>
      <c r="E926" s="1142">
        <v>5</v>
      </c>
      <c r="F926" s="1143" t="str">
        <f t="shared" si="28"/>
        <v>02.04.03.08.005</v>
      </c>
      <c r="G926" s="1144"/>
      <c r="H926" s="1142" t="s">
        <v>1650</v>
      </c>
      <c r="J926" s="1142" t="str">
        <f t="shared" si="29"/>
        <v>02.04.03.08.005 Psycometer</v>
      </c>
    </row>
    <row r="927" spans="1:10" x14ac:dyDescent="0.25">
      <c r="A927" s="1142">
        <v>2</v>
      </c>
      <c r="B927" s="1142">
        <v>4</v>
      </c>
      <c r="C927" s="1142">
        <v>3</v>
      </c>
      <c r="D927" s="1142">
        <v>8</v>
      </c>
      <c r="E927" s="1142">
        <v>6</v>
      </c>
      <c r="F927" s="1143" t="str">
        <f t="shared" si="28"/>
        <v>02.04.03.08.006</v>
      </c>
      <c r="G927" s="1144"/>
      <c r="H927" s="1142" t="s">
        <v>1651</v>
      </c>
      <c r="J927" s="1142" t="str">
        <f t="shared" si="29"/>
        <v>02.04.03.08.006 Barometer Logam</v>
      </c>
    </row>
    <row r="928" spans="1:10" x14ac:dyDescent="0.25">
      <c r="A928" s="1142">
        <v>2</v>
      </c>
      <c r="B928" s="1142">
        <v>4</v>
      </c>
      <c r="C928" s="1142">
        <v>3</v>
      </c>
      <c r="D928" s="1142">
        <v>8</v>
      </c>
      <c r="E928" s="1142">
        <v>7</v>
      </c>
      <c r="F928" s="1143" t="str">
        <f t="shared" si="28"/>
        <v>02.04.03.08.007</v>
      </c>
      <c r="G928" s="1144"/>
      <c r="H928" s="1142" t="s">
        <v>1652</v>
      </c>
      <c r="J928" s="1142" t="str">
        <f t="shared" si="29"/>
        <v>02.04.03.08.007 Barometer Mercury</v>
      </c>
    </row>
    <row r="929" spans="1:10" x14ac:dyDescent="0.25">
      <c r="A929" s="1142">
        <v>2</v>
      </c>
      <c r="B929" s="1142">
        <v>4</v>
      </c>
      <c r="C929" s="1142">
        <v>3</v>
      </c>
      <c r="D929" s="1142">
        <v>8</v>
      </c>
      <c r="E929" s="1142">
        <v>8</v>
      </c>
      <c r="F929" s="1143" t="str">
        <f t="shared" si="28"/>
        <v>02.04.03.08.008</v>
      </c>
      <c r="G929" s="1144"/>
      <c r="H929" s="1142" t="s">
        <v>1653</v>
      </c>
      <c r="J929" s="1142" t="str">
        <f t="shared" si="29"/>
        <v>02.04.03.08.008 Manometer Untuk Mesin</v>
      </c>
    </row>
    <row r="930" spans="1:10" x14ac:dyDescent="0.25">
      <c r="A930" s="1142">
        <v>2</v>
      </c>
      <c r="B930" s="1142">
        <v>4</v>
      </c>
      <c r="C930" s="1142">
        <v>3</v>
      </c>
      <c r="D930" s="1142">
        <v>8</v>
      </c>
      <c r="E930" s="1142">
        <v>9</v>
      </c>
      <c r="F930" s="1143" t="str">
        <f t="shared" si="28"/>
        <v>02.04.03.08.009</v>
      </c>
      <c r="G930" s="1144"/>
      <c r="H930" s="1142" t="s">
        <v>1654</v>
      </c>
      <c r="J930" s="1142" t="str">
        <f t="shared" si="29"/>
        <v>02.04.03.08.009 Monotor Precisi</v>
      </c>
    </row>
    <row r="931" spans="1:10" x14ac:dyDescent="0.25">
      <c r="A931" s="1142">
        <v>2</v>
      </c>
      <c r="B931" s="1142">
        <v>4</v>
      </c>
      <c r="C931" s="1142">
        <v>3</v>
      </c>
      <c r="D931" s="1142">
        <v>8</v>
      </c>
      <c r="E931" s="1142">
        <v>10</v>
      </c>
      <c r="F931" s="1143" t="str">
        <f t="shared" si="28"/>
        <v>02.04.03.08.010</v>
      </c>
      <c r="G931" s="1144"/>
      <c r="H931" s="1142" t="s">
        <v>1655</v>
      </c>
      <c r="J931" s="1142" t="str">
        <f t="shared" si="29"/>
        <v>02.04.03.08.010 Alat Pemeriksa Manometer</v>
      </c>
    </row>
    <row r="932" spans="1:10" x14ac:dyDescent="0.25">
      <c r="A932" s="1142">
        <v>2</v>
      </c>
      <c r="B932" s="1142">
        <v>4</v>
      </c>
      <c r="C932" s="1142">
        <v>3</v>
      </c>
      <c r="D932" s="1142">
        <v>8</v>
      </c>
      <c r="E932" s="1142">
        <v>11</v>
      </c>
      <c r="F932" s="1143" t="str">
        <f t="shared" si="28"/>
        <v>02.04.03.08.011</v>
      </c>
      <c r="G932" s="1144"/>
      <c r="H932" s="1142" t="s">
        <v>1656</v>
      </c>
      <c r="J932" s="1142" t="str">
        <f t="shared" si="29"/>
        <v>02.04.03.08.011 Alat Pemeriksa Zat Cair</v>
      </c>
    </row>
    <row r="933" spans="1:10" x14ac:dyDescent="0.25">
      <c r="A933" s="1142">
        <v>2</v>
      </c>
      <c r="B933" s="1142">
        <v>4</v>
      </c>
      <c r="C933" s="1142">
        <v>3</v>
      </c>
      <c r="D933" s="1142">
        <v>8</v>
      </c>
      <c r="E933" s="1142">
        <v>12</v>
      </c>
      <c r="F933" s="1143" t="str">
        <f t="shared" si="28"/>
        <v>02.04.03.08.012</v>
      </c>
      <c r="G933" s="1144"/>
      <c r="H933" s="1142" t="s">
        <v>1657</v>
      </c>
      <c r="J933" s="1142" t="str">
        <f t="shared" si="29"/>
        <v>02.04.03.08.012 Termometer Standard</v>
      </c>
    </row>
    <row r="934" spans="1:10" x14ac:dyDescent="0.25">
      <c r="A934" s="1142">
        <v>2</v>
      </c>
      <c r="B934" s="1142">
        <v>4</v>
      </c>
      <c r="C934" s="1142">
        <v>3</v>
      </c>
      <c r="D934" s="1142">
        <v>8</v>
      </c>
      <c r="E934" s="1142">
        <v>13</v>
      </c>
      <c r="F934" s="1143" t="str">
        <f t="shared" si="28"/>
        <v>02.04.03.08.013</v>
      </c>
      <c r="G934" s="1144"/>
      <c r="H934" s="1142" t="s">
        <v>1658</v>
      </c>
      <c r="J934" s="1142" t="str">
        <f t="shared" si="29"/>
        <v>02.04.03.08.013 Termometer Goverment Tester O Derajat s/d 100 Dera</v>
      </c>
    </row>
    <row r="935" spans="1:10" x14ac:dyDescent="0.25">
      <c r="A935" s="1142">
        <v>2</v>
      </c>
      <c r="B935" s="1142">
        <v>4</v>
      </c>
      <c r="C935" s="1142">
        <v>3</v>
      </c>
      <c r="D935" s="1142">
        <v>8</v>
      </c>
      <c r="E935" s="1142">
        <v>14</v>
      </c>
      <c r="F935" s="1143" t="str">
        <f t="shared" si="28"/>
        <v>02.04.03.08.014</v>
      </c>
      <c r="G935" s="1144"/>
      <c r="H935" s="1142" t="s">
        <v>1659</v>
      </c>
      <c r="J935" s="1142" t="str">
        <f t="shared" si="29"/>
        <v>02.04.03.08.014 Thermostat (Penguji Pemeriksaan Termometer)</v>
      </c>
    </row>
    <row r="936" spans="1:10" x14ac:dyDescent="0.25">
      <c r="A936" s="1142">
        <v>2</v>
      </c>
      <c r="B936" s="1142">
        <v>4</v>
      </c>
      <c r="C936" s="1142">
        <v>3</v>
      </c>
      <c r="D936" s="1142">
        <v>8</v>
      </c>
      <c r="E936" s="1142">
        <v>15</v>
      </c>
      <c r="F936" s="1143" t="str">
        <f t="shared" si="28"/>
        <v>02.04.03.08.015</v>
      </c>
      <c r="G936" s="1144"/>
      <c r="H936" s="1142" t="s">
        <v>1660</v>
      </c>
      <c r="J936" s="1142" t="str">
        <f t="shared" si="29"/>
        <v>02.04.03.08.015 Jam Ukur (Meet Lock)</v>
      </c>
    </row>
    <row r="937" spans="1:10" x14ac:dyDescent="0.25">
      <c r="A937" s="1142">
        <v>2</v>
      </c>
      <c r="B937" s="1142">
        <v>4</v>
      </c>
      <c r="C937" s="1142">
        <v>3</v>
      </c>
      <c r="D937" s="1142">
        <v>8</v>
      </c>
      <c r="E937" s="1142">
        <v>16</v>
      </c>
      <c r="F937" s="1143" t="str">
        <f t="shared" si="28"/>
        <v>02.04.03.08.016</v>
      </c>
      <c r="G937" s="1144"/>
      <c r="H937" s="1142" t="s">
        <v>1661</v>
      </c>
      <c r="J937" s="1142" t="str">
        <f t="shared" si="29"/>
        <v>02.04.03.08.016 Hardnest Tester</v>
      </c>
    </row>
    <row r="938" spans="1:10" x14ac:dyDescent="0.25">
      <c r="A938" s="1142">
        <v>2</v>
      </c>
      <c r="B938" s="1142">
        <v>4</v>
      </c>
      <c r="C938" s="1142">
        <v>3</v>
      </c>
      <c r="D938" s="1142">
        <v>8</v>
      </c>
      <c r="E938" s="1142">
        <v>17</v>
      </c>
      <c r="F938" s="1143" t="str">
        <f t="shared" si="28"/>
        <v>02.04.03.08.017</v>
      </c>
      <c r="G938" s="1144"/>
      <c r="H938" s="1142" t="s">
        <v>1662</v>
      </c>
      <c r="J938" s="1142" t="str">
        <f t="shared" si="29"/>
        <v>02.04.03.08.017 Microscope</v>
      </c>
    </row>
    <row r="939" spans="1:10" x14ac:dyDescent="0.25">
      <c r="A939" s="1142">
        <v>2</v>
      </c>
      <c r="B939" s="1142">
        <v>4</v>
      </c>
      <c r="C939" s="1142">
        <v>3</v>
      </c>
      <c r="D939" s="1142">
        <v>8</v>
      </c>
      <c r="E939" s="1142">
        <v>18</v>
      </c>
      <c r="F939" s="1143" t="str">
        <f t="shared" si="28"/>
        <v>02.04.03.08.018</v>
      </c>
      <c r="G939" s="1144"/>
      <c r="H939" s="1142" t="s">
        <v>1663</v>
      </c>
      <c r="J939" s="1142" t="str">
        <f t="shared" si="29"/>
        <v>02.04.03.08.018 Stopwach</v>
      </c>
    </row>
    <row r="940" spans="1:10" x14ac:dyDescent="0.25">
      <c r="A940" s="1142">
        <v>2</v>
      </c>
      <c r="B940" s="1142">
        <v>4</v>
      </c>
      <c r="C940" s="1142">
        <v>3</v>
      </c>
      <c r="D940" s="1142">
        <v>8</v>
      </c>
      <c r="E940" s="1142">
        <v>19</v>
      </c>
      <c r="F940" s="1143" t="str">
        <f t="shared" si="28"/>
        <v>02.04.03.08.019</v>
      </c>
      <c r="G940" s="1144"/>
      <c r="H940" s="1142" t="s">
        <v>1664</v>
      </c>
      <c r="J940" s="1142" t="str">
        <f t="shared" si="29"/>
        <v>02.04.03.08.019 Loup</v>
      </c>
    </row>
    <row r="941" spans="1:10" x14ac:dyDescent="0.25">
      <c r="A941" s="1142">
        <v>2</v>
      </c>
      <c r="B941" s="1142">
        <v>4</v>
      </c>
      <c r="C941" s="1142">
        <v>3</v>
      </c>
      <c r="D941" s="1142">
        <v>8</v>
      </c>
      <c r="E941" s="1142">
        <v>20</v>
      </c>
      <c r="F941" s="1143" t="str">
        <f t="shared" si="28"/>
        <v>02.04.03.08.020</v>
      </c>
      <c r="G941" s="1144"/>
      <c r="H941" s="1142" t="s">
        <v>1665</v>
      </c>
      <c r="J941" s="1142" t="str">
        <f t="shared" si="29"/>
        <v>02.04.03.08.020 Micro Meter</v>
      </c>
    </row>
    <row r="942" spans="1:10" x14ac:dyDescent="0.25">
      <c r="A942" s="1142">
        <v>2</v>
      </c>
      <c r="B942" s="1142">
        <v>4</v>
      </c>
      <c r="C942" s="1142">
        <v>3</v>
      </c>
      <c r="D942" s="1142">
        <v>8</v>
      </c>
      <c r="E942" s="1142">
        <v>21</v>
      </c>
      <c r="F942" s="1143" t="str">
        <f t="shared" si="28"/>
        <v>02.04.03.08.021</v>
      </c>
      <c r="G942" s="1144"/>
      <c r="H942" s="1142" t="s">
        <v>1666</v>
      </c>
      <c r="J942" s="1142" t="str">
        <f t="shared" si="29"/>
        <v>02.04.03.08.021 Pianimeter</v>
      </c>
    </row>
    <row r="943" spans="1:10" x14ac:dyDescent="0.25">
      <c r="A943" s="1142">
        <v>2</v>
      </c>
      <c r="B943" s="1142">
        <v>4</v>
      </c>
      <c r="C943" s="1142">
        <v>3</v>
      </c>
      <c r="D943" s="1142">
        <v>8</v>
      </c>
      <c r="E943" s="1142">
        <v>22</v>
      </c>
      <c r="F943" s="1143" t="str">
        <f t="shared" si="28"/>
        <v>02.04.03.08.022</v>
      </c>
      <c r="G943" s="1144"/>
      <c r="H943" s="1142" t="s">
        <v>1667</v>
      </c>
      <c r="J943" s="1142" t="str">
        <f t="shared" si="29"/>
        <v>02.04.03.08.022 Metra Blok</v>
      </c>
    </row>
    <row r="944" spans="1:10" x14ac:dyDescent="0.25">
      <c r="A944" s="1142">
        <v>2</v>
      </c>
      <c r="B944" s="1142">
        <v>4</v>
      </c>
      <c r="C944" s="1142">
        <v>3</v>
      </c>
      <c r="D944" s="1142">
        <v>8</v>
      </c>
      <c r="E944" s="1142">
        <v>23</v>
      </c>
      <c r="F944" s="1143" t="str">
        <f t="shared" si="28"/>
        <v>02.04.03.08.023</v>
      </c>
      <c r="G944" s="1144"/>
      <c r="H944" s="1142" t="s">
        <v>1668</v>
      </c>
      <c r="J944" s="1142" t="str">
        <f t="shared" si="29"/>
        <v>02.04.03.08.023 Lemari Baja Pengering</v>
      </c>
    </row>
    <row r="945" spans="1:10" x14ac:dyDescent="0.25">
      <c r="A945" s="1142">
        <v>2</v>
      </c>
      <c r="B945" s="1142">
        <v>4</v>
      </c>
      <c r="C945" s="1142">
        <v>3</v>
      </c>
      <c r="D945" s="1142">
        <v>8</v>
      </c>
      <c r="E945" s="1142">
        <v>24</v>
      </c>
      <c r="F945" s="1143" t="str">
        <f t="shared" si="28"/>
        <v>02.04.03.08.024</v>
      </c>
      <c r="G945" s="1144"/>
      <c r="H945" s="1142" t="s">
        <v>1669</v>
      </c>
      <c r="J945" s="1142" t="str">
        <f t="shared" si="29"/>
        <v>02.04.03.08.024 Air Conditioning Unit</v>
      </c>
    </row>
    <row r="946" spans="1:10" x14ac:dyDescent="0.25">
      <c r="A946" s="1142">
        <v>2</v>
      </c>
      <c r="B946" s="1142">
        <v>4</v>
      </c>
      <c r="C946" s="1142">
        <v>3</v>
      </c>
      <c r="D946" s="1142">
        <v>8</v>
      </c>
      <c r="E946" s="1142">
        <v>25</v>
      </c>
      <c r="F946" s="1143" t="str">
        <f t="shared" si="28"/>
        <v>02.04.03.08.025</v>
      </c>
      <c r="G946" s="1144"/>
      <c r="H946" s="1142" t="s">
        <v>1670</v>
      </c>
      <c r="J946" s="1142" t="str">
        <f t="shared" si="29"/>
        <v>02.04.03.08.025 Compresor Unit</v>
      </c>
    </row>
    <row r="947" spans="1:10" x14ac:dyDescent="0.25">
      <c r="A947" s="1142">
        <v>2</v>
      </c>
      <c r="B947" s="1142">
        <v>4</v>
      </c>
      <c r="C947" s="1142">
        <v>3</v>
      </c>
      <c r="D947" s="1142">
        <v>8</v>
      </c>
      <c r="E947" s="1142">
        <v>26</v>
      </c>
      <c r="F947" s="1143" t="str">
        <f t="shared" si="28"/>
        <v>02.04.03.08.026</v>
      </c>
      <c r="G947" s="1144"/>
      <c r="H947" s="1142" t="s">
        <v>1671</v>
      </c>
      <c r="J947" s="1142" t="str">
        <f t="shared" si="29"/>
        <v>02.04.03.08.026 Sanblas Unit</v>
      </c>
    </row>
    <row r="948" spans="1:10" x14ac:dyDescent="0.25">
      <c r="A948" s="1142">
        <v>2</v>
      </c>
      <c r="B948" s="1142">
        <v>4</v>
      </c>
      <c r="C948" s="1142">
        <v>3</v>
      </c>
      <c r="D948" s="1142">
        <v>8</v>
      </c>
      <c r="E948" s="1142">
        <v>27</v>
      </c>
      <c r="F948" s="1143" t="str">
        <f t="shared" si="28"/>
        <v>02.04.03.08.027</v>
      </c>
      <c r="G948" s="1144"/>
      <c r="H948" s="1142" t="s">
        <v>1672</v>
      </c>
      <c r="J948" s="1142" t="str">
        <f t="shared" si="29"/>
        <v>02.04.03.08.027 Alat Pemeriksaan Timbangan Tekanan Beroda</v>
      </c>
    </row>
    <row r="949" spans="1:10" x14ac:dyDescent="0.25">
      <c r="A949" s="1142">
        <v>2</v>
      </c>
      <c r="B949" s="1142">
        <v>4</v>
      </c>
      <c r="C949" s="1142">
        <v>3</v>
      </c>
      <c r="D949" s="1142">
        <v>8</v>
      </c>
      <c r="E949" s="1142">
        <v>28</v>
      </c>
      <c r="F949" s="1143" t="str">
        <f t="shared" si="28"/>
        <v>02.04.03.08.028</v>
      </c>
      <c r="G949" s="1144"/>
      <c r="H949" s="1142" t="s">
        <v>1673</v>
      </c>
      <c r="J949" s="1142" t="str">
        <f t="shared" si="29"/>
        <v>02.04.03.08.028 Stelan Instrumen Bourje</v>
      </c>
    </row>
    <row r="950" spans="1:10" x14ac:dyDescent="0.25">
      <c r="A950" s="1142">
        <v>2</v>
      </c>
      <c r="B950" s="1142">
        <v>4</v>
      </c>
      <c r="C950" s="1142">
        <v>3</v>
      </c>
      <c r="D950" s="1142">
        <v>8</v>
      </c>
      <c r="E950" s="1142">
        <v>29</v>
      </c>
      <c r="F950" s="1143" t="str">
        <f t="shared" si="28"/>
        <v>02.04.03.08.029</v>
      </c>
      <c r="G950" s="1144"/>
      <c r="H950" s="1142" t="s">
        <v>1674</v>
      </c>
      <c r="J950" s="1142" t="str">
        <f t="shared" si="29"/>
        <v>02.04.03.08.029 Lampu Untuk Menerangi Skala Neraca Pakai Standar</v>
      </c>
    </row>
    <row r="951" spans="1:10" x14ac:dyDescent="0.25">
      <c r="A951" s="1142">
        <v>2</v>
      </c>
      <c r="B951" s="1142">
        <v>4</v>
      </c>
      <c r="C951" s="1142">
        <v>3</v>
      </c>
      <c r="D951" s="1142">
        <v>8</v>
      </c>
      <c r="E951" s="1142">
        <v>30</v>
      </c>
      <c r="F951" s="1143" t="str">
        <f t="shared" si="28"/>
        <v>02.04.03.08.030</v>
      </c>
      <c r="G951" s="1144"/>
      <c r="H951" s="1142" t="s">
        <v>1675</v>
      </c>
      <c r="J951" s="1142" t="str">
        <f t="shared" si="29"/>
        <v>02.04.03.08.030 Avometer SU 20-20 K</v>
      </c>
    </row>
    <row r="952" spans="1:10" x14ac:dyDescent="0.25">
      <c r="A952" s="1142">
        <v>2</v>
      </c>
      <c r="B952" s="1142">
        <v>4</v>
      </c>
      <c r="C952" s="1142">
        <v>3</v>
      </c>
      <c r="D952" s="1142">
        <v>8</v>
      </c>
      <c r="E952" s="1142">
        <v>31</v>
      </c>
      <c r="F952" s="1143" t="str">
        <f t="shared" si="28"/>
        <v>02.04.03.08.031</v>
      </c>
      <c r="G952" s="1144"/>
      <c r="H952" s="1142" t="s">
        <v>1676</v>
      </c>
      <c r="J952" s="1142" t="str">
        <f t="shared" si="29"/>
        <v>02.04.03.08.031 Trappo 1.000 watt</v>
      </c>
    </row>
    <row r="953" spans="1:10" x14ac:dyDescent="0.25">
      <c r="A953" s="1142">
        <v>2</v>
      </c>
      <c r="B953" s="1142">
        <v>4</v>
      </c>
      <c r="C953" s="1142">
        <v>3</v>
      </c>
      <c r="D953" s="1142">
        <v>8</v>
      </c>
      <c r="E953" s="1142">
        <v>32</v>
      </c>
      <c r="F953" s="1143" t="str">
        <f t="shared" si="28"/>
        <v>02.04.03.08.032</v>
      </c>
      <c r="G953" s="1144"/>
      <c r="H953" s="1142" t="s">
        <v>1677</v>
      </c>
      <c r="J953" s="1142" t="str">
        <f t="shared" si="29"/>
        <v>02.04.03.08.032 Tool Set</v>
      </c>
    </row>
    <row r="954" spans="1:10" x14ac:dyDescent="0.25">
      <c r="A954" s="1142">
        <v>2</v>
      </c>
      <c r="B954" s="1142">
        <v>4</v>
      </c>
      <c r="C954" s="1142">
        <v>3</v>
      </c>
      <c r="D954" s="1142">
        <v>8</v>
      </c>
      <c r="E954" s="1142">
        <v>33</v>
      </c>
      <c r="F954" s="1143" t="str">
        <f t="shared" si="28"/>
        <v>02.04.03.08.033</v>
      </c>
      <c r="G954" s="1144"/>
      <c r="H954" s="1142" t="s">
        <v>1678</v>
      </c>
      <c r="J954" s="1142" t="str">
        <f t="shared" si="29"/>
        <v>02.04.03.08.033 Landasan Cap Lengkap</v>
      </c>
    </row>
    <row r="955" spans="1:10" x14ac:dyDescent="0.25">
      <c r="A955" s="1142">
        <v>2</v>
      </c>
      <c r="B955" s="1142">
        <v>4</v>
      </c>
      <c r="C955" s="1142">
        <v>3</v>
      </c>
      <c r="D955" s="1142">
        <v>8</v>
      </c>
      <c r="E955" s="1142">
        <v>34</v>
      </c>
      <c r="F955" s="1143" t="str">
        <f t="shared" si="28"/>
        <v>02.04.03.08.034</v>
      </c>
      <c r="G955" s="1144"/>
      <c r="H955" s="1142" t="s">
        <v>1679</v>
      </c>
      <c r="J955" s="1142" t="str">
        <f t="shared" si="29"/>
        <v>02.04.03.08.034 Kald Tiga Gantungan Dacin</v>
      </c>
    </row>
    <row r="956" spans="1:10" x14ac:dyDescent="0.25">
      <c r="A956" s="1142">
        <v>2</v>
      </c>
      <c r="B956" s="1142">
        <v>4</v>
      </c>
      <c r="C956" s="1142">
        <v>3</v>
      </c>
      <c r="D956" s="1142">
        <v>8</v>
      </c>
      <c r="E956" s="1142">
        <v>35</v>
      </c>
      <c r="F956" s="1143" t="str">
        <f t="shared" si="28"/>
        <v>02.04.03.08.035</v>
      </c>
      <c r="G956" s="1144"/>
      <c r="H956" s="1142" t="s">
        <v>1680</v>
      </c>
      <c r="J956" s="1142" t="str">
        <f t="shared" si="29"/>
        <v>02.04.03.08.035 Alat Pendatar Takaran Bensin</v>
      </c>
    </row>
    <row r="957" spans="1:10" x14ac:dyDescent="0.25">
      <c r="A957" s="1142">
        <v>2</v>
      </c>
      <c r="B957" s="1142">
        <v>4</v>
      </c>
      <c r="C957" s="1142">
        <v>3</v>
      </c>
      <c r="D957" s="1142">
        <v>8</v>
      </c>
      <c r="E957" s="1142">
        <v>36</v>
      </c>
      <c r="F957" s="1143" t="str">
        <f t="shared" si="28"/>
        <v>02.04.03.08.036</v>
      </c>
      <c r="G957" s="1144"/>
      <c r="H957" s="1142" t="s">
        <v>1681</v>
      </c>
      <c r="J957" s="1142" t="str">
        <f t="shared" si="29"/>
        <v>02.04.03.08.036 Tang Plombir/Segel</v>
      </c>
    </row>
    <row r="958" spans="1:10" x14ac:dyDescent="0.25">
      <c r="A958" s="1142">
        <v>2</v>
      </c>
      <c r="B958" s="1142">
        <v>4</v>
      </c>
      <c r="C958" s="1142">
        <v>3</v>
      </c>
      <c r="D958" s="1142">
        <v>8</v>
      </c>
      <c r="E958" s="1142">
        <v>37</v>
      </c>
      <c r="F958" s="1143" t="str">
        <f t="shared" si="28"/>
        <v>02.04.03.08.037</v>
      </c>
      <c r="G958" s="1144"/>
      <c r="H958" s="1142" t="s">
        <v>1682</v>
      </c>
      <c r="J958" s="1142" t="str">
        <f t="shared" si="29"/>
        <v>02.04.03.08.037 Exicator Besar</v>
      </c>
    </row>
    <row r="959" spans="1:10" x14ac:dyDescent="0.25">
      <c r="A959" s="1142">
        <v>2</v>
      </c>
      <c r="B959" s="1142">
        <v>4</v>
      </c>
      <c r="C959" s="1142">
        <v>3</v>
      </c>
      <c r="D959" s="1142">
        <v>8</v>
      </c>
      <c r="E959" s="1142">
        <v>38</v>
      </c>
      <c r="F959" s="1143" t="str">
        <f t="shared" si="28"/>
        <v>02.04.03.08.038</v>
      </c>
      <c r="G959" s="1144"/>
      <c r="H959" s="1142" t="s">
        <v>1683</v>
      </c>
      <c r="J959" s="1142" t="str">
        <f t="shared" si="29"/>
        <v>02.04.03.08.038 Exxicator Kecil</v>
      </c>
    </row>
    <row r="960" spans="1:10" x14ac:dyDescent="0.25">
      <c r="A960" s="1142">
        <v>2</v>
      </c>
      <c r="B960" s="1142">
        <v>4</v>
      </c>
      <c r="C960" s="1142">
        <v>3</v>
      </c>
      <c r="D960" s="1142">
        <v>8</v>
      </c>
      <c r="E960" s="1142">
        <v>39</v>
      </c>
      <c r="F960" s="1143" t="str">
        <f t="shared" si="28"/>
        <v>02.04.03.08.039</v>
      </c>
      <c r="G960" s="1144"/>
      <c r="H960" s="1142" t="s">
        <v>1684</v>
      </c>
      <c r="J960" s="1142" t="str">
        <f t="shared" si="29"/>
        <v>02.04.03.08.039 Desicator (Size) 3</v>
      </c>
    </row>
    <row r="961" spans="1:10" x14ac:dyDescent="0.25">
      <c r="A961" s="1142">
        <v>2</v>
      </c>
      <c r="B961" s="1142">
        <v>4</v>
      </c>
      <c r="C961" s="1142">
        <v>3</v>
      </c>
      <c r="D961" s="1142">
        <v>8</v>
      </c>
      <c r="E961" s="1142">
        <v>40</v>
      </c>
      <c r="F961" s="1143" t="str">
        <f t="shared" si="28"/>
        <v>02.04.03.08.040</v>
      </c>
      <c r="G961" s="1144"/>
      <c r="H961" s="1142" t="s">
        <v>1685</v>
      </c>
      <c r="J961" s="1142" t="str">
        <f t="shared" si="29"/>
        <v>02.04.03.08.040 Desicator (Size) 4</v>
      </c>
    </row>
    <row r="962" spans="1:10" x14ac:dyDescent="0.25">
      <c r="A962" s="1142">
        <v>2</v>
      </c>
      <c r="B962" s="1142">
        <v>4</v>
      </c>
      <c r="C962" s="1142">
        <v>3</v>
      </c>
      <c r="D962" s="1142">
        <v>8</v>
      </c>
      <c r="E962" s="1142">
        <v>41</v>
      </c>
      <c r="F962" s="1143" t="str">
        <f t="shared" si="28"/>
        <v>02.04.03.08.041</v>
      </c>
      <c r="G962" s="1144"/>
      <c r="H962" s="1142" t="s">
        <v>1686</v>
      </c>
      <c r="J962" s="1142" t="str">
        <f t="shared" si="29"/>
        <v>02.04.03.08.041 Botol Air Saling dari 25 liter</v>
      </c>
    </row>
    <row r="963" spans="1:10" x14ac:dyDescent="0.25">
      <c r="A963" s="1142">
        <v>2</v>
      </c>
      <c r="B963" s="1142">
        <v>4</v>
      </c>
      <c r="C963" s="1142">
        <v>3</v>
      </c>
      <c r="D963" s="1142">
        <v>8</v>
      </c>
      <c r="E963" s="1142">
        <v>42</v>
      </c>
      <c r="F963" s="1143" t="str">
        <f t="shared" si="28"/>
        <v>02.04.03.08.042</v>
      </c>
      <c r="G963" s="1144"/>
      <c r="H963" s="1142" t="s">
        <v>1687</v>
      </c>
      <c r="J963" s="1142" t="str">
        <f t="shared" si="29"/>
        <v>02.04.03.08.042 Picnometer</v>
      </c>
    </row>
    <row r="964" spans="1:10" x14ac:dyDescent="0.25">
      <c r="A964" s="1142">
        <v>2</v>
      </c>
      <c r="B964" s="1142">
        <v>4</v>
      </c>
      <c r="C964" s="1142">
        <v>3</v>
      </c>
      <c r="D964" s="1142">
        <v>8</v>
      </c>
      <c r="E964" s="1142">
        <v>43</v>
      </c>
      <c r="F964" s="1143" t="str">
        <f t="shared" ref="F964:F1027" si="30">IF(A964&lt;&gt;"",RIGHT("0"&amp;A964,2)&amp;"."&amp;RIGHT("0"&amp;B964,2)&amp;"."&amp;RIGHT("0"&amp;C964,2)&amp;"."&amp;RIGHT("0"&amp;D964,2)&amp;"."&amp;IF(LEN(E964)&lt;3,RIGHT("00"&amp;E964,3),E964),"")</f>
        <v>02.04.03.08.043</v>
      </c>
      <c r="G964" s="1144"/>
      <c r="H964" s="1142" t="s">
        <v>1688</v>
      </c>
      <c r="J964" s="1142" t="str">
        <f t="shared" ref="J964:J1027" si="31">F964&amp;" "&amp;H964</f>
        <v>02.04.03.08.043 Desimeter (Hidrometer)</v>
      </c>
    </row>
    <row r="965" spans="1:10" x14ac:dyDescent="0.25">
      <c r="A965" s="1142">
        <v>2</v>
      </c>
      <c r="B965" s="1142">
        <v>4</v>
      </c>
      <c r="C965" s="1142">
        <v>3</v>
      </c>
      <c r="D965" s="1142">
        <v>8</v>
      </c>
      <c r="E965" s="1142">
        <v>44</v>
      </c>
      <c r="F965" s="1143" t="str">
        <f t="shared" si="30"/>
        <v>02.04.03.08.044</v>
      </c>
      <c r="G965" s="1144"/>
      <c r="H965" s="1142" t="s">
        <v>1689</v>
      </c>
      <c r="J965" s="1142" t="str">
        <f t="shared" si="31"/>
        <v>02.04.03.08.044 Telescope Tile Variable</v>
      </c>
    </row>
    <row r="966" spans="1:10" x14ac:dyDescent="0.25">
      <c r="A966" s="1142">
        <v>2</v>
      </c>
      <c r="B966" s="1142">
        <v>4</v>
      </c>
      <c r="C966" s="1142">
        <v>3</v>
      </c>
      <c r="D966" s="1142">
        <v>8</v>
      </c>
      <c r="E966" s="1142">
        <v>45</v>
      </c>
      <c r="F966" s="1143" t="str">
        <f t="shared" si="30"/>
        <v>02.04.03.08.045</v>
      </c>
      <c r="G966" s="1144"/>
      <c r="H966" s="1142" t="s">
        <v>1690</v>
      </c>
      <c r="J966" s="1142" t="str">
        <f t="shared" si="31"/>
        <v>02.04.03.08.045 Opitical Stran (Untuk Pemeriksaan Kaca)</v>
      </c>
    </row>
    <row r="967" spans="1:10" x14ac:dyDescent="0.25">
      <c r="A967" s="1142">
        <v>2</v>
      </c>
      <c r="B967" s="1142">
        <v>4</v>
      </c>
      <c r="C967" s="1142">
        <v>3</v>
      </c>
      <c r="D967" s="1142">
        <v>8</v>
      </c>
      <c r="E967" s="1142">
        <v>46</v>
      </c>
      <c r="F967" s="1143" t="str">
        <f t="shared" si="30"/>
        <v>02.04.03.08.046</v>
      </c>
      <c r="G967" s="1144"/>
      <c r="H967" s="1142" t="s">
        <v>1691</v>
      </c>
      <c r="J967" s="1142" t="str">
        <f t="shared" si="31"/>
        <v>02.04.03.08.046 Opitical Teknis Gange (Pengukur tebal dinding)</v>
      </c>
    </row>
    <row r="968" spans="1:10" x14ac:dyDescent="0.25">
      <c r="A968" s="1142">
        <v>2</v>
      </c>
      <c r="B968" s="1142">
        <v>4</v>
      </c>
      <c r="C968" s="1142">
        <v>3</v>
      </c>
      <c r="D968" s="1142">
        <v>8</v>
      </c>
      <c r="E968" s="1142">
        <v>47</v>
      </c>
      <c r="F968" s="1143" t="str">
        <f t="shared" si="30"/>
        <v>02.04.03.08.047</v>
      </c>
      <c r="G968" s="1144"/>
      <c r="H968" s="1142" t="s">
        <v>1692</v>
      </c>
      <c r="J968" s="1142" t="str">
        <f t="shared" si="31"/>
        <v>02.04.03.08.047 Lifter Capasitas 500 Kg</v>
      </c>
    </row>
    <row r="969" spans="1:10" x14ac:dyDescent="0.25">
      <c r="A969" s="1142">
        <v>2</v>
      </c>
      <c r="B969" s="1142">
        <v>4</v>
      </c>
      <c r="C969" s="1142">
        <v>3</v>
      </c>
      <c r="D969" s="1142">
        <v>8</v>
      </c>
      <c r="E969" s="1142">
        <v>48</v>
      </c>
      <c r="F969" s="1143" t="str">
        <f t="shared" si="30"/>
        <v>02.04.03.08.048</v>
      </c>
      <c r="G969" s="1144"/>
      <c r="H969" s="1142" t="s">
        <v>1693</v>
      </c>
      <c r="J969" s="1142" t="str">
        <f t="shared" si="31"/>
        <v>02.04.03.08.048 Taximeter Tester</v>
      </c>
    </row>
    <row r="970" spans="1:10" x14ac:dyDescent="0.25">
      <c r="A970" s="1142">
        <v>2</v>
      </c>
      <c r="B970" s="1142">
        <v>4</v>
      </c>
      <c r="C970" s="1142">
        <v>3</v>
      </c>
      <c r="D970" s="1142">
        <v>8</v>
      </c>
      <c r="E970" s="1142">
        <v>49</v>
      </c>
      <c r="F970" s="1143" t="str">
        <f t="shared" si="30"/>
        <v>02.04.03.08.049</v>
      </c>
      <c r="G970" s="1144"/>
      <c r="H970" s="1142" t="s">
        <v>1694</v>
      </c>
      <c r="J970" s="1142" t="str">
        <f t="shared" si="31"/>
        <v>02.04.03.08.049 Spedometer Tester</v>
      </c>
    </row>
    <row r="971" spans="1:10" x14ac:dyDescent="0.25">
      <c r="A971" s="1142">
        <v>2</v>
      </c>
      <c r="B971" s="1142">
        <v>4</v>
      </c>
      <c r="C971" s="1142">
        <v>3</v>
      </c>
      <c r="D971" s="1142">
        <v>8</v>
      </c>
      <c r="E971" s="1142">
        <v>50</v>
      </c>
      <c r="F971" s="1143" t="str">
        <f t="shared" si="30"/>
        <v>02.04.03.08.050</v>
      </c>
      <c r="G971" s="1144"/>
      <c r="H971" s="1142" t="s">
        <v>1695</v>
      </c>
      <c r="J971" s="1142" t="str">
        <f t="shared" si="31"/>
        <v>02.04.03.08.050 Standard Guage Blooks</v>
      </c>
    </row>
    <row r="972" spans="1:10" x14ac:dyDescent="0.25">
      <c r="A972" s="1142">
        <v>2</v>
      </c>
      <c r="B972" s="1142">
        <v>4</v>
      </c>
      <c r="C972" s="1142">
        <v>3</v>
      </c>
      <c r="D972" s="1142">
        <v>8</v>
      </c>
      <c r="E972" s="1142">
        <v>51</v>
      </c>
      <c r="F972" s="1143" t="str">
        <f t="shared" si="30"/>
        <v>02.04.03.08.051</v>
      </c>
      <c r="G972" s="1144"/>
      <c r="H972" s="1142" t="s">
        <v>1696</v>
      </c>
      <c r="J972" s="1142" t="str">
        <f t="shared" si="31"/>
        <v>02.04.03.08.051 Finest Direct Reading Insterm Mocrometer of Varion</v>
      </c>
    </row>
    <row r="973" spans="1:10" x14ac:dyDescent="0.25">
      <c r="A973" s="1142">
        <v>2</v>
      </c>
      <c r="B973" s="1142">
        <v>4</v>
      </c>
      <c r="C973" s="1142">
        <v>3</v>
      </c>
      <c r="D973" s="1142">
        <v>8</v>
      </c>
      <c r="E973" s="1142">
        <v>52</v>
      </c>
      <c r="F973" s="1143" t="str">
        <f t="shared" si="30"/>
        <v>02.04.03.08.052</v>
      </c>
      <c r="G973" s="1144"/>
      <c r="H973" s="1142" t="s">
        <v>1697</v>
      </c>
      <c r="J973" s="1142" t="str">
        <f t="shared" si="31"/>
        <v>02.04.03.08.052 Constant Temperature Combined Bridge Thermostat</v>
      </c>
    </row>
    <row r="974" spans="1:10" x14ac:dyDescent="0.25">
      <c r="A974" s="1142">
        <v>2</v>
      </c>
      <c r="B974" s="1142">
        <v>4</v>
      </c>
      <c r="C974" s="1142">
        <v>3</v>
      </c>
      <c r="D974" s="1142">
        <v>8</v>
      </c>
      <c r="E974" s="1142">
        <v>53</v>
      </c>
      <c r="F974" s="1143" t="str">
        <f t="shared" si="30"/>
        <v>02.04.03.08.053</v>
      </c>
      <c r="G974" s="1144"/>
      <c r="H974" s="1142" t="s">
        <v>1698</v>
      </c>
      <c r="J974" s="1142" t="str">
        <f t="shared" si="31"/>
        <v>02.04.03.08.053 Transparan Plastic Rack Insert For 20 Test Tubes 7</v>
      </c>
    </row>
    <row r="975" spans="1:10" x14ac:dyDescent="0.25">
      <c r="A975" s="1142">
        <v>2</v>
      </c>
      <c r="B975" s="1142">
        <v>4</v>
      </c>
      <c r="C975" s="1142">
        <v>3</v>
      </c>
      <c r="D975" s="1142">
        <v>8</v>
      </c>
      <c r="E975" s="1142">
        <v>54</v>
      </c>
      <c r="F975" s="1143" t="str">
        <f t="shared" si="30"/>
        <v>02.04.03.08.054</v>
      </c>
      <c r="G975" s="1144"/>
      <c r="H975" s="1142" t="s">
        <v>1699</v>
      </c>
      <c r="J975" s="1142" t="str">
        <f t="shared" si="31"/>
        <v>02.04.03.08.054 Water Bath Plexglass Capasity 71</v>
      </c>
    </row>
    <row r="976" spans="1:10" x14ac:dyDescent="0.25">
      <c r="A976" s="1142">
        <v>2</v>
      </c>
      <c r="B976" s="1142">
        <v>4</v>
      </c>
      <c r="C976" s="1142">
        <v>3</v>
      </c>
      <c r="D976" s="1142">
        <v>8</v>
      </c>
      <c r="E976" s="1142">
        <v>55</v>
      </c>
      <c r="F976" s="1143" t="str">
        <f t="shared" si="30"/>
        <v>02.04.03.08.055</v>
      </c>
      <c r="G976" s="1144"/>
      <c r="H976" s="1142" t="s">
        <v>1700</v>
      </c>
      <c r="J976" s="1142" t="str">
        <f t="shared" si="31"/>
        <v>02.04.03.08.055 Test Tube Rack Stainiesstel With 10 Holes 18 mm Di</v>
      </c>
    </row>
    <row r="977" spans="1:10" x14ac:dyDescent="0.25">
      <c r="A977" s="1142">
        <v>2</v>
      </c>
      <c r="B977" s="1142">
        <v>4</v>
      </c>
      <c r="C977" s="1142">
        <v>3</v>
      </c>
      <c r="D977" s="1142">
        <v>8</v>
      </c>
      <c r="E977" s="1142">
        <v>56</v>
      </c>
      <c r="F977" s="1143" t="str">
        <f t="shared" si="30"/>
        <v>02.04.03.08.056</v>
      </c>
      <c r="G977" s="1144"/>
      <c r="H977" s="1142" t="s">
        <v>1701</v>
      </c>
      <c r="J977" s="1142" t="str">
        <f t="shared" si="31"/>
        <v>02.04.03.08.056 Colorimeter Thermometer Aceto</v>
      </c>
    </row>
    <row r="978" spans="1:10" x14ac:dyDescent="0.25">
      <c r="A978" s="1142">
        <v>2</v>
      </c>
      <c r="B978" s="1142">
        <v>4</v>
      </c>
      <c r="C978" s="1142">
        <v>3</v>
      </c>
      <c r="D978" s="1142">
        <v>8</v>
      </c>
      <c r="E978" s="1142">
        <v>57</v>
      </c>
      <c r="F978" s="1143" t="str">
        <f t="shared" si="30"/>
        <v>02.04.03.08.057</v>
      </c>
      <c r="G978" s="1144"/>
      <c r="H978" s="1142" t="s">
        <v>1702</v>
      </c>
      <c r="J978" s="1142" t="str">
        <f t="shared" si="31"/>
        <v>02.04.03.08.057 Sit Of Geoge Pretition Lands Berger Thermometer</v>
      </c>
    </row>
    <row r="979" spans="1:10" x14ac:dyDescent="0.25">
      <c r="A979" s="1142">
        <v>2</v>
      </c>
      <c r="B979" s="1142">
        <v>4</v>
      </c>
      <c r="C979" s="1142">
        <v>3</v>
      </c>
      <c r="D979" s="1142">
        <v>8</v>
      </c>
      <c r="E979" s="1142">
        <v>58</v>
      </c>
      <c r="F979" s="1143" t="str">
        <f t="shared" si="30"/>
        <v>02.04.03.08.058</v>
      </c>
      <c r="G979" s="1144"/>
      <c r="H979" s="1142" t="s">
        <v>1703</v>
      </c>
      <c r="J979" s="1142" t="str">
        <f t="shared" si="31"/>
        <v>02.04.03.08.058 Set Of 14 Hight Precision Ameral Thermometer</v>
      </c>
    </row>
    <row r="980" spans="1:10" x14ac:dyDescent="0.25">
      <c r="A980" s="1142">
        <v>2</v>
      </c>
      <c r="B980" s="1142">
        <v>4</v>
      </c>
      <c r="C980" s="1142">
        <v>3</v>
      </c>
      <c r="D980" s="1142">
        <v>8</v>
      </c>
      <c r="E980" s="1142">
        <v>59</v>
      </c>
      <c r="F980" s="1143" t="str">
        <f t="shared" si="30"/>
        <v>02.04.03.08.059</v>
      </c>
      <c r="G980" s="1144"/>
      <c r="H980" s="1142" t="s">
        <v>1704</v>
      </c>
      <c r="J980" s="1142" t="str">
        <f t="shared" si="31"/>
        <v>02.04.03.08.059 Addition Tunner Stop Watch</v>
      </c>
    </row>
    <row r="981" spans="1:10" x14ac:dyDescent="0.25">
      <c r="A981" s="1142">
        <v>2</v>
      </c>
      <c r="B981" s="1142">
        <v>4</v>
      </c>
      <c r="C981" s="1142">
        <v>3</v>
      </c>
      <c r="D981" s="1142">
        <v>8</v>
      </c>
      <c r="E981" s="1142">
        <v>60</v>
      </c>
      <c r="F981" s="1143" t="str">
        <f t="shared" si="30"/>
        <v>02.04.03.08.060</v>
      </c>
      <c r="G981" s="1144"/>
      <c r="H981" s="1142" t="s">
        <v>1705</v>
      </c>
      <c r="J981" s="1142" t="str">
        <f t="shared" si="31"/>
        <v>02.04.03.08.060 Universal Clamp Clampinh Range 6 To 12 mm</v>
      </c>
    </row>
    <row r="982" spans="1:10" x14ac:dyDescent="0.25">
      <c r="A982" s="1142">
        <v>2</v>
      </c>
      <c r="B982" s="1142">
        <v>4</v>
      </c>
      <c r="C982" s="1142">
        <v>3</v>
      </c>
      <c r="D982" s="1142">
        <v>8</v>
      </c>
      <c r="E982" s="1142">
        <v>61</v>
      </c>
      <c r="F982" s="1143" t="str">
        <f t="shared" si="30"/>
        <v>02.04.03.08.061</v>
      </c>
      <c r="G982" s="1144"/>
      <c r="H982" s="1142" t="s">
        <v>1706</v>
      </c>
      <c r="J982" s="1142" t="str">
        <f t="shared" si="31"/>
        <v>02.04.03.08.061 Unmiversal Clamp Clampinh Range 6 To 75 mm</v>
      </c>
    </row>
    <row r="983" spans="1:10" x14ac:dyDescent="0.25">
      <c r="A983" s="1142">
        <v>2</v>
      </c>
      <c r="B983" s="1142">
        <v>4</v>
      </c>
      <c r="C983" s="1142">
        <v>3</v>
      </c>
      <c r="D983" s="1142">
        <v>8</v>
      </c>
      <c r="E983" s="1142">
        <v>62</v>
      </c>
      <c r="F983" s="1143" t="str">
        <f t="shared" si="30"/>
        <v>02.04.03.08.062</v>
      </c>
      <c r="G983" s="1144"/>
      <c r="H983" s="1142" t="s">
        <v>1707</v>
      </c>
      <c r="J983" s="1142" t="str">
        <f t="shared" si="31"/>
        <v>02.04.03.08.062 Venier Caliver</v>
      </c>
    </row>
    <row r="984" spans="1:10" x14ac:dyDescent="0.25">
      <c r="A984" s="1142">
        <v>2</v>
      </c>
      <c r="B984" s="1142">
        <v>4</v>
      </c>
      <c r="C984" s="1142">
        <v>3</v>
      </c>
      <c r="D984" s="1142">
        <v>8</v>
      </c>
      <c r="E984" s="1142">
        <v>63</v>
      </c>
      <c r="F984" s="1143" t="str">
        <f t="shared" si="30"/>
        <v>02.04.03.08.063</v>
      </c>
      <c r="G984" s="1144"/>
      <c r="H984" s="1142" t="s">
        <v>1708</v>
      </c>
      <c r="J984" s="1142" t="str">
        <f t="shared" si="31"/>
        <v>02.04.03.08.063 Prople Proyektor Toyo Serie</v>
      </c>
    </row>
    <row r="985" spans="1:10" x14ac:dyDescent="0.25">
      <c r="A985" s="1142">
        <v>2</v>
      </c>
      <c r="B985" s="1142">
        <v>4</v>
      </c>
      <c r="C985" s="1142">
        <v>3</v>
      </c>
      <c r="D985" s="1142">
        <v>8</v>
      </c>
      <c r="E985" s="1142">
        <v>64</v>
      </c>
      <c r="F985" s="1143" t="str">
        <f t="shared" si="30"/>
        <v>02.04.03.08.064</v>
      </c>
      <c r="G985" s="1144"/>
      <c r="H985" s="1142" t="s">
        <v>1709</v>
      </c>
      <c r="J985" s="1142" t="str">
        <f t="shared" si="31"/>
        <v>02.04.03.08.064 Tool Maker Mocroscope Magnification 30 x</v>
      </c>
    </row>
    <row r="986" spans="1:10" x14ac:dyDescent="0.25">
      <c r="A986" s="1142">
        <v>2</v>
      </c>
      <c r="B986" s="1142">
        <v>4</v>
      </c>
      <c r="C986" s="1142">
        <v>3</v>
      </c>
      <c r="D986" s="1142">
        <v>8</v>
      </c>
      <c r="E986" s="1142">
        <v>65</v>
      </c>
      <c r="F986" s="1143" t="str">
        <f t="shared" si="30"/>
        <v>02.04.03.08.065</v>
      </c>
      <c r="G986" s="1144"/>
      <c r="H986" s="1142" t="s">
        <v>1710</v>
      </c>
      <c r="J986" s="1142" t="str">
        <f t="shared" si="31"/>
        <v>02.04.03.08.065 Alat Ukur/Pembanding Lain-lain</v>
      </c>
    </row>
    <row r="987" spans="1:10" x14ac:dyDescent="0.25">
      <c r="A987" s="1142">
        <v>2</v>
      </c>
      <c r="B987" s="1142">
        <v>4</v>
      </c>
      <c r="C987" s="1142">
        <v>3</v>
      </c>
      <c r="D987" s="1142">
        <v>9</v>
      </c>
      <c r="E987" s="1142">
        <v>1</v>
      </c>
      <c r="F987" s="1143" t="str">
        <f t="shared" si="30"/>
        <v>02.04.03.09.001</v>
      </c>
      <c r="G987" s="1144"/>
      <c r="H987" s="1142" t="s">
        <v>1711</v>
      </c>
      <c r="J987" s="1142" t="str">
        <f t="shared" si="31"/>
        <v>02.04.03.09.001 Meter x-27 Dari Platina Tridium</v>
      </c>
    </row>
    <row r="988" spans="1:10" x14ac:dyDescent="0.25">
      <c r="A988" s="1142">
        <v>2</v>
      </c>
      <c r="B988" s="1142">
        <v>4</v>
      </c>
      <c r="C988" s="1142">
        <v>3</v>
      </c>
      <c r="D988" s="1142">
        <v>9</v>
      </c>
      <c r="E988" s="1142">
        <v>2</v>
      </c>
      <c r="F988" s="1143" t="str">
        <f t="shared" si="30"/>
        <v>02.04.03.09.002</v>
      </c>
      <c r="G988" s="1144"/>
      <c r="H988" s="1142" t="s">
        <v>1712</v>
      </c>
      <c r="J988" s="1142" t="str">
        <f t="shared" si="31"/>
        <v>02.04.03.09.002 H. Meter Dari Baja Nikel</v>
      </c>
    </row>
    <row r="989" spans="1:10" x14ac:dyDescent="0.25">
      <c r="A989" s="1142">
        <v>2</v>
      </c>
      <c r="B989" s="1142">
        <v>4</v>
      </c>
      <c r="C989" s="1142">
        <v>3</v>
      </c>
      <c r="D989" s="1142">
        <v>9</v>
      </c>
      <c r="E989" s="1142">
        <v>3</v>
      </c>
      <c r="F989" s="1143" t="str">
        <f t="shared" si="30"/>
        <v>02.04.03.09.003</v>
      </c>
      <c r="G989" s="1144"/>
      <c r="H989" s="1142" t="s">
        <v>1713</v>
      </c>
      <c r="J989" s="1142" t="str">
        <f t="shared" si="31"/>
        <v>02.04.03.09.003 Komparator</v>
      </c>
    </row>
    <row r="990" spans="1:10" x14ac:dyDescent="0.25">
      <c r="A990" s="1142">
        <v>2</v>
      </c>
      <c r="B990" s="1142">
        <v>4</v>
      </c>
      <c r="C990" s="1142">
        <v>3</v>
      </c>
      <c r="D990" s="1142">
        <v>9</v>
      </c>
      <c r="E990" s="1142">
        <v>4</v>
      </c>
      <c r="F990" s="1143" t="str">
        <f t="shared" si="30"/>
        <v>02.04.03.09.004</v>
      </c>
      <c r="G990" s="1144"/>
      <c r="H990" s="1142" t="s">
        <v>1714</v>
      </c>
      <c r="J990" s="1142" t="str">
        <f t="shared" si="31"/>
        <v>02.04.03.09.004 Alat Pengukur Garis Tengah</v>
      </c>
    </row>
    <row r="991" spans="1:10" x14ac:dyDescent="0.25">
      <c r="A991" s="1142">
        <v>2</v>
      </c>
      <c r="B991" s="1142">
        <v>4</v>
      </c>
      <c r="C991" s="1142">
        <v>3</v>
      </c>
      <c r="D991" s="1142">
        <v>9</v>
      </c>
      <c r="E991" s="1142">
        <v>5</v>
      </c>
      <c r="F991" s="1143" t="str">
        <f t="shared" si="30"/>
        <v>02.04.03.09.005</v>
      </c>
      <c r="G991" s="1144"/>
      <c r="H991" s="1142" t="s">
        <v>1715</v>
      </c>
      <c r="J991" s="1142" t="str">
        <f t="shared" si="31"/>
        <v>02.04.03.09.005 Ban Ukur</v>
      </c>
    </row>
    <row r="992" spans="1:10" x14ac:dyDescent="0.25">
      <c r="A992" s="1142">
        <v>2</v>
      </c>
      <c r="B992" s="1142">
        <v>4</v>
      </c>
      <c r="C992" s="1142">
        <v>3</v>
      </c>
      <c r="D992" s="1142">
        <v>9</v>
      </c>
      <c r="E992" s="1142">
        <v>6</v>
      </c>
      <c r="F992" s="1143" t="str">
        <f t="shared" si="30"/>
        <v>02.04.03.09.006</v>
      </c>
      <c r="G992" s="1144"/>
      <c r="H992" s="1142" t="s">
        <v>1716</v>
      </c>
      <c r="J992" s="1142" t="str">
        <f t="shared" si="31"/>
        <v>02.04.03.09.006 Diameter Tape</v>
      </c>
    </row>
    <row r="993" spans="1:10" x14ac:dyDescent="0.25">
      <c r="A993" s="1142">
        <v>2</v>
      </c>
      <c r="B993" s="1142">
        <v>4</v>
      </c>
      <c r="C993" s="1142">
        <v>3</v>
      </c>
      <c r="D993" s="1142">
        <v>9</v>
      </c>
      <c r="E993" s="1142">
        <v>7</v>
      </c>
      <c r="F993" s="1143" t="str">
        <f t="shared" si="30"/>
        <v>02.04.03.09.007</v>
      </c>
      <c r="G993" s="1144"/>
      <c r="H993" s="1142" t="s">
        <v>1717</v>
      </c>
      <c r="J993" s="1142" t="str">
        <f t="shared" si="31"/>
        <v>02.04.03.09.007 Ukuran Tinggi Orang</v>
      </c>
    </row>
    <row r="994" spans="1:10" x14ac:dyDescent="0.25">
      <c r="A994" s="1142">
        <v>2</v>
      </c>
      <c r="B994" s="1142">
        <v>4</v>
      </c>
      <c r="C994" s="1142">
        <v>3</v>
      </c>
      <c r="D994" s="1142">
        <v>9</v>
      </c>
      <c r="E994" s="1142">
        <v>8</v>
      </c>
      <c r="F994" s="1143" t="str">
        <f t="shared" si="30"/>
        <v>02.04.03.09.008</v>
      </c>
      <c r="G994" s="1144"/>
      <c r="H994" s="1142" t="s">
        <v>1718</v>
      </c>
      <c r="J994" s="1142" t="str">
        <f t="shared" si="31"/>
        <v>02.04.03.09.008 Schulfimaat (Ukuran Ingsuf)</v>
      </c>
    </row>
    <row r="995" spans="1:10" x14ac:dyDescent="0.25">
      <c r="A995" s="1142">
        <v>2</v>
      </c>
      <c r="B995" s="1142">
        <v>4</v>
      </c>
      <c r="C995" s="1142">
        <v>3</v>
      </c>
      <c r="D995" s="1142">
        <v>9</v>
      </c>
      <c r="E995" s="1142">
        <v>9</v>
      </c>
      <c r="F995" s="1143" t="str">
        <f t="shared" si="30"/>
        <v>02.04.03.09.009</v>
      </c>
      <c r="G995" s="1144"/>
      <c r="H995" s="1142" t="s">
        <v>1719</v>
      </c>
      <c r="J995" s="1142" t="str">
        <f t="shared" si="31"/>
        <v>02.04.03.09.009 Liffer Standard (1 Liter)</v>
      </c>
    </row>
    <row r="996" spans="1:10" x14ac:dyDescent="0.25">
      <c r="A996" s="1142">
        <v>2</v>
      </c>
      <c r="B996" s="1142">
        <v>4</v>
      </c>
      <c r="C996" s="1142">
        <v>3</v>
      </c>
      <c r="D996" s="1142">
        <v>9</v>
      </c>
      <c r="E996" s="1142">
        <v>10</v>
      </c>
      <c r="F996" s="1143" t="str">
        <f t="shared" si="30"/>
        <v>02.04.03.09.010</v>
      </c>
      <c r="G996" s="1144"/>
      <c r="H996" s="1142" t="s">
        <v>1720</v>
      </c>
      <c r="J996" s="1142" t="str">
        <f t="shared" si="31"/>
        <v>02.04.03.09.010 Bejana Ukur</v>
      </c>
    </row>
    <row r="997" spans="1:10" x14ac:dyDescent="0.25">
      <c r="A997" s="1142">
        <v>2</v>
      </c>
      <c r="B997" s="1142">
        <v>4</v>
      </c>
      <c r="C997" s="1142">
        <v>3</v>
      </c>
      <c r="D997" s="1142">
        <v>9</v>
      </c>
      <c r="E997" s="1142">
        <v>11</v>
      </c>
      <c r="F997" s="1143" t="str">
        <f t="shared" si="30"/>
        <v>02.04.03.09.011</v>
      </c>
      <c r="G997" s="1144"/>
      <c r="H997" s="1142" t="s">
        <v>1721</v>
      </c>
      <c r="J997" s="1142" t="str">
        <f t="shared" si="31"/>
        <v>02.04.03.09.011 Alat Ukur Kadar Air</v>
      </c>
    </row>
    <row r="998" spans="1:10" x14ac:dyDescent="0.25">
      <c r="A998" s="1142">
        <v>2</v>
      </c>
      <c r="B998" s="1142">
        <v>4</v>
      </c>
      <c r="C998" s="1142">
        <v>3</v>
      </c>
      <c r="D998" s="1142">
        <v>9</v>
      </c>
      <c r="E998" s="1142">
        <v>12</v>
      </c>
      <c r="F998" s="1143" t="str">
        <f t="shared" si="30"/>
        <v>02.04.03.09.012</v>
      </c>
      <c r="G998" s="1144"/>
      <c r="H998" s="1142" t="s">
        <v>1722</v>
      </c>
      <c r="J998" s="1142" t="str">
        <f t="shared" si="31"/>
        <v>02.04.03.09.012 Alat Ukur Pemecah Kulit Gabag</v>
      </c>
    </row>
    <row r="999" spans="1:10" x14ac:dyDescent="0.25">
      <c r="A999" s="1142">
        <v>2</v>
      </c>
      <c r="B999" s="1142">
        <v>4</v>
      </c>
      <c r="C999" s="1142">
        <v>3</v>
      </c>
      <c r="D999" s="1142">
        <v>9</v>
      </c>
      <c r="E999" s="1142">
        <v>13</v>
      </c>
      <c r="F999" s="1143" t="str">
        <f t="shared" si="30"/>
        <v>02.04.03.09.013</v>
      </c>
      <c r="G999" s="1144"/>
      <c r="H999" s="1142" t="s">
        <v>1723</v>
      </c>
      <c r="J999" s="1142" t="str">
        <f t="shared" si="31"/>
        <v>02.04.03.09.013 ALat Ukur Lainnya (Lain-lain)</v>
      </c>
    </row>
    <row r="1000" spans="1:10" x14ac:dyDescent="0.25">
      <c r="A1000" s="1142">
        <v>2</v>
      </c>
      <c r="B1000" s="1142">
        <v>4</v>
      </c>
      <c r="C1000" s="1142">
        <v>3</v>
      </c>
      <c r="D1000" s="1142">
        <v>10</v>
      </c>
      <c r="E1000" s="1142">
        <v>1</v>
      </c>
      <c r="F1000" s="1143" t="str">
        <f t="shared" si="30"/>
        <v>02.04.03.10.001</v>
      </c>
      <c r="G1000" s="1144"/>
      <c r="H1000" s="1142" t="s">
        <v>1724</v>
      </c>
      <c r="J1000" s="1142" t="str">
        <f t="shared" si="31"/>
        <v>02.04.03.10.001 Timbangan Jembatan Capasitas 10 Ton</v>
      </c>
    </row>
    <row r="1001" spans="1:10" x14ac:dyDescent="0.25">
      <c r="A1001" s="1142">
        <v>2</v>
      </c>
      <c r="B1001" s="1142">
        <v>4</v>
      </c>
      <c r="C1001" s="1142">
        <v>3</v>
      </c>
      <c r="D1001" s="1142">
        <v>10</v>
      </c>
      <c r="E1001" s="1142">
        <v>2</v>
      </c>
      <c r="F1001" s="1143" t="str">
        <f t="shared" si="30"/>
        <v>02.04.03.10.002</v>
      </c>
      <c r="G1001" s="1144"/>
      <c r="H1001" s="1142" t="s">
        <v>1725</v>
      </c>
      <c r="J1001" s="1142" t="str">
        <f t="shared" si="31"/>
        <v>02.04.03.10.002 Timbangan</v>
      </c>
    </row>
    <row r="1002" spans="1:10" x14ac:dyDescent="0.25">
      <c r="A1002" s="1142">
        <v>2</v>
      </c>
      <c r="B1002" s="1142">
        <v>4</v>
      </c>
      <c r="C1002" s="1142">
        <v>3</v>
      </c>
      <c r="D1002" s="1142">
        <v>10</v>
      </c>
      <c r="E1002" s="1142">
        <v>3</v>
      </c>
      <c r="F1002" s="1143" t="str">
        <f t="shared" si="30"/>
        <v>02.04.03.10.003</v>
      </c>
      <c r="G1002" s="1144"/>
      <c r="H1002" s="1142" t="s">
        <v>1726</v>
      </c>
      <c r="J1002" s="1142" t="str">
        <f t="shared" si="31"/>
        <v>02.04.03.10.003 Timbangan Meja Kapasitas 5 kg</v>
      </c>
    </row>
    <row r="1003" spans="1:10" x14ac:dyDescent="0.25">
      <c r="A1003" s="1142">
        <v>2</v>
      </c>
      <c r="B1003" s="1142">
        <v>4</v>
      </c>
      <c r="C1003" s="1142">
        <v>3</v>
      </c>
      <c r="D1003" s="1142">
        <v>10</v>
      </c>
      <c r="E1003" s="1142">
        <v>4</v>
      </c>
      <c r="F1003" s="1143" t="str">
        <f t="shared" si="30"/>
        <v>02.04.03.10.004</v>
      </c>
      <c r="G1003" s="1144"/>
      <c r="H1003" s="1142" t="s">
        <v>1727</v>
      </c>
      <c r="J1003" s="1142" t="str">
        <f t="shared" si="31"/>
        <v>02.04.03.10.004 Timbangan BBI Kapasitas 100 Kg</v>
      </c>
    </row>
    <row r="1004" spans="1:10" x14ac:dyDescent="0.25">
      <c r="A1004" s="1142">
        <v>2</v>
      </c>
      <c r="B1004" s="1142">
        <v>4</v>
      </c>
      <c r="C1004" s="1142">
        <v>3</v>
      </c>
      <c r="D1004" s="1142">
        <v>10</v>
      </c>
      <c r="E1004" s="1142">
        <v>5</v>
      </c>
      <c r="F1004" s="1143" t="str">
        <f t="shared" si="30"/>
        <v>02.04.03.10.005</v>
      </c>
      <c r="G1004" s="1144"/>
      <c r="H1004" s="1142" t="s">
        <v>1728</v>
      </c>
      <c r="J1004" s="1142" t="str">
        <f t="shared" si="31"/>
        <v>02.04.03.10.005 Timbangan BBI Kapasitas 25 Kg</v>
      </c>
    </row>
    <row r="1005" spans="1:10" x14ac:dyDescent="0.25">
      <c r="A1005" s="1142">
        <v>2</v>
      </c>
      <c r="B1005" s="1142">
        <v>4</v>
      </c>
      <c r="C1005" s="1142">
        <v>3</v>
      </c>
      <c r="D1005" s="1142">
        <v>10</v>
      </c>
      <c r="E1005" s="1142">
        <v>6</v>
      </c>
      <c r="F1005" s="1143" t="str">
        <f t="shared" si="30"/>
        <v>02.04.03.10.006</v>
      </c>
      <c r="G1005" s="1144"/>
      <c r="H1005" s="1142" t="s">
        <v>1729</v>
      </c>
      <c r="J1005" s="1142" t="str">
        <f t="shared" si="31"/>
        <v>02.04.03.10.006 Timbangan BBI Kapasitas 15 Kg (Timbangan Bayi)</v>
      </c>
    </row>
    <row r="1006" spans="1:10" x14ac:dyDescent="0.25">
      <c r="A1006" s="1142">
        <v>2</v>
      </c>
      <c r="B1006" s="1142">
        <v>4</v>
      </c>
      <c r="C1006" s="1142">
        <v>3</v>
      </c>
      <c r="D1006" s="1142">
        <v>10</v>
      </c>
      <c r="E1006" s="1142">
        <v>7</v>
      </c>
      <c r="F1006" s="1143" t="str">
        <f t="shared" si="30"/>
        <v>02.04.03.10.007</v>
      </c>
      <c r="G1006" s="1144"/>
      <c r="H1006" s="1142" t="s">
        <v>1730</v>
      </c>
      <c r="J1006" s="1142" t="str">
        <f t="shared" si="31"/>
        <v>02.04.03.10.007 Timbangan BBI Kapasitas 10 Kg</v>
      </c>
    </row>
    <row r="1007" spans="1:10" x14ac:dyDescent="0.25">
      <c r="A1007" s="1142">
        <v>2</v>
      </c>
      <c r="B1007" s="1142">
        <v>4</v>
      </c>
      <c r="C1007" s="1142">
        <v>3</v>
      </c>
      <c r="D1007" s="1142">
        <v>10</v>
      </c>
      <c r="E1007" s="1142">
        <v>8</v>
      </c>
      <c r="F1007" s="1143" t="str">
        <f t="shared" si="30"/>
        <v>02.04.03.10.008</v>
      </c>
      <c r="G1007" s="1144"/>
      <c r="H1007" s="1142" t="s">
        <v>1731</v>
      </c>
      <c r="J1007" s="1142" t="str">
        <f t="shared" si="31"/>
        <v>02.04.03.10.008 Timbangan Cepat Kapasitas 10 Kg</v>
      </c>
    </row>
    <row r="1008" spans="1:10" x14ac:dyDescent="0.25">
      <c r="A1008" s="1142">
        <v>2</v>
      </c>
      <c r="B1008" s="1142">
        <v>4</v>
      </c>
      <c r="C1008" s="1142">
        <v>3</v>
      </c>
      <c r="D1008" s="1142">
        <v>10</v>
      </c>
      <c r="E1008" s="1142">
        <v>9</v>
      </c>
      <c r="F1008" s="1143" t="str">
        <f t="shared" si="30"/>
        <v>02.04.03.10.009</v>
      </c>
      <c r="G1008" s="1144"/>
      <c r="H1008" s="1142" t="s">
        <v>1732</v>
      </c>
      <c r="J1008" s="1142" t="str">
        <f t="shared" si="31"/>
        <v>02.04.03.10.009 Timbangan Cepat Kapasitas 25 Kg</v>
      </c>
    </row>
    <row r="1009" spans="1:10" x14ac:dyDescent="0.25">
      <c r="A1009" s="1142">
        <v>2</v>
      </c>
      <c r="B1009" s="1142">
        <v>4</v>
      </c>
      <c r="C1009" s="1142">
        <v>3</v>
      </c>
      <c r="D1009" s="1142">
        <v>10</v>
      </c>
      <c r="E1009" s="1142">
        <v>10</v>
      </c>
      <c r="F1009" s="1143" t="str">
        <f t="shared" si="30"/>
        <v>02.04.03.10.010</v>
      </c>
      <c r="G1009" s="1144"/>
      <c r="H1009" s="1142" t="s">
        <v>1733</v>
      </c>
      <c r="J1009" s="1142" t="str">
        <f t="shared" si="31"/>
        <v>02.04.03.10.010 Timbangan Cepat Kapasitas 200 Kg</v>
      </c>
    </row>
    <row r="1010" spans="1:10" x14ac:dyDescent="0.25">
      <c r="A1010" s="1142">
        <v>2</v>
      </c>
      <c r="B1010" s="1142">
        <v>4</v>
      </c>
      <c r="C1010" s="1142">
        <v>3</v>
      </c>
      <c r="D1010" s="1142">
        <v>10</v>
      </c>
      <c r="E1010" s="1142">
        <v>11</v>
      </c>
      <c r="F1010" s="1143" t="str">
        <f t="shared" si="30"/>
        <v>02.04.03.10.011</v>
      </c>
      <c r="G1010" s="1144"/>
      <c r="H1010" s="1142" t="s">
        <v>1734</v>
      </c>
      <c r="J1010" s="1142" t="str">
        <f t="shared" si="31"/>
        <v>02.04.03.10.011 Timbangan Cepat Kapasotas 100 Kg</v>
      </c>
    </row>
    <row r="1011" spans="1:10" x14ac:dyDescent="0.25">
      <c r="A1011" s="1142">
        <v>2</v>
      </c>
      <c r="B1011" s="1142">
        <v>4</v>
      </c>
      <c r="C1011" s="1142">
        <v>3</v>
      </c>
      <c r="D1011" s="1142">
        <v>10</v>
      </c>
      <c r="E1011" s="1142">
        <v>12</v>
      </c>
      <c r="F1011" s="1143" t="str">
        <f t="shared" si="30"/>
        <v>02.04.03.10.012</v>
      </c>
      <c r="G1011" s="1144"/>
      <c r="H1011" s="1142" t="s">
        <v>1735</v>
      </c>
      <c r="J1011" s="1142" t="str">
        <f t="shared" si="31"/>
        <v>02.04.03.10.012 Timbangan Pegas Kapasitas 25 Kg</v>
      </c>
    </row>
    <row r="1012" spans="1:10" x14ac:dyDescent="0.25">
      <c r="A1012" s="1142">
        <v>2</v>
      </c>
      <c r="B1012" s="1142">
        <v>4</v>
      </c>
      <c r="C1012" s="1142">
        <v>3</v>
      </c>
      <c r="D1012" s="1142">
        <v>10</v>
      </c>
      <c r="E1012" s="1142">
        <v>13</v>
      </c>
      <c r="F1012" s="1143" t="str">
        <f t="shared" si="30"/>
        <v>02.04.03.10.013</v>
      </c>
      <c r="G1012" s="1144"/>
      <c r="H1012" s="1142" t="s">
        <v>1736</v>
      </c>
      <c r="J1012" s="1142" t="str">
        <f t="shared" si="31"/>
        <v>02.04.03.10.013 Timbangan Pegas Kapasitas 50 Kg</v>
      </c>
    </row>
    <row r="1013" spans="1:10" x14ac:dyDescent="0.25">
      <c r="A1013" s="1142">
        <v>2</v>
      </c>
      <c r="B1013" s="1142">
        <v>4</v>
      </c>
      <c r="C1013" s="1142">
        <v>3</v>
      </c>
      <c r="D1013" s="1142">
        <v>10</v>
      </c>
      <c r="E1013" s="1142">
        <v>14</v>
      </c>
      <c r="F1013" s="1143" t="str">
        <f t="shared" si="30"/>
        <v>02.04.03.10.014</v>
      </c>
      <c r="G1013" s="1144"/>
      <c r="H1013" s="1142" t="s">
        <v>1737</v>
      </c>
      <c r="J1013" s="1142" t="str">
        <f t="shared" si="31"/>
        <v>02.04.03.10.014 Timbangan Pegas Kapasitas 100 Kg</v>
      </c>
    </row>
    <row r="1014" spans="1:10" x14ac:dyDescent="0.25">
      <c r="A1014" s="1142">
        <v>2</v>
      </c>
      <c r="B1014" s="1142">
        <v>4</v>
      </c>
      <c r="C1014" s="1142">
        <v>3</v>
      </c>
      <c r="D1014" s="1142">
        <v>10</v>
      </c>
      <c r="E1014" s="1142">
        <v>15</v>
      </c>
      <c r="F1014" s="1143" t="str">
        <f t="shared" si="30"/>
        <v>02.04.03.10.015</v>
      </c>
      <c r="G1014" s="1144"/>
      <c r="H1014" s="1142" t="s">
        <v>1738</v>
      </c>
      <c r="J1014" s="1142" t="str">
        <f t="shared" si="31"/>
        <v>02.04.03.10.015 Timbangan Surat Kapasitas 100 Kg</v>
      </c>
    </row>
    <row r="1015" spans="1:10" x14ac:dyDescent="0.25">
      <c r="A1015" s="1142">
        <v>2</v>
      </c>
      <c r="B1015" s="1142">
        <v>4</v>
      </c>
      <c r="C1015" s="1142">
        <v>3</v>
      </c>
      <c r="D1015" s="1142">
        <v>10</v>
      </c>
      <c r="E1015" s="1142">
        <v>16</v>
      </c>
      <c r="F1015" s="1143" t="str">
        <f t="shared" si="30"/>
        <v>02.04.03.10.016</v>
      </c>
      <c r="G1015" s="1144"/>
      <c r="H1015" s="1142" t="s">
        <v>1739</v>
      </c>
      <c r="J1015" s="1142" t="str">
        <f t="shared" si="31"/>
        <v>02.04.03.10.016 Timbangan Sentisimal</v>
      </c>
    </row>
    <row r="1016" spans="1:10" x14ac:dyDescent="0.25">
      <c r="A1016" s="1142">
        <v>2</v>
      </c>
      <c r="B1016" s="1142">
        <v>4</v>
      </c>
      <c r="C1016" s="1142">
        <v>3</v>
      </c>
      <c r="D1016" s="1142">
        <v>10</v>
      </c>
      <c r="E1016" s="1142">
        <v>17</v>
      </c>
      <c r="F1016" s="1143" t="str">
        <f t="shared" si="30"/>
        <v>02.04.03.10.017</v>
      </c>
      <c r="G1016" s="1144"/>
      <c r="H1016" s="1142" t="s">
        <v>1740</v>
      </c>
      <c r="J1016" s="1142" t="str">
        <f t="shared" si="31"/>
        <v>02.04.03.10.017 Dacin Kuningan</v>
      </c>
    </row>
    <row r="1017" spans="1:10" x14ac:dyDescent="0.25">
      <c r="A1017" s="1142">
        <v>2</v>
      </c>
      <c r="B1017" s="1142">
        <v>4</v>
      </c>
      <c r="C1017" s="1142">
        <v>3</v>
      </c>
      <c r="D1017" s="1142">
        <v>10</v>
      </c>
      <c r="E1017" s="1142">
        <v>18</v>
      </c>
      <c r="F1017" s="1143" t="str">
        <f t="shared" si="30"/>
        <v>02.04.03.10.018</v>
      </c>
      <c r="G1017" s="1144"/>
      <c r="H1017" s="1142" t="s">
        <v>1741</v>
      </c>
      <c r="J1017" s="1142" t="str">
        <f t="shared" si="31"/>
        <v>02.04.03.10.018 Timbangan Gula Gaveka</v>
      </c>
    </row>
    <row r="1018" spans="1:10" x14ac:dyDescent="0.25">
      <c r="A1018" s="1142">
        <v>2</v>
      </c>
      <c r="B1018" s="1142">
        <v>4</v>
      </c>
      <c r="C1018" s="1142">
        <v>3</v>
      </c>
      <c r="D1018" s="1142">
        <v>10</v>
      </c>
      <c r="E1018" s="1142">
        <v>19</v>
      </c>
      <c r="F1018" s="1143" t="str">
        <f t="shared" si="30"/>
        <v>02.04.03.10.019</v>
      </c>
      <c r="G1018" s="1144"/>
      <c r="H1018" s="1142" t="s">
        <v>1742</v>
      </c>
      <c r="J1018" s="1142" t="str">
        <f t="shared" si="31"/>
        <v>02.04.03.10.019 Timbangan Gantung Kapasitas 50 Gr</v>
      </c>
    </row>
    <row r="1019" spans="1:10" x14ac:dyDescent="0.25">
      <c r="A1019" s="1142">
        <v>2</v>
      </c>
      <c r="B1019" s="1142">
        <v>4</v>
      </c>
      <c r="C1019" s="1142">
        <v>3</v>
      </c>
      <c r="D1019" s="1142">
        <v>10</v>
      </c>
      <c r="E1019" s="1142">
        <v>20</v>
      </c>
      <c r="F1019" s="1143" t="str">
        <f t="shared" si="30"/>
        <v>02.04.03.10.020</v>
      </c>
      <c r="G1019" s="1144"/>
      <c r="H1019" s="1142" t="s">
        <v>1743</v>
      </c>
      <c r="J1019" s="1142" t="str">
        <f t="shared" si="31"/>
        <v>02.04.03.10.020 Neraca</v>
      </c>
    </row>
    <row r="1020" spans="1:10" x14ac:dyDescent="0.25">
      <c r="A1020" s="1142">
        <v>2</v>
      </c>
      <c r="B1020" s="1142">
        <v>4</v>
      </c>
      <c r="C1020" s="1142">
        <v>3</v>
      </c>
      <c r="D1020" s="1142">
        <v>10</v>
      </c>
      <c r="E1020" s="1142">
        <v>21</v>
      </c>
      <c r="F1020" s="1143" t="str">
        <f t="shared" si="30"/>
        <v>02.04.03.10.021</v>
      </c>
      <c r="G1020" s="1144"/>
      <c r="H1020" s="1142" t="s">
        <v>1744</v>
      </c>
      <c r="J1020" s="1142" t="str">
        <f t="shared" si="31"/>
        <v>02.04.03.10.021 Neraca Parama E</v>
      </c>
    </row>
    <row r="1021" spans="1:10" x14ac:dyDescent="0.25">
      <c r="A1021" s="1142">
        <v>2</v>
      </c>
      <c r="B1021" s="1142">
        <v>4</v>
      </c>
      <c r="C1021" s="1142">
        <v>3</v>
      </c>
      <c r="D1021" s="1142">
        <v>10</v>
      </c>
      <c r="E1021" s="1142">
        <v>22</v>
      </c>
      <c r="F1021" s="1143" t="str">
        <f t="shared" si="30"/>
        <v>02.04.03.10.022</v>
      </c>
      <c r="G1021" s="1144"/>
      <c r="H1021" s="1142" t="s">
        <v>1745</v>
      </c>
      <c r="J1021" s="1142" t="str">
        <f t="shared" si="31"/>
        <v>02.04.03.10.022 Neraca Parama  D Kapasitas 5 Gr</v>
      </c>
    </row>
    <row r="1022" spans="1:10" x14ac:dyDescent="0.25">
      <c r="A1022" s="1142">
        <v>2</v>
      </c>
      <c r="B1022" s="1142">
        <v>4</v>
      </c>
      <c r="C1022" s="1142">
        <v>3</v>
      </c>
      <c r="D1022" s="1142">
        <v>10</v>
      </c>
      <c r="E1022" s="1142">
        <v>23</v>
      </c>
      <c r="F1022" s="1143" t="str">
        <f t="shared" si="30"/>
        <v>02.04.03.10.023</v>
      </c>
      <c r="G1022" s="1144"/>
      <c r="H1022" s="1142" t="s">
        <v>1746</v>
      </c>
      <c r="J1022" s="1142" t="str">
        <f t="shared" si="31"/>
        <v>02.04.03.10.023 Neraca Percisi Electronic Kapasitas 1 Kg</v>
      </c>
    </row>
    <row r="1023" spans="1:10" x14ac:dyDescent="0.25">
      <c r="A1023" s="1142">
        <v>2</v>
      </c>
      <c r="B1023" s="1142">
        <v>4</v>
      </c>
      <c r="C1023" s="1142">
        <v>3</v>
      </c>
      <c r="D1023" s="1142">
        <v>10</v>
      </c>
      <c r="E1023" s="1142">
        <v>24</v>
      </c>
      <c r="F1023" s="1143" t="str">
        <f t="shared" si="30"/>
        <v>02.04.03.10.024</v>
      </c>
      <c r="G1023" s="1144"/>
      <c r="H1023" s="1142" t="s">
        <v>1747</v>
      </c>
      <c r="J1023" s="1142" t="str">
        <f t="shared" si="31"/>
        <v>02.04.03.10.024 Neraca Percisi (Single Plan) Kapasitas 20 Kg</v>
      </c>
    </row>
    <row r="1024" spans="1:10" x14ac:dyDescent="0.25">
      <c r="A1024" s="1142">
        <v>2</v>
      </c>
      <c r="B1024" s="1142">
        <v>4</v>
      </c>
      <c r="C1024" s="1142">
        <v>3</v>
      </c>
      <c r="D1024" s="1142">
        <v>10</v>
      </c>
      <c r="E1024" s="1142">
        <v>25</v>
      </c>
      <c r="F1024" s="1143" t="str">
        <f t="shared" si="30"/>
        <v>02.04.03.10.025</v>
      </c>
      <c r="G1024" s="1144"/>
      <c r="H1024" s="1142" t="s">
        <v>1748</v>
      </c>
      <c r="J1024" s="1142" t="str">
        <f t="shared" si="31"/>
        <v>02.04.03.10.025 Neraca Percisi (Electronic Vacum ME)</v>
      </c>
    </row>
    <row r="1025" spans="1:10" x14ac:dyDescent="0.25">
      <c r="A1025" s="1142">
        <v>2</v>
      </c>
      <c r="B1025" s="1142">
        <v>4</v>
      </c>
      <c r="C1025" s="1142">
        <v>3</v>
      </c>
      <c r="D1025" s="1142">
        <v>10</v>
      </c>
      <c r="E1025" s="1142">
        <v>26</v>
      </c>
      <c r="F1025" s="1143" t="str">
        <f t="shared" si="30"/>
        <v>02.04.03.10.026</v>
      </c>
      <c r="G1025" s="1144"/>
      <c r="H1025" s="1142" t="s">
        <v>1749</v>
      </c>
      <c r="J1025" s="1142" t="str">
        <f t="shared" si="31"/>
        <v>02.04.03.10.026 Neraca Percisi 30 Kg (Micro Balance)</v>
      </c>
    </row>
    <row r="1026" spans="1:10" x14ac:dyDescent="0.25">
      <c r="A1026" s="1142">
        <v>2</v>
      </c>
      <c r="B1026" s="1142">
        <v>4</v>
      </c>
      <c r="C1026" s="1142">
        <v>3</v>
      </c>
      <c r="D1026" s="1142">
        <v>10</v>
      </c>
      <c r="E1026" s="1142">
        <v>27</v>
      </c>
      <c r="F1026" s="1143" t="str">
        <f t="shared" si="30"/>
        <v>02.04.03.10.027</v>
      </c>
      <c r="G1026" s="1144"/>
      <c r="H1026" s="1142" t="s">
        <v>1750</v>
      </c>
      <c r="J1026" s="1142" t="str">
        <f t="shared" si="31"/>
        <v>02.04.03.10.027 Neraca Percisi Kapasitas 50 Gr</v>
      </c>
    </row>
    <row r="1027" spans="1:10" x14ac:dyDescent="0.25">
      <c r="A1027" s="1142">
        <v>2</v>
      </c>
      <c r="B1027" s="1142">
        <v>4</v>
      </c>
      <c r="C1027" s="1142">
        <v>3</v>
      </c>
      <c r="D1027" s="1142">
        <v>10</v>
      </c>
      <c r="E1027" s="1142">
        <v>28</v>
      </c>
      <c r="F1027" s="1143" t="str">
        <f t="shared" si="30"/>
        <v>02.04.03.10.028</v>
      </c>
      <c r="G1027" s="1144"/>
      <c r="H1027" s="1142" t="s">
        <v>1751</v>
      </c>
      <c r="J1027" s="1142" t="str">
        <f t="shared" si="31"/>
        <v>02.04.03.10.028 Neraca Percisi Kapasitas 1 Kg</v>
      </c>
    </row>
    <row r="1028" spans="1:10" x14ac:dyDescent="0.25">
      <c r="A1028" s="1142">
        <v>2</v>
      </c>
      <c r="B1028" s="1142">
        <v>4</v>
      </c>
      <c r="C1028" s="1142">
        <v>3</v>
      </c>
      <c r="D1028" s="1142">
        <v>10</v>
      </c>
      <c r="E1028" s="1142">
        <v>29</v>
      </c>
      <c r="F1028" s="1143" t="str">
        <f t="shared" ref="F1028:F1091" si="32">IF(A1028&lt;&gt;"",RIGHT("0"&amp;A1028,2)&amp;"."&amp;RIGHT("0"&amp;B1028,2)&amp;"."&amp;RIGHT("0"&amp;C1028,2)&amp;"."&amp;RIGHT("0"&amp;D1028,2)&amp;"."&amp;IF(LEN(E1028)&lt;3,RIGHT("00"&amp;E1028,3),E1028),"")</f>
        <v>02.04.03.10.029</v>
      </c>
      <c r="G1028" s="1144"/>
      <c r="H1028" s="1142" t="s">
        <v>1752</v>
      </c>
      <c r="J1028" s="1142" t="str">
        <f t="shared" ref="J1028:J1091" si="33">F1028&amp;" "&amp;H1028</f>
        <v>02.04.03.10.029 Neraca Tera E</v>
      </c>
    </row>
    <row r="1029" spans="1:10" x14ac:dyDescent="0.25">
      <c r="A1029" s="1142">
        <v>2</v>
      </c>
      <c r="B1029" s="1142">
        <v>4</v>
      </c>
      <c r="C1029" s="1142">
        <v>3</v>
      </c>
      <c r="D1029" s="1142">
        <v>10</v>
      </c>
      <c r="E1029" s="1142">
        <v>30</v>
      </c>
      <c r="F1029" s="1143" t="str">
        <f t="shared" si="32"/>
        <v>02.04.03.10.030</v>
      </c>
      <c r="G1029" s="1144"/>
      <c r="H1029" s="1142" t="s">
        <v>1753</v>
      </c>
      <c r="J1029" s="1142" t="str">
        <f t="shared" si="33"/>
        <v>02.04.03.10.030 Neraca Tera A Kapasitas 75 Kg</v>
      </c>
    </row>
    <row r="1030" spans="1:10" x14ac:dyDescent="0.25">
      <c r="A1030" s="1142">
        <v>2</v>
      </c>
      <c r="B1030" s="1142">
        <v>4</v>
      </c>
      <c r="C1030" s="1142">
        <v>3</v>
      </c>
      <c r="D1030" s="1142">
        <v>10</v>
      </c>
      <c r="E1030" s="1142">
        <v>31</v>
      </c>
      <c r="F1030" s="1143" t="str">
        <f t="shared" si="32"/>
        <v>02.04.03.10.031</v>
      </c>
      <c r="G1030" s="1144"/>
      <c r="H1030" s="1142" t="s">
        <v>1754</v>
      </c>
      <c r="J1030" s="1142" t="str">
        <f t="shared" si="33"/>
        <v>02.04.03.10.031 Neraca Tera B Kapasitas 10 Kg</v>
      </c>
    </row>
    <row r="1031" spans="1:10" x14ac:dyDescent="0.25">
      <c r="A1031" s="1142">
        <v>2</v>
      </c>
      <c r="B1031" s="1142">
        <v>4</v>
      </c>
      <c r="C1031" s="1142">
        <v>3</v>
      </c>
      <c r="D1031" s="1142">
        <v>10</v>
      </c>
      <c r="E1031" s="1142">
        <v>32</v>
      </c>
      <c r="F1031" s="1143" t="str">
        <f t="shared" si="32"/>
        <v>02.04.03.10.032</v>
      </c>
      <c r="G1031" s="1144"/>
      <c r="H1031" s="1142" t="s">
        <v>1755</v>
      </c>
      <c r="J1031" s="1142" t="str">
        <f t="shared" si="33"/>
        <v>02.04.03.10.032 Neraca Torsion Balance Kapasitas 500 Gr</v>
      </c>
    </row>
    <row r="1032" spans="1:10" x14ac:dyDescent="0.25">
      <c r="A1032" s="1142">
        <v>2</v>
      </c>
      <c r="B1032" s="1142">
        <v>4</v>
      </c>
      <c r="C1032" s="1142">
        <v>3</v>
      </c>
      <c r="D1032" s="1142">
        <v>10</v>
      </c>
      <c r="E1032" s="1142">
        <v>33</v>
      </c>
      <c r="F1032" s="1143" t="str">
        <f t="shared" si="32"/>
        <v>02.04.03.10.033</v>
      </c>
      <c r="G1032" s="1144"/>
      <c r="H1032" s="1142" t="s">
        <v>1756</v>
      </c>
      <c r="J1032" s="1142" t="str">
        <f t="shared" si="33"/>
        <v>02.04.03.10.033 Neraca Analisa Kapasitas 1000 Gr</v>
      </c>
    </row>
    <row r="1033" spans="1:10" x14ac:dyDescent="0.25">
      <c r="A1033" s="1142">
        <v>2</v>
      </c>
      <c r="B1033" s="1142">
        <v>4</v>
      </c>
      <c r="C1033" s="1142">
        <v>3</v>
      </c>
      <c r="D1033" s="1142">
        <v>10</v>
      </c>
      <c r="E1033" s="1142">
        <v>34</v>
      </c>
      <c r="F1033" s="1143" t="str">
        <f t="shared" si="32"/>
        <v>02.04.03.10.034</v>
      </c>
      <c r="G1033" s="1144"/>
      <c r="H1033" s="1142" t="s">
        <v>1757</v>
      </c>
      <c r="J1033" s="1142" t="str">
        <f t="shared" si="33"/>
        <v>02.04.03.10.034 Neraca Analisa Kapasitas 20 Kg</v>
      </c>
    </row>
    <row r="1034" spans="1:10" x14ac:dyDescent="0.25">
      <c r="A1034" s="1142">
        <v>2</v>
      </c>
      <c r="B1034" s="1142">
        <v>4</v>
      </c>
      <c r="C1034" s="1142">
        <v>3</v>
      </c>
      <c r="D1034" s="1142">
        <v>10</v>
      </c>
      <c r="E1034" s="1142">
        <v>35</v>
      </c>
      <c r="F1034" s="1143" t="str">
        <f t="shared" si="32"/>
        <v>02.04.03.10.035</v>
      </c>
      <c r="G1034" s="1144"/>
      <c r="H1034" s="1142" t="s">
        <v>1758</v>
      </c>
      <c r="J1034" s="1142" t="str">
        <f t="shared" si="33"/>
        <v>02.04.03.10.035 Neraca Kapasitas 1 Kg</v>
      </c>
    </row>
    <row r="1035" spans="1:10" x14ac:dyDescent="0.25">
      <c r="A1035" s="1142">
        <v>2</v>
      </c>
      <c r="B1035" s="1142">
        <v>4</v>
      </c>
      <c r="C1035" s="1142">
        <v>3</v>
      </c>
      <c r="D1035" s="1142">
        <v>10</v>
      </c>
      <c r="E1035" s="1142">
        <v>36</v>
      </c>
      <c r="F1035" s="1143" t="str">
        <f t="shared" si="32"/>
        <v>02.04.03.10.036</v>
      </c>
      <c r="G1035" s="1144"/>
      <c r="H1035" s="1142" t="s">
        <v>1759</v>
      </c>
      <c r="J1035" s="1142" t="str">
        <f t="shared" si="33"/>
        <v>02.04.03.10.036 Neraca Kapasitas 20 Kg</v>
      </c>
    </row>
    <row r="1036" spans="1:10" x14ac:dyDescent="0.25">
      <c r="A1036" s="1142">
        <v>2</v>
      </c>
      <c r="B1036" s="1142">
        <v>4</v>
      </c>
      <c r="C1036" s="1142">
        <v>3</v>
      </c>
      <c r="D1036" s="1142">
        <v>10</v>
      </c>
      <c r="E1036" s="1142">
        <v>37</v>
      </c>
      <c r="F1036" s="1143" t="str">
        <f t="shared" si="32"/>
        <v>02.04.03.10.037</v>
      </c>
      <c r="G1036" s="1144"/>
      <c r="H1036" s="1142" t="s">
        <v>1760</v>
      </c>
      <c r="J1036" s="1142" t="str">
        <f t="shared" si="33"/>
        <v>02.04.03.10.037 Moister Meter</v>
      </c>
    </row>
    <row r="1037" spans="1:10" x14ac:dyDescent="0.25">
      <c r="A1037" s="1142">
        <v>2</v>
      </c>
      <c r="B1037" s="1142">
        <v>4</v>
      </c>
      <c r="C1037" s="1142">
        <v>3</v>
      </c>
      <c r="D1037" s="1142">
        <v>10</v>
      </c>
      <c r="E1037" s="1142">
        <v>38</v>
      </c>
      <c r="F1037" s="1143" t="str">
        <f t="shared" si="32"/>
        <v>02.04.03.10.038</v>
      </c>
      <c r="G1037" s="1144"/>
      <c r="H1037" s="1142" t="s">
        <v>1761</v>
      </c>
      <c r="J1037" s="1142" t="str">
        <f t="shared" si="33"/>
        <v>02.04.03.10.038 Neraca Dengan Digital Display</v>
      </c>
    </row>
    <row r="1038" spans="1:10" x14ac:dyDescent="0.25">
      <c r="A1038" s="1142">
        <v>2</v>
      </c>
      <c r="B1038" s="1142">
        <v>4</v>
      </c>
      <c r="C1038" s="1142">
        <v>3</v>
      </c>
      <c r="D1038" s="1142">
        <v>10</v>
      </c>
      <c r="E1038" s="1142">
        <v>39</v>
      </c>
      <c r="F1038" s="1143" t="str">
        <f t="shared" si="32"/>
        <v>02.04.03.10.039</v>
      </c>
      <c r="G1038" s="1144"/>
      <c r="H1038" s="1142" t="s">
        <v>1762</v>
      </c>
      <c r="J1038" s="1142" t="str">
        <f t="shared" si="33"/>
        <v>02.04.03.10.039 Alat Timbangan Lain-lain</v>
      </c>
    </row>
    <row r="1039" spans="1:10" x14ac:dyDescent="0.25">
      <c r="A1039" s="1142">
        <v>2</v>
      </c>
      <c r="B1039" s="1142">
        <v>4</v>
      </c>
      <c r="C1039" s="1142">
        <v>3</v>
      </c>
      <c r="D1039" s="1142">
        <v>11</v>
      </c>
      <c r="E1039" s="1142">
        <v>1</v>
      </c>
      <c r="F1039" s="1143" t="str">
        <f t="shared" si="32"/>
        <v>02.04.03.11.001</v>
      </c>
      <c r="G1039" s="1144"/>
      <c r="H1039" s="1142" t="s">
        <v>1763</v>
      </c>
      <c r="J1039" s="1142" t="str">
        <f t="shared" si="33"/>
        <v>02.04.03.11.001 Kilogram Tembaga Nasional Platina</v>
      </c>
    </row>
    <row r="1040" spans="1:10" x14ac:dyDescent="0.25">
      <c r="A1040" s="1142">
        <v>2</v>
      </c>
      <c r="B1040" s="1142">
        <v>4</v>
      </c>
      <c r="C1040" s="1142">
        <v>3</v>
      </c>
      <c r="D1040" s="1142">
        <v>11</v>
      </c>
      <c r="E1040" s="1142">
        <v>2</v>
      </c>
      <c r="F1040" s="1143" t="str">
        <f t="shared" si="32"/>
        <v>02.04.03.11.002</v>
      </c>
      <c r="G1040" s="1144"/>
      <c r="H1040" s="1142" t="s">
        <v>1764</v>
      </c>
      <c r="J1040" s="1142" t="str">
        <f t="shared" si="33"/>
        <v>02.04.03.11.002 Kilogram Tembaga Bentuk Tong</v>
      </c>
    </row>
    <row r="1041" spans="1:10" x14ac:dyDescent="0.25">
      <c r="A1041" s="1142">
        <v>2</v>
      </c>
      <c r="B1041" s="1142">
        <v>4</v>
      </c>
      <c r="C1041" s="1142">
        <v>3</v>
      </c>
      <c r="D1041" s="1142">
        <v>11</v>
      </c>
      <c r="E1041" s="1142">
        <v>3</v>
      </c>
      <c r="F1041" s="1143" t="str">
        <f t="shared" si="32"/>
        <v>02.04.03.11.003</v>
      </c>
      <c r="G1041" s="1144"/>
      <c r="H1041" s="1142" t="s">
        <v>1765</v>
      </c>
      <c r="J1041" s="1142" t="str">
        <f t="shared" si="33"/>
        <v>02.04.03.11.003 Kilogram Sepuh Mas 1 Kg Pakai Tombol</v>
      </c>
    </row>
    <row r="1042" spans="1:10" x14ac:dyDescent="0.25">
      <c r="A1042" s="1142">
        <v>2</v>
      </c>
      <c r="B1042" s="1142">
        <v>4</v>
      </c>
      <c r="C1042" s="1142">
        <v>3</v>
      </c>
      <c r="D1042" s="1142">
        <v>11</v>
      </c>
      <c r="E1042" s="1142">
        <v>4</v>
      </c>
      <c r="F1042" s="1143" t="str">
        <f t="shared" si="32"/>
        <v>02.04.03.11.004</v>
      </c>
      <c r="G1042" s="1144"/>
      <c r="H1042" s="1142" t="s">
        <v>1766</v>
      </c>
      <c r="J1042" s="1142" t="str">
        <f t="shared" si="33"/>
        <v>02.04.03.11.004 Kilogram Baja Tong Bersandur Croom</v>
      </c>
    </row>
    <row r="1043" spans="1:10" x14ac:dyDescent="0.25">
      <c r="A1043" s="1142">
        <v>2</v>
      </c>
      <c r="B1043" s="1142">
        <v>4</v>
      </c>
      <c r="C1043" s="1142">
        <v>3</v>
      </c>
      <c r="D1043" s="1142">
        <v>11</v>
      </c>
      <c r="E1043" s="1142">
        <v>5</v>
      </c>
      <c r="F1043" s="1143" t="str">
        <f t="shared" si="32"/>
        <v>02.04.03.11.005</v>
      </c>
      <c r="G1043" s="1144"/>
      <c r="H1043" s="1142" t="s">
        <v>1767</v>
      </c>
      <c r="J1043" s="1142" t="str">
        <f t="shared" si="33"/>
        <v>02.04.03.11.005 Kilogram dari Baja Berbentuk Silinder</v>
      </c>
    </row>
    <row r="1044" spans="1:10" x14ac:dyDescent="0.25">
      <c r="A1044" s="1142">
        <v>2</v>
      </c>
      <c r="B1044" s="1142">
        <v>4</v>
      </c>
      <c r="C1044" s="1142">
        <v>3</v>
      </c>
      <c r="D1044" s="1142">
        <v>11</v>
      </c>
      <c r="E1044" s="1142">
        <v>6</v>
      </c>
      <c r="F1044" s="1143" t="str">
        <f t="shared" si="32"/>
        <v>02.04.03.11.006</v>
      </c>
      <c r="G1044" s="1144"/>
      <c r="H1044" s="1142" t="s">
        <v>1768</v>
      </c>
      <c r="J1044" s="1142" t="str">
        <f t="shared" si="33"/>
        <v>02.04.03.11.006 Kilogram Kerja Standar Tingkat II</v>
      </c>
    </row>
    <row r="1045" spans="1:10" x14ac:dyDescent="0.25">
      <c r="A1045" s="1142">
        <v>2</v>
      </c>
      <c r="B1045" s="1142">
        <v>4</v>
      </c>
      <c r="C1045" s="1142">
        <v>3</v>
      </c>
      <c r="D1045" s="1142">
        <v>11</v>
      </c>
      <c r="E1045" s="1142">
        <v>7</v>
      </c>
      <c r="F1045" s="1143" t="str">
        <f t="shared" si="32"/>
        <v>02.04.03.11.007</v>
      </c>
      <c r="G1045" s="1144"/>
      <c r="H1045" s="1142" t="s">
        <v>1769</v>
      </c>
      <c r="J1045" s="1142" t="str">
        <f t="shared" si="33"/>
        <v>02.04.03.11.007 Kilogram Standar</v>
      </c>
    </row>
    <row r="1046" spans="1:10" x14ac:dyDescent="0.25">
      <c r="A1046" s="1142">
        <v>2</v>
      </c>
      <c r="B1046" s="1142">
        <v>4</v>
      </c>
      <c r="C1046" s="1142">
        <v>3</v>
      </c>
      <c r="D1046" s="1142">
        <v>11</v>
      </c>
      <c r="E1046" s="1142">
        <v>8</v>
      </c>
      <c r="F1046" s="1143" t="str">
        <f t="shared" si="32"/>
        <v>02.04.03.11.008</v>
      </c>
      <c r="G1046" s="1144"/>
      <c r="H1046" s="1142" t="s">
        <v>1770</v>
      </c>
      <c r="J1046" s="1142" t="str">
        <f t="shared" si="33"/>
        <v>02.04.03.11.008 Anak Timbangan Tembaga Kantor Tingkat III</v>
      </c>
    </row>
    <row r="1047" spans="1:10" x14ac:dyDescent="0.25">
      <c r="A1047" s="1142">
        <v>2</v>
      </c>
      <c r="B1047" s="1142">
        <v>4</v>
      </c>
      <c r="C1047" s="1142">
        <v>3</v>
      </c>
      <c r="D1047" s="1142">
        <v>11</v>
      </c>
      <c r="E1047" s="1142">
        <v>9</v>
      </c>
      <c r="F1047" s="1143" t="str">
        <f t="shared" si="32"/>
        <v>02.04.03.11.009</v>
      </c>
      <c r="G1047" s="1144"/>
      <c r="H1047" s="1142" t="s">
        <v>1771</v>
      </c>
      <c r="J1047" s="1142" t="str">
        <f t="shared" si="33"/>
        <v>02.04.03.11.009 Anak Timbangan Miligram</v>
      </c>
    </row>
    <row r="1048" spans="1:10" x14ac:dyDescent="0.25">
      <c r="A1048" s="1142">
        <v>2</v>
      </c>
      <c r="B1048" s="1142">
        <v>4</v>
      </c>
      <c r="C1048" s="1142">
        <v>3</v>
      </c>
      <c r="D1048" s="1142">
        <v>11</v>
      </c>
      <c r="E1048" s="1142">
        <v>10</v>
      </c>
      <c r="F1048" s="1143" t="str">
        <f t="shared" si="32"/>
        <v>02.04.03.11.010</v>
      </c>
      <c r="G1048" s="1144"/>
      <c r="H1048" s="1142" t="s">
        <v>1772</v>
      </c>
      <c r="J1048" s="1142" t="str">
        <f t="shared" si="33"/>
        <v>02.04.03.11.010 Anak Timbangan Miligram Platina</v>
      </c>
    </row>
    <row r="1049" spans="1:10" x14ac:dyDescent="0.25">
      <c r="A1049" s="1142">
        <v>2</v>
      </c>
      <c r="B1049" s="1142">
        <v>4</v>
      </c>
      <c r="C1049" s="1142">
        <v>3</v>
      </c>
      <c r="D1049" s="1142">
        <v>11</v>
      </c>
      <c r="E1049" s="1142">
        <v>11</v>
      </c>
      <c r="F1049" s="1143" t="str">
        <f t="shared" si="32"/>
        <v>02.04.03.11.011</v>
      </c>
      <c r="G1049" s="1144"/>
      <c r="H1049" s="1142" t="s">
        <v>1773</v>
      </c>
      <c r="J1049" s="1142" t="str">
        <f t="shared" si="33"/>
        <v>02.04.03.11.011 Anak Timbangan Miligram Alumunium</v>
      </c>
    </row>
    <row r="1050" spans="1:10" x14ac:dyDescent="0.25">
      <c r="A1050" s="1142">
        <v>2</v>
      </c>
      <c r="B1050" s="1142">
        <v>4</v>
      </c>
      <c r="C1050" s="1142">
        <v>3</v>
      </c>
      <c r="D1050" s="1142">
        <v>11</v>
      </c>
      <c r="E1050" s="1142">
        <v>12</v>
      </c>
      <c r="F1050" s="1143" t="str">
        <f t="shared" si="32"/>
        <v>02.04.03.11.012</v>
      </c>
      <c r="G1050" s="1144"/>
      <c r="H1050" s="1142" t="s">
        <v>1774</v>
      </c>
      <c r="J1050" s="1142" t="str">
        <f t="shared" si="33"/>
        <v>02.04.03.11.012 Anak Timbangan Gram Standar 1 Gram</v>
      </c>
    </row>
    <row r="1051" spans="1:10" x14ac:dyDescent="0.25">
      <c r="A1051" s="1142">
        <v>2</v>
      </c>
      <c r="B1051" s="1142">
        <v>4</v>
      </c>
      <c r="C1051" s="1142">
        <v>3</v>
      </c>
      <c r="D1051" s="1142">
        <v>11</v>
      </c>
      <c r="E1051" s="1142">
        <v>13</v>
      </c>
      <c r="F1051" s="1143" t="str">
        <f t="shared" si="32"/>
        <v>02.04.03.11.013</v>
      </c>
      <c r="G1051" s="1144"/>
      <c r="H1051" s="1142" t="s">
        <v>1775</v>
      </c>
      <c r="J1051" s="1142" t="str">
        <f t="shared" si="33"/>
        <v>02.04.03.11.013 Anak Timbangan Halus daro 1.000 - 1 Gr</v>
      </c>
    </row>
    <row r="1052" spans="1:10" x14ac:dyDescent="0.25">
      <c r="A1052" s="1142">
        <v>2</v>
      </c>
      <c r="B1052" s="1142">
        <v>4</v>
      </c>
      <c r="C1052" s="1142">
        <v>3</v>
      </c>
      <c r="D1052" s="1142">
        <v>11</v>
      </c>
      <c r="E1052" s="1142">
        <v>14</v>
      </c>
      <c r="F1052" s="1143" t="str">
        <f t="shared" si="32"/>
        <v>02.04.03.11.014</v>
      </c>
      <c r="G1052" s="1144"/>
      <c r="H1052" s="1142" t="s">
        <v>1776</v>
      </c>
      <c r="J1052" s="1142" t="str">
        <f t="shared" si="33"/>
        <v>02.04.03.11.014 Anak Timbangan Biasa dari 1000 - 1 Gr</v>
      </c>
    </row>
    <row r="1053" spans="1:10" x14ac:dyDescent="0.25">
      <c r="A1053" s="1142">
        <v>2</v>
      </c>
      <c r="B1053" s="1142">
        <v>4</v>
      </c>
      <c r="C1053" s="1142">
        <v>3</v>
      </c>
      <c r="D1053" s="1142">
        <v>11</v>
      </c>
      <c r="E1053" s="1142">
        <v>15</v>
      </c>
      <c r="F1053" s="1143" t="str">
        <f t="shared" si="32"/>
        <v>02.04.03.11.015</v>
      </c>
      <c r="G1053" s="1144"/>
      <c r="H1053" s="1142" t="s">
        <v>1777</v>
      </c>
      <c r="J1053" s="1142" t="str">
        <f t="shared" si="33"/>
        <v>02.04.03.11.015 Anak Timbangan Bidur</v>
      </c>
    </row>
    <row r="1054" spans="1:10" x14ac:dyDescent="0.25">
      <c r="A1054" s="1142">
        <v>2</v>
      </c>
      <c r="B1054" s="1142">
        <v>4</v>
      </c>
      <c r="C1054" s="1142">
        <v>3</v>
      </c>
      <c r="D1054" s="1142">
        <v>11</v>
      </c>
      <c r="E1054" s="1142">
        <v>16</v>
      </c>
      <c r="F1054" s="1143" t="str">
        <f t="shared" si="32"/>
        <v>02.04.03.11.016</v>
      </c>
      <c r="G1054" s="1144"/>
      <c r="H1054" s="1142" t="s">
        <v>1778</v>
      </c>
      <c r="J1054" s="1142" t="str">
        <f t="shared" si="33"/>
        <v>02.04.03.11.016 Anak Timbangan dari Besi</v>
      </c>
    </row>
    <row r="1055" spans="1:10" x14ac:dyDescent="0.25">
      <c r="A1055" s="1142">
        <v>2</v>
      </c>
      <c r="B1055" s="1142">
        <v>4</v>
      </c>
      <c r="C1055" s="1142">
        <v>3</v>
      </c>
      <c r="D1055" s="1142">
        <v>11</v>
      </c>
      <c r="E1055" s="1142">
        <v>17</v>
      </c>
      <c r="F1055" s="1143" t="str">
        <f t="shared" si="32"/>
        <v>02.04.03.11.017</v>
      </c>
      <c r="G1055" s="1144"/>
      <c r="H1055" s="1142" t="s">
        <v>1779</v>
      </c>
      <c r="J1055" s="1142" t="str">
        <f t="shared" si="33"/>
        <v>02.04.03.11.017 Anak Timbangan Keping (Mulut Kecil)</v>
      </c>
    </row>
    <row r="1056" spans="1:10" x14ac:dyDescent="0.25">
      <c r="A1056" s="1142">
        <v>2</v>
      </c>
      <c r="B1056" s="1142">
        <v>4</v>
      </c>
      <c r="C1056" s="1142">
        <v>3</v>
      </c>
      <c r="D1056" s="1142">
        <v>11</v>
      </c>
      <c r="E1056" s="1142">
        <v>18</v>
      </c>
      <c r="F1056" s="1143" t="str">
        <f t="shared" si="32"/>
        <v>02.04.03.11.018</v>
      </c>
      <c r="G1056" s="1144"/>
      <c r="H1056" s="1142" t="s">
        <v>1780</v>
      </c>
      <c r="J1056" s="1142" t="str">
        <f t="shared" si="33"/>
        <v>02.04.03.11.018 Anak Timbangan Keping (Mulut Besar)</v>
      </c>
    </row>
    <row r="1057" spans="1:10" x14ac:dyDescent="0.25">
      <c r="A1057" s="1142">
        <v>2</v>
      </c>
      <c r="B1057" s="1142">
        <v>4</v>
      </c>
      <c r="C1057" s="1142">
        <v>3</v>
      </c>
      <c r="D1057" s="1142">
        <v>11</v>
      </c>
      <c r="E1057" s="1142">
        <v>19</v>
      </c>
      <c r="F1057" s="1143" t="str">
        <f t="shared" si="32"/>
        <v>02.04.03.11.019</v>
      </c>
      <c r="G1057" s="1144"/>
      <c r="H1057" s="1142" t="s">
        <v>1781</v>
      </c>
      <c r="J1057" s="1142" t="str">
        <f t="shared" si="33"/>
        <v>02.04.03.11.019 Alat Timbangan Biasa Lain-lain</v>
      </c>
    </row>
    <row r="1058" spans="1:10" x14ac:dyDescent="0.25">
      <c r="A1058" s="1142">
        <v>2</v>
      </c>
      <c r="B1058" s="1142">
        <v>4</v>
      </c>
      <c r="C1058" s="1142">
        <v>3</v>
      </c>
      <c r="D1058" s="1142">
        <v>12</v>
      </c>
      <c r="E1058" s="1142">
        <v>1</v>
      </c>
      <c r="F1058" s="1143" t="str">
        <f t="shared" si="32"/>
        <v>02.04.03.12.001</v>
      </c>
      <c r="G1058" s="1144"/>
      <c r="H1058" s="1142" t="s">
        <v>1782</v>
      </c>
      <c r="J1058" s="1142" t="str">
        <f t="shared" si="33"/>
        <v>02.04.03.12.001 Dari 100-50-20 liter</v>
      </c>
    </row>
    <row r="1059" spans="1:10" x14ac:dyDescent="0.25">
      <c r="A1059" s="1142">
        <v>2</v>
      </c>
      <c r="B1059" s="1142">
        <v>4</v>
      </c>
      <c r="C1059" s="1142">
        <v>3</v>
      </c>
      <c r="D1059" s="1142">
        <v>12</v>
      </c>
      <c r="E1059" s="1142">
        <v>2</v>
      </c>
      <c r="F1059" s="1143" t="str">
        <f t="shared" si="32"/>
        <v>02.04.03.12.002</v>
      </c>
      <c r="G1059" s="1144"/>
      <c r="H1059" s="1142" t="s">
        <v>1783</v>
      </c>
      <c r="J1059" s="1142" t="str">
        <f t="shared" si="33"/>
        <v>02.04.03.12.002 Dari 10 s/d 0,5 Liter</v>
      </c>
    </row>
    <row r="1060" spans="1:10" x14ac:dyDescent="0.25">
      <c r="A1060" s="1142">
        <v>2</v>
      </c>
      <c r="B1060" s="1142">
        <v>4</v>
      </c>
      <c r="C1060" s="1142">
        <v>3</v>
      </c>
      <c r="D1060" s="1142">
        <v>12</v>
      </c>
      <c r="E1060" s="1142">
        <v>3</v>
      </c>
      <c r="F1060" s="1143" t="str">
        <f t="shared" si="32"/>
        <v>02.04.03.12.003</v>
      </c>
      <c r="G1060" s="1144"/>
      <c r="H1060" s="1142" t="s">
        <v>1784</v>
      </c>
      <c r="J1060" s="1142" t="str">
        <f t="shared" si="33"/>
        <v>02.04.03.12.003 Takaran Kering Lain-lain</v>
      </c>
    </row>
    <row r="1061" spans="1:10" x14ac:dyDescent="0.25">
      <c r="A1061" s="1142">
        <v>2</v>
      </c>
      <c r="B1061" s="1142">
        <v>4</v>
      </c>
      <c r="C1061" s="1142">
        <v>3</v>
      </c>
      <c r="D1061" s="1142">
        <v>13</v>
      </c>
      <c r="E1061" s="1142">
        <v>1</v>
      </c>
      <c r="F1061" s="1143" t="str">
        <f t="shared" si="32"/>
        <v>02.04.03.13.001</v>
      </c>
      <c r="G1061" s="1144"/>
      <c r="H1061" s="1142" t="s">
        <v>1785</v>
      </c>
      <c r="J1061" s="1142" t="str">
        <f t="shared" si="33"/>
        <v>02.04.03.13.001 Takaran Bahan Bangunan 2 HL Berbentuk Tong</v>
      </c>
    </row>
    <row r="1062" spans="1:10" x14ac:dyDescent="0.25">
      <c r="A1062" s="1142">
        <v>2</v>
      </c>
      <c r="B1062" s="1142">
        <v>4</v>
      </c>
      <c r="C1062" s="1142">
        <v>3</v>
      </c>
      <c r="D1062" s="1142">
        <v>13</v>
      </c>
      <c r="E1062" s="1142">
        <v>2</v>
      </c>
      <c r="F1062" s="1143" t="str">
        <f t="shared" si="32"/>
        <v>02.04.03.13.002</v>
      </c>
      <c r="G1062" s="1144"/>
      <c r="H1062" s="1142" t="s">
        <v>1786</v>
      </c>
      <c r="J1062" s="1142" t="str">
        <f t="shared" si="33"/>
        <v>02.04.03.13.002 Takaran Bahan Bangunan 2 HL Lain-lain</v>
      </c>
    </row>
    <row r="1063" spans="1:10" x14ac:dyDescent="0.25">
      <c r="A1063" s="1142">
        <v>2</v>
      </c>
      <c r="B1063" s="1142">
        <v>4</v>
      </c>
      <c r="C1063" s="1142">
        <v>3</v>
      </c>
      <c r="D1063" s="1142">
        <v>14</v>
      </c>
      <c r="E1063" s="1142">
        <v>1</v>
      </c>
      <c r="F1063" s="1143" t="str">
        <f t="shared" si="32"/>
        <v>02.04.03.14.001</v>
      </c>
      <c r="G1063" s="1144"/>
      <c r="H1063" s="1142" t="s">
        <v>1787</v>
      </c>
      <c r="J1063" s="1142" t="str">
        <f t="shared" si="33"/>
        <v>02.04.03.14.001 Takaran Buah Kopi dari 0,5 HI</v>
      </c>
    </row>
    <row r="1064" spans="1:10" x14ac:dyDescent="0.25">
      <c r="A1064" s="1142">
        <v>2</v>
      </c>
      <c r="B1064" s="1142">
        <v>4</v>
      </c>
      <c r="C1064" s="1142">
        <v>3</v>
      </c>
      <c r="D1064" s="1142">
        <v>14</v>
      </c>
      <c r="E1064" s="1142">
        <v>2</v>
      </c>
      <c r="F1064" s="1143" t="str">
        <f t="shared" si="32"/>
        <v>02.04.03.14.002</v>
      </c>
      <c r="G1064" s="1144"/>
      <c r="H1064" s="1142" t="s">
        <v>1788</v>
      </c>
      <c r="J1064" s="1142" t="str">
        <f t="shared" si="33"/>
        <v>02.04.03.14.002 Takaran Kapuk dari Kayu 2 dan 1 HI</v>
      </c>
    </row>
    <row r="1065" spans="1:10" x14ac:dyDescent="0.25">
      <c r="A1065" s="1142">
        <v>2</v>
      </c>
      <c r="B1065" s="1142">
        <v>4</v>
      </c>
      <c r="C1065" s="1142">
        <v>3</v>
      </c>
      <c r="D1065" s="1142">
        <v>14</v>
      </c>
      <c r="E1065" s="1142">
        <v>3</v>
      </c>
      <c r="F1065" s="1143" t="str">
        <f t="shared" si="32"/>
        <v>02.04.03.14.003</v>
      </c>
      <c r="G1065" s="1144"/>
      <c r="H1065" s="1142" t="s">
        <v>1789</v>
      </c>
      <c r="J1065" s="1142" t="str">
        <f t="shared" si="33"/>
        <v>02.04.03.14.003 Takaran Minyak dari Besi 0,5 HI</v>
      </c>
    </row>
    <row r="1066" spans="1:10" x14ac:dyDescent="0.25">
      <c r="A1066" s="1142">
        <v>2</v>
      </c>
      <c r="B1066" s="1142">
        <v>4</v>
      </c>
      <c r="C1066" s="1142">
        <v>3</v>
      </c>
      <c r="D1066" s="1142">
        <v>14</v>
      </c>
      <c r="E1066" s="1142">
        <v>4</v>
      </c>
      <c r="F1066" s="1143" t="str">
        <f t="shared" si="32"/>
        <v>02.04.03.14.004</v>
      </c>
      <c r="G1066" s="1144"/>
      <c r="H1066" s="1142" t="s">
        <v>1790</v>
      </c>
      <c r="J1066" s="1142" t="str">
        <f t="shared" si="33"/>
        <v>02.04.03.14.004 Takaran Gandum 0,5 HI</v>
      </c>
    </row>
    <row r="1067" spans="1:10" x14ac:dyDescent="0.25">
      <c r="A1067" s="1142">
        <v>2</v>
      </c>
      <c r="B1067" s="1142">
        <v>4</v>
      </c>
      <c r="C1067" s="1142">
        <v>3</v>
      </c>
      <c r="D1067" s="1142">
        <v>14</v>
      </c>
      <c r="E1067" s="1142">
        <v>5</v>
      </c>
      <c r="F1067" s="1143" t="str">
        <f t="shared" si="32"/>
        <v>02.04.03.14.005</v>
      </c>
      <c r="G1067" s="1144"/>
      <c r="H1067" s="1142" t="s">
        <v>1791</v>
      </c>
      <c r="J1067" s="1142" t="str">
        <f t="shared" si="33"/>
        <v>02.04.03.14.005 Takaran Latex Lain-lain</v>
      </c>
    </row>
    <row r="1068" spans="1:10" x14ac:dyDescent="0.25">
      <c r="A1068" s="1142">
        <v>2</v>
      </c>
      <c r="B1068" s="1142">
        <v>4</v>
      </c>
      <c r="C1068" s="1142">
        <v>3</v>
      </c>
      <c r="D1068" s="1142">
        <v>15</v>
      </c>
      <c r="E1068" s="1142">
        <v>1</v>
      </c>
      <c r="F1068" s="1143" t="str">
        <f t="shared" si="32"/>
        <v>02.04.03.15.001</v>
      </c>
      <c r="G1068" s="1144"/>
      <c r="H1068" s="1142" t="s">
        <v>1792</v>
      </c>
      <c r="J1068" s="1142" t="str">
        <f t="shared" si="33"/>
        <v>02.04.03.15.001 Labu Takar (Volumetrik) berbagai Kapasitas</v>
      </c>
    </row>
    <row r="1069" spans="1:10" x14ac:dyDescent="0.25">
      <c r="A1069" s="1142">
        <v>2</v>
      </c>
      <c r="B1069" s="1142">
        <v>4</v>
      </c>
      <c r="C1069" s="1142">
        <v>3</v>
      </c>
      <c r="D1069" s="1142">
        <v>15</v>
      </c>
      <c r="E1069" s="1142">
        <v>2</v>
      </c>
      <c r="F1069" s="1143" t="str">
        <f t="shared" si="32"/>
        <v>02.04.03.15.002</v>
      </c>
      <c r="G1069" s="1144"/>
      <c r="H1069" s="1142" t="s">
        <v>1793</v>
      </c>
      <c r="J1069" s="1142" t="str">
        <f t="shared" si="33"/>
        <v>02.04.03.15.002 Botol Uji Berbagai Ukuran</v>
      </c>
    </row>
    <row r="1070" spans="1:10" x14ac:dyDescent="0.25">
      <c r="A1070" s="1142">
        <v>2</v>
      </c>
      <c r="B1070" s="1142">
        <v>4</v>
      </c>
      <c r="C1070" s="1142">
        <v>3</v>
      </c>
      <c r="D1070" s="1142">
        <v>15</v>
      </c>
      <c r="E1070" s="1142">
        <v>3</v>
      </c>
      <c r="F1070" s="1143" t="str">
        <f t="shared" si="32"/>
        <v>02.04.03.15.003</v>
      </c>
      <c r="G1070" s="1144"/>
      <c r="H1070" s="1142" t="s">
        <v>1794</v>
      </c>
      <c r="J1070" s="1142" t="str">
        <f t="shared" si="33"/>
        <v>02.04.03.15.003 Gelas Takar Berbagai Kapasitas Lain-lain</v>
      </c>
    </row>
    <row r="1071" spans="1:10" x14ac:dyDescent="0.25">
      <c r="A1071" s="1142">
        <v>2</v>
      </c>
      <c r="B1071" s="1142">
        <v>5</v>
      </c>
      <c r="C1071" s="1142">
        <v>1</v>
      </c>
      <c r="D1071" s="1142">
        <v>1</v>
      </c>
      <c r="E1071" s="1142">
        <v>1</v>
      </c>
      <c r="F1071" s="1143" t="str">
        <f t="shared" si="32"/>
        <v>02.05.01.01.001</v>
      </c>
      <c r="G1071" s="1144"/>
      <c r="H1071" s="1142" t="s">
        <v>1795</v>
      </c>
      <c r="J1071" s="1142" t="str">
        <f t="shared" si="33"/>
        <v>02.05.01.01.001 Bajak Kayu</v>
      </c>
    </row>
    <row r="1072" spans="1:10" x14ac:dyDescent="0.25">
      <c r="A1072" s="1142">
        <v>2</v>
      </c>
      <c r="B1072" s="1142">
        <v>5</v>
      </c>
      <c r="C1072" s="1142">
        <v>1</v>
      </c>
      <c r="D1072" s="1142">
        <v>1</v>
      </c>
      <c r="E1072" s="1142">
        <v>2</v>
      </c>
      <c r="F1072" s="1143" t="str">
        <f t="shared" si="32"/>
        <v>02.05.01.01.002</v>
      </c>
      <c r="G1072" s="1144"/>
      <c r="H1072" s="1142" t="s">
        <v>1796</v>
      </c>
      <c r="J1072" s="1142" t="str">
        <f t="shared" si="33"/>
        <v>02.05.01.01.002 Bajak Muara</v>
      </c>
    </row>
    <row r="1073" spans="1:10" x14ac:dyDescent="0.25">
      <c r="A1073" s="1142">
        <v>2</v>
      </c>
      <c r="B1073" s="1142">
        <v>5</v>
      </c>
      <c r="C1073" s="1142">
        <v>1</v>
      </c>
      <c r="D1073" s="1142">
        <v>1</v>
      </c>
      <c r="E1073" s="1142">
        <v>3</v>
      </c>
      <c r="F1073" s="1143" t="str">
        <f t="shared" si="32"/>
        <v>02.05.01.01.003</v>
      </c>
      <c r="G1073" s="1144"/>
      <c r="H1073" s="1142" t="s">
        <v>1797</v>
      </c>
      <c r="J1073" s="1142" t="str">
        <f t="shared" si="33"/>
        <v>02.05.01.01.003 Pacul</v>
      </c>
    </row>
    <row r="1074" spans="1:10" x14ac:dyDescent="0.25">
      <c r="A1074" s="1142">
        <v>2</v>
      </c>
      <c r="B1074" s="1142">
        <v>5</v>
      </c>
      <c r="C1074" s="1142">
        <v>1</v>
      </c>
      <c r="D1074" s="1142">
        <v>1</v>
      </c>
      <c r="E1074" s="1142">
        <v>4</v>
      </c>
      <c r="F1074" s="1143" t="str">
        <f t="shared" si="32"/>
        <v>02.05.01.01.004</v>
      </c>
      <c r="G1074" s="1144"/>
      <c r="H1074" s="1142" t="s">
        <v>1798</v>
      </c>
      <c r="J1074" s="1142" t="str">
        <f t="shared" si="33"/>
        <v>02.05.01.01.004 Linggis</v>
      </c>
    </row>
    <row r="1075" spans="1:10" x14ac:dyDescent="0.25">
      <c r="A1075" s="1142">
        <v>2</v>
      </c>
      <c r="B1075" s="1142">
        <v>5</v>
      </c>
      <c r="C1075" s="1142">
        <v>1</v>
      </c>
      <c r="D1075" s="1142">
        <v>1</v>
      </c>
      <c r="E1075" s="1142">
        <v>5</v>
      </c>
      <c r="F1075" s="1143" t="str">
        <f t="shared" si="32"/>
        <v>02.05.01.01.005</v>
      </c>
      <c r="G1075" s="1144"/>
      <c r="H1075" s="1142" t="s">
        <v>1799</v>
      </c>
      <c r="J1075" s="1142" t="str">
        <f t="shared" si="33"/>
        <v>02.05.01.01.005 Garpu Pacul</v>
      </c>
    </row>
    <row r="1076" spans="1:10" x14ac:dyDescent="0.25">
      <c r="A1076" s="1142">
        <v>2</v>
      </c>
      <c r="B1076" s="1142">
        <v>5</v>
      </c>
      <c r="C1076" s="1142">
        <v>1</v>
      </c>
      <c r="D1076" s="1142">
        <v>1</v>
      </c>
      <c r="E1076" s="1142">
        <v>6</v>
      </c>
      <c r="F1076" s="1143" t="str">
        <f t="shared" si="32"/>
        <v>02.05.01.01.006</v>
      </c>
      <c r="G1076" s="1144"/>
      <c r="H1076" s="1142" t="s">
        <v>1800</v>
      </c>
      <c r="J1076" s="1142" t="str">
        <f t="shared" si="33"/>
        <v>02.05.01.01.006 Garpu Kayu</v>
      </c>
    </row>
    <row r="1077" spans="1:10" x14ac:dyDescent="0.25">
      <c r="A1077" s="1142">
        <v>2</v>
      </c>
      <c r="B1077" s="1142">
        <v>5</v>
      </c>
      <c r="C1077" s="1142">
        <v>1</v>
      </c>
      <c r="D1077" s="1142">
        <v>1</v>
      </c>
      <c r="E1077" s="1142">
        <v>7</v>
      </c>
      <c r="F1077" s="1143" t="str">
        <f t="shared" si="32"/>
        <v>02.05.01.01.007</v>
      </c>
      <c r="G1077" s="1144"/>
      <c r="H1077" s="1142" t="s">
        <v>1801</v>
      </c>
      <c r="J1077" s="1142" t="str">
        <f t="shared" si="33"/>
        <v>02.05.01.01.007 Garpu Besi</v>
      </c>
    </row>
    <row r="1078" spans="1:10" x14ac:dyDescent="0.25">
      <c r="A1078" s="1142">
        <v>2</v>
      </c>
      <c r="B1078" s="1142">
        <v>5</v>
      </c>
      <c r="C1078" s="1142">
        <v>1</v>
      </c>
      <c r="D1078" s="1142">
        <v>1</v>
      </c>
      <c r="E1078" s="1142">
        <v>8</v>
      </c>
      <c r="F1078" s="1143" t="str">
        <f t="shared" si="32"/>
        <v>02.05.01.01.008</v>
      </c>
      <c r="G1078" s="1144"/>
      <c r="H1078" s="1142" t="s">
        <v>1802</v>
      </c>
      <c r="J1078" s="1142" t="str">
        <f t="shared" si="33"/>
        <v>02.05.01.01.008 Traktor Four Whell (Lengkap Peralatannya)</v>
      </c>
    </row>
    <row r="1079" spans="1:10" x14ac:dyDescent="0.25">
      <c r="A1079" s="1142">
        <v>2</v>
      </c>
      <c r="B1079" s="1142">
        <v>5</v>
      </c>
      <c r="C1079" s="1142">
        <v>1</v>
      </c>
      <c r="D1079" s="1142">
        <v>1</v>
      </c>
      <c r="E1079" s="1142">
        <v>9</v>
      </c>
      <c r="F1079" s="1143" t="str">
        <f t="shared" si="32"/>
        <v>02.05.01.01.009</v>
      </c>
      <c r="G1079" s="1144"/>
      <c r="H1079" s="1142" t="s">
        <v>1803</v>
      </c>
      <c r="J1079" s="1142" t="str">
        <f t="shared" si="33"/>
        <v>02.05.01.01.009 Traktor Tangan dengn peralatannya</v>
      </c>
    </row>
    <row r="1080" spans="1:10" x14ac:dyDescent="0.25">
      <c r="A1080" s="1142">
        <v>2</v>
      </c>
      <c r="B1080" s="1142">
        <v>5</v>
      </c>
      <c r="C1080" s="1142">
        <v>1</v>
      </c>
      <c r="D1080" s="1142">
        <v>1</v>
      </c>
      <c r="E1080" s="1142">
        <v>10</v>
      </c>
      <c r="F1080" s="1143" t="str">
        <f t="shared" si="32"/>
        <v>02.05.01.01.010</v>
      </c>
      <c r="G1080" s="1144"/>
      <c r="H1080" s="1142" t="s">
        <v>1804</v>
      </c>
      <c r="J1080" s="1142" t="str">
        <f t="shared" si="33"/>
        <v>02.05.01.01.010 Hewan Kerbau</v>
      </c>
    </row>
    <row r="1081" spans="1:10" x14ac:dyDescent="0.25">
      <c r="A1081" s="1142">
        <v>2</v>
      </c>
      <c r="B1081" s="1142">
        <v>5</v>
      </c>
      <c r="C1081" s="1142">
        <v>1</v>
      </c>
      <c r="D1081" s="1142">
        <v>1</v>
      </c>
      <c r="E1081" s="1142">
        <v>11</v>
      </c>
      <c r="F1081" s="1143" t="str">
        <f t="shared" si="32"/>
        <v>02.05.01.01.011</v>
      </c>
      <c r="G1081" s="1144"/>
      <c r="H1081" s="1142" t="s">
        <v>1805</v>
      </c>
      <c r="J1081" s="1142" t="str">
        <f t="shared" si="33"/>
        <v>02.05.01.01.011 Hewan Sapi</v>
      </c>
    </row>
    <row r="1082" spans="1:10" x14ac:dyDescent="0.25">
      <c r="A1082" s="1142">
        <v>2</v>
      </c>
      <c r="B1082" s="1142">
        <v>5</v>
      </c>
      <c r="C1082" s="1142">
        <v>1</v>
      </c>
      <c r="D1082" s="1142">
        <v>1</v>
      </c>
      <c r="E1082" s="1142">
        <v>12</v>
      </c>
      <c r="F1082" s="1143" t="str">
        <f t="shared" si="32"/>
        <v>02.05.01.01.012</v>
      </c>
      <c r="G1082" s="1144"/>
      <c r="H1082" s="1142" t="s">
        <v>1806</v>
      </c>
      <c r="J1082" s="1142" t="str">
        <f t="shared" si="33"/>
        <v>02.05.01.01.012 Chain Saw</v>
      </c>
    </row>
    <row r="1083" spans="1:10" x14ac:dyDescent="0.25">
      <c r="A1083" s="1142">
        <v>2</v>
      </c>
      <c r="B1083" s="1142">
        <v>5</v>
      </c>
      <c r="C1083" s="1142">
        <v>1</v>
      </c>
      <c r="D1083" s="1142">
        <v>1</v>
      </c>
      <c r="E1083" s="1142">
        <v>13</v>
      </c>
      <c r="F1083" s="1143" t="str">
        <f t="shared" si="32"/>
        <v>02.05.01.01.013</v>
      </c>
      <c r="G1083" s="1144"/>
      <c r="H1083" s="1142" t="s">
        <v>1807</v>
      </c>
      <c r="J1083" s="1142" t="str">
        <f t="shared" si="33"/>
        <v>02.05.01.01.013 Madula</v>
      </c>
    </row>
    <row r="1084" spans="1:10" x14ac:dyDescent="0.25">
      <c r="A1084" s="1142">
        <v>2</v>
      </c>
      <c r="B1084" s="1142">
        <v>5</v>
      </c>
      <c r="C1084" s="1142">
        <v>1</v>
      </c>
      <c r="D1084" s="1142">
        <v>1</v>
      </c>
      <c r="E1084" s="1142">
        <v>14</v>
      </c>
      <c r="F1084" s="1143" t="str">
        <f t="shared" si="32"/>
        <v>02.05.01.01.014</v>
      </c>
      <c r="G1084" s="1144"/>
      <c r="H1084" s="1142" t="s">
        <v>1808</v>
      </c>
      <c r="J1084" s="1142" t="str">
        <f t="shared" si="33"/>
        <v>02.05.01.01.014 Skap</v>
      </c>
    </row>
    <row r="1085" spans="1:10" x14ac:dyDescent="0.25">
      <c r="A1085" s="1142">
        <v>2</v>
      </c>
      <c r="B1085" s="1142">
        <v>5</v>
      </c>
      <c r="C1085" s="1142">
        <v>1</v>
      </c>
      <c r="D1085" s="1142">
        <v>1</v>
      </c>
      <c r="E1085" s="1142">
        <v>15</v>
      </c>
      <c r="F1085" s="1143" t="str">
        <f t="shared" si="32"/>
        <v>02.05.01.01.015</v>
      </c>
      <c r="G1085" s="1144"/>
      <c r="H1085" s="1142" t="s">
        <v>1809</v>
      </c>
      <c r="J1085" s="1142" t="str">
        <f t="shared" si="33"/>
        <v>02.05.01.01.015 Garu</v>
      </c>
    </row>
    <row r="1086" spans="1:10" x14ac:dyDescent="0.25">
      <c r="A1086" s="1142">
        <v>2</v>
      </c>
      <c r="B1086" s="1142">
        <v>5</v>
      </c>
      <c r="C1086" s="1142">
        <v>1</v>
      </c>
      <c r="D1086" s="1142">
        <v>1</v>
      </c>
      <c r="E1086" s="1142">
        <v>16</v>
      </c>
      <c r="F1086" s="1143" t="str">
        <f t="shared" si="32"/>
        <v>02.05.01.01.016</v>
      </c>
      <c r="G1086" s="1144"/>
      <c r="H1086" s="1142" t="s">
        <v>1810</v>
      </c>
      <c r="J1086" s="1142" t="str">
        <f t="shared" si="33"/>
        <v>02.05.01.01.016 Alat Pengolahan Tanah dan Tanaman Lain-lain</v>
      </c>
    </row>
    <row r="1087" spans="1:10" x14ac:dyDescent="0.25">
      <c r="A1087" s="1142">
        <v>2</v>
      </c>
      <c r="B1087" s="1142">
        <v>5</v>
      </c>
      <c r="C1087" s="1142">
        <v>1</v>
      </c>
      <c r="D1087" s="1142">
        <v>2</v>
      </c>
      <c r="E1087" s="1142">
        <v>1</v>
      </c>
      <c r="F1087" s="1143" t="str">
        <f t="shared" si="32"/>
        <v>02.05.01.02.001</v>
      </c>
      <c r="G1087" s="1144"/>
      <c r="H1087" s="1142" t="s">
        <v>1811</v>
      </c>
      <c r="J1087" s="1142" t="str">
        <f t="shared" si="33"/>
        <v>02.05.01.02.001 Tugal Kayu</v>
      </c>
    </row>
    <row r="1088" spans="1:10" x14ac:dyDescent="0.25">
      <c r="A1088" s="1142">
        <v>2</v>
      </c>
      <c r="B1088" s="1142">
        <v>5</v>
      </c>
      <c r="C1088" s="1142">
        <v>1</v>
      </c>
      <c r="D1088" s="1142">
        <v>2</v>
      </c>
      <c r="E1088" s="1142">
        <v>2</v>
      </c>
      <c r="F1088" s="1143" t="str">
        <f t="shared" si="32"/>
        <v>02.05.01.02.002</v>
      </c>
      <c r="G1088" s="1144"/>
      <c r="H1088" s="1142" t="s">
        <v>1812</v>
      </c>
      <c r="J1088" s="1142" t="str">
        <f t="shared" si="33"/>
        <v>02.05.01.02.002 Tugal Besi</v>
      </c>
    </row>
    <row r="1089" spans="1:10" x14ac:dyDescent="0.25">
      <c r="A1089" s="1142">
        <v>2</v>
      </c>
      <c r="B1089" s="1142">
        <v>5</v>
      </c>
      <c r="C1089" s="1142">
        <v>1</v>
      </c>
      <c r="D1089" s="1142">
        <v>2</v>
      </c>
      <c r="E1089" s="1142">
        <v>3</v>
      </c>
      <c r="F1089" s="1143" t="str">
        <f t="shared" si="32"/>
        <v>02.05.01.02.003</v>
      </c>
      <c r="G1089" s="1144"/>
      <c r="H1089" s="1142" t="s">
        <v>39</v>
      </c>
      <c r="J1089" s="1142" t="str">
        <f t="shared" si="33"/>
        <v>02.05.01.02.003 Ember Plastik</v>
      </c>
    </row>
    <row r="1090" spans="1:10" x14ac:dyDescent="0.25">
      <c r="A1090" s="1142">
        <v>2</v>
      </c>
      <c r="B1090" s="1142">
        <v>5</v>
      </c>
      <c r="C1090" s="1142">
        <v>1</v>
      </c>
      <c r="D1090" s="1142">
        <v>2</v>
      </c>
      <c r="E1090" s="1142">
        <v>4</v>
      </c>
      <c r="F1090" s="1143" t="str">
        <f t="shared" si="32"/>
        <v>02.05.01.02.004</v>
      </c>
      <c r="G1090" s="1144"/>
      <c r="H1090" s="1142" t="s">
        <v>1813</v>
      </c>
      <c r="J1090" s="1142" t="str">
        <f t="shared" si="33"/>
        <v>02.05.01.02.004 Gayung Plastik</v>
      </c>
    </row>
    <row r="1091" spans="1:10" x14ac:dyDescent="0.25">
      <c r="A1091" s="1142">
        <v>2</v>
      </c>
      <c r="B1091" s="1142">
        <v>5</v>
      </c>
      <c r="C1091" s="1142">
        <v>1</v>
      </c>
      <c r="D1091" s="1142">
        <v>2</v>
      </c>
      <c r="E1091" s="1142">
        <v>5</v>
      </c>
      <c r="F1091" s="1143" t="str">
        <f t="shared" si="32"/>
        <v>02.05.01.02.005</v>
      </c>
      <c r="G1091" s="1144"/>
      <c r="H1091" s="1142" t="s">
        <v>1814</v>
      </c>
      <c r="J1091" s="1142" t="str">
        <f t="shared" si="33"/>
        <v>02.05.01.02.005 Alat Panen/Pengolahan Lain-lain</v>
      </c>
    </row>
    <row r="1092" spans="1:10" x14ac:dyDescent="0.25">
      <c r="A1092" s="1142">
        <v>2</v>
      </c>
      <c r="B1092" s="1142">
        <v>5</v>
      </c>
      <c r="C1092" s="1142">
        <v>1</v>
      </c>
      <c r="D1092" s="1142">
        <v>3</v>
      </c>
      <c r="E1092" s="1142">
        <v>1</v>
      </c>
      <c r="F1092" s="1143" t="str">
        <f t="shared" ref="F1092:F1155" si="34">IF(A1092&lt;&gt;"",RIGHT("0"&amp;A1092,2)&amp;"."&amp;RIGHT("0"&amp;B1092,2)&amp;"."&amp;RIGHT("0"&amp;C1092,2)&amp;"."&amp;RIGHT("0"&amp;D1092,2)&amp;"."&amp;IF(LEN(E1092)&lt;3,RIGHT("00"&amp;E1092,3),E1092),"")</f>
        <v>02.05.01.03.001</v>
      </c>
      <c r="G1092" s="1144"/>
      <c r="H1092" s="1142" t="s">
        <v>1815</v>
      </c>
      <c r="J1092" s="1142" t="str">
        <f t="shared" ref="J1092:J1155" si="35">F1092&amp;" "&amp;H1092</f>
        <v>02.05.01.03.001 Tang Pemasang/Kar Tang</v>
      </c>
    </row>
    <row r="1093" spans="1:10" x14ac:dyDescent="0.25">
      <c r="A1093" s="1142">
        <v>2</v>
      </c>
      <c r="B1093" s="1142">
        <v>5</v>
      </c>
      <c r="C1093" s="1142">
        <v>1</v>
      </c>
      <c r="D1093" s="1142">
        <v>3</v>
      </c>
      <c r="E1093" s="1142">
        <v>2</v>
      </c>
      <c r="F1093" s="1143" t="str">
        <f t="shared" si="34"/>
        <v>02.05.01.03.002</v>
      </c>
      <c r="G1093" s="1144"/>
      <c r="H1093" s="1142" t="s">
        <v>1816</v>
      </c>
      <c r="J1093" s="1142" t="str">
        <f t="shared" si="35"/>
        <v>02.05.01.03.002 Stick Pengukur Sapi</v>
      </c>
    </row>
    <row r="1094" spans="1:10" x14ac:dyDescent="0.25">
      <c r="A1094" s="1142">
        <v>2</v>
      </c>
      <c r="B1094" s="1142">
        <v>5</v>
      </c>
      <c r="C1094" s="1142">
        <v>1</v>
      </c>
      <c r="D1094" s="1142">
        <v>3</v>
      </c>
      <c r="E1094" s="1142">
        <v>3</v>
      </c>
      <c r="F1094" s="1143" t="str">
        <f t="shared" si="34"/>
        <v>02.05.01.03.003</v>
      </c>
      <c r="G1094" s="1144"/>
      <c r="H1094" s="1142" t="s">
        <v>1817</v>
      </c>
      <c r="J1094" s="1142" t="str">
        <f t="shared" si="35"/>
        <v>02.05.01.03.003 Waigh Band</v>
      </c>
    </row>
    <row r="1095" spans="1:10" x14ac:dyDescent="0.25">
      <c r="A1095" s="1142">
        <v>2</v>
      </c>
      <c r="B1095" s="1142">
        <v>5</v>
      </c>
      <c r="C1095" s="1142">
        <v>1</v>
      </c>
      <c r="D1095" s="1142">
        <v>3</v>
      </c>
      <c r="E1095" s="1142">
        <v>4</v>
      </c>
      <c r="F1095" s="1143" t="str">
        <f t="shared" si="34"/>
        <v>02.05.01.03.004</v>
      </c>
      <c r="G1095" s="1144"/>
      <c r="H1095" s="1142" t="s">
        <v>1818</v>
      </c>
      <c r="J1095" s="1142" t="str">
        <f t="shared" si="35"/>
        <v>02.05.01.03.004 Borduzzo Tang</v>
      </c>
    </row>
    <row r="1096" spans="1:10" x14ac:dyDescent="0.25">
      <c r="A1096" s="1142">
        <v>2</v>
      </c>
      <c r="B1096" s="1142">
        <v>5</v>
      </c>
      <c r="C1096" s="1142">
        <v>1</v>
      </c>
      <c r="D1096" s="1142">
        <v>3</v>
      </c>
      <c r="E1096" s="1142">
        <v>5</v>
      </c>
      <c r="F1096" s="1143" t="str">
        <f t="shared" si="34"/>
        <v>02.05.01.03.005</v>
      </c>
      <c r="G1096" s="1144"/>
      <c r="H1096" s="1142" t="s">
        <v>1819</v>
      </c>
      <c r="J1096" s="1142" t="str">
        <f t="shared" si="35"/>
        <v>02.05.01.03.005 Cap Bakar</v>
      </c>
    </row>
    <row r="1097" spans="1:10" x14ac:dyDescent="0.25">
      <c r="A1097" s="1142">
        <v>2</v>
      </c>
      <c r="B1097" s="1142">
        <v>5</v>
      </c>
      <c r="C1097" s="1142">
        <v>1</v>
      </c>
      <c r="D1097" s="1142">
        <v>3</v>
      </c>
      <c r="E1097" s="1142">
        <v>6</v>
      </c>
      <c r="F1097" s="1143" t="str">
        <f t="shared" si="34"/>
        <v>02.05.01.03.006</v>
      </c>
      <c r="G1097" s="1144"/>
      <c r="H1097" s="1142" t="s">
        <v>1820</v>
      </c>
      <c r="J1097" s="1142" t="str">
        <f t="shared" si="35"/>
        <v>02.05.01.03.006 Kar Punch (Pelobang Telinga)</v>
      </c>
    </row>
    <row r="1098" spans="1:10" x14ac:dyDescent="0.25">
      <c r="A1098" s="1142">
        <v>2</v>
      </c>
      <c r="B1098" s="1142">
        <v>5</v>
      </c>
      <c r="C1098" s="1142">
        <v>1</v>
      </c>
      <c r="D1098" s="1142">
        <v>3</v>
      </c>
      <c r="E1098" s="1142">
        <v>7</v>
      </c>
      <c r="F1098" s="1143" t="str">
        <f t="shared" si="34"/>
        <v>02.05.01.03.007</v>
      </c>
      <c r="G1098" s="1144"/>
      <c r="H1098" s="1142" t="s">
        <v>448</v>
      </c>
      <c r="J1098" s="1142" t="str">
        <f t="shared" si="35"/>
        <v>02.05.01.03.007 Container</v>
      </c>
    </row>
    <row r="1099" spans="1:10" x14ac:dyDescent="0.25">
      <c r="A1099" s="1142">
        <v>2</v>
      </c>
      <c r="B1099" s="1142">
        <v>5</v>
      </c>
      <c r="C1099" s="1142">
        <v>1</v>
      </c>
      <c r="D1099" s="1142">
        <v>3</v>
      </c>
      <c r="E1099" s="1142">
        <v>8</v>
      </c>
      <c r="F1099" s="1143" t="str">
        <f t="shared" si="34"/>
        <v>02.05.01.03.008</v>
      </c>
      <c r="G1099" s="1144"/>
      <c r="H1099" s="1142" t="s">
        <v>1821</v>
      </c>
      <c r="J1099" s="1142" t="str">
        <f t="shared" si="35"/>
        <v>02.05.01.03.008 Conister</v>
      </c>
    </row>
    <row r="1100" spans="1:10" x14ac:dyDescent="0.25">
      <c r="A1100" s="1142">
        <v>2</v>
      </c>
      <c r="B1100" s="1142">
        <v>5</v>
      </c>
      <c r="C1100" s="1142">
        <v>1</v>
      </c>
      <c r="D1100" s="1142">
        <v>3</v>
      </c>
      <c r="E1100" s="1142">
        <v>9</v>
      </c>
      <c r="F1100" s="1143" t="str">
        <f t="shared" si="34"/>
        <v>02.05.01.03.009</v>
      </c>
      <c r="G1100" s="1144"/>
      <c r="H1100" s="1142" t="s">
        <v>1822</v>
      </c>
      <c r="J1100" s="1142" t="str">
        <f t="shared" si="35"/>
        <v>02.05.01.03.009 Qoblet</v>
      </c>
    </row>
    <row r="1101" spans="1:10" x14ac:dyDescent="0.25">
      <c r="A1101" s="1142">
        <v>2</v>
      </c>
      <c r="B1101" s="1142">
        <v>5</v>
      </c>
      <c r="C1101" s="1142">
        <v>1</v>
      </c>
      <c r="D1101" s="1142">
        <v>3</v>
      </c>
      <c r="E1101" s="1142">
        <v>10</v>
      </c>
      <c r="F1101" s="1143" t="str">
        <f t="shared" si="34"/>
        <v>02.05.01.03.010</v>
      </c>
      <c r="G1101" s="1144"/>
      <c r="H1101" s="1142" t="s">
        <v>1823</v>
      </c>
      <c r="J1101" s="1142" t="str">
        <f t="shared" si="35"/>
        <v>02.05.01.03.010 Insemination Gun</v>
      </c>
    </row>
    <row r="1102" spans="1:10" x14ac:dyDescent="0.25">
      <c r="A1102" s="1142">
        <v>2</v>
      </c>
      <c r="B1102" s="1142">
        <v>5</v>
      </c>
      <c r="C1102" s="1142">
        <v>1</v>
      </c>
      <c r="D1102" s="1142">
        <v>3</v>
      </c>
      <c r="E1102" s="1142">
        <v>11</v>
      </c>
      <c r="F1102" s="1143" t="str">
        <f t="shared" si="34"/>
        <v>02.05.01.03.011</v>
      </c>
      <c r="G1102" s="1144"/>
      <c r="H1102" s="1142" t="s">
        <v>1824</v>
      </c>
      <c r="J1102" s="1142" t="str">
        <f t="shared" si="35"/>
        <v>02.05.01.03.011 Termos A.I</v>
      </c>
    </row>
    <row r="1103" spans="1:10" x14ac:dyDescent="0.25">
      <c r="A1103" s="1142">
        <v>2</v>
      </c>
      <c r="B1103" s="1142">
        <v>5</v>
      </c>
      <c r="C1103" s="1142">
        <v>1</v>
      </c>
      <c r="D1103" s="1142">
        <v>3</v>
      </c>
      <c r="E1103" s="1142">
        <v>12</v>
      </c>
      <c r="F1103" s="1143" t="str">
        <f t="shared" si="34"/>
        <v>02.05.01.03.012</v>
      </c>
      <c r="G1103" s="1144"/>
      <c r="H1103" s="1142" t="s">
        <v>1825</v>
      </c>
      <c r="J1103" s="1142" t="str">
        <f t="shared" si="35"/>
        <v>02.05.01.03.012 Vagina Buatan</v>
      </c>
    </row>
    <row r="1104" spans="1:10" x14ac:dyDescent="0.25">
      <c r="A1104" s="1142">
        <v>2</v>
      </c>
      <c r="B1104" s="1142">
        <v>5</v>
      </c>
      <c r="C1104" s="1142">
        <v>1</v>
      </c>
      <c r="D1104" s="1142">
        <v>3</v>
      </c>
      <c r="E1104" s="1142">
        <v>13</v>
      </c>
      <c r="F1104" s="1143" t="str">
        <f t="shared" si="34"/>
        <v>02.05.01.03.013</v>
      </c>
      <c r="G1104" s="1144"/>
      <c r="H1104" s="1142" t="s">
        <v>1826</v>
      </c>
      <c r="J1104" s="1142" t="str">
        <f t="shared" si="35"/>
        <v>02.05.01.03.013 Debeaker (Alat Pemotong Paruh)</v>
      </c>
    </row>
    <row r="1105" spans="1:10" x14ac:dyDescent="0.25">
      <c r="A1105" s="1142">
        <v>2</v>
      </c>
      <c r="B1105" s="1142">
        <v>5</v>
      </c>
      <c r="C1105" s="1142">
        <v>1</v>
      </c>
      <c r="D1105" s="1142">
        <v>3</v>
      </c>
      <c r="E1105" s="1142">
        <v>14</v>
      </c>
      <c r="F1105" s="1143" t="str">
        <f t="shared" si="34"/>
        <v>02.05.01.03.014</v>
      </c>
      <c r="G1105" s="1144"/>
      <c r="H1105" s="1142" t="s">
        <v>1827</v>
      </c>
      <c r="J1105" s="1142" t="str">
        <f t="shared" si="35"/>
        <v>02.05.01.03.014 Alat Pemotong Kuku</v>
      </c>
    </row>
    <row r="1106" spans="1:10" x14ac:dyDescent="0.25">
      <c r="A1106" s="1142">
        <v>2</v>
      </c>
      <c r="B1106" s="1142">
        <v>5</v>
      </c>
      <c r="C1106" s="1142">
        <v>1</v>
      </c>
      <c r="D1106" s="1142">
        <v>3</v>
      </c>
      <c r="E1106" s="1142">
        <v>15</v>
      </c>
      <c r="F1106" s="1143" t="str">
        <f t="shared" si="34"/>
        <v>02.05.01.03.015</v>
      </c>
      <c r="G1106" s="1144"/>
      <c r="H1106" s="1142" t="s">
        <v>1828</v>
      </c>
      <c r="J1106" s="1142" t="str">
        <f t="shared" si="35"/>
        <v>02.05.01.03.015 Milik Gam</v>
      </c>
    </row>
    <row r="1107" spans="1:10" x14ac:dyDescent="0.25">
      <c r="A1107" s="1142">
        <v>2</v>
      </c>
      <c r="B1107" s="1142">
        <v>5</v>
      </c>
      <c r="C1107" s="1142">
        <v>1</v>
      </c>
      <c r="D1107" s="1142">
        <v>3</v>
      </c>
      <c r="E1107" s="1142">
        <v>16</v>
      </c>
      <c r="F1107" s="1143" t="str">
        <f t="shared" si="34"/>
        <v>02.05.01.03.016</v>
      </c>
      <c r="G1107" s="1144"/>
      <c r="H1107" s="1142" t="s">
        <v>1829</v>
      </c>
      <c r="J1107" s="1142" t="str">
        <f t="shared" si="35"/>
        <v>02.05.01.03.016 Tabung Tempat Susu</v>
      </c>
    </row>
    <row r="1108" spans="1:10" x14ac:dyDescent="0.25">
      <c r="A1108" s="1142">
        <v>2</v>
      </c>
      <c r="B1108" s="1142">
        <v>5</v>
      </c>
      <c r="C1108" s="1142">
        <v>1</v>
      </c>
      <c r="D1108" s="1142">
        <v>3</v>
      </c>
      <c r="E1108" s="1142">
        <v>17</v>
      </c>
      <c r="F1108" s="1143" t="str">
        <f t="shared" si="34"/>
        <v>02.05.01.03.017</v>
      </c>
      <c r="G1108" s="1144"/>
      <c r="H1108" s="1142" t="s">
        <v>1830</v>
      </c>
      <c r="J1108" s="1142" t="str">
        <f t="shared" si="35"/>
        <v>02.05.01.03.017 Dehamer (Pemotong Tanduk)</v>
      </c>
    </row>
    <row r="1109" spans="1:10" x14ac:dyDescent="0.25">
      <c r="A1109" s="1142">
        <v>2</v>
      </c>
      <c r="B1109" s="1142">
        <v>5</v>
      </c>
      <c r="C1109" s="1142">
        <v>1</v>
      </c>
      <c r="D1109" s="1142">
        <v>3</v>
      </c>
      <c r="E1109" s="1142">
        <v>18</v>
      </c>
      <c r="F1109" s="1143" t="str">
        <f t="shared" si="34"/>
        <v>02.05.01.03.018</v>
      </c>
      <c r="G1109" s="1144"/>
      <c r="H1109" s="1142" t="s">
        <v>1831</v>
      </c>
      <c r="J1109" s="1142" t="str">
        <f t="shared" si="35"/>
        <v>02.05.01.03.018 Pemotong Bulu</v>
      </c>
    </row>
    <row r="1110" spans="1:10" x14ac:dyDescent="0.25">
      <c r="A1110" s="1142">
        <v>2</v>
      </c>
      <c r="B1110" s="1142">
        <v>5</v>
      </c>
      <c r="C1110" s="1142">
        <v>1</v>
      </c>
      <c r="D1110" s="1142">
        <v>3</v>
      </c>
      <c r="E1110" s="1142">
        <v>19</v>
      </c>
      <c r="F1110" s="1143" t="str">
        <f t="shared" si="34"/>
        <v>02.05.01.03.019</v>
      </c>
      <c r="G1110" s="1144"/>
      <c r="H1110" s="1142" t="s">
        <v>1832</v>
      </c>
      <c r="J1110" s="1142" t="str">
        <f t="shared" si="35"/>
        <v>02.05.01.03.019 Eastrator (Pemotong Ekor)</v>
      </c>
    </row>
    <row r="1111" spans="1:10" x14ac:dyDescent="0.25">
      <c r="A1111" s="1142">
        <v>2</v>
      </c>
      <c r="B1111" s="1142">
        <v>5</v>
      </c>
      <c r="C1111" s="1142">
        <v>1</v>
      </c>
      <c r="D1111" s="1142">
        <v>3</v>
      </c>
      <c r="E1111" s="1142">
        <v>20</v>
      </c>
      <c r="F1111" s="1143" t="str">
        <f t="shared" si="34"/>
        <v>02.05.01.03.020</v>
      </c>
      <c r="G1111" s="1144"/>
      <c r="H1111" s="1142" t="s">
        <v>1833</v>
      </c>
      <c r="J1111" s="1142" t="str">
        <f t="shared" si="35"/>
        <v>02.05.01.03.020 Milcooling Tang</v>
      </c>
    </row>
    <row r="1112" spans="1:10" x14ac:dyDescent="0.25">
      <c r="A1112" s="1142">
        <v>2</v>
      </c>
      <c r="B1112" s="1142">
        <v>5</v>
      </c>
      <c r="C1112" s="1142">
        <v>1</v>
      </c>
      <c r="D1112" s="1142">
        <v>3</v>
      </c>
      <c r="E1112" s="1142">
        <v>21</v>
      </c>
      <c r="F1112" s="1143" t="str">
        <f t="shared" si="34"/>
        <v>02.05.01.03.021</v>
      </c>
      <c r="G1112" s="1144"/>
      <c r="H1112" s="1142" t="s">
        <v>1834</v>
      </c>
      <c r="J1112" s="1142" t="str">
        <f t="shared" si="35"/>
        <v>02.05.01.03.021 Mesin Penetas Telur</v>
      </c>
    </row>
    <row r="1113" spans="1:10" x14ac:dyDescent="0.25">
      <c r="A1113" s="1142">
        <v>2</v>
      </c>
      <c r="B1113" s="1142">
        <v>5</v>
      </c>
      <c r="C1113" s="1142">
        <v>1</v>
      </c>
      <c r="D1113" s="1142">
        <v>3</v>
      </c>
      <c r="E1113" s="1142">
        <v>22</v>
      </c>
      <c r="F1113" s="1143" t="str">
        <f t="shared" si="34"/>
        <v>02.05.01.03.022</v>
      </c>
      <c r="G1113" s="1144"/>
      <c r="H1113" s="1142" t="s">
        <v>1835</v>
      </c>
      <c r="J1113" s="1142" t="str">
        <f t="shared" si="35"/>
        <v>02.05.01.03.022 Alat-alat Peternakan Lain-lain</v>
      </c>
    </row>
    <row r="1114" spans="1:10" x14ac:dyDescent="0.25">
      <c r="A1114" s="1142">
        <v>2</v>
      </c>
      <c r="B1114" s="1142">
        <v>5</v>
      </c>
      <c r="C1114" s="1142">
        <v>1</v>
      </c>
      <c r="D1114" s="1142">
        <v>4</v>
      </c>
      <c r="E1114" s="1142">
        <v>1</v>
      </c>
      <c r="F1114" s="1143" t="str">
        <f t="shared" si="34"/>
        <v>02.05.01.04.001</v>
      </c>
      <c r="G1114" s="1144"/>
      <c r="H1114" s="1142" t="s">
        <v>1836</v>
      </c>
      <c r="J1114" s="1142" t="str">
        <f t="shared" si="35"/>
        <v>02.05.01.04.001 Oven</v>
      </c>
    </row>
    <row r="1115" spans="1:10" x14ac:dyDescent="0.25">
      <c r="A1115" s="1142">
        <v>2</v>
      </c>
      <c r="B1115" s="1142">
        <v>5</v>
      </c>
      <c r="C1115" s="1142">
        <v>1</v>
      </c>
      <c r="D1115" s="1142">
        <v>4</v>
      </c>
      <c r="E1115" s="1142">
        <v>2</v>
      </c>
      <c r="F1115" s="1143" t="str">
        <f t="shared" si="34"/>
        <v>02.05.01.04.002</v>
      </c>
      <c r="G1115" s="1144"/>
      <c r="H1115" s="1142" t="s">
        <v>1837</v>
      </c>
      <c r="J1115" s="1142" t="str">
        <f t="shared" si="35"/>
        <v>02.05.01.04.002 Cold Storage (Kamar Pendingin)</v>
      </c>
    </row>
    <row r="1116" spans="1:10" x14ac:dyDescent="0.25">
      <c r="A1116" s="1142">
        <v>2</v>
      </c>
      <c r="B1116" s="1142">
        <v>5</v>
      </c>
      <c r="C1116" s="1142">
        <v>1</v>
      </c>
      <c r="D1116" s="1142">
        <v>4</v>
      </c>
      <c r="E1116" s="1142">
        <v>3</v>
      </c>
      <c r="F1116" s="1143" t="str">
        <f t="shared" si="34"/>
        <v>02.05.01.04.003</v>
      </c>
      <c r="G1116" s="1144"/>
      <c r="H1116" s="1142" t="s">
        <v>1838</v>
      </c>
      <c r="J1116" s="1142" t="str">
        <f t="shared" si="35"/>
        <v>02.05.01.04.003 Selo (Kotak Penyimpan) dengan mengatur temperatur</v>
      </c>
    </row>
    <row r="1117" spans="1:10" x14ac:dyDescent="0.25">
      <c r="A1117" s="1142">
        <v>2</v>
      </c>
      <c r="B1117" s="1142">
        <v>5</v>
      </c>
      <c r="C1117" s="1142">
        <v>1</v>
      </c>
      <c r="D1117" s="1142">
        <v>4</v>
      </c>
      <c r="E1117" s="1142">
        <v>4</v>
      </c>
      <c r="F1117" s="1143" t="str">
        <f t="shared" si="34"/>
        <v>02.05.01.04.004</v>
      </c>
      <c r="G1117" s="1144"/>
      <c r="H1117" s="1142" t="s">
        <v>1839</v>
      </c>
      <c r="J1117" s="1142" t="str">
        <f t="shared" si="35"/>
        <v>02.05.01.04.004 Rak-rak penyimpangan</v>
      </c>
    </row>
    <row r="1118" spans="1:10" x14ac:dyDescent="0.25">
      <c r="A1118" s="1142">
        <v>2</v>
      </c>
      <c r="B1118" s="1142">
        <v>5</v>
      </c>
      <c r="C1118" s="1142">
        <v>1</v>
      </c>
      <c r="D1118" s="1142">
        <v>4</v>
      </c>
      <c r="E1118" s="1142">
        <v>5</v>
      </c>
      <c r="F1118" s="1143" t="str">
        <f t="shared" si="34"/>
        <v>02.05.01.04.005</v>
      </c>
      <c r="G1118" s="1144"/>
      <c r="H1118" s="1142" t="s">
        <v>1840</v>
      </c>
      <c r="J1118" s="1142" t="str">
        <f t="shared" si="35"/>
        <v>02.05.01.04.005 Lemari Penyimpanan</v>
      </c>
    </row>
    <row r="1119" spans="1:10" x14ac:dyDescent="0.25">
      <c r="A1119" s="1142">
        <v>2</v>
      </c>
      <c r="B1119" s="1142">
        <v>5</v>
      </c>
      <c r="C1119" s="1142">
        <v>1</v>
      </c>
      <c r="D1119" s="1142">
        <v>4</v>
      </c>
      <c r="E1119" s="1142">
        <v>6</v>
      </c>
      <c r="F1119" s="1143" t="str">
        <f t="shared" si="34"/>
        <v>02.05.01.04.006</v>
      </c>
      <c r="G1119" s="1144"/>
      <c r="H1119" s="1142" t="s">
        <v>1841</v>
      </c>
      <c r="J1119" s="1142" t="str">
        <f t="shared" si="35"/>
        <v>02.05.01.04.006 Alat Penyimpanan hasil Percobaan Lain-lain</v>
      </c>
    </row>
    <row r="1120" spans="1:10" x14ac:dyDescent="0.25">
      <c r="A1120" s="1142">
        <v>2</v>
      </c>
      <c r="B1120" s="1142">
        <v>5</v>
      </c>
      <c r="C1120" s="1142">
        <v>1</v>
      </c>
      <c r="D1120" s="1142">
        <v>5</v>
      </c>
      <c r="E1120" s="1142">
        <v>1</v>
      </c>
      <c r="F1120" s="1143" t="str">
        <f t="shared" si="34"/>
        <v>02.05.01.05.001</v>
      </c>
      <c r="G1120" s="1144"/>
      <c r="H1120" s="1142" t="s">
        <v>1842</v>
      </c>
      <c r="J1120" s="1142" t="str">
        <f t="shared" si="35"/>
        <v>02.05.01.05.001 Alat Pengukur Curah Hujan</v>
      </c>
    </row>
    <row r="1121" spans="1:10" x14ac:dyDescent="0.25">
      <c r="A1121" s="1142">
        <v>2</v>
      </c>
      <c r="B1121" s="1142">
        <v>5</v>
      </c>
      <c r="C1121" s="1142">
        <v>1</v>
      </c>
      <c r="D1121" s="1142">
        <v>5</v>
      </c>
      <c r="E1121" s="1142">
        <v>2</v>
      </c>
      <c r="F1121" s="1143" t="str">
        <f t="shared" si="34"/>
        <v>02.05.01.05.002</v>
      </c>
      <c r="G1121" s="1144"/>
      <c r="H1121" s="1142" t="s">
        <v>1843</v>
      </c>
      <c r="J1121" s="1142" t="str">
        <f t="shared" si="35"/>
        <v>02.05.01.05.002 Alat Pengukur Cahaya</v>
      </c>
    </row>
    <row r="1122" spans="1:10" x14ac:dyDescent="0.25">
      <c r="A1122" s="1142">
        <v>2</v>
      </c>
      <c r="B1122" s="1142">
        <v>5</v>
      </c>
      <c r="C1122" s="1142">
        <v>1</v>
      </c>
      <c r="D1122" s="1142">
        <v>5</v>
      </c>
      <c r="E1122" s="1142">
        <v>3</v>
      </c>
      <c r="F1122" s="1143" t="str">
        <f t="shared" si="34"/>
        <v>02.05.01.05.003</v>
      </c>
      <c r="G1122" s="1144"/>
      <c r="H1122" s="1142" t="s">
        <v>1844</v>
      </c>
      <c r="J1122" s="1142" t="str">
        <f t="shared" si="35"/>
        <v>02.05.01.05.003 Alat Pengukur Intensitas Cahaya</v>
      </c>
    </row>
    <row r="1123" spans="1:10" x14ac:dyDescent="0.25">
      <c r="A1123" s="1142">
        <v>2</v>
      </c>
      <c r="B1123" s="1142">
        <v>5</v>
      </c>
      <c r="C1123" s="1142">
        <v>1</v>
      </c>
      <c r="D1123" s="1142">
        <v>5</v>
      </c>
      <c r="E1123" s="1142">
        <v>4</v>
      </c>
      <c r="F1123" s="1143" t="str">
        <f t="shared" si="34"/>
        <v>02.05.01.05.004</v>
      </c>
      <c r="G1123" s="1144"/>
      <c r="H1123" s="1142" t="s">
        <v>1845</v>
      </c>
      <c r="J1123" s="1142" t="str">
        <f t="shared" si="35"/>
        <v>02.05.01.05.004 Alat Pengukur Temperatur</v>
      </c>
    </row>
    <row r="1124" spans="1:10" x14ac:dyDescent="0.25">
      <c r="A1124" s="1142">
        <v>2</v>
      </c>
      <c r="B1124" s="1142">
        <v>5</v>
      </c>
      <c r="C1124" s="1142">
        <v>1</v>
      </c>
      <c r="D1124" s="1142">
        <v>5</v>
      </c>
      <c r="E1124" s="1142">
        <v>5</v>
      </c>
      <c r="F1124" s="1143" t="str">
        <f t="shared" si="34"/>
        <v>02.05.01.05.005</v>
      </c>
      <c r="G1124" s="1144"/>
      <c r="H1124" s="1142" t="s">
        <v>1846</v>
      </c>
      <c r="J1124" s="1142" t="str">
        <f t="shared" si="35"/>
        <v>02.05.01.05.005 Alat Pengukur PH Tanah (Soil Tester)</v>
      </c>
    </row>
    <row r="1125" spans="1:10" x14ac:dyDescent="0.25">
      <c r="A1125" s="1142">
        <v>2</v>
      </c>
      <c r="B1125" s="1142">
        <v>5</v>
      </c>
      <c r="C1125" s="1142">
        <v>1</v>
      </c>
      <c r="D1125" s="1142">
        <v>5</v>
      </c>
      <c r="E1125" s="1142">
        <v>6</v>
      </c>
      <c r="F1125" s="1143" t="str">
        <f t="shared" si="34"/>
        <v>02.05.01.05.006</v>
      </c>
      <c r="G1125" s="1144"/>
      <c r="H1125" s="1142" t="s">
        <v>1847</v>
      </c>
      <c r="J1125" s="1142" t="str">
        <f t="shared" si="35"/>
        <v>02.05.01.05.006 Alat Pengambil Sample Tanah</v>
      </c>
    </row>
    <row r="1126" spans="1:10" x14ac:dyDescent="0.25">
      <c r="A1126" s="1142">
        <v>2</v>
      </c>
      <c r="B1126" s="1142">
        <v>5</v>
      </c>
      <c r="C1126" s="1142">
        <v>1</v>
      </c>
      <c r="D1126" s="1142">
        <v>5</v>
      </c>
      <c r="E1126" s="1142">
        <v>7</v>
      </c>
      <c r="F1126" s="1143" t="str">
        <f t="shared" si="34"/>
        <v>02.05.01.05.007</v>
      </c>
      <c r="G1126" s="1144"/>
      <c r="H1126" s="1142" t="s">
        <v>1848</v>
      </c>
      <c r="J1126" s="1142" t="str">
        <f t="shared" si="35"/>
        <v>02.05.01.05.007 Alat Laboratorium Pertanian Lain-lain</v>
      </c>
    </row>
    <row r="1127" spans="1:10" x14ac:dyDescent="0.25">
      <c r="A1127" s="1142">
        <v>2</v>
      </c>
      <c r="B1127" s="1142">
        <v>5</v>
      </c>
      <c r="C1127" s="1142">
        <v>1</v>
      </c>
      <c r="D1127" s="1142">
        <v>6</v>
      </c>
      <c r="E1127" s="1142">
        <v>1</v>
      </c>
      <c r="F1127" s="1143" t="str">
        <f t="shared" si="34"/>
        <v>02.05.01.06.001</v>
      </c>
      <c r="G1127" s="1144"/>
      <c r="H1127" s="1142" t="s">
        <v>1849</v>
      </c>
      <c r="J1127" s="1142" t="str">
        <f t="shared" si="35"/>
        <v>02.05.01.06.001 Unit Pengaduk</v>
      </c>
    </row>
    <row r="1128" spans="1:10" x14ac:dyDescent="0.25">
      <c r="A1128" s="1142">
        <v>2</v>
      </c>
      <c r="B1128" s="1142">
        <v>5</v>
      </c>
      <c r="C1128" s="1142">
        <v>1</v>
      </c>
      <c r="D1128" s="1142">
        <v>6</v>
      </c>
      <c r="E1128" s="1142">
        <v>2</v>
      </c>
      <c r="F1128" s="1143" t="str">
        <f t="shared" si="34"/>
        <v>02.05.01.06.002</v>
      </c>
      <c r="G1128" s="1144"/>
      <c r="H1128" s="1142" t="s">
        <v>1850</v>
      </c>
      <c r="J1128" s="1142" t="str">
        <f t="shared" si="35"/>
        <v>02.05.01.06.002 Alat Pencabut Bulu Ayam</v>
      </c>
    </row>
    <row r="1129" spans="1:10" x14ac:dyDescent="0.25">
      <c r="A1129" s="1142">
        <v>2</v>
      </c>
      <c r="B1129" s="1142">
        <v>5</v>
      </c>
      <c r="C1129" s="1142">
        <v>1</v>
      </c>
      <c r="D1129" s="1142">
        <v>6</v>
      </c>
      <c r="E1129" s="1142">
        <v>3</v>
      </c>
      <c r="F1129" s="1143" t="str">
        <f t="shared" si="34"/>
        <v>02.05.01.06.003</v>
      </c>
      <c r="G1129" s="1144"/>
      <c r="H1129" s="1142" t="s">
        <v>1851</v>
      </c>
      <c r="J1129" s="1142" t="str">
        <f t="shared" si="35"/>
        <v>02.05.01.06.003 Alat Pencacah Hujan</v>
      </c>
    </row>
    <row r="1130" spans="1:10" x14ac:dyDescent="0.25">
      <c r="A1130" s="1142">
        <v>2</v>
      </c>
      <c r="B1130" s="1142">
        <v>5</v>
      </c>
      <c r="C1130" s="1142">
        <v>1</v>
      </c>
      <c r="D1130" s="1142">
        <v>6</v>
      </c>
      <c r="E1130" s="1142">
        <v>4</v>
      </c>
      <c r="F1130" s="1143" t="str">
        <f t="shared" si="34"/>
        <v>02.05.01.06.004</v>
      </c>
      <c r="G1130" s="1144"/>
      <c r="H1130" s="1142" t="s">
        <v>1852</v>
      </c>
      <c r="J1130" s="1142" t="str">
        <f t="shared" si="35"/>
        <v>02.05.01.06.004 Alat Processing Lain-lain</v>
      </c>
    </row>
    <row r="1131" spans="1:10" x14ac:dyDescent="0.25">
      <c r="A1131" s="1142">
        <v>2</v>
      </c>
      <c r="B1131" s="1142">
        <v>5</v>
      </c>
      <c r="C1131" s="1142">
        <v>1</v>
      </c>
      <c r="D1131" s="1142">
        <v>7</v>
      </c>
      <c r="E1131" s="1142">
        <v>1</v>
      </c>
      <c r="F1131" s="1143" t="str">
        <f t="shared" si="34"/>
        <v>02.05.01.07.001</v>
      </c>
      <c r="G1131" s="1144"/>
      <c r="H1131" s="1142" t="s">
        <v>1853</v>
      </c>
      <c r="J1131" s="1142" t="str">
        <f t="shared" si="35"/>
        <v>02.05.01.07.001 Alat Pengasapan</v>
      </c>
    </row>
    <row r="1132" spans="1:10" x14ac:dyDescent="0.25">
      <c r="A1132" s="1142">
        <v>2</v>
      </c>
      <c r="B1132" s="1142">
        <v>5</v>
      </c>
      <c r="C1132" s="1142">
        <v>1</v>
      </c>
      <c r="D1132" s="1142">
        <v>7</v>
      </c>
      <c r="E1132" s="1142">
        <v>2</v>
      </c>
      <c r="F1132" s="1143" t="str">
        <f t="shared" si="34"/>
        <v>02.05.01.07.002</v>
      </c>
      <c r="G1132" s="1144"/>
      <c r="H1132" s="1142" t="s">
        <v>1854</v>
      </c>
      <c r="J1132" s="1142" t="str">
        <f t="shared" si="35"/>
        <v>02.05.01.07.002 Alat Pembekuan</v>
      </c>
    </row>
    <row r="1133" spans="1:10" x14ac:dyDescent="0.25">
      <c r="A1133" s="1142">
        <v>2</v>
      </c>
      <c r="B1133" s="1142">
        <v>5</v>
      </c>
      <c r="C1133" s="1142">
        <v>1</v>
      </c>
      <c r="D1133" s="1142">
        <v>7</v>
      </c>
      <c r="E1133" s="1142">
        <v>3</v>
      </c>
      <c r="F1133" s="1143" t="str">
        <f t="shared" si="34"/>
        <v>02.05.01.07.003</v>
      </c>
      <c r="G1133" s="1144"/>
      <c r="H1133" s="1142" t="s">
        <v>1855</v>
      </c>
      <c r="J1133" s="1142" t="str">
        <f t="shared" si="35"/>
        <v>02.05.01.07.003 Alat Penggilingan Padi</v>
      </c>
    </row>
    <row r="1134" spans="1:10" x14ac:dyDescent="0.25">
      <c r="A1134" s="1142">
        <v>2</v>
      </c>
      <c r="B1134" s="1142">
        <v>5</v>
      </c>
      <c r="C1134" s="1142">
        <v>1</v>
      </c>
      <c r="D1134" s="1142">
        <v>7</v>
      </c>
      <c r="E1134" s="1142">
        <v>4</v>
      </c>
      <c r="F1134" s="1143" t="str">
        <f t="shared" si="34"/>
        <v>02.05.01.07.004</v>
      </c>
      <c r="G1134" s="1144"/>
      <c r="H1134" s="1142" t="s">
        <v>1856</v>
      </c>
      <c r="J1134" s="1142" t="str">
        <f t="shared" si="35"/>
        <v>02.05.01.07.004 Alat Pencacah Hijauan</v>
      </c>
    </row>
    <row r="1135" spans="1:10" x14ac:dyDescent="0.25">
      <c r="A1135" s="1142">
        <v>2</v>
      </c>
      <c r="B1135" s="1142">
        <v>5</v>
      </c>
      <c r="C1135" s="1142">
        <v>1</v>
      </c>
      <c r="D1135" s="1142">
        <v>7</v>
      </c>
      <c r="E1135" s="1142">
        <v>5</v>
      </c>
      <c r="F1135" s="1143" t="str">
        <f t="shared" si="34"/>
        <v>02.05.01.07.005</v>
      </c>
      <c r="G1135" s="1144"/>
      <c r="H1135" s="1142" t="s">
        <v>1857</v>
      </c>
      <c r="J1135" s="1142" t="str">
        <f t="shared" si="35"/>
        <v>02.05.01.07.005 Alat Pasca Panen Lain-lain</v>
      </c>
    </row>
    <row r="1136" spans="1:10" x14ac:dyDescent="0.25">
      <c r="A1136" s="1142">
        <v>2</v>
      </c>
      <c r="B1136" s="1142">
        <v>5</v>
      </c>
      <c r="C1136" s="1142">
        <v>1</v>
      </c>
      <c r="D1136" s="1142">
        <v>8</v>
      </c>
      <c r="E1136" s="1142">
        <v>1</v>
      </c>
      <c r="F1136" s="1143" t="str">
        <f t="shared" si="34"/>
        <v>02.05.01.08.001</v>
      </c>
      <c r="G1136" s="1144"/>
      <c r="H1136" s="1142" t="s">
        <v>1858</v>
      </c>
      <c r="J1136" s="1142" t="str">
        <f t="shared" si="35"/>
        <v>02.05.01.08.001 Pukat</v>
      </c>
    </row>
    <row r="1137" spans="1:10" x14ac:dyDescent="0.25">
      <c r="A1137" s="1142">
        <v>2</v>
      </c>
      <c r="B1137" s="1142">
        <v>5</v>
      </c>
      <c r="C1137" s="1142">
        <v>1</v>
      </c>
      <c r="D1137" s="1142">
        <v>8</v>
      </c>
      <c r="E1137" s="1142">
        <v>2</v>
      </c>
      <c r="F1137" s="1143" t="str">
        <f t="shared" si="34"/>
        <v>02.05.01.08.002</v>
      </c>
      <c r="G1137" s="1144"/>
      <c r="H1137" s="1142" t="s">
        <v>1859</v>
      </c>
      <c r="J1137" s="1142" t="str">
        <f t="shared" si="35"/>
        <v>02.05.01.08.002 Double Ring Shrimp Trawi/Pukat Udang Ganda</v>
      </c>
    </row>
    <row r="1138" spans="1:10" x14ac:dyDescent="0.25">
      <c r="A1138" s="1142">
        <v>2</v>
      </c>
      <c r="B1138" s="1142">
        <v>5</v>
      </c>
      <c r="C1138" s="1142">
        <v>1</v>
      </c>
      <c r="D1138" s="1142">
        <v>8</v>
      </c>
      <c r="E1138" s="1142">
        <v>3</v>
      </c>
      <c r="F1138" s="1143" t="str">
        <f t="shared" si="34"/>
        <v>02.05.01.08.003</v>
      </c>
      <c r="G1138" s="1144"/>
      <c r="H1138" s="1142" t="s">
        <v>1860</v>
      </c>
      <c r="J1138" s="1142" t="str">
        <f t="shared" si="35"/>
        <v>02.05.01.08.003 Otter Trawi</v>
      </c>
    </row>
    <row r="1139" spans="1:10" x14ac:dyDescent="0.25">
      <c r="A1139" s="1142">
        <v>2</v>
      </c>
      <c r="B1139" s="1142">
        <v>5</v>
      </c>
      <c r="C1139" s="1142">
        <v>1</v>
      </c>
      <c r="D1139" s="1142">
        <v>8</v>
      </c>
      <c r="E1139" s="1142">
        <v>4</v>
      </c>
      <c r="F1139" s="1143" t="str">
        <f t="shared" si="34"/>
        <v>02.05.01.08.004</v>
      </c>
      <c r="G1139" s="1144"/>
      <c r="H1139" s="1142" t="s">
        <v>1861</v>
      </c>
      <c r="J1139" s="1142" t="str">
        <f t="shared" si="35"/>
        <v>02.05.01.08.004 Other Trawi</v>
      </c>
    </row>
    <row r="1140" spans="1:10" x14ac:dyDescent="0.25">
      <c r="A1140" s="1142">
        <v>2</v>
      </c>
      <c r="B1140" s="1142">
        <v>5</v>
      </c>
      <c r="C1140" s="1142">
        <v>1</v>
      </c>
      <c r="D1140" s="1142">
        <v>8</v>
      </c>
      <c r="E1140" s="1142">
        <v>5</v>
      </c>
      <c r="F1140" s="1143" t="str">
        <f t="shared" si="34"/>
        <v>02.05.01.08.005</v>
      </c>
      <c r="G1140" s="1144"/>
      <c r="H1140" s="1142" t="s">
        <v>1862</v>
      </c>
      <c r="J1140" s="1142" t="str">
        <f t="shared" si="35"/>
        <v>02.05.01.08.005 Payang (Termasuk Lampara)</v>
      </c>
    </row>
    <row r="1141" spans="1:10" x14ac:dyDescent="0.25">
      <c r="A1141" s="1142">
        <v>2</v>
      </c>
      <c r="B1141" s="1142">
        <v>5</v>
      </c>
      <c r="C1141" s="1142">
        <v>1</v>
      </c>
      <c r="D1141" s="1142">
        <v>8</v>
      </c>
      <c r="E1141" s="1142">
        <v>6</v>
      </c>
      <c r="F1141" s="1143" t="str">
        <f t="shared" si="34"/>
        <v>02.05.01.08.006</v>
      </c>
      <c r="G1141" s="1144"/>
      <c r="H1141" s="1142" t="s">
        <v>1863</v>
      </c>
      <c r="J1141" s="1142" t="str">
        <f t="shared" si="35"/>
        <v>02.05.01.08.006 Danish Seine (Dogol)</v>
      </c>
    </row>
    <row r="1142" spans="1:10" x14ac:dyDescent="0.25">
      <c r="A1142" s="1142">
        <v>2</v>
      </c>
      <c r="B1142" s="1142">
        <v>5</v>
      </c>
      <c r="C1142" s="1142">
        <v>1</v>
      </c>
      <c r="D1142" s="1142">
        <v>8</v>
      </c>
      <c r="E1142" s="1142">
        <v>7</v>
      </c>
      <c r="F1142" s="1143" t="str">
        <f t="shared" si="34"/>
        <v>02.05.01.08.007</v>
      </c>
      <c r="G1142" s="1144"/>
      <c r="H1142" s="1142" t="s">
        <v>1864</v>
      </c>
      <c r="J1142" s="1142" t="str">
        <f t="shared" si="35"/>
        <v>02.05.01.08.007 Beach Seine (Pukat Pantai)</v>
      </c>
    </row>
    <row r="1143" spans="1:10" x14ac:dyDescent="0.25">
      <c r="A1143" s="1142">
        <v>2</v>
      </c>
      <c r="B1143" s="1142">
        <v>5</v>
      </c>
      <c r="C1143" s="1142">
        <v>1</v>
      </c>
      <c r="D1143" s="1142">
        <v>8</v>
      </c>
      <c r="E1143" s="1142">
        <v>8</v>
      </c>
      <c r="F1143" s="1143" t="str">
        <f t="shared" si="34"/>
        <v>02.05.01.08.008</v>
      </c>
      <c r="G1143" s="1144"/>
      <c r="H1143" s="1142" t="s">
        <v>1865</v>
      </c>
      <c r="J1143" s="1142" t="str">
        <f t="shared" si="35"/>
        <v>02.05.01.08.008 Driff Gill Net (Jaring Insang Hanyut)</v>
      </c>
    </row>
    <row r="1144" spans="1:10" x14ac:dyDescent="0.25">
      <c r="A1144" s="1142">
        <v>2</v>
      </c>
      <c r="B1144" s="1142">
        <v>5</v>
      </c>
      <c r="C1144" s="1142">
        <v>1</v>
      </c>
      <c r="D1144" s="1142">
        <v>8</v>
      </c>
      <c r="E1144" s="1142">
        <v>9</v>
      </c>
      <c r="F1144" s="1143" t="str">
        <f t="shared" si="34"/>
        <v>02.05.01.08.009</v>
      </c>
      <c r="G1144" s="1144"/>
      <c r="H1144" s="1142" t="s">
        <v>1866</v>
      </c>
      <c r="J1144" s="1142" t="str">
        <f t="shared" si="35"/>
        <v>02.05.01.08.009 Encliring Gill Net (Jaring Insang Lingkar)</v>
      </c>
    </row>
    <row r="1145" spans="1:10" x14ac:dyDescent="0.25">
      <c r="A1145" s="1142">
        <v>2</v>
      </c>
      <c r="B1145" s="1142">
        <v>5</v>
      </c>
      <c r="C1145" s="1142">
        <v>1</v>
      </c>
      <c r="D1145" s="1142">
        <v>8</v>
      </c>
      <c r="E1145" s="1142">
        <v>10</v>
      </c>
      <c r="F1145" s="1143" t="str">
        <f t="shared" si="34"/>
        <v>02.05.01.08.010</v>
      </c>
      <c r="G1145" s="1144"/>
      <c r="H1145" s="1142" t="s">
        <v>1867</v>
      </c>
      <c r="J1145" s="1142" t="str">
        <f t="shared" si="35"/>
        <v>02.05.01.08.010 Shrimp Gill Net (Jaring Klitik)</v>
      </c>
    </row>
    <row r="1146" spans="1:10" x14ac:dyDescent="0.25">
      <c r="A1146" s="1142">
        <v>2</v>
      </c>
      <c r="B1146" s="1142">
        <v>5</v>
      </c>
      <c r="C1146" s="1142">
        <v>1</v>
      </c>
      <c r="D1146" s="1142">
        <v>8</v>
      </c>
      <c r="E1146" s="1142">
        <v>11</v>
      </c>
      <c r="F1146" s="1143" t="str">
        <f t="shared" si="34"/>
        <v>02.05.01.08.011</v>
      </c>
      <c r="G1146" s="1144"/>
      <c r="H1146" s="1142" t="s">
        <v>1868</v>
      </c>
      <c r="J1146" s="1142" t="str">
        <f t="shared" si="35"/>
        <v>02.05.01.08.011 Set Gill Net (Jaring Insang Tetap)</v>
      </c>
    </row>
    <row r="1147" spans="1:10" x14ac:dyDescent="0.25">
      <c r="A1147" s="1142">
        <v>2</v>
      </c>
      <c r="B1147" s="1142">
        <v>5</v>
      </c>
      <c r="C1147" s="1142">
        <v>1</v>
      </c>
      <c r="D1147" s="1142">
        <v>8</v>
      </c>
      <c r="E1147" s="1142">
        <v>12</v>
      </c>
      <c r="F1147" s="1143" t="str">
        <f t="shared" si="34"/>
        <v>02.05.01.08.012</v>
      </c>
      <c r="G1147" s="1144"/>
      <c r="H1147" s="1142" t="s">
        <v>1869</v>
      </c>
      <c r="J1147" s="1142" t="str">
        <f t="shared" si="35"/>
        <v>02.05.01.08.012 Boat Raft Lift Net (Bagian Perahu/Rakit)</v>
      </c>
    </row>
    <row r="1148" spans="1:10" x14ac:dyDescent="0.25">
      <c r="A1148" s="1142">
        <v>2</v>
      </c>
      <c r="B1148" s="1142">
        <v>5</v>
      </c>
      <c r="C1148" s="1142">
        <v>1</v>
      </c>
      <c r="D1148" s="1142">
        <v>8</v>
      </c>
      <c r="E1148" s="1142">
        <v>13</v>
      </c>
      <c r="F1148" s="1143" t="str">
        <f t="shared" si="34"/>
        <v>02.05.01.08.013</v>
      </c>
      <c r="G1148" s="1144"/>
      <c r="H1148" s="1142" t="s">
        <v>1870</v>
      </c>
      <c r="J1148" s="1142" t="str">
        <f t="shared" si="35"/>
        <v>02.05.01.08.013 Bagan Tancap Berikut Kelong</v>
      </c>
    </row>
    <row r="1149" spans="1:10" x14ac:dyDescent="0.25">
      <c r="A1149" s="1142">
        <v>2</v>
      </c>
      <c r="B1149" s="1142">
        <v>5</v>
      </c>
      <c r="C1149" s="1142">
        <v>1</v>
      </c>
      <c r="D1149" s="1142">
        <v>8</v>
      </c>
      <c r="E1149" s="1142">
        <v>14</v>
      </c>
      <c r="F1149" s="1143" t="str">
        <f t="shared" si="34"/>
        <v>02.05.01.08.014</v>
      </c>
      <c r="G1149" s="1144"/>
      <c r="H1149" s="1142" t="s">
        <v>1871</v>
      </c>
      <c r="J1149" s="1142" t="str">
        <f t="shared" si="35"/>
        <v>02.05.01.08.014 Scoop Net (Serok)</v>
      </c>
    </row>
    <row r="1150" spans="1:10" x14ac:dyDescent="0.25">
      <c r="A1150" s="1142">
        <v>2</v>
      </c>
      <c r="B1150" s="1142">
        <v>5</v>
      </c>
      <c r="C1150" s="1142">
        <v>1</v>
      </c>
      <c r="D1150" s="1142">
        <v>8</v>
      </c>
      <c r="E1150" s="1142">
        <v>15</v>
      </c>
      <c r="F1150" s="1143" t="str">
        <f t="shared" si="34"/>
        <v>02.05.01.08.015</v>
      </c>
      <c r="G1150" s="1144"/>
      <c r="H1150" s="1142" t="s">
        <v>1872</v>
      </c>
      <c r="J1150" s="1142" t="str">
        <f t="shared" si="35"/>
        <v>02.05.01.08.015 Jaring Angkat Lainnya</v>
      </c>
    </row>
    <row r="1151" spans="1:10" x14ac:dyDescent="0.25">
      <c r="A1151" s="1142">
        <v>2</v>
      </c>
      <c r="B1151" s="1142">
        <v>5</v>
      </c>
      <c r="C1151" s="1142">
        <v>1</v>
      </c>
      <c r="D1151" s="1142">
        <v>8</v>
      </c>
      <c r="E1151" s="1142">
        <v>16</v>
      </c>
      <c r="F1151" s="1143" t="str">
        <f t="shared" si="34"/>
        <v>02.05.01.08.016</v>
      </c>
      <c r="G1151" s="1144"/>
      <c r="H1151" s="1142" t="s">
        <v>1873</v>
      </c>
      <c r="J1151" s="1142" t="str">
        <f t="shared" si="35"/>
        <v>02.05.01.08.016 Guiding Barrier (Serok)</v>
      </c>
    </row>
    <row r="1152" spans="1:10" x14ac:dyDescent="0.25">
      <c r="A1152" s="1142">
        <v>2</v>
      </c>
      <c r="B1152" s="1142">
        <v>5</v>
      </c>
      <c r="C1152" s="1142">
        <v>1</v>
      </c>
      <c r="D1152" s="1142">
        <v>8</v>
      </c>
      <c r="E1152" s="1142">
        <v>17</v>
      </c>
      <c r="F1152" s="1143" t="str">
        <f t="shared" si="34"/>
        <v>02.05.01.08.017</v>
      </c>
      <c r="G1152" s="1144"/>
      <c r="H1152" s="1142" t="s">
        <v>1874</v>
      </c>
      <c r="J1152" s="1142" t="str">
        <f t="shared" si="35"/>
        <v>02.05.01.08.017 Stop Net (Jermal Termasuk Togo)</v>
      </c>
    </row>
    <row r="1153" spans="1:10" x14ac:dyDescent="0.25">
      <c r="A1153" s="1142">
        <v>2</v>
      </c>
      <c r="B1153" s="1142">
        <v>5</v>
      </c>
      <c r="C1153" s="1142">
        <v>1</v>
      </c>
      <c r="D1153" s="1142">
        <v>8</v>
      </c>
      <c r="E1153" s="1142">
        <v>18</v>
      </c>
      <c r="F1153" s="1143" t="str">
        <f t="shared" si="34"/>
        <v>02.05.01.08.018</v>
      </c>
      <c r="G1153" s="1144"/>
      <c r="H1153" s="1142" t="s">
        <v>1875</v>
      </c>
      <c r="J1153" s="1142" t="str">
        <f t="shared" si="35"/>
        <v>02.05.01.08.018 Portable Traps (Bubu)</v>
      </c>
    </row>
    <row r="1154" spans="1:10" x14ac:dyDescent="0.25">
      <c r="A1154" s="1142">
        <v>2</v>
      </c>
      <c r="B1154" s="1142">
        <v>5</v>
      </c>
      <c r="C1154" s="1142">
        <v>1</v>
      </c>
      <c r="D1154" s="1142">
        <v>8</v>
      </c>
      <c r="E1154" s="1142">
        <v>19</v>
      </c>
      <c r="F1154" s="1143" t="str">
        <f t="shared" si="34"/>
        <v>02.05.01.08.019</v>
      </c>
      <c r="G1154" s="1144"/>
      <c r="H1154" s="1142" t="s">
        <v>1876</v>
      </c>
      <c r="J1154" s="1142" t="str">
        <f t="shared" si="35"/>
        <v>02.05.01.08.019 Perangkap Lainnya</v>
      </c>
    </row>
    <row r="1155" spans="1:10" x14ac:dyDescent="0.25">
      <c r="A1155" s="1142">
        <v>2</v>
      </c>
      <c r="B1155" s="1142">
        <v>5</v>
      </c>
      <c r="C1155" s="1142">
        <v>1</v>
      </c>
      <c r="D1155" s="1142">
        <v>8</v>
      </c>
      <c r="E1155" s="1142">
        <v>20</v>
      </c>
      <c r="F1155" s="1143" t="str">
        <f t="shared" si="34"/>
        <v>02.05.01.08.020</v>
      </c>
      <c r="G1155" s="1144"/>
      <c r="H1155" s="1142" t="s">
        <v>1877</v>
      </c>
      <c r="J1155" s="1142" t="str">
        <f t="shared" si="35"/>
        <v>02.05.01.08.020 Tuna Long Line (Rawal Tuna)</v>
      </c>
    </row>
    <row r="1156" spans="1:10" x14ac:dyDescent="0.25">
      <c r="A1156" s="1142">
        <v>2</v>
      </c>
      <c r="B1156" s="1142">
        <v>5</v>
      </c>
      <c r="C1156" s="1142">
        <v>1</v>
      </c>
      <c r="D1156" s="1142">
        <v>8</v>
      </c>
      <c r="E1156" s="1142">
        <v>21</v>
      </c>
      <c r="F1156" s="1143" t="str">
        <f t="shared" ref="F1156:F1219" si="36">IF(A1156&lt;&gt;"",RIGHT("0"&amp;A1156,2)&amp;"."&amp;RIGHT("0"&amp;B1156,2)&amp;"."&amp;RIGHT("0"&amp;C1156,2)&amp;"."&amp;RIGHT("0"&amp;D1156,2)&amp;"."&amp;IF(LEN(E1156)&lt;3,RIGHT("00"&amp;E1156,3),E1156),"")</f>
        <v>02.05.01.08.021</v>
      </c>
      <c r="G1156" s="1144"/>
      <c r="H1156" s="1142" t="s">
        <v>1878</v>
      </c>
      <c r="J1156" s="1142" t="str">
        <f t="shared" ref="J1156:J1219" si="37">F1156&amp;" "&amp;H1156</f>
        <v>02.05.01.08.021 Set Long Line (Rawal Tetap)</v>
      </c>
    </row>
    <row r="1157" spans="1:10" x14ac:dyDescent="0.25">
      <c r="A1157" s="1142">
        <v>2</v>
      </c>
      <c r="B1157" s="1142">
        <v>5</v>
      </c>
      <c r="C1157" s="1142">
        <v>1</v>
      </c>
      <c r="D1157" s="1142">
        <v>8</v>
      </c>
      <c r="E1157" s="1142">
        <v>22</v>
      </c>
      <c r="F1157" s="1143" t="str">
        <f t="shared" si="36"/>
        <v>02.05.01.08.022</v>
      </c>
      <c r="G1157" s="1144"/>
      <c r="H1157" s="1142" t="s">
        <v>1879</v>
      </c>
      <c r="J1157" s="1142" t="str">
        <f t="shared" si="37"/>
        <v>02.05.01.08.022 Skipjak Pole And Lines (Huhate)</v>
      </c>
    </row>
    <row r="1158" spans="1:10" x14ac:dyDescent="0.25">
      <c r="A1158" s="1142">
        <v>2</v>
      </c>
      <c r="B1158" s="1142">
        <v>5</v>
      </c>
      <c r="C1158" s="1142">
        <v>1</v>
      </c>
      <c r="D1158" s="1142">
        <v>8</v>
      </c>
      <c r="E1158" s="1142">
        <v>23</v>
      </c>
      <c r="F1158" s="1143" t="str">
        <f t="shared" si="36"/>
        <v>02.05.01.08.023</v>
      </c>
      <c r="G1158" s="1144"/>
      <c r="H1158" s="1142" t="s">
        <v>1880</v>
      </c>
      <c r="J1158" s="1142" t="str">
        <f t="shared" si="37"/>
        <v>02.05.01.08.023 Trool Line (Pancing Tonda)</v>
      </c>
    </row>
    <row r="1159" spans="1:10" x14ac:dyDescent="0.25">
      <c r="A1159" s="1142">
        <v>2</v>
      </c>
      <c r="B1159" s="1142">
        <v>5</v>
      </c>
      <c r="C1159" s="1142">
        <v>1</v>
      </c>
      <c r="D1159" s="1142">
        <v>8</v>
      </c>
      <c r="E1159" s="1142">
        <v>24</v>
      </c>
      <c r="F1159" s="1143" t="str">
        <f t="shared" si="36"/>
        <v>02.05.01.08.024</v>
      </c>
      <c r="G1159" s="1144"/>
      <c r="H1159" s="1142" t="s">
        <v>1881</v>
      </c>
      <c r="J1159" s="1142" t="str">
        <f t="shared" si="37"/>
        <v>02.05.01.08.024 Pancing Lainnya</v>
      </c>
    </row>
    <row r="1160" spans="1:10" x14ac:dyDescent="0.25">
      <c r="A1160" s="1142">
        <v>2</v>
      </c>
      <c r="B1160" s="1142">
        <v>5</v>
      </c>
      <c r="C1160" s="1142">
        <v>1</v>
      </c>
      <c r="D1160" s="1142">
        <v>8</v>
      </c>
      <c r="E1160" s="1142">
        <v>25</v>
      </c>
      <c r="F1160" s="1143" t="str">
        <f t="shared" si="36"/>
        <v>02.05.01.08.025</v>
      </c>
      <c r="G1160" s="1144"/>
      <c r="H1160" s="1142" t="s">
        <v>1882</v>
      </c>
      <c r="J1160" s="1142" t="str">
        <f t="shared" si="37"/>
        <v>02.05.01.08.025 Muroami Inc. Mallalugis</v>
      </c>
    </row>
    <row r="1161" spans="1:10" x14ac:dyDescent="0.25">
      <c r="A1161" s="1142">
        <v>2</v>
      </c>
      <c r="B1161" s="1142">
        <v>5</v>
      </c>
      <c r="C1161" s="1142">
        <v>1</v>
      </c>
      <c r="D1161" s="1142">
        <v>8</v>
      </c>
      <c r="E1161" s="1142">
        <v>26</v>
      </c>
      <c r="F1161" s="1143" t="str">
        <f t="shared" si="36"/>
        <v>02.05.01.08.026</v>
      </c>
      <c r="G1161" s="1144"/>
      <c r="H1161" s="1142" t="s">
        <v>1883</v>
      </c>
      <c r="J1161" s="1142" t="str">
        <f t="shared" si="37"/>
        <v>02.05.01.08.026 Jala</v>
      </c>
    </row>
    <row r="1162" spans="1:10" x14ac:dyDescent="0.25">
      <c r="A1162" s="1142">
        <v>2</v>
      </c>
      <c r="B1162" s="1142">
        <v>5</v>
      </c>
      <c r="C1162" s="1142">
        <v>1</v>
      </c>
      <c r="D1162" s="1142">
        <v>8</v>
      </c>
      <c r="E1162" s="1142">
        <v>27</v>
      </c>
      <c r="F1162" s="1143" t="str">
        <f t="shared" si="36"/>
        <v>02.05.01.08.027</v>
      </c>
      <c r="G1162" s="1144"/>
      <c r="H1162" s="1142" t="s">
        <v>1884</v>
      </c>
      <c r="J1162" s="1142" t="str">
        <f t="shared" si="37"/>
        <v>02.05.01.08.027 Garpu</v>
      </c>
    </row>
    <row r="1163" spans="1:10" x14ac:dyDescent="0.25">
      <c r="A1163" s="1142">
        <v>2</v>
      </c>
      <c r="B1163" s="1142">
        <v>5</v>
      </c>
      <c r="C1163" s="1142">
        <v>1</v>
      </c>
      <c r="D1163" s="1142">
        <v>8</v>
      </c>
      <c r="E1163" s="1142">
        <v>28</v>
      </c>
      <c r="F1163" s="1143" t="str">
        <f t="shared" si="36"/>
        <v>02.05.01.08.028</v>
      </c>
      <c r="G1163" s="1144"/>
      <c r="H1163" s="1142" t="s">
        <v>1885</v>
      </c>
      <c r="J1163" s="1142" t="str">
        <f t="shared" si="37"/>
        <v>02.05.01.08.028 Tombak</v>
      </c>
    </row>
    <row r="1164" spans="1:10" x14ac:dyDescent="0.25">
      <c r="A1164" s="1142">
        <v>2</v>
      </c>
      <c r="B1164" s="1142">
        <v>5</v>
      </c>
      <c r="C1164" s="1142">
        <v>1</v>
      </c>
      <c r="D1164" s="1142">
        <v>8</v>
      </c>
      <c r="E1164" s="1142">
        <v>29</v>
      </c>
      <c r="F1164" s="1143" t="str">
        <f t="shared" si="36"/>
        <v>02.05.01.08.029</v>
      </c>
      <c r="G1164" s="1144"/>
      <c r="H1164" s="1142" t="s">
        <v>1886</v>
      </c>
      <c r="J1164" s="1142" t="str">
        <f t="shared" si="37"/>
        <v>02.05.01.08.029 Sea Water Reservoir</v>
      </c>
    </row>
    <row r="1165" spans="1:10" x14ac:dyDescent="0.25">
      <c r="A1165" s="1142">
        <v>2</v>
      </c>
      <c r="B1165" s="1142">
        <v>5</v>
      </c>
      <c r="C1165" s="1142">
        <v>1</v>
      </c>
      <c r="D1165" s="1142">
        <v>8</v>
      </c>
      <c r="E1165" s="1142">
        <v>30</v>
      </c>
      <c r="F1165" s="1143" t="str">
        <f t="shared" si="36"/>
        <v>02.05.01.08.030</v>
      </c>
      <c r="G1165" s="1144"/>
      <c r="H1165" s="1142" t="s">
        <v>1887</v>
      </c>
      <c r="J1165" s="1142" t="str">
        <f t="shared" si="37"/>
        <v>02.05.01.08.030 Bak Pemeliharaan Sementara</v>
      </c>
    </row>
    <row r="1166" spans="1:10" x14ac:dyDescent="0.25">
      <c r="A1166" s="1142">
        <v>2</v>
      </c>
      <c r="B1166" s="1142">
        <v>5</v>
      </c>
      <c r="C1166" s="1142">
        <v>1</v>
      </c>
      <c r="D1166" s="1142">
        <v>8</v>
      </c>
      <c r="E1166" s="1142">
        <v>31</v>
      </c>
      <c r="F1166" s="1143" t="str">
        <f t="shared" si="36"/>
        <v>02.05.01.08.031</v>
      </c>
      <c r="G1166" s="1144"/>
      <c r="H1166" s="1142" t="s">
        <v>1888</v>
      </c>
      <c r="J1166" s="1142" t="str">
        <f t="shared" si="37"/>
        <v>02.05.01.08.031 Bak Pengendapan</v>
      </c>
    </row>
    <row r="1167" spans="1:10" x14ac:dyDescent="0.25">
      <c r="A1167" s="1142">
        <v>2</v>
      </c>
      <c r="B1167" s="1142">
        <v>5</v>
      </c>
      <c r="C1167" s="1142">
        <v>1</v>
      </c>
      <c r="D1167" s="1142">
        <v>8</v>
      </c>
      <c r="E1167" s="1142">
        <v>32</v>
      </c>
      <c r="F1167" s="1143" t="str">
        <f t="shared" si="36"/>
        <v>02.05.01.08.032</v>
      </c>
      <c r="G1167" s="1144"/>
      <c r="H1167" s="1142" t="s">
        <v>1889</v>
      </c>
      <c r="J1167" s="1142" t="str">
        <f t="shared" si="37"/>
        <v>02.05.01.08.032 Keramba (Jaring Apung)</v>
      </c>
    </row>
    <row r="1168" spans="1:10" x14ac:dyDescent="0.25">
      <c r="A1168" s="1142">
        <v>2</v>
      </c>
      <c r="B1168" s="1142">
        <v>5</v>
      </c>
      <c r="C1168" s="1142">
        <v>1</v>
      </c>
      <c r="D1168" s="1142">
        <v>8</v>
      </c>
      <c r="E1168" s="1142">
        <v>33</v>
      </c>
      <c r="F1168" s="1143" t="str">
        <f t="shared" si="36"/>
        <v>02.05.01.08.033</v>
      </c>
      <c r="G1168" s="1144"/>
      <c r="H1168" s="1142" t="s">
        <v>1890</v>
      </c>
      <c r="J1168" s="1142" t="str">
        <f t="shared" si="37"/>
        <v>02.05.01.08.033 Alat Produksi Perikanan Lain-lain</v>
      </c>
    </row>
    <row r="1169" spans="1:10" x14ac:dyDescent="0.25">
      <c r="A1169" s="1142">
        <v>2</v>
      </c>
      <c r="B1169" s="1142">
        <v>5</v>
      </c>
      <c r="C1169" s="1142">
        <v>2</v>
      </c>
      <c r="D1169" s="1142">
        <v>1</v>
      </c>
      <c r="E1169" s="1142">
        <v>1</v>
      </c>
      <c r="F1169" s="1143" t="str">
        <f t="shared" si="36"/>
        <v>02.05.02.01.001</v>
      </c>
      <c r="G1169" s="1144"/>
      <c r="H1169" s="1142" t="s">
        <v>1891</v>
      </c>
      <c r="J1169" s="1142" t="str">
        <f t="shared" si="37"/>
        <v>02.05.02.01.001 Kored</v>
      </c>
    </row>
    <row r="1170" spans="1:10" x14ac:dyDescent="0.25">
      <c r="A1170" s="1142">
        <v>2</v>
      </c>
      <c r="B1170" s="1142">
        <v>5</v>
      </c>
      <c r="C1170" s="1142">
        <v>2</v>
      </c>
      <c r="D1170" s="1142">
        <v>1</v>
      </c>
      <c r="E1170" s="1142">
        <v>2</v>
      </c>
      <c r="F1170" s="1143" t="str">
        <f t="shared" si="36"/>
        <v>02.05.02.01.002</v>
      </c>
      <c r="G1170" s="1144"/>
      <c r="H1170" s="1142" t="s">
        <v>1892</v>
      </c>
      <c r="J1170" s="1142" t="str">
        <f t="shared" si="37"/>
        <v>02.05.02.01.002 Arit</v>
      </c>
    </row>
    <row r="1171" spans="1:10" x14ac:dyDescent="0.25">
      <c r="A1171" s="1142">
        <v>2</v>
      </c>
      <c r="B1171" s="1142">
        <v>5</v>
      </c>
      <c r="C1171" s="1142">
        <v>2</v>
      </c>
      <c r="D1171" s="1142">
        <v>1</v>
      </c>
      <c r="E1171" s="1142">
        <v>3</v>
      </c>
      <c r="F1171" s="1143" t="str">
        <f t="shared" si="36"/>
        <v>02.05.02.01.003</v>
      </c>
      <c r="G1171" s="1144"/>
      <c r="H1171" s="1142" t="s">
        <v>1893</v>
      </c>
      <c r="J1171" s="1142" t="str">
        <f t="shared" si="37"/>
        <v>02.05.02.01.003 Babadan</v>
      </c>
    </row>
    <row r="1172" spans="1:10" x14ac:dyDescent="0.25">
      <c r="A1172" s="1142">
        <v>2</v>
      </c>
      <c r="B1172" s="1142">
        <v>5</v>
      </c>
      <c r="C1172" s="1142">
        <v>2</v>
      </c>
      <c r="D1172" s="1142">
        <v>1</v>
      </c>
      <c r="E1172" s="1142">
        <v>4</v>
      </c>
      <c r="F1172" s="1143" t="str">
        <f t="shared" si="36"/>
        <v>02.05.02.01.004</v>
      </c>
      <c r="G1172" s="1144"/>
      <c r="H1172" s="1142" t="s">
        <v>1894</v>
      </c>
      <c r="J1172" s="1142" t="str">
        <f t="shared" si="37"/>
        <v>02.05.02.01.004 Pacul Dangir</v>
      </c>
    </row>
    <row r="1173" spans="1:10" x14ac:dyDescent="0.25">
      <c r="A1173" s="1142">
        <v>2</v>
      </c>
      <c r="B1173" s="1142">
        <v>5</v>
      </c>
      <c r="C1173" s="1142">
        <v>2</v>
      </c>
      <c r="D1173" s="1142">
        <v>1</v>
      </c>
      <c r="E1173" s="1142">
        <v>5</v>
      </c>
      <c r="F1173" s="1143" t="str">
        <f t="shared" si="36"/>
        <v>02.05.02.01.005</v>
      </c>
      <c r="G1173" s="1144"/>
      <c r="H1173" s="1142" t="s">
        <v>1895</v>
      </c>
      <c r="J1173" s="1142" t="str">
        <f t="shared" si="37"/>
        <v>02.05.02.01.005 Penyemprot Otomatis (Automatis Spayer)</v>
      </c>
    </row>
    <row r="1174" spans="1:10" x14ac:dyDescent="0.25">
      <c r="A1174" s="1142">
        <v>2</v>
      </c>
      <c r="B1174" s="1142">
        <v>5</v>
      </c>
      <c r="C1174" s="1142">
        <v>2</v>
      </c>
      <c r="D1174" s="1142">
        <v>1</v>
      </c>
      <c r="E1174" s="1142">
        <v>6</v>
      </c>
      <c r="F1174" s="1143" t="str">
        <f t="shared" si="36"/>
        <v>02.05.02.01.006</v>
      </c>
      <c r="G1174" s="1144"/>
      <c r="H1174" s="1142" t="s">
        <v>1896</v>
      </c>
      <c r="J1174" s="1142" t="str">
        <f t="shared" si="37"/>
        <v>02.05.02.01.006 Penyemprot Mesin (Power Spayer)</v>
      </c>
    </row>
    <row r="1175" spans="1:10" x14ac:dyDescent="0.25">
      <c r="A1175" s="1142">
        <v>2</v>
      </c>
      <c r="B1175" s="1142">
        <v>5</v>
      </c>
      <c r="C1175" s="1142">
        <v>2</v>
      </c>
      <c r="D1175" s="1142">
        <v>1</v>
      </c>
      <c r="E1175" s="1142">
        <v>7</v>
      </c>
      <c r="F1175" s="1143" t="str">
        <f t="shared" si="36"/>
        <v>02.05.02.01.007</v>
      </c>
      <c r="G1175" s="1144"/>
      <c r="H1175" s="1142" t="s">
        <v>1897</v>
      </c>
      <c r="J1175" s="1142" t="str">
        <f t="shared" si="37"/>
        <v>02.05.02.01.007 Penyemprot Tangan (Hand Sprayer)</v>
      </c>
    </row>
    <row r="1176" spans="1:10" x14ac:dyDescent="0.25">
      <c r="A1176" s="1142">
        <v>2</v>
      </c>
      <c r="B1176" s="1142">
        <v>5</v>
      </c>
      <c r="C1176" s="1142">
        <v>2</v>
      </c>
      <c r="D1176" s="1142">
        <v>1</v>
      </c>
      <c r="E1176" s="1142">
        <v>8</v>
      </c>
      <c r="F1176" s="1143" t="str">
        <f t="shared" si="36"/>
        <v>02.05.02.01.008</v>
      </c>
      <c r="G1176" s="1144"/>
      <c r="H1176" s="1142" t="s">
        <v>1898</v>
      </c>
      <c r="J1176" s="1142" t="str">
        <f t="shared" si="37"/>
        <v>02.05.02.01.008 Alat Pemeliharaan Tanaman Lain-lain</v>
      </c>
    </row>
    <row r="1177" spans="1:10" x14ac:dyDescent="0.25">
      <c r="A1177" s="1142">
        <v>2</v>
      </c>
      <c r="B1177" s="1142">
        <v>5</v>
      </c>
      <c r="C1177" s="1142">
        <v>2</v>
      </c>
      <c r="D1177" s="1142">
        <v>2</v>
      </c>
      <c r="E1177" s="1142">
        <v>1</v>
      </c>
      <c r="F1177" s="1143" t="str">
        <f t="shared" si="36"/>
        <v>02.05.02.02.001</v>
      </c>
      <c r="G1177" s="1144"/>
      <c r="H1177" s="1142" t="s">
        <v>1899</v>
      </c>
      <c r="J1177" s="1142" t="str">
        <f t="shared" si="37"/>
        <v>02.05.02.02.001 Ani-ani</v>
      </c>
    </row>
    <row r="1178" spans="1:10" x14ac:dyDescent="0.25">
      <c r="A1178" s="1142">
        <v>2</v>
      </c>
      <c r="B1178" s="1142">
        <v>5</v>
      </c>
      <c r="C1178" s="1142">
        <v>2</v>
      </c>
      <c r="D1178" s="1142">
        <v>2</v>
      </c>
      <c r="E1178" s="1142">
        <v>2</v>
      </c>
      <c r="F1178" s="1143" t="str">
        <f t="shared" si="36"/>
        <v>02.05.02.02.002</v>
      </c>
      <c r="G1178" s="1144"/>
      <c r="H1178" s="1142" t="s">
        <v>1900</v>
      </c>
      <c r="J1178" s="1142" t="str">
        <f t="shared" si="37"/>
        <v>02.05.02.02.002 Alat Perontok (Theresar Pedal)</v>
      </c>
    </row>
    <row r="1179" spans="1:10" x14ac:dyDescent="0.25">
      <c r="A1179" s="1142">
        <v>2</v>
      </c>
      <c r="B1179" s="1142">
        <v>5</v>
      </c>
      <c r="C1179" s="1142">
        <v>2</v>
      </c>
      <c r="D1179" s="1142">
        <v>2</v>
      </c>
      <c r="E1179" s="1142">
        <v>3</v>
      </c>
      <c r="F1179" s="1143" t="str">
        <f t="shared" si="36"/>
        <v>02.05.02.02.003</v>
      </c>
      <c r="G1179" s="1144"/>
      <c r="H1179" s="1142" t="s">
        <v>1901</v>
      </c>
      <c r="J1179" s="1142" t="str">
        <f t="shared" si="37"/>
        <v>02.05.02.02.003 Alat Perontok Mesin (Power Theresar)</v>
      </c>
    </row>
    <row r="1180" spans="1:10" x14ac:dyDescent="0.25">
      <c r="A1180" s="1142">
        <v>2</v>
      </c>
      <c r="B1180" s="1142">
        <v>5</v>
      </c>
      <c r="C1180" s="1142">
        <v>2</v>
      </c>
      <c r="D1180" s="1142">
        <v>2</v>
      </c>
      <c r="E1180" s="1142">
        <v>4</v>
      </c>
      <c r="F1180" s="1143" t="str">
        <f t="shared" si="36"/>
        <v>02.05.02.02.004</v>
      </c>
      <c r="G1180" s="1144"/>
      <c r="H1180" s="1142" t="s">
        <v>1902</v>
      </c>
      <c r="J1180" s="1142" t="str">
        <f t="shared" si="37"/>
        <v>02.05.02.02.004 Alat Pemipit Jagung</v>
      </c>
    </row>
    <row r="1181" spans="1:10" x14ac:dyDescent="0.25">
      <c r="A1181" s="1142">
        <v>2</v>
      </c>
      <c r="B1181" s="1142">
        <v>5</v>
      </c>
      <c r="C1181" s="1142">
        <v>2</v>
      </c>
      <c r="D1181" s="1142">
        <v>2</v>
      </c>
      <c r="E1181" s="1142">
        <v>5</v>
      </c>
      <c r="F1181" s="1143" t="str">
        <f t="shared" si="36"/>
        <v>02.05.02.02.005</v>
      </c>
      <c r="G1181" s="1144"/>
      <c r="H1181" s="1142" t="s">
        <v>1903</v>
      </c>
      <c r="J1181" s="1142" t="str">
        <f t="shared" si="37"/>
        <v>02.05.02.02.005 Karung</v>
      </c>
    </row>
    <row r="1182" spans="1:10" x14ac:dyDescent="0.25">
      <c r="A1182" s="1142">
        <v>2</v>
      </c>
      <c r="B1182" s="1142">
        <v>5</v>
      </c>
      <c r="C1182" s="1142">
        <v>2</v>
      </c>
      <c r="D1182" s="1142">
        <v>2</v>
      </c>
      <c r="E1182" s="1142">
        <v>6</v>
      </c>
      <c r="F1182" s="1143" t="str">
        <f t="shared" si="36"/>
        <v>02.05.02.02.006</v>
      </c>
      <c r="G1182" s="1144"/>
      <c r="H1182" s="1142" t="s">
        <v>1904</v>
      </c>
      <c r="J1182" s="1142" t="str">
        <f t="shared" si="37"/>
        <v>02.05.02.02.006 Blek</v>
      </c>
    </row>
    <row r="1183" spans="1:10" x14ac:dyDescent="0.25">
      <c r="A1183" s="1142">
        <v>2</v>
      </c>
      <c r="B1183" s="1142">
        <v>5</v>
      </c>
      <c r="C1183" s="1142">
        <v>2</v>
      </c>
      <c r="D1183" s="1142">
        <v>2</v>
      </c>
      <c r="E1183" s="1142">
        <v>7</v>
      </c>
      <c r="F1183" s="1143" t="str">
        <f t="shared" si="36"/>
        <v>02.05.02.02.007</v>
      </c>
      <c r="G1183" s="1144"/>
      <c r="H1183" s="1142" t="s">
        <v>1905</v>
      </c>
      <c r="J1183" s="1142" t="str">
        <f t="shared" si="37"/>
        <v>02.05.02.02.007 Alat Pengering (Dreyer)</v>
      </c>
    </row>
    <row r="1184" spans="1:10" x14ac:dyDescent="0.25">
      <c r="A1184" s="1142">
        <v>2</v>
      </c>
      <c r="B1184" s="1142">
        <v>5</v>
      </c>
      <c r="C1184" s="1142">
        <v>2</v>
      </c>
      <c r="D1184" s="1142">
        <v>2</v>
      </c>
      <c r="E1184" s="1142">
        <v>8</v>
      </c>
      <c r="F1184" s="1143" t="str">
        <f t="shared" si="36"/>
        <v>02.05.02.02.008</v>
      </c>
      <c r="G1184" s="1144"/>
      <c r="H1184" s="1142" t="s">
        <v>1906</v>
      </c>
      <c r="J1184" s="1142" t="str">
        <f t="shared" si="37"/>
        <v>02.05.02.02.008 Alat Pengering Mesin (Powe Dreyer)</v>
      </c>
    </row>
    <row r="1185" spans="1:10" x14ac:dyDescent="0.25">
      <c r="A1185" s="1142">
        <v>2</v>
      </c>
      <c r="B1185" s="1142">
        <v>5</v>
      </c>
      <c r="C1185" s="1142">
        <v>2</v>
      </c>
      <c r="D1185" s="1142">
        <v>2</v>
      </c>
      <c r="E1185" s="1142">
        <v>9</v>
      </c>
      <c r="F1185" s="1143" t="str">
        <f t="shared" si="36"/>
        <v>02.05.02.02.009</v>
      </c>
      <c r="G1185" s="1144"/>
      <c r="H1185" s="1142" t="s">
        <v>1907</v>
      </c>
      <c r="J1185" s="1142" t="str">
        <f t="shared" si="37"/>
        <v>02.05.02.02.009 Alat Pengukur Kadar Air (Meisture Terter)</v>
      </c>
    </row>
    <row r="1186" spans="1:10" x14ac:dyDescent="0.25">
      <c r="A1186" s="1142">
        <v>2</v>
      </c>
      <c r="B1186" s="1142">
        <v>5</v>
      </c>
      <c r="C1186" s="1142">
        <v>2</v>
      </c>
      <c r="D1186" s="1142">
        <v>2</v>
      </c>
      <c r="E1186" s="1142">
        <v>10</v>
      </c>
      <c r="F1186" s="1143" t="str">
        <f t="shared" si="36"/>
        <v>02.05.02.02.010</v>
      </c>
      <c r="G1186" s="1144"/>
      <c r="H1186" s="1142" t="s">
        <v>1908</v>
      </c>
      <c r="J1186" s="1142" t="str">
        <f t="shared" si="37"/>
        <v>02.05.02.02.010 Honey (Penggulung Beras)</v>
      </c>
    </row>
    <row r="1187" spans="1:10" x14ac:dyDescent="0.25">
      <c r="A1187" s="1142">
        <v>2</v>
      </c>
      <c r="B1187" s="1142">
        <v>5</v>
      </c>
      <c r="C1187" s="1142">
        <v>2</v>
      </c>
      <c r="D1187" s="1142">
        <v>2</v>
      </c>
      <c r="E1187" s="1142">
        <v>11</v>
      </c>
      <c r="F1187" s="1143" t="str">
        <f t="shared" si="36"/>
        <v>02.05.02.02.011</v>
      </c>
      <c r="G1187" s="1144"/>
      <c r="H1187" s="1142" t="s">
        <v>1909</v>
      </c>
      <c r="J1187" s="1142" t="str">
        <f t="shared" si="37"/>
        <v>02.05.02.02.011 Alat Panen Lain-lain</v>
      </c>
    </row>
    <row r="1188" spans="1:10" x14ac:dyDescent="0.25">
      <c r="A1188" s="1142">
        <v>2</v>
      </c>
      <c r="B1188" s="1142">
        <v>5</v>
      </c>
      <c r="C1188" s="1142">
        <v>2</v>
      </c>
      <c r="D1188" s="1142">
        <v>3</v>
      </c>
      <c r="E1188" s="1142">
        <v>1</v>
      </c>
      <c r="F1188" s="1143" t="str">
        <f t="shared" si="36"/>
        <v>02.05.02.03.001</v>
      </c>
      <c r="G1188" s="1144"/>
      <c r="H1188" s="1142" t="s">
        <v>1836</v>
      </c>
      <c r="J1188" s="1142" t="str">
        <f t="shared" si="37"/>
        <v>02.05.02.03.001 Oven</v>
      </c>
    </row>
    <row r="1189" spans="1:10" x14ac:dyDescent="0.25">
      <c r="A1189" s="1142">
        <v>2</v>
      </c>
      <c r="B1189" s="1142">
        <v>5</v>
      </c>
      <c r="C1189" s="1142">
        <v>2</v>
      </c>
      <c r="D1189" s="1142">
        <v>3</v>
      </c>
      <c r="E1189" s="1142">
        <v>2</v>
      </c>
      <c r="F1189" s="1143" t="str">
        <f t="shared" si="36"/>
        <v>02.05.02.03.002</v>
      </c>
      <c r="G1189" s="1144"/>
      <c r="H1189" s="1142" t="s">
        <v>1837</v>
      </c>
      <c r="J1189" s="1142" t="str">
        <f t="shared" si="37"/>
        <v>02.05.02.03.002 Cold Storage (Kamar Pendingin)</v>
      </c>
    </row>
    <row r="1190" spans="1:10" x14ac:dyDescent="0.25">
      <c r="A1190" s="1142">
        <v>2</v>
      </c>
      <c r="B1190" s="1142">
        <v>5</v>
      </c>
      <c r="C1190" s="1142">
        <v>2</v>
      </c>
      <c r="D1190" s="1142">
        <v>3</v>
      </c>
      <c r="E1190" s="1142">
        <v>3</v>
      </c>
      <c r="F1190" s="1143" t="str">
        <f t="shared" si="36"/>
        <v>02.05.02.03.003</v>
      </c>
      <c r="G1190" s="1144"/>
      <c r="H1190" s="1142" t="s">
        <v>1910</v>
      </c>
      <c r="J1190" s="1142" t="str">
        <f t="shared" si="37"/>
        <v>02.05.02.03.003 Selo (Kodak Penyimpanan) bisa diatur temperaturnya</v>
      </c>
    </row>
    <row r="1191" spans="1:10" x14ac:dyDescent="0.25">
      <c r="A1191" s="1142">
        <v>2</v>
      </c>
      <c r="B1191" s="1142">
        <v>5</v>
      </c>
      <c r="C1191" s="1142">
        <v>2</v>
      </c>
      <c r="D1191" s="1142">
        <v>3</v>
      </c>
      <c r="E1191" s="1142">
        <v>4</v>
      </c>
      <c r="F1191" s="1143" t="str">
        <f t="shared" si="36"/>
        <v>02.05.02.03.004</v>
      </c>
      <c r="G1191" s="1144"/>
      <c r="H1191" s="1142" t="s">
        <v>1911</v>
      </c>
      <c r="J1191" s="1142" t="str">
        <f t="shared" si="37"/>
        <v>02.05.02.03.004 Rak-rak Penyimpanan</v>
      </c>
    </row>
    <row r="1192" spans="1:10" x14ac:dyDescent="0.25">
      <c r="A1192" s="1142">
        <v>2</v>
      </c>
      <c r="B1192" s="1142">
        <v>5</v>
      </c>
      <c r="C1192" s="1142">
        <v>2</v>
      </c>
      <c r="D1192" s="1142">
        <v>3</v>
      </c>
      <c r="E1192" s="1142">
        <v>5</v>
      </c>
      <c r="F1192" s="1143" t="str">
        <f t="shared" si="36"/>
        <v>02.05.02.03.005</v>
      </c>
      <c r="G1192" s="1144"/>
      <c r="H1192" s="1142" t="s">
        <v>1840</v>
      </c>
      <c r="J1192" s="1142" t="str">
        <f t="shared" si="37"/>
        <v>02.05.02.03.005 Lemari Penyimpanan</v>
      </c>
    </row>
    <row r="1193" spans="1:10" x14ac:dyDescent="0.25">
      <c r="A1193" s="1142">
        <v>2</v>
      </c>
      <c r="B1193" s="1142">
        <v>5</v>
      </c>
      <c r="C1193" s="1142">
        <v>2</v>
      </c>
      <c r="D1193" s="1142">
        <v>3</v>
      </c>
      <c r="E1193" s="1142">
        <v>6</v>
      </c>
      <c r="F1193" s="1143" t="str">
        <f t="shared" si="36"/>
        <v>02.05.02.03.006</v>
      </c>
      <c r="G1193" s="1144"/>
      <c r="H1193" s="1142" t="s">
        <v>1912</v>
      </c>
      <c r="J1193" s="1142" t="str">
        <f t="shared" si="37"/>
        <v>02.05.02.03.006 Gudang</v>
      </c>
    </row>
    <row r="1194" spans="1:10" x14ac:dyDescent="0.25">
      <c r="A1194" s="1142">
        <v>2</v>
      </c>
      <c r="B1194" s="1142">
        <v>5</v>
      </c>
      <c r="C1194" s="1142">
        <v>2</v>
      </c>
      <c r="D1194" s="1142">
        <v>3</v>
      </c>
      <c r="E1194" s="1142">
        <v>7</v>
      </c>
      <c r="F1194" s="1143" t="str">
        <f t="shared" si="36"/>
        <v>02.05.02.03.007</v>
      </c>
      <c r="G1194" s="1144"/>
      <c r="H1194" s="1142" t="s">
        <v>1913</v>
      </c>
      <c r="J1194" s="1142" t="str">
        <f t="shared" si="37"/>
        <v>02.05.02.03.007 Alat Penyimpanan Lain-lain</v>
      </c>
    </row>
    <row r="1195" spans="1:10" x14ac:dyDescent="0.25">
      <c r="A1195" s="1142">
        <v>2</v>
      </c>
      <c r="B1195" s="1142">
        <v>5</v>
      </c>
      <c r="C1195" s="1142">
        <v>2</v>
      </c>
      <c r="D1195" s="1142">
        <v>4</v>
      </c>
      <c r="E1195" s="1142">
        <v>1</v>
      </c>
      <c r="F1195" s="1143" t="str">
        <f t="shared" si="36"/>
        <v>02.05.02.04.001</v>
      </c>
      <c r="G1195" s="1144"/>
      <c r="H1195" s="1142" t="s">
        <v>1842</v>
      </c>
      <c r="J1195" s="1142" t="str">
        <f t="shared" si="37"/>
        <v>02.05.02.04.001 Alat Pengukur Curah Hujan</v>
      </c>
    </row>
    <row r="1196" spans="1:10" x14ac:dyDescent="0.25">
      <c r="A1196" s="1142">
        <v>2</v>
      </c>
      <c r="B1196" s="1142">
        <v>5</v>
      </c>
      <c r="C1196" s="1142">
        <v>2</v>
      </c>
      <c r="D1196" s="1142">
        <v>4</v>
      </c>
      <c r="E1196" s="1142">
        <v>2</v>
      </c>
      <c r="F1196" s="1143" t="str">
        <f t="shared" si="36"/>
        <v>02.05.02.04.002</v>
      </c>
      <c r="G1196" s="1144"/>
      <c r="H1196" s="1142" t="s">
        <v>1843</v>
      </c>
      <c r="J1196" s="1142" t="str">
        <f t="shared" si="37"/>
        <v>02.05.02.04.002 Alat Pengukur Cahaya</v>
      </c>
    </row>
    <row r="1197" spans="1:10" x14ac:dyDescent="0.25">
      <c r="A1197" s="1142">
        <v>2</v>
      </c>
      <c r="B1197" s="1142">
        <v>5</v>
      </c>
      <c r="C1197" s="1142">
        <v>2</v>
      </c>
      <c r="D1197" s="1142">
        <v>4</v>
      </c>
      <c r="E1197" s="1142">
        <v>3</v>
      </c>
      <c r="F1197" s="1143" t="str">
        <f t="shared" si="36"/>
        <v>02.05.02.04.003</v>
      </c>
      <c r="G1197" s="1144"/>
      <c r="H1197" s="1142" t="s">
        <v>1914</v>
      </c>
      <c r="J1197" s="1142" t="str">
        <f t="shared" si="37"/>
        <v>02.05.02.04.003 Alat Pengukur Arah Angin</v>
      </c>
    </row>
    <row r="1198" spans="1:10" x14ac:dyDescent="0.25">
      <c r="A1198" s="1142">
        <v>2</v>
      </c>
      <c r="B1198" s="1142">
        <v>5</v>
      </c>
      <c r="C1198" s="1142">
        <v>2</v>
      </c>
      <c r="D1198" s="1142">
        <v>4</v>
      </c>
      <c r="E1198" s="1142">
        <v>4</v>
      </c>
      <c r="F1198" s="1143" t="str">
        <f t="shared" si="36"/>
        <v>02.05.02.04.004</v>
      </c>
      <c r="G1198" s="1144"/>
      <c r="H1198" s="1142" t="s">
        <v>1844</v>
      </c>
      <c r="J1198" s="1142" t="str">
        <f t="shared" si="37"/>
        <v>02.05.02.04.004 Alat Pengukur Intensitas Cahaya</v>
      </c>
    </row>
    <row r="1199" spans="1:10" x14ac:dyDescent="0.25">
      <c r="A1199" s="1142">
        <v>2</v>
      </c>
      <c r="B1199" s="1142">
        <v>5</v>
      </c>
      <c r="C1199" s="1142">
        <v>2</v>
      </c>
      <c r="D1199" s="1142">
        <v>4</v>
      </c>
      <c r="E1199" s="1142">
        <v>5</v>
      </c>
      <c r="F1199" s="1143" t="str">
        <f t="shared" si="36"/>
        <v>02.05.02.04.005</v>
      </c>
      <c r="G1199" s="1144"/>
      <c r="H1199" s="1142" t="s">
        <v>1845</v>
      </c>
      <c r="J1199" s="1142" t="str">
        <f t="shared" si="37"/>
        <v>02.05.02.04.005 Alat Pengukur Temperatur</v>
      </c>
    </row>
    <row r="1200" spans="1:10" x14ac:dyDescent="0.25">
      <c r="A1200" s="1142">
        <v>2</v>
      </c>
      <c r="B1200" s="1142">
        <v>5</v>
      </c>
      <c r="C1200" s="1142">
        <v>2</v>
      </c>
      <c r="D1200" s="1142">
        <v>4</v>
      </c>
      <c r="E1200" s="1142">
        <v>6</v>
      </c>
      <c r="F1200" s="1143" t="str">
        <f t="shared" si="36"/>
        <v>02.05.02.04.006</v>
      </c>
      <c r="G1200" s="1144"/>
      <c r="H1200" s="1142" t="s">
        <v>1846</v>
      </c>
      <c r="J1200" s="1142" t="str">
        <f t="shared" si="37"/>
        <v>02.05.02.04.006 Alat Pengukur PH Tanah (Soil Tester)</v>
      </c>
    </row>
    <row r="1201" spans="1:10" x14ac:dyDescent="0.25">
      <c r="A1201" s="1142">
        <v>2</v>
      </c>
      <c r="B1201" s="1142">
        <v>5</v>
      </c>
      <c r="C1201" s="1142">
        <v>2</v>
      </c>
      <c r="D1201" s="1142">
        <v>4</v>
      </c>
      <c r="E1201" s="1142">
        <v>7</v>
      </c>
      <c r="F1201" s="1143" t="str">
        <f t="shared" si="36"/>
        <v>02.05.02.04.007</v>
      </c>
      <c r="G1201" s="1144"/>
      <c r="H1201" s="1142" t="s">
        <v>1915</v>
      </c>
      <c r="J1201" s="1142" t="str">
        <f t="shared" si="37"/>
        <v>02.05.02.04.007 Alat Pengambil Sampel Tanah</v>
      </c>
    </row>
    <row r="1202" spans="1:10" x14ac:dyDescent="0.25">
      <c r="A1202" s="1142">
        <v>2</v>
      </c>
      <c r="B1202" s="1142">
        <v>5</v>
      </c>
      <c r="C1202" s="1142">
        <v>2</v>
      </c>
      <c r="D1202" s="1142">
        <v>4</v>
      </c>
      <c r="E1202" s="1142">
        <v>8</v>
      </c>
      <c r="F1202" s="1143" t="str">
        <f t="shared" si="36"/>
        <v>02.05.02.04.008</v>
      </c>
      <c r="G1202" s="1144"/>
      <c r="H1202" s="1142" t="s">
        <v>1834</v>
      </c>
      <c r="J1202" s="1142" t="str">
        <f t="shared" si="37"/>
        <v>02.05.02.04.008 Mesin Penetas Telur</v>
      </c>
    </row>
    <row r="1203" spans="1:10" x14ac:dyDescent="0.25">
      <c r="A1203" s="1142">
        <v>2</v>
      </c>
      <c r="B1203" s="1142">
        <v>5</v>
      </c>
      <c r="C1203" s="1142">
        <v>2</v>
      </c>
      <c r="D1203" s="1142">
        <v>4</v>
      </c>
      <c r="E1203" s="1142">
        <v>9</v>
      </c>
      <c r="F1203" s="1143" t="str">
        <f t="shared" si="36"/>
        <v>02.05.02.04.009</v>
      </c>
      <c r="G1203" s="1144"/>
      <c r="H1203" s="1142" t="s">
        <v>1916</v>
      </c>
      <c r="J1203" s="1142" t="str">
        <f t="shared" si="37"/>
        <v>02.05.02.04.009 Alat Laboratorium Lain-lain</v>
      </c>
    </row>
    <row r="1204" spans="1:10" x14ac:dyDescent="0.25">
      <c r="A1204" s="1142">
        <v>2</v>
      </c>
      <c r="B1204" s="1142">
        <v>5</v>
      </c>
      <c r="C1204" s="1142">
        <v>2</v>
      </c>
      <c r="D1204" s="1142">
        <v>5</v>
      </c>
      <c r="E1204" s="1142">
        <v>1</v>
      </c>
      <c r="F1204" s="1143" t="str">
        <f t="shared" si="36"/>
        <v>02.05.02.05.001</v>
      </c>
      <c r="G1204" s="1144"/>
      <c r="H1204" s="1142" t="s">
        <v>1917</v>
      </c>
      <c r="J1204" s="1142" t="str">
        <f t="shared" si="37"/>
        <v>02.05.02.05.001 Jaring</v>
      </c>
    </row>
    <row r="1205" spans="1:10" x14ac:dyDescent="0.25">
      <c r="A1205" s="1142">
        <v>2</v>
      </c>
      <c r="B1205" s="1142">
        <v>5</v>
      </c>
      <c r="C1205" s="1142">
        <v>2</v>
      </c>
      <c r="D1205" s="1142">
        <v>5</v>
      </c>
      <c r="E1205" s="1142">
        <v>2</v>
      </c>
      <c r="F1205" s="1143" t="str">
        <f t="shared" si="36"/>
        <v>02.05.02.05.002</v>
      </c>
      <c r="G1205" s="1144"/>
      <c r="H1205" s="1142" t="s">
        <v>1918</v>
      </c>
      <c r="J1205" s="1142" t="str">
        <f t="shared" si="37"/>
        <v>02.05.02.05.002 Ancol/Tangkul</v>
      </c>
    </row>
    <row r="1206" spans="1:10" x14ac:dyDescent="0.25">
      <c r="A1206" s="1142">
        <v>2</v>
      </c>
      <c r="B1206" s="1142">
        <v>5</v>
      </c>
      <c r="C1206" s="1142">
        <v>2</v>
      </c>
      <c r="D1206" s="1142">
        <v>5</v>
      </c>
      <c r="E1206" s="1142">
        <v>3</v>
      </c>
      <c r="F1206" s="1143" t="str">
        <f t="shared" si="36"/>
        <v>02.05.02.05.003</v>
      </c>
      <c r="G1206" s="1144"/>
      <c r="H1206" s="1142" t="s">
        <v>1919</v>
      </c>
      <c r="J1206" s="1142" t="str">
        <f t="shared" si="37"/>
        <v>02.05.02.05.003 Keramba Apung</v>
      </c>
    </row>
    <row r="1207" spans="1:10" x14ac:dyDescent="0.25">
      <c r="A1207" s="1142">
        <v>2</v>
      </c>
      <c r="B1207" s="1142">
        <v>5</v>
      </c>
      <c r="C1207" s="1142">
        <v>2</v>
      </c>
      <c r="D1207" s="1142">
        <v>5</v>
      </c>
      <c r="E1207" s="1142">
        <v>4</v>
      </c>
      <c r="F1207" s="1143" t="str">
        <f t="shared" si="36"/>
        <v>02.05.02.05.004</v>
      </c>
      <c r="G1207" s="1144"/>
      <c r="H1207" s="1142" t="s">
        <v>1920</v>
      </c>
      <c r="J1207" s="1142" t="str">
        <f t="shared" si="37"/>
        <v>02.05.02.05.004 Rawai/Longline, Tombak</v>
      </c>
    </row>
    <row r="1208" spans="1:10" x14ac:dyDescent="0.25">
      <c r="A1208" s="1142">
        <v>2</v>
      </c>
      <c r="B1208" s="1142">
        <v>5</v>
      </c>
      <c r="C1208" s="1142">
        <v>2</v>
      </c>
      <c r="D1208" s="1142">
        <v>5</v>
      </c>
      <c r="E1208" s="1142">
        <v>5</v>
      </c>
      <c r="F1208" s="1143" t="str">
        <f t="shared" si="36"/>
        <v>02.05.02.05.005</v>
      </c>
      <c r="G1208" s="1144"/>
      <c r="H1208" s="1142" t="s">
        <v>1921</v>
      </c>
      <c r="J1208" s="1142" t="str">
        <f t="shared" si="37"/>
        <v>02.05.02.05.005 Alat Penangkap Ikan Lain-lain</v>
      </c>
    </row>
    <row r="1209" spans="1:10" x14ac:dyDescent="0.25">
      <c r="A1209" s="1142">
        <v>2</v>
      </c>
      <c r="B1209" s="1142">
        <v>6</v>
      </c>
      <c r="C1209" s="1142">
        <v>1</v>
      </c>
      <c r="D1209" s="1142">
        <v>1</v>
      </c>
      <c r="E1209" s="1142">
        <v>1</v>
      </c>
      <c r="F1209" s="1143" t="str">
        <f t="shared" si="36"/>
        <v>02.06.01.01.001</v>
      </c>
      <c r="G1209" s="1144"/>
      <c r="H1209" s="1142" t="s">
        <v>1922</v>
      </c>
      <c r="J1209" s="1142" t="str">
        <f t="shared" si="37"/>
        <v>02.06.01.01.001 Mesin Ketik Manual Portable (11-13)</v>
      </c>
    </row>
    <row r="1210" spans="1:10" x14ac:dyDescent="0.25">
      <c r="A1210" s="1142">
        <v>2</v>
      </c>
      <c r="B1210" s="1142">
        <v>6</v>
      </c>
      <c r="C1210" s="1142">
        <v>1</v>
      </c>
      <c r="D1210" s="1142">
        <v>1</v>
      </c>
      <c r="E1210" s="1142">
        <v>2</v>
      </c>
      <c r="F1210" s="1143" t="str">
        <f t="shared" si="36"/>
        <v>02.06.01.01.002</v>
      </c>
      <c r="G1210" s="1144"/>
      <c r="H1210" s="1142" t="s">
        <v>1923</v>
      </c>
      <c r="J1210" s="1142" t="str">
        <f t="shared" si="37"/>
        <v>02.06.01.01.002 Mesin Ketik Manual Standar (14-16)</v>
      </c>
    </row>
    <row r="1211" spans="1:10" x14ac:dyDescent="0.25">
      <c r="A1211" s="1142">
        <v>2</v>
      </c>
      <c r="B1211" s="1142">
        <v>6</v>
      </c>
      <c r="C1211" s="1142">
        <v>1</v>
      </c>
      <c r="D1211" s="1142">
        <v>1</v>
      </c>
      <c r="E1211" s="1142">
        <v>3</v>
      </c>
      <c r="F1211" s="1143" t="str">
        <f t="shared" si="36"/>
        <v>02.06.01.01.003</v>
      </c>
      <c r="G1211" s="1144"/>
      <c r="H1211" s="1142" t="s">
        <v>1924</v>
      </c>
      <c r="J1211" s="1142" t="str">
        <f t="shared" si="37"/>
        <v>02.06.01.01.003 Mesin Ketik Manual Longewagen (18)</v>
      </c>
    </row>
    <row r="1212" spans="1:10" x14ac:dyDescent="0.25">
      <c r="A1212" s="1142">
        <v>2</v>
      </c>
      <c r="B1212" s="1142">
        <v>6</v>
      </c>
      <c r="C1212" s="1142">
        <v>1</v>
      </c>
      <c r="D1212" s="1142">
        <v>1</v>
      </c>
      <c r="E1212" s="1142">
        <v>4</v>
      </c>
      <c r="F1212" s="1143" t="str">
        <f t="shared" si="36"/>
        <v>02.06.01.01.004</v>
      </c>
      <c r="G1212" s="1144"/>
      <c r="H1212" s="1142" t="s">
        <v>1925</v>
      </c>
      <c r="J1212" s="1142" t="str">
        <f t="shared" si="37"/>
        <v>02.06.01.01.004 Mesin Ketik Listrik Portable</v>
      </c>
    </row>
    <row r="1213" spans="1:10" x14ac:dyDescent="0.25">
      <c r="A1213" s="1142">
        <v>2</v>
      </c>
      <c r="B1213" s="1142">
        <v>6</v>
      </c>
      <c r="C1213" s="1142">
        <v>1</v>
      </c>
      <c r="D1213" s="1142">
        <v>1</v>
      </c>
      <c r="E1213" s="1142">
        <v>5</v>
      </c>
      <c r="F1213" s="1143" t="str">
        <f t="shared" si="36"/>
        <v>02.06.01.01.005</v>
      </c>
      <c r="G1213" s="1144"/>
      <c r="H1213" s="1142" t="s">
        <v>1926</v>
      </c>
      <c r="J1213" s="1142" t="str">
        <f t="shared" si="37"/>
        <v>02.06.01.01.005 Mesin Listrik Standar</v>
      </c>
    </row>
    <row r="1214" spans="1:10" x14ac:dyDescent="0.25">
      <c r="A1214" s="1142">
        <v>2</v>
      </c>
      <c r="B1214" s="1142">
        <v>6</v>
      </c>
      <c r="C1214" s="1142">
        <v>1</v>
      </c>
      <c r="D1214" s="1142">
        <v>1</v>
      </c>
      <c r="E1214" s="1142">
        <v>6</v>
      </c>
      <c r="F1214" s="1143" t="str">
        <f t="shared" si="36"/>
        <v>02.06.01.01.006</v>
      </c>
      <c r="G1214" s="1144"/>
      <c r="H1214" s="1142" t="s">
        <v>1927</v>
      </c>
      <c r="J1214" s="1142" t="str">
        <f t="shared" si="37"/>
        <v>02.06.01.01.006 Mesin Ketik Listrik Longewagon</v>
      </c>
    </row>
    <row r="1215" spans="1:10" x14ac:dyDescent="0.25">
      <c r="A1215" s="1142">
        <v>2</v>
      </c>
      <c r="B1215" s="1142">
        <v>6</v>
      </c>
      <c r="C1215" s="1142">
        <v>1</v>
      </c>
      <c r="D1215" s="1142">
        <v>1</v>
      </c>
      <c r="E1215" s="1142">
        <v>7</v>
      </c>
      <c r="F1215" s="1143" t="str">
        <f t="shared" si="36"/>
        <v>02.06.01.01.007</v>
      </c>
      <c r="G1215" s="1144"/>
      <c r="H1215" s="1142" t="s">
        <v>1928</v>
      </c>
      <c r="J1215" s="1142" t="str">
        <f t="shared" si="37"/>
        <v>02.06.01.01.007 Mesin Ketik Elektronik</v>
      </c>
    </row>
    <row r="1216" spans="1:10" x14ac:dyDescent="0.25">
      <c r="A1216" s="1142">
        <v>2</v>
      </c>
      <c r="B1216" s="1142">
        <v>6</v>
      </c>
      <c r="C1216" s="1142">
        <v>1</v>
      </c>
      <c r="D1216" s="1142">
        <v>1</v>
      </c>
      <c r="E1216" s="1142">
        <v>8</v>
      </c>
      <c r="F1216" s="1143" t="str">
        <f t="shared" si="36"/>
        <v>02.06.01.01.008</v>
      </c>
      <c r="G1216" s="1144"/>
      <c r="H1216" s="1142" t="s">
        <v>1929</v>
      </c>
      <c r="J1216" s="1142" t="str">
        <f t="shared" si="37"/>
        <v>02.06.01.01.008 Mesin Ketik Elektronik/Selektrik</v>
      </c>
    </row>
    <row r="1217" spans="1:10" x14ac:dyDescent="0.25">
      <c r="A1217" s="1142">
        <v>2</v>
      </c>
      <c r="B1217" s="1142">
        <v>6</v>
      </c>
      <c r="C1217" s="1142">
        <v>1</v>
      </c>
      <c r="D1217" s="1142">
        <v>1</v>
      </c>
      <c r="E1217" s="1142">
        <v>9</v>
      </c>
      <c r="F1217" s="1143" t="str">
        <f t="shared" si="36"/>
        <v>02.06.01.01.009</v>
      </c>
      <c r="G1217" s="1144"/>
      <c r="H1217" s="1142" t="s">
        <v>1930</v>
      </c>
      <c r="J1217" s="1142" t="str">
        <f t="shared" si="37"/>
        <v>02.06.01.01.009 Mesin Ketik Braile</v>
      </c>
    </row>
    <row r="1218" spans="1:10" x14ac:dyDescent="0.25">
      <c r="A1218" s="1142">
        <v>2</v>
      </c>
      <c r="B1218" s="1142">
        <v>6</v>
      </c>
      <c r="C1218" s="1142">
        <v>1</v>
      </c>
      <c r="D1218" s="1142">
        <v>1</v>
      </c>
      <c r="E1218" s="1142">
        <v>10</v>
      </c>
      <c r="F1218" s="1143" t="str">
        <f t="shared" si="36"/>
        <v>02.06.01.01.010</v>
      </c>
      <c r="G1218" s="1144"/>
      <c r="H1218" s="1142" t="s">
        <v>1931</v>
      </c>
      <c r="J1218" s="1142" t="str">
        <f t="shared" si="37"/>
        <v>02.06.01.01.010 Mesin Ketik Phromosons</v>
      </c>
    </row>
    <row r="1219" spans="1:10" x14ac:dyDescent="0.25">
      <c r="A1219" s="1142">
        <v>2</v>
      </c>
      <c r="B1219" s="1142">
        <v>6</v>
      </c>
      <c r="C1219" s="1142">
        <v>1</v>
      </c>
      <c r="D1219" s="1142">
        <v>1</v>
      </c>
      <c r="E1219" s="1142">
        <v>11</v>
      </c>
      <c r="F1219" s="1143" t="str">
        <f t="shared" si="36"/>
        <v>02.06.01.01.011</v>
      </c>
      <c r="G1219" s="1144"/>
      <c r="H1219" s="1142" t="s">
        <v>1932</v>
      </c>
      <c r="J1219" s="1142" t="str">
        <f t="shared" si="37"/>
        <v>02.06.01.01.011 Mesin Cetak stereo Pioner (Braile)</v>
      </c>
    </row>
    <row r="1220" spans="1:10" x14ac:dyDescent="0.25">
      <c r="A1220" s="1142">
        <v>2</v>
      </c>
      <c r="B1220" s="1142">
        <v>6</v>
      </c>
      <c r="C1220" s="1142">
        <v>1</v>
      </c>
      <c r="D1220" s="1142">
        <v>1</v>
      </c>
      <c r="E1220" s="1142">
        <v>12</v>
      </c>
      <c r="F1220" s="1143" t="str">
        <f t="shared" ref="F1220:F1283" si="38">IF(A1220&lt;&gt;"",RIGHT("0"&amp;A1220,2)&amp;"."&amp;RIGHT("0"&amp;B1220,2)&amp;"."&amp;RIGHT("0"&amp;C1220,2)&amp;"."&amp;RIGHT("0"&amp;D1220,2)&amp;"."&amp;IF(LEN(E1220)&lt;3,RIGHT("00"&amp;E1220,3),E1220),"")</f>
        <v>02.06.01.01.012</v>
      </c>
      <c r="G1220" s="1144"/>
      <c r="H1220" s="1142" t="s">
        <v>1933</v>
      </c>
      <c r="J1220" s="1142" t="str">
        <f t="shared" ref="J1220:J1283" si="39">F1220&amp;" "&amp;H1220</f>
        <v>02.06.01.01.012 Mesin Ketik Lain-lain</v>
      </c>
    </row>
    <row r="1221" spans="1:10" x14ac:dyDescent="0.25">
      <c r="A1221" s="1142">
        <v>2</v>
      </c>
      <c r="B1221" s="1142">
        <v>6</v>
      </c>
      <c r="C1221" s="1142">
        <v>1</v>
      </c>
      <c r="D1221" s="1142">
        <v>2</v>
      </c>
      <c r="E1221" s="1142">
        <v>1</v>
      </c>
      <c r="F1221" s="1143" t="str">
        <f t="shared" si="38"/>
        <v>02.06.01.02.001</v>
      </c>
      <c r="G1221" s="1144"/>
      <c r="H1221" s="1142" t="s">
        <v>1934</v>
      </c>
      <c r="J1221" s="1142" t="str">
        <f t="shared" si="39"/>
        <v>02.06.01.02.001 Mesin Hitung Manual</v>
      </c>
    </row>
    <row r="1222" spans="1:10" x14ac:dyDescent="0.25">
      <c r="A1222" s="1142">
        <v>2</v>
      </c>
      <c r="B1222" s="1142">
        <v>6</v>
      </c>
      <c r="C1222" s="1142">
        <v>1</v>
      </c>
      <c r="D1222" s="1142">
        <v>2</v>
      </c>
      <c r="E1222" s="1142">
        <v>2</v>
      </c>
      <c r="F1222" s="1143" t="str">
        <f t="shared" si="38"/>
        <v>02.06.01.02.002</v>
      </c>
      <c r="G1222" s="1144"/>
      <c r="H1222" s="1142" t="s">
        <v>1935</v>
      </c>
      <c r="J1222" s="1142" t="str">
        <f t="shared" si="39"/>
        <v>02.06.01.02.002 Mesin Hitung Listrik</v>
      </c>
    </row>
    <row r="1223" spans="1:10" x14ac:dyDescent="0.25">
      <c r="A1223" s="1142">
        <v>2</v>
      </c>
      <c r="B1223" s="1142">
        <v>6</v>
      </c>
      <c r="C1223" s="1142">
        <v>1</v>
      </c>
      <c r="D1223" s="1142">
        <v>2</v>
      </c>
      <c r="E1223" s="1142">
        <v>3</v>
      </c>
      <c r="F1223" s="1143" t="str">
        <f t="shared" si="38"/>
        <v>02.06.01.02.003</v>
      </c>
      <c r="G1223" s="1144"/>
      <c r="H1223" s="1142" t="s">
        <v>1936</v>
      </c>
      <c r="J1223" s="1142" t="str">
        <f t="shared" si="39"/>
        <v>02.06.01.02.003 Mesin Hitung Elektronik</v>
      </c>
    </row>
    <row r="1224" spans="1:10" x14ac:dyDescent="0.25">
      <c r="A1224" s="1142">
        <v>2</v>
      </c>
      <c r="B1224" s="1142">
        <v>6</v>
      </c>
      <c r="C1224" s="1142">
        <v>1</v>
      </c>
      <c r="D1224" s="1142">
        <v>2</v>
      </c>
      <c r="E1224" s="1142">
        <v>4</v>
      </c>
      <c r="F1224" s="1143" t="str">
        <f t="shared" si="38"/>
        <v>02.06.01.02.004</v>
      </c>
      <c r="G1224" s="1144"/>
      <c r="H1224" s="1142" t="s">
        <v>1937</v>
      </c>
      <c r="J1224" s="1142" t="str">
        <f t="shared" si="39"/>
        <v>02.06.01.02.004 Mesin Jumlah Manual</v>
      </c>
    </row>
    <row r="1225" spans="1:10" x14ac:dyDescent="0.25">
      <c r="A1225" s="1142">
        <v>2</v>
      </c>
      <c r="B1225" s="1142">
        <v>6</v>
      </c>
      <c r="C1225" s="1142">
        <v>1</v>
      </c>
      <c r="D1225" s="1142">
        <v>2</v>
      </c>
      <c r="E1225" s="1142">
        <v>5</v>
      </c>
      <c r="F1225" s="1143" t="str">
        <f t="shared" si="38"/>
        <v>02.06.01.02.005</v>
      </c>
      <c r="G1225" s="1144"/>
      <c r="H1225" s="1142" t="s">
        <v>1938</v>
      </c>
      <c r="J1225" s="1142" t="str">
        <f t="shared" si="39"/>
        <v>02.06.01.02.005 Mesin Jumlah Listrik</v>
      </c>
    </row>
    <row r="1226" spans="1:10" x14ac:dyDescent="0.25">
      <c r="A1226" s="1142">
        <v>2</v>
      </c>
      <c r="B1226" s="1142">
        <v>6</v>
      </c>
      <c r="C1226" s="1142">
        <v>1</v>
      </c>
      <c r="D1226" s="1142">
        <v>2</v>
      </c>
      <c r="E1226" s="1142">
        <v>6</v>
      </c>
      <c r="F1226" s="1143" t="str">
        <f t="shared" si="38"/>
        <v>02.06.01.02.006</v>
      </c>
      <c r="G1226" s="1144"/>
      <c r="H1226" s="1142" t="s">
        <v>1939</v>
      </c>
      <c r="J1226" s="1142" t="str">
        <f t="shared" si="39"/>
        <v>02.06.01.02.006 Mesin Jumlah Elektronik</v>
      </c>
    </row>
    <row r="1227" spans="1:10" x14ac:dyDescent="0.25">
      <c r="A1227" s="1142">
        <v>2</v>
      </c>
      <c r="B1227" s="1142">
        <v>6</v>
      </c>
      <c r="C1227" s="1142">
        <v>1</v>
      </c>
      <c r="D1227" s="1142">
        <v>2</v>
      </c>
      <c r="E1227" s="1142">
        <v>7</v>
      </c>
      <c r="F1227" s="1143" t="str">
        <f t="shared" si="38"/>
        <v>02.06.01.02.007</v>
      </c>
      <c r="G1227" s="1144"/>
      <c r="H1227" s="1142" t="s">
        <v>1940</v>
      </c>
      <c r="J1227" s="1142" t="str">
        <f t="shared" si="39"/>
        <v>02.06.01.02.007 Mesin Kas Register</v>
      </c>
    </row>
    <row r="1228" spans="1:10" x14ac:dyDescent="0.25">
      <c r="A1228" s="1142">
        <v>2</v>
      </c>
      <c r="B1228" s="1142">
        <v>6</v>
      </c>
      <c r="C1228" s="1142">
        <v>1</v>
      </c>
      <c r="D1228" s="1142">
        <v>2</v>
      </c>
      <c r="E1228" s="1142">
        <v>8</v>
      </c>
      <c r="F1228" s="1143" t="str">
        <f t="shared" si="38"/>
        <v>02.06.01.02.008</v>
      </c>
      <c r="G1228" s="1144"/>
      <c r="H1228" s="1142" t="s">
        <v>1941</v>
      </c>
      <c r="J1228" s="1142" t="str">
        <f t="shared" si="39"/>
        <v>02.06.01.02.008 Mesin Pembukuan</v>
      </c>
    </row>
    <row r="1229" spans="1:10" x14ac:dyDescent="0.25">
      <c r="A1229" s="1142">
        <v>2</v>
      </c>
      <c r="B1229" s="1142">
        <v>6</v>
      </c>
      <c r="C1229" s="1142">
        <v>1</v>
      </c>
      <c r="D1229" s="1142">
        <v>2</v>
      </c>
      <c r="E1229" s="1142">
        <v>9</v>
      </c>
      <c r="F1229" s="1143" t="str">
        <f t="shared" si="38"/>
        <v>02.06.01.02.009</v>
      </c>
      <c r="G1229" s="1144"/>
      <c r="H1229" s="1142" t="s">
        <v>1942</v>
      </c>
      <c r="J1229" s="1142" t="str">
        <f t="shared" si="39"/>
        <v>02.06.01.02.009 Mesin Absen (Time Recorder)</v>
      </c>
    </row>
    <row r="1230" spans="1:10" x14ac:dyDescent="0.25">
      <c r="A1230" s="1142">
        <v>2</v>
      </c>
      <c r="B1230" s="1142">
        <v>6</v>
      </c>
      <c r="C1230" s="1142">
        <v>1</v>
      </c>
      <c r="D1230" s="1142">
        <v>2</v>
      </c>
      <c r="E1230" s="1142">
        <v>10</v>
      </c>
      <c r="F1230" s="1143" t="str">
        <f t="shared" si="38"/>
        <v>02.06.01.02.010</v>
      </c>
      <c r="G1230" s="1144"/>
      <c r="H1230" s="1142" t="s">
        <v>1943</v>
      </c>
      <c r="J1230" s="1142" t="str">
        <f t="shared" si="39"/>
        <v>02.06.01.02.010 Mesin Kontrol/jaga</v>
      </c>
    </row>
    <row r="1231" spans="1:10" x14ac:dyDescent="0.25">
      <c r="A1231" s="1142">
        <v>2</v>
      </c>
      <c r="B1231" s="1142">
        <v>6</v>
      </c>
      <c r="C1231" s="1142">
        <v>1</v>
      </c>
      <c r="D1231" s="1142">
        <v>2</v>
      </c>
      <c r="E1231" s="1142">
        <v>11</v>
      </c>
      <c r="F1231" s="1143" t="str">
        <f t="shared" si="38"/>
        <v>02.06.01.02.011</v>
      </c>
      <c r="G1231" s="1144"/>
      <c r="H1231" s="1142" t="s">
        <v>1944</v>
      </c>
      <c r="J1231" s="1142" t="str">
        <f t="shared" si="39"/>
        <v>02.06.01.02.011 Mesin Calculator</v>
      </c>
    </row>
    <row r="1232" spans="1:10" x14ac:dyDescent="0.25">
      <c r="A1232" s="1142">
        <v>2</v>
      </c>
      <c r="B1232" s="1142">
        <v>6</v>
      </c>
      <c r="C1232" s="1142">
        <v>1</v>
      </c>
      <c r="D1232" s="1142">
        <v>2</v>
      </c>
      <c r="E1232" s="1142">
        <v>12</v>
      </c>
      <c r="F1232" s="1143" t="str">
        <f t="shared" si="38"/>
        <v>02.06.01.02.012</v>
      </c>
      <c r="G1232" s="1144"/>
      <c r="H1232" s="1142" t="s">
        <v>1945</v>
      </c>
      <c r="J1232" s="1142" t="str">
        <f t="shared" si="39"/>
        <v>02.06.01.02.012 Mesin Penghitung Uang</v>
      </c>
    </row>
    <row r="1233" spans="1:10" x14ac:dyDescent="0.25">
      <c r="A1233" s="1142">
        <v>2</v>
      </c>
      <c r="B1233" s="1142">
        <v>6</v>
      </c>
      <c r="C1233" s="1142">
        <v>1</v>
      </c>
      <c r="D1233" s="1142">
        <v>2</v>
      </c>
      <c r="E1233" s="1142">
        <v>13</v>
      </c>
      <c r="F1233" s="1143" t="str">
        <f t="shared" si="38"/>
        <v>02.06.01.02.013</v>
      </c>
      <c r="G1233" s="1144"/>
      <c r="H1233" s="1142" t="s">
        <v>1946</v>
      </c>
      <c r="J1233" s="1142" t="str">
        <f t="shared" si="39"/>
        <v>02.06.01.02.013 Mesin Hitung/Jumlah Lain-lain</v>
      </c>
    </row>
    <row r="1234" spans="1:10" x14ac:dyDescent="0.25">
      <c r="A1234" s="1142">
        <v>2</v>
      </c>
      <c r="B1234" s="1142">
        <v>6</v>
      </c>
      <c r="C1234" s="1142">
        <v>1</v>
      </c>
      <c r="D1234" s="1142">
        <v>3</v>
      </c>
      <c r="E1234" s="1142">
        <v>1</v>
      </c>
      <c r="F1234" s="1143" t="str">
        <f t="shared" si="38"/>
        <v>02.06.01.03.001</v>
      </c>
      <c r="G1234" s="1144"/>
      <c r="H1234" s="1142" t="s">
        <v>1947</v>
      </c>
      <c r="J1234" s="1142" t="str">
        <f t="shared" si="39"/>
        <v>02.06.01.03.001 Mesin Stensil Manual Folio</v>
      </c>
    </row>
    <row r="1235" spans="1:10" x14ac:dyDescent="0.25">
      <c r="A1235" s="1142">
        <v>2</v>
      </c>
      <c r="B1235" s="1142">
        <v>6</v>
      </c>
      <c r="C1235" s="1142">
        <v>1</v>
      </c>
      <c r="D1235" s="1142">
        <v>3</v>
      </c>
      <c r="E1235" s="1142">
        <v>2</v>
      </c>
      <c r="F1235" s="1143" t="str">
        <f t="shared" si="38"/>
        <v>02.06.01.03.002</v>
      </c>
      <c r="G1235" s="1144"/>
      <c r="H1235" s="1142" t="s">
        <v>1948</v>
      </c>
      <c r="J1235" s="1142" t="str">
        <f t="shared" si="39"/>
        <v>02.06.01.03.002 Mesin Stensil Manual Doble Folio</v>
      </c>
    </row>
    <row r="1236" spans="1:10" x14ac:dyDescent="0.25">
      <c r="A1236" s="1142">
        <v>2</v>
      </c>
      <c r="B1236" s="1142">
        <v>6</v>
      </c>
      <c r="C1236" s="1142">
        <v>1</v>
      </c>
      <c r="D1236" s="1142">
        <v>3</v>
      </c>
      <c r="E1236" s="1142">
        <v>3</v>
      </c>
      <c r="F1236" s="1143" t="str">
        <f t="shared" si="38"/>
        <v>02.06.01.03.003</v>
      </c>
      <c r="G1236" s="1144"/>
      <c r="H1236" s="1142" t="s">
        <v>1949</v>
      </c>
      <c r="J1236" s="1142" t="str">
        <f t="shared" si="39"/>
        <v>02.06.01.03.003 Mesin Stensil Listrik Folio</v>
      </c>
    </row>
    <row r="1237" spans="1:10" x14ac:dyDescent="0.25">
      <c r="A1237" s="1142">
        <v>2</v>
      </c>
      <c r="B1237" s="1142">
        <v>6</v>
      </c>
      <c r="C1237" s="1142">
        <v>1</v>
      </c>
      <c r="D1237" s="1142">
        <v>3</v>
      </c>
      <c r="E1237" s="1142">
        <v>4</v>
      </c>
      <c r="F1237" s="1143" t="str">
        <f t="shared" si="38"/>
        <v>02.06.01.03.004</v>
      </c>
      <c r="G1237" s="1144"/>
      <c r="H1237" s="1142" t="s">
        <v>1950</v>
      </c>
      <c r="J1237" s="1142" t="str">
        <f t="shared" si="39"/>
        <v>02.06.01.03.004 Mesin Stensil Listrik Doble Folio</v>
      </c>
    </row>
    <row r="1238" spans="1:10" x14ac:dyDescent="0.25">
      <c r="A1238" s="1142">
        <v>2</v>
      </c>
      <c r="B1238" s="1142">
        <v>6</v>
      </c>
      <c r="C1238" s="1142">
        <v>1</v>
      </c>
      <c r="D1238" s="1142">
        <v>3</v>
      </c>
      <c r="E1238" s="1142">
        <v>5</v>
      </c>
      <c r="F1238" s="1143" t="str">
        <f t="shared" si="38"/>
        <v>02.06.01.03.005</v>
      </c>
      <c r="G1238" s="1144"/>
      <c r="H1238" s="1142" t="s">
        <v>1951</v>
      </c>
      <c r="J1238" s="1142" t="str">
        <f t="shared" si="39"/>
        <v>02.06.01.03.005 Mesin Stensil Spirtus Manual</v>
      </c>
    </row>
    <row r="1239" spans="1:10" x14ac:dyDescent="0.25">
      <c r="A1239" s="1142">
        <v>2</v>
      </c>
      <c r="B1239" s="1142">
        <v>6</v>
      </c>
      <c r="C1239" s="1142">
        <v>1</v>
      </c>
      <c r="D1239" s="1142">
        <v>3</v>
      </c>
      <c r="E1239" s="1142">
        <v>6</v>
      </c>
      <c r="F1239" s="1143" t="str">
        <f t="shared" si="38"/>
        <v>02.06.01.03.006</v>
      </c>
      <c r="G1239" s="1144"/>
      <c r="H1239" s="1142" t="s">
        <v>1952</v>
      </c>
      <c r="J1239" s="1142" t="str">
        <f t="shared" si="39"/>
        <v>02.06.01.03.006 Mesin Stensil Spirtus Listrik</v>
      </c>
    </row>
    <row r="1240" spans="1:10" x14ac:dyDescent="0.25">
      <c r="A1240" s="1142">
        <v>2</v>
      </c>
      <c r="B1240" s="1142">
        <v>6</v>
      </c>
      <c r="C1240" s="1142">
        <v>1</v>
      </c>
      <c r="D1240" s="1142">
        <v>3</v>
      </c>
      <c r="E1240" s="1142">
        <v>7</v>
      </c>
      <c r="F1240" s="1143" t="str">
        <f t="shared" si="38"/>
        <v>02.06.01.03.007</v>
      </c>
      <c r="G1240" s="1144"/>
      <c r="H1240" s="1142" t="s">
        <v>1953</v>
      </c>
      <c r="J1240" s="1142" t="str">
        <f t="shared" si="39"/>
        <v>02.06.01.03.007 Mesin Foto Copy dengan Kertas Folio</v>
      </c>
    </row>
    <row r="1241" spans="1:10" x14ac:dyDescent="0.25">
      <c r="A1241" s="1142">
        <v>2</v>
      </c>
      <c r="B1241" s="1142">
        <v>6</v>
      </c>
      <c r="C1241" s="1142">
        <v>1</v>
      </c>
      <c r="D1241" s="1142">
        <v>3</v>
      </c>
      <c r="E1241" s="1142">
        <v>8</v>
      </c>
      <c r="F1241" s="1143" t="str">
        <f t="shared" si="38"/>
        <v>02.06.01.03.008</v>
      </c>
      <c r="G1241" s="1144"/>
      <c r="H1241" s="1142" t="s">
        <v>1954</v>
      </c>
      <c r="J1241" s="1142" t="str">
        <f t="shared" si="39"/>
        <v>02.06.01.03.008 Mesin Foto Copy dengan Kertas doble Folio</v>
      </c>
    </row>
    <row r="1242" spans="1:10" x14ac:dyDescent="0.25">
      <c r="A1242" s="1142">
        <v>2</v>
      </c>
      <c r="B1242" s="1142">
        <v>6</v>
      </c>
      <c r="C1242" s="1142">
        <v>1</v>
      </c>
      <c r="D1242" s="1142">
        <v>3</v>
      </c>
      <c r="E1242" s="1142">
        <v>9</v>
      </c>
      <c r="F1242" s="1143" t="str">
        <f t="shared" si="38"/>
        <v>02.06.01.03.009</v>
      </c>
      <c r="G1242" s="1144"/>
      <c r="H1242" s="1142" t="s">
        <v>1955</v>
      </c>
      <c r="J1242" s="1142" t="str">
        <f t="shared" si="39"/>
        <v>02.06.01.03.009 Mesin Foto Copy dengan kertas biasa folio</v>
      </c>
    </row>
    <row r="1243" spans="1:10" x14ac:dyDescent="0.25">
      <c r="A1243" s="1142">
        <v>2</v>
      </c>
      <c r="B1243" s="1142">
        <v>6</v>
      </c>
      <c r="C1243" s="1142">
        <v>1</v>
      </c>
      <c r="D1243" s="1142">
        <v>3</v>
      </c>
      <c r="E1243" s="1142">
        <v>10</v>
      </c>
      <c r="F1243" s="1143" t="str">
        <f t="shared" si="38"/>
        <v>02.06.01.03.010</v>
      </c>
      <c r="G1243" s="1144"/>
      <c r="H1243" s="1142" t="s">
        <v>1956</v>
      </c>
      <c r="J1243" s="1142" t="str">
        <f t="shared" si="39"/>
        <v>02.06.01.03.010 Mesin Foto Copy dengan kertas biasa doble folio</v>
      </c>
    </row>
    <row r="1244" spans="1:10" x14ac:dyDescent="0.25">
      <c r="A1244" s="1142">
        <v>2</v>
      </c>
      <c r="B1244" s="1142">
        <v>6</v>
      </c>
      <c r="C1244" s="1142">
        <v>1</v>
      </c>
      <c r="D1244" s="1142">
        <v>3</v>
      </c>
      <c r="E1244" s="1142">
        <v>11</v>
      </c>
      <c r="F1244" s="1143" t="str">
        <f t="shared" si="38"/>
        <v>02.06.01.03.011</v>
      </c>
      <c r="G1244" s="1144"/>
      <c r="H1244" s="1142" t="s">
        <v>1957</v>
      </c>
      <c r="J1244" s="1142" t="str">
        <f t="shared" si="39"/>
        <v>02.06.01.03.011 Mesin Perekam Stensil Folio</v>
      </c>
    </row>
    <row r="1245" spans="1:10" x14ac:dyDescent="0.25">
      <c r="A1245" s="1142">
        <v>2</v>
      </c>
      <c r="B1245" s="1142">
        <v>6</v>
      </c>
      <c r="C1245" s="1142">
        <v>1</v>
      </c>
      <c r="D1245" s="1142">
        <v>3</v>
      </c>
      <c r="E1245" s="1142">
        <v>12</v>
      </c>
      <c r="F1245" s="1143" t="str">
        <f t="shared" si="38"/>
        <v>02.06.01.03.012</v>
      </c>
      <c r="G1245" s="1144"/>
      <c r="H1245" s="1142" t="s">
        <v>1958</v>
      </c>
      <c r="J1245" s="1142" t="str">
        <f t="shared" si="39"/>
        <v>02.06.01.03.012 Mesin Perekam Stensil Doble Folio</v>
      </c>
    </row>
    <row r="1246" spans="1:10" x14ac:dyDescent="0.25">
      <c r="A1246" s="1142">
        <v>2</v>
      </c>
      <c r="B1246" s="1142">
        <v>6</v>
      </c>
      <c r="C1246" s="1142">
        <v>1</v>
      </c>
      <c r="D1246" s="1142">
        <v>3</v>
      </c>
      <c r="E1246" s="1142">
        <v>13</v>
      </c>
      <c r="F1246" s="1143" t="str">
        <f t="shared" si="38"/>
        <v>02.06.01.03.013</v>
      </c>
      <c r="G1246" s="1144"/>
      <c r="H1246" s="1142" t="s">
        <v>1959</v>
      </c>
      <c r="J1246" s="1142" t="str">
        <f t="shared" si="39"/>
        <v>02.06.01.03.013 Mesin Plate Folio</v>
      </c>
    </row>
    <row r="1247" spans="1:10" x14ac:dyDescent="0.25">
      <c r="A1247" s="1142">
        <v>2</v>
      </c>
      <c r="B1247" s="1142">
        <v>6</v>
      </c>
      <c r="C1247" s="1142">
        <v>1</v>
      </c>
      <c r="D1247" s="1142">
        <v>3</v>
      </c>
      <c r="E1247" s="1142">
        <v>14</v>
      </c>
      <c r="F1247" s="1143" t="str">
        <f t="shared" si="38"/>
        <v>02.06.01.03.014</v>
      </c>
      <c r="G1247" s="1144"/>
      <c r="H1247" s="1142" t="s">
        <v>1960</v>
      </c>
      <c r="J1247" s="1142" t="str">
        <f t="shared" si="39"/>
        <v>02.06.01.03.014 Mesin Plate Doble Folio</v>
      </c>
    </row>
    <row r="1248" spans="1:10" x14ac:dyDescent="0.25">
      <c r="A1248" s="1142">
        <v>2</v>
      </c>
      <c r="B1248" s="1142">
        <v>6</v>
      </c>
      <c r="C1248" s="1142">
        <v>1</v>
      </c>
      <c r="D1248" s="1142">
        <v>3</v>
      </c>
      <c r="E1248" s="1142">
        <v>15</v>
      </c>
      <c r="F1248" s="1143" t="str">
        <f t="shared" si="38"/>
        <v>02.06.01.03.015</v>
      </c>
      <c r="G1248" s="1144"/>
      <c r="H1248" s="1142" t="s">
        <v>1961</v>
      </c>
      <c r="J1248" s="1142" t="str">
        <f t="shared" si="39"/>
        <v>02.06.01.03.015 Alat Penggandaan Lain-lain</v>
      </c>
    </row>
    <row r="1249" spans="1:10" x14ac:dyDescent="0.25">
      <c r="A1249" s="1142">
        <v>2</v>
      </c>
      <c r="B1249" s="1142">
        <v>6</v>
      </c>
      <c r="C1249" s="1142">
        <v>1</v>
      </c>
      <c r="D1249" s="1142">
        <v>4</v>
      </c>
      <c r="E1249" s="1142">
        <v>1</v>
      </c>
      <c r="F1249" s="1143" t="str">
        <f t="shared" si="38"/>
        <v>02.06.01.04.001</v>
      </c>
      <c r="G1249" s="1144"/>
      <c r="H1249" s="1142" t="s">
        <v>1962</v>
      </c>
      <c r="J1249" s="1142" t="str">
        <f t="shared" si="39"/>
        <v>02.06.01.04.001 Lemari Besi</v>
      </c>
    </row>
    <row r="1250" spans="1:10" x14ac:dyDescent="0.25">
      <c r="A1250" s="1142">
        <v>2</v>
      </c>
      <c r="B1250" s="1142">
        <v>6</v>
      </c>
      <c r="C1250" s="1142">
        <v>1</v>
      </c>
      <c r="D1250" s="1142">
        <v>4</v>
      </c>
      <c r="E1250" s="1142">
        <v>2</v>
      </c>
      <c r="F1250" s="1143" t="str">
        <f t="shared" si="38"/>
        <v>02.06.01.04.002</v>
      </c>
      <c r="G1250" s="1144"/>
      <c r="H1250" s="1142" t="s">
        <v>1963</v>
      </c>
      <c r="J1250" s="1142" t="str">
        <f t="shared" si="39"/>
        <v>02.06.01.04.002 Rak Besi/Metal</v>
      </c>
    </row>
    <row r="1251" spans="1:10" x14ac:dyDescent="0.25">
      <c r="A1251" s="1142">
        <v>2</v>
      </c>
      <c r="B1251" s="1142">
        <v>6</v>
      </c>
      <c r="C1251" s="1142">
        <v>1</v>
      </c>
      <c r="D1251" s="1142">
        <v>4</v>
      </c>
      <c r="E1251" s="1142">
        <v>3</v>
      </c>
      <c r="F1251" s="1143" t="str">
        <f t="shared" si="38"/>
        <v>02.06.01.04.003</v>
      </c>
      <c r="G1251" s="1144"/>
      <c r="H1251" s="1142" t="s">
        <v>1964</v>
      </c>
      <c r="J1251" s="1142" t="str">
        <f t="shared" si="39"/>
        <v>02.06.01.04.003 Rak Kayu</v>
      </c>
    </row>
    <row r="1252" spans="1:10" x14ac:dyDescent="0.25">
      <c r="A1252" s="1142">
        <v>2</v>
      </c>
      <c r="B1252" s="1142">
        <v>6</v>
      </c>
      <c r="C1252" s="1142">
        <v>1</v>
      </c>
      <c r="D1252" s="1142">
        <v>4</v>
      </c>
      <c r="E1252" s="1142">
        <v>4</v>
      </c>
      <c r="F1252" s="1143" t="str">
        <f t="shared" si="38"/>
        <v>02.06.01.04.004</v>
      </c>
      <c r="G1252" s="1144"/>
      <c r="H1252" s="1142" t="s">
        <v>1965</v>
      </c>
      <c r="J1252" s="1142" t="str">
        <f t="shared" si="39"/>
        <v>02.06.01.04.004 Filling Besi/Metal</v>
      </c>
    </row>
    <row r="1253" spans="1:10" x14ac:dyDescent="0.25">
      <c r="A1253" s="1142">
        <v>2</v>
      </c>
      <c r="B1253" s="1142">
        <v>6</v>
      </c>
      <c r="C1253" s="1142">
        <v>1</v>
      </c>
      <c r="D1253" s="1142">
        <v>4</v>
      </c>
      <c r="E1253" s="1142">
        <v>5</v>
      </c>
      <c r="F1253" s="1143" t="str">
        <f t="shared" si="38"/>
        <v>02.06.01.04.005</v>
      </c>
      <c r="G1253" s="1144"/>
      <c r="H1253" s="1142" t="s">
        <v>1966</v>
      </c>
      <c r="J1253" s="1142" t="str">
        <f t="shared" si="39"/>
        <v>02.06.01.04.005 Filling Kayu</v>
      </c>
    </row>
    <row r="1254" spans="1:10" x14ac:dyDescent="0.25">
      <c r="A1254" s="1142">
        <v>2</v>
      </c>
      <c r="B1254" s="1142">
        <v>6</v>
      </c>
      <c r="C1254" s="1142">
        <v>1</v>
      </c>
      <c r="D1254" s="1142">
        <v>4</v>
      </c>
      <c r="E1254" s="1142">
        <v>6</v>
      </c>
      <c r="F1254" s="1143" t="str">
        <f t="shared" si="38"/>
        <v>02.06.01.04.006</v>
      </c>
      <c r="G1254" s="1144"/>
      <c r="H1254" s="1142" t="s">
        <v>1967</v>
      </c>
      <c r="J1254" s="1142" t="str">
        <f t="shared" si="39"/>
        <v>02.06.01.04.006 Brand Kas</v>
      </c>
    </row>
    <row r="1255" spans="1:10" x14ac:dyDescent="0.25">
      <c r="A1255" s="1142">
        <v>2</v>
      </c>
      <c r="B1255" s="1142">
        <v>6</v>
      </c>
      <c r="C1255" s="1142">
        <v>1</v>
      </c>
      <c r="D1255" s="1142">
        <v>4</v>
      </c>
      <c r="E1255" s="1142">
        <v>7</v>
      </c>
      <c r="F1255" s="1143" t="str">
        <f t="shared" si="38"/>
        <v>02.06.01.04.007</v>
      </c>
      <c r="G1255" s="1144"/>
      <c r="H1255" s="1142" t="s">
        <v>1968</v>
      </c>
      <c r="J1255" s="1142" t="str">
        <f t="shared" si="39"/>
        <v>02.06.01.04.007 Kardek Besi/Metal</v>
      </c>
    </row>
    <row r="1256" spans="1:10" x14ac:dyDescent="0.25">
      <c r="A1256" s="1142">
        <v>2</v>
      </c>
      <c r="B1256" s="1142">
        <v>6</v>
      </c>
      <c r="C1256" s="1142">
        <v>1</v>
      </c>
      <c r="D1256" s="1142">
        <v>4</v>
      </c>
      <c r="E1256" s="1142">
        <v>8</v>
      </c>
      <c r="F1256" s="1143" t="str">
        <f t="shared" si="38"/>
        <v>02.06.01.04.008</v>
      </c>
      <c r="G1256" s="1144"/>
      <c r="H1256" s="1142" t="s">
        <v>1969</v>
      </c>
      <c r="J1256" s="1142" t="str">
        <f t="shared" si="39"/>
        <v>02.06.01.04.008 Kardek Kayu</v>
      </c>
    </row>
    <row r="1257" spans="1:10" x14ac:dyDescent="0.25">
      <c r="A1257" s="1142">
        <v>2</v>
      </c>
      <c r="B1257" s="1142">
        <v>6</v>
      </c>
      <c r="C1257" s="1142">
        <v>1</v>
      </c>
      <c r="D1257" s="1142">
        <v>4</v>
      </c>
      <c r="E1257" s="1142">
        <v>9</v>
      </c>
      <c r="F1257" s="1143" t="str">
        <f t="shared" si="38"/>
        <v>02.06.01.04.009</v>
      </c>
      <c r="G1257" s="1144"/>
      <c r="H1257" s="1142" t="s">
        <v>1970</v>
      </c>
      <c r="J1257" s="1142" t="str">
        <f t="shared" si="39"/>
        <v>02.06.01.04.009 Rotary Filling</v>
      </c>
    </row>
    <row r="1258" spans="1:10" x14ac:dyDescent="0.25">
      <c r="A1258" s="1142">
        <v>2</v>
      </c>
      <c r="B1258" s="1142">
        <v>6</v>
      </c>
      <c r="C1258" s="1142">
        <v>1</v>
      </c>
      <c r="D1258" s="1142">
        <v>4</v>
      </c>
      <c r="E1258" s="1142">
        <v>10</v>
      </c>
      <c r="F1258" s="1143" t="str">
        <f t="shared" si="38"/>
        <v>02.06.01.04.010</v>
      </c>
      <c r="G1258" s="1144"/>
      <c r="H1258" s="1142" t="s">
        <v>1971</v>
      </c>
      <c r="J1258" s="1142" t="str">
        <f t="shared" si="39"/>
        <v>02.06.01.04.010 Peti Uang</v>
      </c>
    </row>
    <row r="1259" spans="1:10" x14ac:dyDescent="0.25">
      <c r="A1259" s="1142">
        <v>2</v>
      </c>
      <c r="B1259" s="1142">
        <v>6</v>
      </c>
      <c r="C1259" s="1142">
        <v>1</v>
      </c>
      <c r="D1259" s="1142">
        <v>4</v>
      </c>
      <c r="E1259" s="1142">
        <v>11</v>
      </c>
      <c r="F1259" s="1143" t="str">
        <f t="shared" si="38"/>
        <v>02.06.01.04.011</v>
      </c>
      <c r="G1259" s="1144"/>
      <c r="H1259" s="1142" t="s">
        <v>1972</v>
      </c>
      <c r="J1259" s="1142" t="str">
        <f t="shared" si="39"/>
        <v>02.06.01.04.011 Lemari Sorok</v>
      </c>
    </row>
    <row r="1260" spans="1:10" x14ac:dyDescent="0.25">
      <c r="A1260" s="1142">
        <v>2</v>
      </c>
      <c r="B1260" s="1142">
        <v>6</v>
      </c>
      <c r="C1260" s="1142">
        <v>1</v>
      </c>
      <c r="D1260" s="1142">
        <v>4</v>
      </c>
      <c r="E1260" s="1142">
        <v>12</v>
      </c>
      <c r="F1260" s="1143" t="str">
        <f t="shared" si="38"/>
        <v>02.06.01.04.012</v>
      </c>
      <c r="G1260" s="1144"/>
      <c r="H1260" s="1142" t="s">
        <v>1973</v>
      </c>
      <c r="J1260" s="1142" t="str">
        <f t="shared" si="39"/>
        <v>02.06.01.04.012 Lemari Kaca</v>
      </c>
    </row>
    <row r="1261" spans="1:10" x14ac:dyDescent="0.25">
      <c r="A1261" s="1142">
        <v>2</v>
      </c>
      <c r="B1261" s="1142">
        <v>6</v>
      </c>
      <c r="C1261" s="1142">
        <v>1</v>
      </c>
      <c r="D1261" s="1142">
        <v>4</v>
      </c>
      <c r="E1261" s="1142">
        <v>13</v>
      </c>
      <c r="F1261" s="1143" t="str">
        <f t="shared" si="38"/>
        <v>02.06.01.04.013</v>
      </c>
      <c r="G1261" s="1144"/>
      <c r="H1261" s="1142" t="s">
        <v>1974</v>
      </c>
      <c r="J1261" s="1142" t="str">
        <f t="shared" si="39"/>
        <v>02.06.01.04.013 Lemari Makan</v>
      </c>
    </row>
    <row r="1262" spans="1:10" x14ac:dyDescent="0.25">
      <c r="A1262" s="1142">
        <v>2</v>
      </c>
      <c r="B1262" s="1142">
        <v>6</v>
      </c>
      <c r="C1262" s="1142">
        <v>1</v>
      </c>
      <c r="D1262" s="1142">
        <v>4</v>
      </c>
      <c r="E1262" s="1142">
        <v>14</v>
      </c>
      <c r="F1262" s="1143" t="str">
        <f t="shared" si="38"/>
        <v>02.06.01.04.014</v>
      </c>
      <c r="G1262" s="1144"/>
      <c r="H1262" s="1142" t="s">
        <v>1975</v>
      </c>
      <c r="J1262" s="1142" t="str">
        <f t="shared" si="39"/>
        <v>02.06.01.04.014 Alat Penyimpan Perlengkapan Kantor Lainnya</v>
      </c>
    </row>
    <row r="1263" spans="1:10" x14ac:dyDescent="0.25">
      <c r="A1263" s="1142">
        <v>2</v>
      </c>
      <c r="B1263" s="1142">
        <v>6</v>
      </c>
      <c r="C1263" s="1142">
        <v>1</v>
      </c>
      <c r="D1263" s="1142">
        <v>5</v>
      </c>
      <c r="E1263" s="1142">
        <v>1</v>
      </c>
      <c r="F1263" s="1143" t="str">
        <f t="shared" si="38"/>
        <v>02.06.01.05.001</v>
      </c>
      <c r="G1263" s="1144"/>
      <c r="H1263" s="1142" t="s">
        <v>1976</v>
      </c>
      <c r="J1263" s="1142" t="str">
        <f t="shared" si="39"/>
        <v>02.06.01.05.001 Papan Visuil</v>
      </c>
    </row>
    <row r="1264" spans="1:10" x14ac:dyDescent="0.25">
      <c r="A1264" s="1142">
        <v>2</v>
      </c>
      <c r="B1264" s="1142">
        <v>6</v>
      </c>
      <c r="C1264" s="1142">
        <v>1</v>
      </c>
      <c r="D1264" s="1142">
        <v>5</v>
      </c>
      <c r="E1264" s="1142">
        <v>2</v>
      </c>
      <c r="F1264" s="1143" t="str">
        <f t="shared" si="38"/>
        <v>02.06.01.05.002</v>
      </c>
      <c r="G1264" s="1144"/>
      <c r="H1264" s="1142" t="s">
        <v>1977</v>
      </c>
      <c r="J1264" s="1142" t="str">
        <f t="shared" si="39"/>
        <v>02.06.01.05.002 Perkakas Kantor</v>
      </c>
    </row>
    <row r="1265" spans="1:10" x14ac:dyDescent="0.25">
      <c r="A1265" s="1142">
        <v>2</v>
      </c>
      <c r="B1265" s="1142">
        <v>6</v>
      </c>
      <c r="C1265" s="1142">
        <v>1</v>
      </c>
      <c r="D1265" s="1142">
        <v>5</v>
      </c>
      <c r="E1265" s="1142">
        <v>3</v>
      </c>
      <c r="F1265" s="1143" t="str">
        <f t="shared" si="38"/>
        <v>02.06.01.05.003</v>
      </c>
      <c r="G1265" s="1144"/>
      <c r="H1265" s="1142" t="s">
        <v>1978</v>
      </c>
      <c r="J1265" s="1142" t="str">
        <f t="shared" si="39"/>
        <v>02.06.01.05.003 Alat Pengamatan/Sinyal</v>
      </c>
    </row>
    <row r="1266" spans="1:10" x14ac:dyDescent="0.25">
      <c r="A1266" s="1142">
        <v>2</v>
      </c>
      <c r="B1266" s="1142">
        <v>6</v>
      </c>
      <c r="C1266" s="1142">
        <v>1</v>
      </c>
      <c r="D1266" s="1142">
        <v>5</v>
      </c>
      <c r="E1266" s="1142">
        <v>4</v>
      </c>
      <c r="F1266" s="1143" t="str">
        <f t="shared" si="38"/>
        <v>02.06.01.05.004</v>
      </c>
      <c r="G1266" s="1144"/>
      <c r="H1266" s="1142" t="s">
        <v>1979</v>
      </c>
      <c r="J1266" s="1142" t="str">
        <f t="shared" si="39"/>
        <v>02.06.01.05.004 Alat Detektor Uang Palsu</v>
      </c>
    </row>
    <row r="1267" spans="1:10" x14ac:dyDescent="0.25">
      <c r="A1267" s="1142">
        <v>2</v>
      </c>
      <c r="B1267" s="1142">
        <v>6</v>
      </c>
      <c r="C1267" s="1142">
        <v>1</v>
      </c>
      <c r="D1267" s="1142">
        <v>5</v>
      </c>
      <c r="E1267" s="1142">
        <v>5</v>
      </c>
      <c r="F1267" s="1143" t="str">
        <f t="shared" si="38"/>
        <v>02.06.01.05.005</v>
      </c>
      <c r="G1267" s="1144"/>
      <c r="H1267" s="1142" t="s">
        <v>1980</v>
      </c>
      <c r="J1267" s="1142" t="str">
        <f t="shared" si="39"/>
        <v>02.06.01.05.005 Alat Penghancur Kertas</v>
      </c>
    </row>
    <row r="1268" spans="1:10" x14ac:dyDescent="0.25">
      <c r="A1268" s="1142">
        <v>2</v>
      </c>
      <c r="B1268" s="1142">
        <v>6</v>
      </c>
      <c r="C1268" s="1142">
        <v>1</v>
      </c>
      <c r="D1268" s="1142">
        <v>5</v>
      </c>
      <c r="E1268" s="1142">
        <v>6</v>
      </c>
      <c r="F1268" s="1143" t="str">
        <f t="shared" si="38"/>
        <v>02.06.01.05.006</v>
      </c>
      <c r="G1268" s="1144"/>
      <c r="H1268" s="1142" t="s">
        <v>1981</v>
      </c>
      <c r="J1268" s="1142" t="str">
        <f t="shared" si="39"/>
        <v>02.06.01.05.006 Papan Nama Instansi</v>
      </c>
    </row>
    <row r="1269" spans="1:10" x14ac:dyDescent="0.25">
      <c r="A1269" s="1142">
        <v>2</v>
      </c>
      <c r="B1269" s="1142">
        <v>6</v>
      </c>
      <c r="C1269" s="1142">
        <v>1</v>
      </c>
      <c r="D1269" s="1142">
        <v>5</v>
      </c>
      <c r="E1269" s="1142">
        <v>7</v>
      </c>
      <c r="F1269" s="1143" t="str">
        <f t="shared" si="38"/>
        <v>02.06.01.05.007</v>
      </c>
      <c r="G1269" s="1144"/>
      <c r="H1269" s="1142" t="s">
        <v>1982</v>
      </c>
      <c r="J1269" s="1142" t="str">
        <f t="shared" si="39"/>
        <v>02.06.01.05.007 Papan Pengumunan</v>
      </c>
    </row>
    <row r="1270" spans="1:10" x14ac:dyDescent="0.25">
      <c r="A1270" s="1142">
        <v>2</v>
      </c>
      <c r="B1270" s="1142">
        <v>6</v>
      </c>
      <c r="C1270" s="1142">
        <v>1</v>
      </c>
      <c r="D1270" s="1142">
        <v>5</v>
      </c>
      <c r="E1270" s="1142">
        <v>8</v>
      </c>
      <c r="F1270" s="1143" t="str">
        <f t="shared" si="38"/>
        <v>02.06.01.05.008</v>
      </c>
      <c r="G1270" s="1144"/>
      <c r="H1270" s="1142" t="s">
        <v>1983</v>
      </c>
      <c r="J1270" s="1142" t="str">
        <f t="shared" si="39"/>
        <v>02.06.01.05.008 Papan Tulis</v>
      </c>
    </row>
    <row r="1271" spans="1:10" x14ac:dyDescent="0.25">
      <c r="A1271" s="1142">
        <v>2</v>
      </c>
      <c r="B1271" s="1142">
        <v>6</v>
      </c>
      <c r="C1271" s="1142">
        <v>1</v>
      </c>
      <c r="D1271" s="1142">
        <v>5</v>
      </c>
      <c r="E1271" s="1142">
        <v>9</v>
      </c>
      <c r="F1271" s="1143" t="str">
        <f t="shared" si="38"/>
        <v>02.06.01.05.009</v>
      </c>
      <c r="G1271" s="1144"/>
      <c r="H1271" s="1142" t="s">
        <v>1984</v>
      </c>
      <c r="J1271" s="1142" t="str">
        <f t="shared" si="39"/>
        <v>02.06.01.05.009 Papan Absen</v>
      </c>
    </row>
    <row r="1272" spans="1:10" x14ac:dyDescent="0.25">
      <c r="A1272" s="1142">
        <v>2</v>
      </c>
      <c r="B1272" s="1142">
        <v>6</v>
      </c>
      <c r="C1272" s="1142">
        <v>1</v>
      </c>
      <c r="D1272" s="1142">
        <v>5</v>
      </c>
      <c r="E1272" s="1142">
        <v>10</v>
      </c>
      <c r="F1272" s="1143" t="str">
        <f t="shared" si="38"/>
        <v>02.06.01.05.010</v>
      </c>
      <c r="G1272" s="1144"/>
      <c r="H1272" s="1142" t="s">
        <v>1985</v>
      </c>
      <c r="J1272" s="1142" t="str">
        <f t="shared" si="39"/>
        <v>02.06.01.05.010 White Board</v>
      </c>
    </row>
    <row r="1273" spans="1:10" x14ac:dyDescent="0.25">
      <c r="A1273" s="1142">
        <v>2</v>
      </c>
      <c r="B1273" s="1142">
        <v>6</v>
      </c>
      <c r="C1273" s="1142">
        <v>1</v>
      </c>
      <c r="D1273" s="1142">
        <v>5</v>
      </c>
      <c r="E1273" s="1142">
        <v>11</v>
      </c>
      <c r="F1273" s="1143" t="str">
        <f t="shared" si="38"/>
        <v>02.06.01.05.011</v>
      </c>
      <c r="G1273" s="1144"/>
      <c r="H1273" s="1142" t="s">
        <v>1979</v>
      </c>
      <c r="J1273" s="1142" t="str">
        <f t="shared" si="39"/>
        <v>02.06.01.05.011 Alat Detektor Uang Palsu</v>
      </c>
    </row>
    <row r="1274" spans="1:10" x14ac:dyDescent="0.25">
      <c r="A1274" s="1142">
        <v>2</v>
      </c>
      <c r="B1274" s="1142">
        <v>6</v>
      </c>
      <c r="C1274" s="1142">
        <v>1</v>
      </c>
      <c r="D1274" s="1142">
        <v>5</v>
      </c>
      <c r="E1274" s="1142">
        <v>12</v>
      </c>
      <c r="F1274" s="1143" t="str">
        <f t="shared" si="38"/>
        <v>02.06.01.05.012</v>
      </c>
      <c r="G1274" s="1144"/>
      <c r="H1274" s="1142" t="s">
        <v>1986</v>
      </c>
      <c r="J1274" s="1142" t="str">
        <f t="shared" si="39"/>
        <v>02.06.01.05.012 Alat Detektor Barang Terlarang/X Ray</v>
      </c>
    </row>
    <row r="1275" spans="1:10" x14ac:dyDescent="0.25">
      <c r="A1275" s="1142">
        <v>2</v>
      </c>
      <c r="B1275" s="1142">
        <v>6</v>
      </c>
      <c r="C1275" s="1142">
        <v>1</v>
      </c>
      <c r="D1275" s="1142">
        <v>5</v>
      </c>
      <c r="E1275" s="1142">
        <v>13</v>
      </c>
      <c r="F1275" s="1143" t="str">
        <f t="shared" si="38"/>
        <v>02.06.01.05.013</v>
      </c>
      <c r="G1275" s="1144"/>
      <c r="H1275" s="1142" t="s">
        <v>1987</v>
      </c>
      <c r="J1275" s="1142" t="str">
        <f t="shared" si="39"/>
        <v>02.06.01.05.013 Copy Board/Elektrik White Board</v>
      </c>
    </row>
    <row r="1276" spans="1:10" x14ac:dyDescent="0.25">
      <c r="A1276" s="1142">
        <v>2</v>
      </c>
      <c r="B1276" s="1142">
        <v>6</v>
      </c>
      <c r="C1276" s="1142">
        <v>1</v>
      </c>
      <c r="D1276" s="1142">
        <v>5</v>
      </c>
      <c r="E1276" s="1142">
        <v>14</v>
      </c>
      <c r="F1276" s="1143" t="str">
        <f t="shared" si="38"/>
        <v>02.06.01.05.014</v>
      </c>
      <c r="G1276" s="1144"/>
      <c r="H1276" s="1142" t="s">
        <v>35</v>
      </c>
      <c r="J1276" s="1142" t="str">
        <f t="shared" si="39"/>
        <v>02.06.01.05.014 Peta</v>
      </c>
    </row>
    <row r="1277" spans="1:10" x14ac:dyDescent="0.25">
      <c r="A1277" s="1142">
        <v>2</v>
      </c>
      <c r="B1277" s="1142">
        <v>6</v>
      </c>
      <c r="C1277" s="1142">
        <v>1</v>
      </c>
      <c r="D1277" s="1142">
        <v>5</v>
      </c>
      <c r="E1277" s="1142">
        <v>15</v>
      </c>
      <c r="F1277" s="1143" t="str">
        <f t="shared" si="38"/>
        <v>02.06.01.05.015</v>
      </c>
      <c r="G1277" s="1144"/>
      <c r="H1277" s="1142" t="s">
        <v>1980</v>
      </c>
      <c r="J1277" s="1142" t="str">
        <f t="shared" si="39"/>
        <v>02.06.01.05.015 Alat Penghancur Kertas</v>
      </c>
    </row>
    <row r="1278" spans="1:10" x14ac:dyDescent="0.25">
      <c r="A1278" s="1142">
        <v>2</v>
      </c>
      <c r="B1278" s="1142">
        <v>6</v>
      </c>
      <c r="C1278" s="1142">
        <v>1</v>
      </c>
      <c r="D1278" s="1142">
        <v>5</v>
      </c>
      <c r="E1278" s="1142">
        <v>16</v>
      </c>
      <c r="F1278" s="1143" t="str">
        <f t="shared" si="38"/>
        <v>02.06.01.05.016</v>
      </c>
      <c r="G1278" s="1144"/>
      <c r="H1278" s="1142" t="s">
        <v>1988</v>
      </c>
      <c r="J1278" s="1142" t="str">
        <f t="shared" si="39"/>
        <v>02.06.01.05.016 Globe</v>
      </c>
    </row>
    <row r="1279" spans="1:10" x14ac:dyDescent="0.25">
      <c r="A1279" s="1142">
        <v>2</v>
      </c>
      <c r="B1279" s="1142">
        <v>6</v>
      </c>
      <c r="C1279" s="1142">
        <v>1</v>
      </c>
      <c r="D1279" s="1142">
        <v>5</v>
      </c>
      <c r="E1279" s="1142">
        <v>17</v>
      </c>
      <c r="F1279" s="1143" t="str">
        <f t="shared" si="38"/>
        <v>02.06.01.05.017</v>
      </c>
      <c r="G1279" s="1144"/>
      <c r="H1279" s="1142" t="s">
        <v>1989</v>
      </c>
      <c r="J1279" s="1142" t="str">
        <f t="shared" si="39"/>
        <v>02.06.01.05.017 Mesin Absensi</v>
      </c>
    </row>
    <row r="1280" spans="1:10" x14ac:dyDescent="0.25">
      <c r="A1280" s="1142">
        <v>2</v>
      </c>
      <c r="B1280" s="1142">
        <v>6</v>
      </c>
      <c r="C1280" s="1142">
        <v>1</v>
      </c>
      <c r="D1280" s="1142">
        <v>5</v>
      </c>
      <c r="E1280" s="1142">
        <v>18</v>
      </c>
      <c r="F1280" s="1143" t="str">
        <f t="shared" si="38"/>
        <v>02.06.01.05.018</v>
      </c>
      <c r="G1280" s="1144"/>
      <c r="H1280" s="1142" t="s">
        <v>1990</v>
      </c>
      <c r="J1280" s="1142" t="str">
        <f t="shared" si="39"/>
        <v>02.06.01.05.018 Dry Seal</v>
      </c>
    </row>
    <row r="1281" spans="1:10" x14ac:dyDescent="0.25">
      <c r="A1281" s="1142">
        <v>2</v>
      </c>
      <c r="B1281" s="1142">
        <v>6</v>
      </c>
      <c r="C1281" s="1142">
        <v>1</v>
      </c>
      <c r="D1281" s="1142">
        <v>5</v>
      </c>
      <c r="E1281" s="1142">
        <v>19</v>
      </c>
      <c r="F1281" s="1143" t="str">
        <f t="shared" si="38"/>
        <v>02.06.01.05.019</v>
      </c>
      <c r="G1281" s="1144"/>
      <c r="H1281" s="1142" t="s">
        <v>1991</v>
      </c>
      <c r="J1281" s="1142" t="str">
        <f t="shared" si="39"/>
        <v>02.06.01.05.019 Fergulator</v>
      </c>
    </row>
    <row r="1282" spans="1:10" x14ac:dyDescent="0.25">
      <c r="A1282" s="1142">
        <v>2</v>
      </c>
      <c r="B1282" s="1142">
        <v>6</v>
      </c>
      <c r="C1282" s="1142">
        <v>1</v>
      </c>
      <c r="D1282" s="1142">
        <v>5</v>
      </c>
      <c r="E1282" s="1142">
        <v>20</v>
      </c>
      <c r="F1282" s="1143" t="str">
        <f t="shared" si="38"/>
        <v>02.06.01.05.020</v>
      </c>
      <c r="G1282" s="1144"/>
      <c r="H1282" s="1142" t="s">
        <v>1992</v>
      </c>
      <c r="J1282" s="1142" t="str">
        <f t="shared" si="39"/>
        <v>02.06.01.05.020 Crelm Folisher</v>
      </c>
    </row>
    <row r="1283" spans="1:10" x14ac:dyDescent="0.25">
      <c r="A1283" s="1142">
        <v>2</v>
      </c>
      <c r="B1283" s="1142">
        <v>6</v>
      </c>
      <c r="C1283" s="1142">
        <v>1</v>
      </c>
      <c r="D1283" s="1142">
        <v>5</v>
      </c>
      <c r="E1283" s="1142">
        <v>21</v>
      </c>
      <c r="F1283" s="1143" t="str">
        <f t="shared" si="38"/>
        <v>02.06.01.05.021</v>
      </c>
      <c r="G1283" s="1144"/>
      <c r="H1283" s="1142" t="s">
        <v>1993</v>
      </c>
      <c r="J1283" s="1142" t="str">
        <f t="shared" si="39"/>
        <v>02.06.01.05.021 Mesin Perangko</v>
      </c>
    </row>
    <row r="1284" spans="1:10" x14ac:dyDescent="0.25">
      <c r="A1284" s="1142">
        <v>2</v>
      </c>
      <c r="B1284" s="1142">
        <v>6</v>
      </c>
      <c r="C1284" s="1142">
        <v>1</v>
      </c>
      <c r="D1284" s="1142">
        <v>5</v>
      </c>
      <c r="E1284" s="1142">
        <v>22</v>
      </c>
      <c r="F1284" s="1143" t="str">
        <f t="shared" ref="F1284:F1347" si="40">IF(A1284&lt;&gt;"",RIGHT("0"&amp;A1284,2)&amp;"."&amp;RIGHT("0"&amp;B1284,2)&amp;"."&amp;RIGHT("0"&amp;C1284,2)&amp;"."&amp;RIGHT("0"&amp;D1284,2)&amp;"."&amp;IF(LEN(E1284)&lt;3,RIGHT("00"&amp;E1284,3),E1284),"")</f>
        <v>02.06.01.05.022</v>
      </c>
      <c r="G1284" s="1144"/>
      <c r="H1284" s="1142" t="s">
        <v>1994</v>
      </c>
      <c r="J1284" s="1142" t="str">
        <f t="shared" ref="J1284:J1347" si="41">F1284&amp;" "&amp;H1284</f>
        <v>02.06.01.05.022 Check Writer</v>
      </c>
    </row>
    <row r="1285" spans="1:10" x14ac:dyDescent="0.25">
      <c r="A1285" s="1142">
        <v>2</v>
      </c>
      <c r="B1285" s="1142">
        <v>6</v>
      </c>
      <c r="C1285" s="1142">
        <v>1</v>
      </c>
      <c r="D1285" s="1142">
        <v>5</v>
      </c>
      <c r="E1285" s="1142">
        <v>23</v>
      </c>
      <c r="F1285" s="1143" t="str">
        <f t="shared" si="40"/>
        <v>02.06.01.05.023</v>
      </c>
      <c r="G1285" s="1144"/>
      <c r="H1285" s="1142" t="s">
        <v>1995</v>
      </c>
      <c r="J1285" s="1142" t="str">
        <f t="shared" si="41"/>
        <v>02.06.01.05.023 Numirator</v>
      </c>
    </row>
    <row r="1286" spans="1:10" x14ac:dyDescent="0.25">
      <c r="A1286" s="1142">
        <v>2</v>
      </c>
      <c r="B1286" s="1142">
        <v>6</v>
      </c>
      <c r="C1286" s="1142">
        <v>1</v>
      </c>
      <c r="D1286" s="1142">
        <v>5</v>
      </c>
      <c r="E1286" s="1142">
        <v>24</v>
      </c>
      <c r="F1286" s="1143" t="str">
        <f t="shared" si="40"/>
        <v>02.06.01.05.024</v>
      </c>
      <c r="G1286" s="1144"/>
      <c r="H1286" s="1142" t="s">
        <v>1996</v>
      </c>
      <c r="J1286" s="1142" t="str">
        <f t="shared" si="41"/>
        <v>02.06.01.05.024 Alat Pemotong Kertas</v>
      </c>
    </row>
    <row r="1287" spans="1:10" x14ac:dyDescent="0.25">
      <c r="A1287" s="1142">
        <v>2</v>
      </c>
      <c r="B1287" s="1142">
        <v>6</v>
      </c>
      <c r="C1287" s="1142">
        <v>1</v>
      </c>
      <c r="D1287" s="1142">
        <v>5</v>
      </c>
      <c r="E1287" s="1142">
        <v>25</v>
      </c>
      <c r="F1287" s="1143" t="str">
        <f t="shared" si="40"/>
        <v>02.06.01.05.025</v>
      </c>
      <c r="G1287" s="1144"/>
      <c r="H1287" s="1142" t="s">
        <v>1997</v>
      </c>
      <c r="J1287" s="1142" t="str">
        <f t="shared" si="41"/>
        <v>02.06.01.05.025 Hecmaching Besar</v>
      </c>
    </row>
    <row r="1288" spans="1:10" x14ac:dyDescent="0.25">
      <c r="A1288" s="1142">
        <v>2</v>
      </c>
      <c r="B1288" s="1142">
        <v>6</v>
      </c>
      <c r="C1288" s="1142">
        <v>1</v>
      </c>
      <c r="D1288" s="1142">
        <v>5</v>
      </c>
      <c r="E1288" s="1142">
        <v>26</v>
      </c>
      <c r="F1288" s="1143" t="str">
        <f t="shared" si="40"/>
        <v>02.06.01.05.026</v>
      </c>
      <c r="G1288" s="1144"/>
      <c r="H1288" s="1142" t="s">
        <v>1998</v>
      </c>
      <c r="J1288" s="1142" t="str">
        <f t="shared" si="41"/>
        <v>02.06.01.05.026 Perforator Besar</v>
      </c>
    </row>
    <row r="1289" spans="1:10" x14ac:dyDescent="0.25">
      <c r="A1289" s="1142">
        <v>2</v>
      </c>
      <c r="B1289" s="1142">
        <v>6</v>
      </c>
      <c r="C1289" s="1142">
        <v>1</v>
      </c>
      <c r="D1289" s="1142">
        <v>5</v>
      </c>
      <c r="E1289" s="1142">
        <v>27</v>
      </c>
      <c r="F1289" s="1143" t="str">
        <f t="shared" si="40"/>
        <v>02.06.01.05.027</v>
      </c>
      <c r="G1289" s="1144"/>
      <c r="H1289" s="1142" t="s">
        <v>1999</v>
      </c>
      <c r="J1289" s="1142" t="str">
        <f t="shared" si="41"/>
        <v>02.06.01.05.027 Alat Pencetak Label</v>
      </c>
    </row>
    <row r="1290" spans="1:10" x14ac:dyDescent="0.25">
      <c r="A1290" s="1142">
        <v>2</v>
      </c>
      <c r="B1290" s="1142">
        <v>6</v>
      </c>
      <c r="C1290" s="1142">
        <v>1</v>
      </c>
      <c r="D1290" s="1142">
        <v>5</v>
      </c>
      <c r="E1290" s="1142">
        <v>28</v>
      </c>
      <c r="F1290" s="1143" t="str">
        <f t="shared" si="40"/>
        <v>02.06.01.05.028</v>
      </c>
      <c r="G1290" s="1144"/>
      <c r="H1290" s="1142" t="s">
        <v>2000</v>
      </c>
      <c r="J1290" s="1142" t="str">
        <f t="shared" si="41"/>
        <v>02.06.01.05.028 Overhead Projektor</v>
      </c>
    </row>
    <row r="1291" spans="1:10" x14ac:dyDescent="0.25">
      <c r="A1291" s="1142">
        <v>2</v>
      </c>
      <c r="B1291" s="1142">
        <v>6</v>
      </c>
      <c r="C1291" s="1142">
        <v>1</v>
      </c>
      <c r="D1291" s="1142">
        <v>5</v>
      </c>
      <c r="E1291" s="1142">
        <v>29</v>
      </c>
      <c r="F1291" s="1143" t="str">
        <f t="shared" si="40"/>
        <v>02.06.01.05.029</v>
      </c>
      <c r="G1291" s="1144"/>
      <c r="H1291" s="1142" t="s">
        <v>2001</v>
      </c>
      <c r="J1291" s="1142" t="str">
        <f t="shared" si="41"/>
        <v>02.06.01.05.029 Hand Metal Detector</v>
      </c>
    </row>
    <row r="1292" spans="1:10" x14ac:dyDescent="0.25">
      <c r="A1292" s="1142">
        <v>2</v>
      </c>
      <c r="B1292" s="1142">
        <v>6</v>
      </c>
      <c r="C1292" s="1142">
        <v>1</v>
      </c>
      <c r="D1292" s="1142">
        <v>5</v>
      </c>
      <c r="E1292" s="1142">
        <v>30</v>
      </c>
      <c r="F1292" s="1143" t="str">
        <f t="shared" si="40"/>
        <v>02.06.01.05.030</v>
      </c>
      <c r="G1292" s="1144"/>
      <c r="H1292" s="1142" t="s">
        <v>2002</v>
      </c>
      <c r="J1292" s="1142" t="str">
        <f t="shared" si="41"/>
        <v>02.06.01.05.030 Walkman Detector</v>
      </c>
    </row>
    <row r="1293" spans="1:10" x14ac:dyDescent="0.25">
      <c r="A1293" s="1142">
        <v>2</v>
      </c>
      <c r="B1293" s="1142">
        <v>6</v>
      </c>
      <c r="C1293" s="1142">
        <v>1</v>
      </c>
      <c r="D1293" s="1142">
        <v>5</v>
      </c>
      <c r="E1293" s="1142">
        <v>31</v>
      </c>
      <c r="F1293" s="1143" t="str">
        <f t="shared" si="40"/>
        <v>02.06.01.05.031</v>
      </c>
      <c r="G1293" s="1144"/>
      <c r="H1293" s="1142" t="s">
        <v>2003</v>
      </c>
      <c r="J1293" s="1142" t="str">
        <f t="shared" si="41"/>
        <v>02.06.01.05.031 Panel Pameran</v>
      </c>
    </row>
    <row r="1294" spans="1:10" x14ac:dyDescent="0.25">
      <c r="A1294" s="1142">
        <v>2</v>
      </c>
      <c r="B1294" s="1142">
        <v>6</v>
      </c>
      <c r="C1294" s="1142">
        <v>1</v>
      </c>
      <c r="D1294" s="1142">
        <v>5</v>
      </c>
      <c r="E1294" s="1142">
        <v>32</v>
      </c>
      <c r="F1294" s="1143" t="str">
        <f t="shared" si="40"/>
        <v>02.06.01.05.032</v>
      </c>
      <c r="G1294" s="1144"/>
      <c r="H1294" s="1142" t="s">
        <v>2004</v>
      </c>
      <c r="J1294" s="1142" t="str">
        <f t="shared" si="41"/>
        <v>02.06.01.05.032 Alat Pengaman (Sinyal)</v>
      </c>
    </row>
    <row r="1295" spans="1:10" x14ac:dyDescent="0.25">
      <c r="A1295" s="1142">
        <v>2</v>
      </c>
      <c r="B1295" s="1142">
        <v>6</v>
      </c>
      <c r="C1295" s="1142">
        <v>1</v>
      </c>
      <c r="D1295" s="1142">
        <v>5</v>
      </c>
      <c r="E1295" s="1142">
        <v>33</v>
      </c>
      <c r="F1295" s="1143" t="str">
        <f t="shared" si="40"/>
        <v>02.06.01.05.033</v>
      </c>
      <c r="G1295" s="1144"/>
      <c r="H1295" s="1142" t="s">
        <v>2005</v>
      </c>
      <c r="J1295" s="1142" t="str">
        <f t="shared" si="41"/>
        <v>02.06.01.05.033 Board Modulux</v>
      </c>
    </row>
    <row r="1296" spans="1:10" x14ac:dyDescent="0.25">
      <c r="A1296" s="1142">
        <v>2</v>
      </c>
      <c r="B1296" s="1142">
        <v>6</v>
      </c>
      <c r="C1296" s="1142">
        <v>1</v>
      </c>
      <c r="D1296" s="1142">
        <v>5</v>
      </c>
      <c r="E1296" s="1142">
        <v>34</v>
      </c>
      <c r="F1296" s="1143" t="str">
        <f t="shared" si="40"/>
        <v>02.06.01.05.034</v>
      </c>
      <c r="G1296" s="1144"/>
      <c r="H1296" s="1142" t="s">
        <v>2006</v>
      </c>
      <c r="J1296" s="1142" t="str">
        <f t="shared" si="41"/>
        <v>02.06.01.05.034 Porto Safe Travel Cose</v>
      </c>
    </row>
    <row r="1297" spans="1:10" x14ac:dyDescent="0.25">
      <c r="A1297" s="1142">
        <v>2</v>
      </c>
      <c r="B1297" s="1142">
        <v>6</v>
      </c>
      <c r="C1297" s="1142">
        <v>1</v>
      </c>
      <c r="D1297" s="1142">
        <v>5</v>
      </c>
      <c r="E1297" s="1142">
        <v>35</v>
      </c>
      <c r="F1297" s="1143" t="str">
        <f t="shared" si="40"/>
        <v>02.06.01.05.035</v>
      </c>
      <c r="G1297" s="1144"/>
      <c r="H1297" s="1142" t="s">
        <v>2007</v>
      </c>
      <c r="J1297" s="1142" t="str">
        <f t="shared" si="41"/>
        <v>02.06.01.05.035 Disk Prime</v>
      </c>
    </row>
    <row r="1298" spans="1:10" x14ac:dyDescent="0.25">
      <c r="A1298" s="1142">
        <v>2</v>
      </c>
      <c r="B1298" s="1142">
        <v>6</v>
      </c>
      <c r="C1298" s="1142">
        <v>1</v>
      </c>
      <c r="D1298" s="1142">
        <v>5</v>
      </c>
      <c r="E1298" s="1142">
        <v>36</v>
      </c>
      <c r="F1298" s="1143" t="str">
        <f t="shared" si="40"/>
        <v>02.06.01.05.036</v>
      </c>
      <c r="G1298" s="1144"/>
      <c r="H1298" s="1142" t="s">
        <v>2008</v>
      </c>
      <c r="J1298" s="1142" t="str">
        <f t="shared" si="41"/>
        <v>02.06.01.05.036 Megashow</v>
      </c>
    </row>
    <row r="1299" spans="1:10" x14ac:dyDescent="0.25">
      <c r="A1299" s="1142">
        <v>2</v>
      </c>
      <c r="B1299" s="1142">
        <v>6</v>
      </c>
      <c r="C1299" s="1142">
        <v>1</v>
      </c>
      <c r="D1299" s="1142">
        <v>5</v>
      </c>
      <c r="E1299" s="1142">
        <v>37</v>
      </c>
      <c r="F1299" s="1143" t="str">
        <f t="shared" si="40"/>
        <v>02.06.01.05.037</v>
      </c>
      <c r="G1299" s="1144"/>
      <c r="H1299" s="1142" t="s">
        <v>2009</v>
      </c>
      <c r="J1299" s="1142" t="str">
        <f t="shared" si="41"/>
        <v>02.06.01.05.037 White Board Elektronic</v>
      </c>
    </row>
    <row r="1300" spans="1:10" x14ac:dyDescent="0.25">
      <c r="A1300" s="1142">
        <v>2</v>
      </c>
      <c r="B1300" s="1142">
        <v>6</v>
      </c>
      <c r="C1300" s="1142">
        <v>1</v>
      </c>
      <c r="D1300" s="1142">
        <v>5</v>
      </c>
      <c r="E1300" s="1142">
        <v>38</v>
      </c>
      <c r="F1300" s="1143" t="str">
        <f t="shared" si="40"/>
        <v>02.06.01.05.038</v>
      </c>
      <c r="G1300" s="1144"/>
      <c r="H1300" s="1142" t="s">
        <v>2010</v>
      </c>
      <c r="J1300" s="1142" t="str">
        <f t="shared" si="41"/>
        <v>02.06.01.05.038 Laser Pointer</v>
      </c>
    </row>
    <row r="1301" spans="1:10" x14ac:dyDescent="0.25">
      <c r="A1301" s="1142">
        <v>2</v>
      </c>
      <c r="B1301" s="1142">
        <v>6</v>
      </c>
      <c r="C1301" s="1142">
        <v>1</v>
      </c>
      <c r="D1301" s="1142">
        <v>5</v>
      </c>
      <c r="E1301" s="1142">
        <v>39</v>
      </c>
      <c r="F1301" s="1143" t="str">
        <f t="shared" si="40"/>
        <v>02.06.01.05.039</v>
      </c>
      <c r="G1301" s="1144"/>
      <c r="H1301" s="1142" t="s">
        <v>2011</v>
      </c>
      <c r="J1301" s="1142" t="str">
        <f t="shared" si="41"/>
        <v>02.06.01.05.039 Display</v>
      </c>
    </row>
    <row r="1302" spans="1:10" x14ac:dyDescent="0.25">
      <c r="A1302" s="1142">
        <v>2</v>
      </c>
      <c r="B1302" s="1142">
        <v>6</v>
      </c>
      <c r="C1302" s="1142">
        <v>1</v>
      </c>
      <c r="D1302" s="1142">
        <v>5</v>
      </c>
      <c r="E1302" s="1142">
        <v>40</v>
      </c>
      <c r="F1302" s="1143" t="str">
        <f t="shared" si="40"/>
        <v>02.06.01.05.040</v>
      </c>
      <c r="G1302" s="1144"/>
      <c r="H1302" s="1142" t="s">
        <v>2012</v>
      </c>
      <c r="J1302" s="1142" t="str">
        <f t="shared" si="41"/>
        <v>02.06.01.05.040 Alat Kantor Lainnya (Lain-lain)</v>
      </c>
    </row>
    <row r="1303" spans="1:10" x14ac:dyDescent="0.25">
      <c r="A1303" s="1142">
        <v>2</v>
      </c>
      <c r="B1303" s="1142">
        <v>6</v>
      </c>
      <c r="C1303" s="1142">
        <v>1</v>
      </c>
      <c r="D1303" s="1142">
        <v>5</v>
      </c>
      <c r="E1303" s="1142">
        <v>41</v>
      </c>
      <c r="F1303" s="1143" t="str">
        <f t="shared" si="40"/>
        <v>02.06.01.05.041</v>
      </c>
      <c r="G1303" s="1144"/>
      <c r="H1303" s="1142" t="s">
        <v>2013</v>
      </c>
      <c r="J1303" s="1142" t="str">
        <f t="shared" si="41"/>
        <v>02.06.01.05.041 LCD Projector</v>
      </c>
    </row>
    <row r="1304" spans="1:10" x14ac:dyDescent="0.25">
      <c r="A1304" s="1142">
        <v>2</v>
      </c>
      <c r="B1304" s="1142">
        <v>6</v>
      </c>
      <c r="C1304" s="1142">
        <v>2</v>
      </c>
      <c r="D1304" s="1142">
        <v>1</v>
      </c>
      <c r="E1304" s="1142">
        <v>1</v>
      </c>
      <c r="F1304" s="1143" t="str">
        <f t="shared" si="40"/>
        <v>02.06.02.01.001</v>
      </c>
      <c r="G1304" s="1144"/>
      <c r="H1304" s="1142" t="s">
        <v>2014</v>
      </c>
      <c r="J1304" s="1142" t="str">
        <f t="shared" si="41"/>
        <v>02.06.02.01.001 Lemari Kayu</v>
      </c>
    </row>
    <row r="1305" spans="1:10" x14ac:dyDescent="0.25">
      <c r="A1305" s="1142">
        <v>2</v>
      </c>
      <c r="B1305" s="1142">
        <v>6</v>
      </c>
      <c r="C1305" s="1142">
        <v>2</v>
      </c>
      <c r="D1305" s="1142">
        <v>1</v>
      </c>
      <c r="E1305" s="1142">
        <v>2</v>
      </c>
      <c r="F1305" s="1143" t="str">
        <f t="shared" si="40"/>
        <v>02.06.02.01.002</v>
      </c>
      <c r="G1305" s="1144"/>
      <c r="H1305" s="1142" t="s">
        <v>1964</v>
      </c>
      <c r="J1305" s="1142" t="str">
        <f t="shared" si="41"/>
        <v>02.06.02.01.002 Rak Kayu</v>
      </c>
    </row>
    <row r="1306" spans="1:10" x14ac:dyDescent="0.25">
      <c r="A1306" s="1142">
        <v>2</v>
      </c>
      <c r="B1306" s="1142">
        <v>6</v>
      </c>
      <c r="C1306" s="1142">
        <v>2</v>
      </c>
      <c r="D1306" s="1142">
        <v>1</v>
      </c>
      <c r="E1306" s="1142">
        <v>3</v>
      </c>
      <c r="F1306" s="1143" t="str">
        <f t="shared" si="40"/>
        <v>02.06.02.01.003</v>
      </c>
      <c r="G1306" s="1144"/>
      <c r="H1306" s="1142" t="s">
        <v>2015</v>
      </c>
      <c r="J1306" s="1142" t="str">
        <f t="shared" si="41"/>
        <v>02.06.02.01.003 Meja Besi/Metal</v>
      </c>
    </row>
    <row r="1307" spans="1:10" x14ac:dyDescent="0.25">
      <c r="A1307" s="1142">
        <v>2</v>
      </c>
      <c r="B1307" s="1142">
        <v>6</v>
      </c>
      <c r="C1307" s="1142">
        <v>2</v>
      </c>
      <c r="D1307" s="1142">
        <v>1</v>
      </c>
      <c r="E1307" s="1142">
        <v>4</v>
      </c>
      <c r="F1307" s="1143" t="str">
        <f t="shared" si="40"/>
        <v>02.06.02.01.004</v>
      </c>
      <c r="G1307" s="1144"/>
      <c r="H1307" s="1142" t="s">
        <v>2016</v>
      </c>
      <c r="J1307" s="1142" t="str">
        <f t="shared" si="41"/>
        <v>02.06.02.01.004 Meja Kayu/Rotan</v>
      </c>
    </row>
    <row r="1308" spans="1:10" x14ac:dyDescent="0.25">
      <c r="A1308" s="1142">
        <v>2</v>
      </c>
      <c r="B1308" s="1142">
        <v>6</v>
      </c>
      <c r="C1308" s="1142">
        <v>2</v>
      </c>
      <c r="D1308" s="1142">
        <v>1</v>
      </c>
      <c r="E1308" s="1142">
        <v>5</v>
      </c>
      <c r="F1308" s="1143" t="str">
        <f t="shared" si="40"/>
        <v>02.06.02.01.005</v>
      </c>
      <c r="G1308" s="1144"/>
      <c r="H1308" s="1142" t="s">
        <v>2017</v>
      </c>
      <c r="J1308" s="1142" t="str">
        <f t="shared" si="41"/>
        <v>02.06.02.01.005 Kursi Besi/Metal</v>
      </c>
    </row>
    <row r="1309" spans="1:10" x14ac:dyDescent="0.25">
      <c r="A1309" s="1142">
        <v>2</v>
      </c>
      <c r="B1309" s="1142">
        <v>6</v>
      </c>
      <c r="C1309" s="1142">
        <v>2</v>
      </c>
      <c r="D1309" s="1142">
        <v>1</v>
      </c>
      <c r="E1309" s="1142">
        <v>6</v>
      </c>
      <c r="F1309" s="1143" t="str">
        <f t="shared" si="40"/>
        <v>02.06.02.01.006</v>
      </c>
      <c r="G1309" s="1144"/>
      <c r="H1309" s="1142" t="s">
        <v>2018</v>
      </c>
      <c r="J1309" s="1142" t="str">
        <f t="shared" si="41"/>
        <v>02.06.02.01.006 Kursi Kayu/Rotan/Bambu</v>
      </c>
    </row>
    <row r="1310" spans="1:10" x14ac:dyDescent="0.25">
      <c r="A1310" s="1142">
        <v>2</v>
      </c>
      <c r="B1310" s="1142">
        <v>6</v>
      </c>
      <c r="C1310" s="1142">
        <v>2</v>
      </c>
      <c r="D1310" s="1142">
        <v>1</v>
      </c>
      <c r="E1310" s="1142">
        <v>7</v>
      </c>
      <c r="F1310" s="1143" t="str">
        <f t="shared" si="40"/>
        <v>02.06.02.01.007</v>
      </c>
      <c r="G1310" s="1144"/>
      <c r="H1310" s="1142" t="s">
        <v>2019</v>
      </c>
      <c r="J1310" s="1142" t="str">
        <f t="shared" si="41"/>
        <v>02.06.02.01.007 Zice</v>
      </c>
    </row>
    <row r="1311" spans="1:10" x14ac:dyDescent="0.25">
      <c r="A1311" s="1142">
        <v>2</v>
      </c>
      <c r="B1311" s="1142">
        <v>6</v>
      </c>
      <c r="C1311" s="1142">
        <v>2</v>
      </c>
      <c r="D1311" s="1142">
        <v>1</v>
      </c>
      <c r="E1311" s="1142">
        <v>8</v>
      </c>
      <c r="F1311" s="1143" t="str">
        <f t="shared" si="40"/>
        <v>02.06.02.01.008</v>
      </c>
      <c r="G1311" s="1144"/>
      <c r="H1311" s="1142" t="s">
        <v>2020</v>
      </c>
      <c r="J1311" s="1142" t="str">
        <f t="shared" si="41"/>
        <v>02.06.02.01.008 Tempat Tidur Besi/Metal (Lengkap)</v>
      </c>
    </row>
    <row r="1312" spans="1:10" x14ac:dyDescent="0.25">
      <c r="A1312" s="1142">
        <v>2</v>
      </c>
      <c r="B1312" s="1142">
        <v>6</v>
      </c>
      <c r="C1312" s="1142">
        <v>2</v>
      </c>
      <c r="D1312" s="1142">
        <v>1</v>
      </c>
      <c r="E1312" s="1142">
        <v>9</v>
      </c>
      <c r="F1312" s="1143" t="str">
        <f t="shared" si="40"/>
        <v>02.06.02.01.009</v>
      </c>
      <c r="G1312" s="1144"/>
      <c r="H1312" s="1142" t="s">
        <v>2021</v>
      </c>
      <c r="J1312" s="1142" t="str">
        <f t="shared" si="41"/>
        <v>02.06.02.01.009 Tempat Tidur Kayu (lengkap)</v>
      </c>
    </row>
    <row r="1313" spans="1:10" x14ac:dyDescent="0.25">
      <c r="A1313" s="1142">
        <v>2</v>
      </c>
      <c r="B1313" s="1142">
        <v>6</v>
      </c>
      <c r="C1313" s="1142">
        <v>2</v>
      </c>
      <c r="D1313" s="1142">
        <v>1</v>
      </c>
      <c r="E1313" s="1142">
        <v>10</v>
      </c>
      <c r="F1313" s="1143" t="str">
        <f t="shared" si="40"/>
        <v>02.06.02.01.010</v>
      </c>
      <c r="G1313" s="1144"/>
      <c r="H1313" s="1142" t="s">
        <v>2022</v>
      </c>
      <c r="J1313" s="1142" t="str">
        <f t="shared" si="41"/>
        <v>02.06.02.01.010 Meja Rapat</v>
      </c>
    </row>
    <row r="1314" spans="1:10" x14ac:dyDescent="0.25">
      <c r="A1314" s="1142">
        <v>2</v>
      </c>
      <c r="B1314" s="1142">
        <v>6</v>
      </c>
      <c r="C1314" s="1142">
        <v>2</v>
      </c>
      <c r="D1314" s="1142">
        <v>1</v>
      </c>
      <c r="E1314" s="1142">
        <v>11</v>
      </c>
      <c r="F1314" s="1143" t="str">
        <f t="shared" si="40"/>
        <v>02.06.02.01.011</v>
      </c>
      <c r="G1314" s="1144"/>
      <c r="H1314" s="1142" t="s">
        <v>366</v>
      </c>
      <c r="J1314" s="1142" t="str">
        <f t="shared" si="41"/>
        <v>02.06.02.01.011 Meja Tulis</v>
      </c>
    </row>
    <row r="1315" spans="1:10" x14ac:dyDescent="0.25">
      <c r="A1315" s="1142">
        <v>2</v>
      </c>
      <c r="B1315" s="1142">
        <v>6</v>
      </c>
      <c r="C1315" s="1142">
        <v>2</v>
      </c>
      <c r="D1315" s="1142">
        <v>1</v>
      </c>
      <c r="E1315" s="1142">
        <v>12</v>
      </c>
      <c r="F1315" s="1143" t="str">
        <f t="shared" si="40"/>
        <v>02.06.02.01.012</v>
      </c>
      <c r="G1315" s="1144"/>
      <c r="H1315" s="1142" t="s">
        <v>2023</v>
      </c>
      <c r="J1315" s="1142" t="str">
        <f t="shared" si="41"/>
        <v>02.06.02.01.012 Meja Makan</v>
      </c>
    </row>
    <row r="1316" spans="1:10" x14ac:dyDescent="0.25">
      <c r="A1316" s="1142">
        <v>2</v>
      </c>
      <c r="B1316" s="1142">
        <v>6</v>
      </c>
      <c r="C1316" s="1142">
        <v>2</v>
      </c>
      <c r="D1316" s="1142">
        <v>1</v>
      </c>
      <c r="E1316" s="1142">
        <v>13</v>
      </c>
      <c r="F1316" s="1143" t="str">
        <f t="shared" si="40"/>
        <v>02.06.02.01.013</v>
      </c>
      <c r="G1316" s="1144"/>
      <c r="H1316" s="1142" t="s">
        <v>2024</v>
      </c>
      <c r="J1316" s="1142" t="str">
        <f t="shared" si="41"/>
        <v>02.06.02.01.013 Meja Telpon</v>
      </c>
    </row>
    <row r="1317" spans="1:10" x14ac:dyDescent="0.25">
      <c r="A1317" s="1142">
        <v>2</v>
      </c>
      <c r="B1317" s="1142">
        <v>6</v>
      </c>
      <c r="C1317" s="1142">
        <v>2</v>
      </c>
      <c r="D1317" s="1142">
        <v>1</v>
      </c>
      <c r="E1317" s="1142">
        <v>14</v>
      </c>
      <c r="F1317" s="1143" t="str">
        <f t="shared" si="40"/>
        <v>02.06.02.01.014</v>
      </c>
      <c r="G1317" s="1144"/>
      <c r="H1317" s="1142" t="s">
        <v>2025</v>
      </c>
      <c r="J1317" s="1142" t="str">
        <f t="shared" si="41"/>
        <v>02.06.02.01.014 Meja Lelang</v>
      </c>
    </row>
    <row r="1318" spans="1:10" x14ac:dyDescent="0.25">
      <c r="A1318" s="1142">
        <v>2</v>
      </c>
      <c r="B1318" s="1142">
        <v>6</v>
      </c>
      <c r="C1318" s="1142">
        <v>2</v>
      </c>
      <c r="D1318" s="1142">
        <v>1</v>
      </c>
      <c r="E1318" s="1142">
        <v>15</v>
      </c>
      <c r="F1318" s="1143" t="str">
        <f t="shared" si="40"/>
        <v>02.06.02.01.015</v>
      </c>
      <c r="G1318" s="1144"/>
      <c r="H1318" s="1142" t="s">
        <v>2026</v>
      </c>
      <c r="J1318" s="1142" t="str">
        <f t="shared" si="41"/>
        <v>02.06.02.01.015 Meja Podium</v>
      </c>
    </row>
    <row r="1319" spans="1:10" x14ac:dyDescent="0.25">
      <c r="A1319" s="1142">
        <v>2</v>
      </c>
      <c r="B1319" s="1142">
        <v>6</v>
      </c>
      <c r="C1319" s="1142">
        <v>2</v>
      </c>
      <c r="D1319" s="1142">
        <v>1</v>
      </c>
      <c r="E1319" s="1142">
        <v>16</v>
      </c>
      <c r="F1319" s="1143" t="str">
        <f t="shared" si="40"/>
        <v>02.06.02.01.016</v>
      </c>
      <c r="G1319" s="1144"/>
      <c r="H1319" s="1142" t="s">
        <v>2027</v>
      </c>
      <c r="J1319" s="1142" t="str">
        <f t="shared" si="41"/>
        <v>02.06.02.01.016 Meja Tik</v>
      </c>
    </row>
    <row r="1320" spans="1:10" x14ac:dyDescent="0.25">
      <c r="A1320" s="1142">
        <v>2</v>
      </c>
      <c r="B1320" s="1142">
        <v>6</v>
      </c>
      <c r="C1320" s="1142">
        <v>2</v>
      </c>
      <c r="D1320" s="1142">
        <v>1</v>
      </c>
      <c r="E1320" s="1142">
        <v>17</v>
      </c>
      <c r="F1320" s="1143" t="str">
        <f t="shared" si="40"/>
        <v>02.06.02.01.017</v>
      </c>
      <c r="G1320" s="1144"/>
      <c r="H1320" s="1142" t="s">
        <v>2028</v>
      </c>
      <c r="J1320" s="1142" t="str">
        <f t="shared" si="41"/>
        <v>02.06.02.01.017 Meja Reseption</v>
      </c>
    </row>
    <row r="1321" spans="1:10" x14ac:dyDescent="0.25">
      <c r="A1321" s="1142">
        <v>2</v>
      </c>
      <c r="B1321" s="1142">
        <v>6</v>
      </c>
      <c r="C1321" s="1142">
        <v>2</v>
      </c>
      <c r="D1321" s="1142">
        <v>1</v>
      </c>
      <c r="E1321" s="1142">
        <v>18</v>
      </c>
      <c r="F1321" s="1143" t="str">
        <f t="shared" si="40"/>
        <v>02.06.02.01.018</v>
      </c>
      <c r="G1321" s="1144"/>
      <c r="H1321" s="1142" t="s">
        <v>2029</v>
      </c>
      <c r="J1321" s="1142" t="str">
        <f t="shared" si="41"/>
        <v>02.06.02.01.018 Meja Tambahan</v>
      </c>
    </row>
    <row r="1322" spans="1:10" x14ac:dyDescent="0.25">
      <c r="A1322" s="1142">
        <v>2</v>
      </c>
      <c r="B1322" s="1142">
        <v>6</v>
      </c>
      <c r="C1322" s="1142">
        <v>2</v>
      </c>
      <c r="D1322" s="1142">
        <v>1</v>
      </c>
      <c r="E1322" s="1142">
        <v>19</v>
      </c>
      <c r="F1322" s="1143" t="str">
        <f t="shared" si="40"/>
        <v>02.06.02.01.019</v>
      </c>
      <c r="G1322" s="1144"/>
      <c r="H1322" s="1142" t="s">
        <v>2030</v>
      </c>
      <c r="J1322" s="1142" t="str">
        <f t="shared" si="41"/>
        <v>02.06.02.01.019 Meja Panjang</v>
      </c>
    </row>
    <row r="1323" spans="1:10" x14ac:dyDescent="0.25">
      <c r="A1323" s="1142">
        <v>2</v>
      </c>
      <c r="B1323" s="1142">
        <v>6</v>
      </c>
      <c r="C1323" s="1142">
        <v>2</v>
      </c>
      <c r="D1323" s="1142">
        <v>1</v>
      </c>
      <c r="E1323" s="1142">
        <v>20</v>
      </c>
      <c r="F1323" s="1143" t="str">
        <f t="shared" si="40"/>
        <v>02.06.02.01.020</v>
      </c>
      <c r="G1323" s="1144"/>
      <c r="H1323" s="1142" t="s">
        <v>2031</v>
      </c>
      <c r="J1323" s="1142" t="str">
        <f t="shared" si="41"/>
        <v>02.06.02.01.020 Meja Bundar</v>
      </c>
    </row>
    <row r="1324" spans="1:10" x14ac:dyDescent="0.25">
      <c r="A1324" s="1142">
        <v>2</v>
      </c>
      <c r="B1324" s="1142">
        <v>6</v>
      </c>
      <c r="C1324" s="1142">
        <v>2</v>
      </c>
      <c r="D1324" s="1142">
        <v>1</v>
      </c>
      <c r="E1324" s="1142">
        <v>21</v>
      </c>
      <c r="F1324" s="1143" t="str">
        <f t="shared" si="40"/>
        <v>02.06.02.01.021</v>
      </c>
      <c r="G1324" s="1144"/>
      <c r="H1324" s="1142" t="s">
        <v>2032</v>
      </c>
      <c r="J1324" s="1142" t="str">
        <f t="shared" si="41"/>
        <v>02.06.02.01.021 Meja Periksa Pasien</v>
      </c>
    </row>
    <row r="1325" spans="1:10" x14ac:dyDescent="0.25">
      <c r="A1325" s="1142">
        <v>2</v>
      </c>
      <c r="B1325" s="1142">
        <v>6</v>
      </c>
      <c r="C1325" s="1142">
        <v>2</v>
      </c>
      <c r="D1325" s="1142">
        <v>1</v>
      </c>
      <c r="E1325" s="1142">
        <v>22</v>
      </c>
      <c r="F1325" s="1143" t="str">
        <f t="shared" si="40"/>
        <v>02.06.02.01.022</v>
      </c>
      <c r="G1325" s="1144"/>
      <c r="H1325" s="1142" t="s">
        <v>2033</v>
      </c>
      <c r="J1325" s="1142" t="str">
        <f t="shared" si="41"/>
        <v>02.06.02.01.022 Meja Obat</v>
      </c>
    </row>
    <row r="1326" spans="1:10" x14ac:dyDescent="0.25">
      <c r="A1326" s="1142">
        <v>2</v>
      </c>
      <c r="B1326" s="1142">
        <v>6</v>
      </c>
      <c r="C1326" s="1142">
        <v>2</v>
      </c>
      <c r="D1326" s="1142">
        <v>1</v>
      </c>
      <c r="E1326" s="1142">
        <v>23</v>
      </c>
      <c r="F1326" s="1143" t="str">
        <f t="shared" si="40"/>
        <v>02.06.02.01.023</v>
      </c>
      <c r="G1326" s="1144"/>
      <c r="H1326" s="1142" t="s">
        <v>2034</v>
      </c>
      <c r="J1326" s="1142" t="str">
        <f t="shared" si="41"/>
        <v>02.06.02.01.023 Meja Kartu</v>
      </c>
    </row>
    <row r="1327" spans="1:10" x14ac:dyDescent="0.25">
      <c r="A1327" s="1142">
        <v>2</v>
      </c>
      <c r="B1327" s="1142">
        <v>6</v>
      </c>
      <c r="C1327" s="1142">
        <v>2</v>
      </c>
      <c r="D1327" s="1142">
        <v>1</v>
      </c>
      <c r="E1327" s="1142">
        <v>24</v>
      </c>
      <c r="F1327" s="1143" t="str">
        <f t="shared" si="40"/>
        <v>02.06.02.01.024</v>
      </c>
      <c r="G1327" s="1144"/>
      <c r="H1327" s="1142" t="s">
        <v>2035</v>
      </c>
      <c r="J1327" s="1142" t="str">
        <f t="shared" si="41"/>
        <v>02.06.02.01.024 Meja Suntik</v>
      </c>
    </row>
    <row r="1328" spans="1:10" x14ac:dyDescent="0.25">
      <c r="A1328" s="1142">
        <v>2</v>
      </c>
      <c r="B1328" s="1142">
        <v>6</v>
      </c>
      <c r="C1328" s="1142">
        <v>2</v>
      </c>
      <c r="D1328" s="1142">
        <v>1</v>
      </c>
      <c r="E1328" s="1142">
        <v>25</v>
      </c>
      <c r="F1328" s="1143" t="str">
        <f t="shared" si="40"/>
        <v>02.06.02.01.025</v>
      </c>
      <c r="G1328" s="1144"/>
      <c r="H1328" s="1142" t="s">
        <v>2036</v>
      </c>
      <c r="J1328" s="1142" t="str">
        <f t="shared" si="41"/>
        <v>02.06.02.01.025 Meja Bayi</v>
      </c>
    </row>
    <row r="1329" spans="1:10" x14ac:dyDescent="0.25">
      <c r="A1329" s="1142">
        <v>2</v>
      </c>
      <c r="B1329" s="1142">
        <v>6</v>
      </c>
      <c r="C1329" s="1142">
        <v>2</v>
      </c>
      <c r="D1329" s="1142">
        <v>1</v>
      </c>
      <c r="E1329" s="1142">
        <v>26</v>
      </c>
      <c r="F1329" s="1143" t="str">
        <f t="shared" si="40"/>
        <v>02.06.02.01.026</v>
      </c>
      <c r="G1329" s="1144"/>
      <c r="H1329" s="1142" t="s">
        <v>2037</v>
      </c>
      <c r="J1329" s="1142" t="str">
        <f t="shared" si="41"/>
        <v>02.06.02.01.026 Meja Sekolah</v>
      </c>
    </row>
    <row r="1330" spans="1:10" x14ac:dyDescent="0.25">
      <c r="A1330" s="1142">
        <v>2</v>
      </c>
      <c r="B1330" s="1142">
        <v>6</v>
      </c>
      <c r="C1330" s="1142">
        <v>2</v>
      </c>
      <c r="D1330" s="1142">
        <v>1</v>
      </c>
      <c r="E1330" s="1142">
        <v>27</v>
      </c>
      <c r="F1330" s="1143" t="str">
        <f t="shared" si="40"/>
        <v>02.06.02.01.027</v>
      </c>
      <c r="G1330" s="1144"/>
      <c r="H1330" s="1142" t="s">
        <v>2038</v>
      </c>
      <c r="J1330" s="1142" t="str">
        <f t="shared" si="41"/>
        <v>02.06.02.01.027 Kursi Rapat</v>
      </c>
    </row>
    <row r="1331" spans="1:10" x14ac:dyDescent="0.25">
      <c r="A1331" s="1142">
        <v>2</v>
      </c>
      <c r="B1331" s="1142">
        <v>6</v>
      </c>
      <c r="C1331" s="1142">
        <v>2</v>
      </c>
      <c r="D1331" s="1142">
        <v>1</v>
      </c>
      <c r="E1331" s="1142">
        <v>28</v>
      </c>
      <c r="F1331" s="1143" t="str">
        <f t="shared" si="40"/>
        <v>02.06.02.01.028</v>
      </c>
      <c r="G1331" s="1144"/>
      <c r="H1331" s="1142" t="s">
        <v>2039</v>
      </c>
      <c r="J1331" s="1142" t="str">
        <f t="shared" si="41"/>
        <v>02.06.02.01.028 Kursi Tamu</v>
      </c>
    </row>
    <row r="1332" spans="1:10" x14ac:dyDescent="0.25">
      <c r="A1332" s="1142">
        <v>2</v>
      </c>
      <c r="B1332" s="1142">
        <v>6</v>
      </c>
      <c r="C1332" s="1142">
        <v>2</v>
      </c>
      <c r="D1332" s="1142">
        <v>1</v>
      </c>
      <c r="E1332" s="1142">
        <v>29</v>
      </c>
      <c r="F1332" s="1143" t="str">
        <f t="shared" si="40"/>
        <v>02.06.02.01.029</v>
      </c>
      <c r="G1332" s="1144"/>
      <c r="H1332" s="1142" t="s">
        <v>2040</v>
      </c>
      <c r="J1332" s="1142" t="str">
        <f t="shared" si="41"/>
        <v>02.06.02.01.029 Kursi Tangan</v>
      </c>
    </row>
    <row r="1333" spans="1:10" x14ac:dyDescent="0.25">
      <c r="A1333" s="1142">
        <v>2</v>
      </c>
      <c r="B1333" s="1142">
        <v>6</v>
      </c>
      <c r="C1333" s="1142">
        <v>2</v>
      </c>
      <c r="D1333" s="1142">
        <v>1</v>
      </c>
      <c r="E1333" s="1142">
        <v>30</v>
      </c>
      <c r="F1333" s="1143" t="str">
        <f t="shared" si="40"/>
        <v>02.06.02.01.030</v>
      </c>
      <c r="G1333" s="1144"/>
      <c r="H1333" s="1142" t="s">
        <v>2041</v>
      </c>
      <c r="J1333" s="1142" t="str">
        <f t="shared" si="41"/>
        <v>02.06.02.01.030 Kursi Putar</v>
      </c>
    </row>
    <row r="1334" spans="1:10" x14ac:dyDescent="0.25">
      <c r="A1334" s="1142">
        <v>2</v>
      </c>
      <c r="B1334" s="1142">
        <v>6</v>
      </c>
      <c r="C1334" s="1142">
        <v>2</v>
      </c>
      <c r="D1334" s="1142">
        <v>1</v>
      </c>
      <c r="E1334" s="1142">
        <v>31</v>
      </c>
      <c r="F1334" s="1143" t="str">
        <f t="shared" si="40"/>
        <v>02.06.02.01.031</v>
      </c>
      <c r="G1334" s="1144"/>
      <c r="H1334" s="1142" t="s">
        <v>2042</v>
      </c>
      <c r="J1334" s="1142" t="str">
        <f t="shared" si="41"/>
        <v>02.06.02.01.031 Kursi Biasa</v>
      </c>
    </row>
    <row r="1335" spans="1:10" x14ac:dyDescent="0.25">
      <c r="A1335" s="1142">
        <v>2</v>
      </c>
      <c r="B1335" s="1142">
        <v>6</v>
      </c>
      <c r="C1335" s="1142">
        <v>2</v>
      </c>
      <c r="D1335" s="1142">
        <v>1</v>
      </c>
      <c r="E1335" s="1142">
        <v>32</v>
      </c>
      <c r="F1335" s="1143" t="str">
        <f t="shared" si="40"/>
        <v>02.06.02.01.032</v>
      </c>
      <c r="G1335" s="1144"/>
      <c r="H1335" s="1142" t="s">
        <v>2043</v>
      </c>
      <c r="J1335" s="1142" t="str">
        <f t="shared" si="41"/>
        <v>02.06.02.01.032 Bangku Sekolah</v>
      </c>
    </row>
    <row r="1336" spans="1:10" x14ac:dyDescent="0.25">
      <c r="A1336" s="1142">
        <v>2</v>
      </c>
      <c r="B1336" s="1142">
        <v>6</v>
      </c>
      <c r="C1336" s="1142">
        <v>2</v>
      </c>
      <c r="D1336" s="1142">
        <v>1</v>
      </c>
      <c r="E1336" s="1142">
        <v>33</v>
      </c>
      <c r="F1336" s="1143" t="str">
        <f t="shared" si="40"/>
        <v>02.06.02.01.033</v>
      </c>
      <c r="G1336" s="1144"/>
      <c r="H1336" s="1142" t="s">
        <v>2044</v>
      </c>
      <c r="J1336" s="1142" t="str">
        <f t="shared" si="41"/>
        <v>02.06.02.01.033 Bangku Tunggu</v>
      </c>
    </row>
    <row r="1337" spans="1:10" x14ac:dyDescent="0.25">
      <c r="A1337" s="1142">
        <v>2</v>
      </c>
      <c r="B1337" s="1142">
        <v>6</v>
      </c>
      <c r="C1337" s="1142">
        <v>2</v>
      </c>
      <c r="D1337" s="1142">
        <v>1</v>
      </c>
      <c r="E1337" s="1142">
        <v>34</v>
      </c>
      <c r="F1337" s="1143" t="str">
        <f t="shared" si="40"/>
        <v>02.06.02.01.034</v>
      </c>
      <c r="G1337" s="1144"/>
      <c r="H1337" s="1142" t="s">
        <v>2045</v>
      </c>
      <c r="J1337" s="1142" t="str">
        <f t="shared" si="41"/>
        <v>02.06.02.01.034 Kursi Lipat</v>
      </c>
    </row>
    <row r="1338" spans="1:10" x14ac:dyDescent="0.25">
      <c r="A1338" s="1142">
        <v>2</v>
      </c>
      <c r="B1338" s="1142">
        <v>6</v>
      </c>
      <c r="C1338" s="1142">
        <v>2</v>
      </c>
      <c r="D1338" s="1142">
        <v>1</v>
      </c>
      <c r="E1338" s="1142">
        <v>35</v>
      </c>
      <c r="F1338" s="1143" t="str">
        <f t="shared" si="40"/>
        <v>02.06.02.01.035</v>
      </c>
      <c r="G1338" s="1144"/>
      <c r="H1338" s="1142" t="s">
        <v>2046</v>
      </c>
      <c r="J1338" s="1142" t="str">
        <f t="shared" si="41"/>
        <v>02.06.02.01.035 Bangku Injak</v>
      </c>
    </row>
    <row r="1339" spans="1:10" x14ac:dyDescent="0.25">
      <c r="A1339" s="1142">
        <v>2</v>
      </c>
      <c r="B1339" s="1142">
        <v>6</v>
      </c>
      <c r="C1339" s="1142">
        <v>2</v>
      </c>
      <c r="D1339" s="1142">
        <v>1</v>
      </c>
      <c r="E1339" s="1142">
        <v>36</v>
      </c>
      <c r="F1339" s="1143" t="str">
        <f t="shared" si="40"/>
        <v>02.06.02.01.036</v>
      </c>
      <c r="G1339" s="1144"/>
      <c r="H1339" s="1142" t="s">
        <v>2047</v>
      </c>
      <c r="J1339" s="1142" t="str">
        <f t="shared" si="41"/>
        <v>02.06.02.01.036 Meja Cetakan</v>
      </c>
    </row>
    <row r="1340" spans="1:10" x14ac:dyDescent="0.25">
      <c r="A1340" s="1142">
        <v>2</v>
      </c>
      <c r="B1340" s="1142">
        <v>6</v>
      </c>
      <c r="C1340" s="1142">
        <v>2</v>
      </c>
      <c r="D1340" s="1142">
        <v>1</v>
      </c>
      <c r="E1340" s="1142">
        <v>37</v>
      </c>
      <c r="F1340" s="1143" t="str">
        <f t="shared" si="40"/>
        <v>02.06.02.01.037</v>
      </c>
      <c r="G1340" s="1144"/>
      <c r="H1340" s="1142" t="s">
        <v>2048</v>
      </c>
      <c r="J1340" s="1142" t="str">
        <f t="shared" si="41"/>
        <v>02.06.02.01.037 Meja Komputer</v>
      </c>
    </row>
    <row r="1341" spans="1:10" x14ac:dyDescent="0.25">
      <c r="A1341" s="1142">
        <v>2</v>
      </c>
      <c r="B1341" s="1142">
        <v>6</v>
      </c>
      <c r="C1341" s="1142">
        <v>2</v>
      </c>
      <c r="D1341" s="1142">
        <v>1</v>
      </c>
      <c r="E1341" s="1142">
        <v>38</v>
      </c>
      <c r="F1341" s="1143" t="str">
        <f t="shared" si="40"/>
        <v>02.06.02.01.038</v>
      </c>
      <c r="G1341" s="1144"/>
      <c r="H1341" s="1142" t="s">
        <v>2049</v>
      </c>
      <c r="J1341" s="1142" t="str">
        <f t="shared" si="41"/>
        <v>02.06.02.01.038 Kasur</v>
      </c>
    </row>
    <row r="1342" spans="1:10" x14ac:dyDescent="0.25">
      <c r="A1342" s="1142">
        <v>2</v>
      </c>
      <c r="B1342" s="1142">
        <v>6</v>
      </c>
      <c r="C1342" s="1142">
        <v>2</v>
      </c>
      <c r="D1342" s="1142">
        <v>1</v>
      </c>
      <c r="E1342" s="1142">
        <v>39</v>
      </c>
      <c r="F1342" s="1143" t="str">
        <f t="shared" si="40"/>
        <v>02.06.02.01.039</v>
      </c>
      <c r="G1342" s="1144"/>
      <c r="H1342" s="1142" t="s">
        <v>2050</v>
      </c>
      <c r="J1342" s="1142" t="str">
        <f t="shared" si="41"/>
        <v>02.06.02.01.039 Bantal</v>
      </c>
    </row>
    <row r="1343" spans="1:10" x14ac:dyDescent="0.25">
      <c r="A1343" s="1142">
        <v>2</v>
      </c>
      <c r="B1343" s="1142">
        <v>6</v>
      </c>
      <c r="C1343" s="1142">
        <v>2</v>
      </c>
      <c r="D1343" s="1142">
        <v>1</v>
      </c>
      <c r="E1343" s="1142">
        <v>40</v>
      </c>
      <c r="F1343" s="1143" t="str">
        <f t="shared" si="40"/>
        <v>02.06.02.01.040</v>
      </c>
      <c r="G1343" s="1144"/>
      <c r="H1343" s="1142" t="s">
        <v>2051</v>
      </c>
      <c r="J1343" s="1142" t="str">
        <f t="shared" si="41"/>
        <v>02.06.02.01.040 Guling</v>
      </c>
    </row>
    <row r="1344" spans="1:10" x14ac:dyDescent="0.25">
      <c r="A1344" s="1142">
        <v>2</v>
      </c>
      <c r="B1344" s="1142">
        <v>6</v>
      </c>
      <c r="C1344" s="1142">
        <v>2</v>
      </c>
      <c r="D1344" s="1142">
        <v>1</v>
      </c>
      <c r="E1344" s="1142">
        <v>41</v>
      </c>
      <c r="F1344" s="1143" t="str">
        <f t="shared" si="40"/>
        <v>02.06.02.01.041</v>
      </c>
      <c r="G1344" s="1144"/>
      <c r="H1344" s="1142" t="s">
        <v>2052</v>
      </c>
      <c r="J1344" s="1142" t="str">
        <f t="shared" si="41"/>
        <v>02.06.02.01.041 Locker Katun</v>
      </c>
    </row>
    <row r="1345" spans="1:10" x14ac:dyDescent="0.25">
      <c r="A1345" s="1142">
        <v>2</v>
      </c>
      <c r="B1345" s="1142">
        <v>6</v>
      </c>
      <c r="C1345" s="1142">
        <v>2</v>
      </c>
      <c r="D1345" s="1142">
        <v>1</v>
      </c>
      <c r="E1345" s="1142">
        <v>42</v>
      </c>
      <c r="F1345" s="1143" t="str">
        <f t="shared" si="40"/>
        <v>02.06.02.01.042</v>
      </c>
      <c r="G1345" s="1144"/>
      <c r="H1345" s="1142" t="s">
        <v>2053</v>
      </c>
      <c r="J1345" s="1142" t="str">
        <f t="shared" si="41"/>
        <v>02.06.02.01.042 Selimut Wol</v>
      </c>
    </row>
    <row r="1346" spans="1:10" x14ac:dyDescent="0.25">
      <c r="A1346" s="1142">
        <v>2</v>
      </c>
      <c r="B1346" s="1142">
        <v>6</v>
      </c>
      <c r="C1346" s="1142">
        <v>2</v>
      </c>
      <c r="D1346" s="1142">
        <v>1</v>
      </c>
      <c r="E1346" s="1142">
        <v>43</v>
      </c>
      <c r="F1346" s="1143" t="str">
        <f t="shared" si="40"/>
        <v>02.06.02.01.043</v>
      </c>
      <c r="G1346" s="1144"/>
      <c r="H1346" s="1142" t="s">
        <v>2054</v>
      </c>
      <c r="J1346" s="1142" t="str">
        <f t="shared" si="41"/>
        <v>02.06.02.01.043 Waslap</v>
      </c>
    </row>
    <row r="1347" spans="1:10" x14ac:dyDescent="0.25">
      <c r="A1347" s="1142">
        <v>2</v>
      </c>
      <c r="B1347" s="1142">
        <v>6</v>
      </c>
      <c r="C1347" s="1142">
        <v>2</v>
      </c>
      <c r="D1347" s="1142">
        <v>1</v>
      </c>
      <c r="E1347" s="1142">
        <v>44</v>
      </c>
      <c r="F1347" s="1143" t="str">
        <f t="shared" si="40"/>
        <v>02.06.02.01.044</v>
      </c>
      <c r="G1347" s="1144"/>
      <c r="H1347" s="1142" t="s">
        <v>2055</v>
      </c>
      <c r="J1347" s="1142" t="str">
        <f t="shared" si="41"/>
        <v>02.06.02.01.044 Meja Piket</v>
      </c>
    </row>
    <row r="1348" spans="1:10" x14ac:dyDescent="0.25">
      <c r="A1348" s="1142">
        <v>2</v>
      </c>
      <c r="B1348" s="1142">
        <v>6</v>
      </c>
      <c r="C1348" s="1142">
        <v>2</v>
      </c>
      <c r="D1348" s="1142">
        <v>1</v>
      </c>
      <c r="E1348" s="1142">
        <v>45</v>
      </c>
      <c r="F1348" s="1143" t="str">
        <f t="shared" ref="F1348:F1411" si="42">IF(A1348&lt;&gt;"",RIGHT("0"&amp;A1348,2)&amp;"."&amp;RIGHT("0"&amp;B1348,2)&amp;"."&amp;RIGHT("0"&amp;C1348,2)&amp;"."&amp;RIGHT("0"&amp;D1348,2)&amp;"."&amp;IF(LEN(E1348)&lt;3,RIGHT("00"&amp;E1348,3),E1348),"")</f>
        <v>02.06.02.01.045</v>
      </c>
      <c r="G1348" s="1144"/>
      <c r="H1348" s="1142" t="s">
        <v>2056</v>
      </c>
      <c r="J1348" s="1142" t="str">
        <f t="shared" ref="J1348:J1411" si="43">F1348&amp;" "&amp;H1348</f>
        <v>02.06.02.01.045 Seprei</v>
      </c>
    </row>
    <row r="1349" spans="1:10" x14ac:dyDescent="0.25">
      <c r="A1349" s="1142">
        <v>2</v>
      </c>
      <c r="B1349" s="1142">
        <v>6</v>
      </c>
      <c r="C1349" s="1142">
        <v>2</v>
      </c>
      <c r="D1349" s="1142">
        <v>1</v>
      </c>
      <c r="E1349" s="1142">
        <v>46</v>
      </c>
      <c r="F1349" s="1143" t="str">
        <f t="shared" si="42"/>
        <v>02.06.02.01.046</v>
      </c>
      <c r="G1349" s="1144"/>
      <c r="H1349" s="1142" t="s">
        <v>2057</v>
      </c>
      <c r="J1349" s="1142" t="str">
        <f t="shared" si="43"/>
        <v>02.06.02.01.046 Tikar</v>
      </c>
    </row>
    <row r="1350" spans="1:10" x14ac:dyDescent="0.25">
      <c r="A1350" s="1142">
        <v>2</v>
      </c>
      <c r="B1350" s="1142">
        <v>6</v>
      </c>
      <c r="C1350" s="1142">
        <v>2</v>
      </c>
      <c r="D1350" s="1142">
        <v>1</v>
      </c>
      <c r="E1350" s="1142">
        <v>47</v>
      </c>
      <c r="F1350" s="1143" t="str">
        <f t="shared" si="42"/>
        <v>02.06.02.01.047</v>
      </c>
      <c r="G1350" s="1144"/>
      <c r="H1350" s="1142" t="s">
        <v>2058</v>
      </c>
      <c r="J1350" s="1142" t="str">
        <f t="shared" si="43"/>
        <v>02.06.02.01.047 Tenda</v>
      </c>
    </row>
    <row r="1351" spans="1:10" x14ac:dyDescent="0.25">
      <c r="A1351" s="1142">
        <v>2</v>
      </c>
      <c r="B1351" s="1142">
        <v>6</v>
      </c>
      <c r="C1351" s="1142">
        <v>2</v>
      </c>
      <c r="D1351" s="1142">
        <v>1</v>
      </c>
      <c r="E1351" s="1142">
        <v>48</v>
      </c>
      <c r="F1351" s="1143" t="str">
        <f t="shared" si="42"/>
        <v>02.06.02.01.048</v>
      </c>
      <c r="G1351" s="1144"/>
      <c r="H1351" s="1142" t="s">
        <v>2059</v>
      </c>
      <c r="J1351" s="1142" t="str">
        <f t="shared" si="43"/>
        <v>02.06.02.01.048 Meja Biro</v>
      </c>
    </row>
    <row r="1352" spans="1:10" x14ac:dyDescent="0.25">
      <c r="A1352" s="1142">
        <v>2</v>
      </c>
      <c r="B1352" s="1142">
        <v>6</v>
      </c>
      <c r="C1352" s="1142">
        <v>2</v>
      </c>
      <c r="D1352" s="1142">
        <v>1</v>
      </c>
      <c r="E1352" s="1142">
        <v>49</v>
      </c>
      <c r="F1352" s="1143" t="str">
        <f t="shared" si="42"/>
        <v>02.06.02.01.049</v>
      </c>
      <c r="G1352" s="1144"/>
      <c r="H1352" s="1142" t="s">
        <v>2060</v>
      </c>
      <c r="J1352" s="1142" t="str">
        <f t="shared" si="43"/>
        <v>02.06.02.01.049 Sofa</v>
      </c>
    </row>
    <row r="1353" spans="1:10" x14ac:dyDescent="0.25">
      <c r="A1353" s="1142">
        <v>2</v>
      </c>
      <c r="B1353" s="1142">
        <v>6</v>
      </c>
      <c r="C1353" s="1142">
        <v>2</v>
      </c>
      <c r="D1353" s="1142">
        <v>1</v>
      </c>
      <c r="E1353" s="1142">
        <v>50</v>
      </c>
      <c r="F1353" s="1143" t="str">
        <f t="shared" si="42"/>
        <v>02.06.02.01.050</v>
      </c>
      <c r="G1353" s="1144"/>
      <c r="H1353" s="1142" t="s">
        <v>2061</v>
      </c>
      <c r="J1353" s="1142" t="str">
        <f t="shared" si="43"/>
        <v>02.06.02.01.050 Daun Pintu Alumunium</v>
      </c>
    </row>
    <row r="1354" spans="1:10" x14ac:dyDescent="0.25">
      <c r="A1354" s="1142">
        <v>2</v>
      </c>
      <c r="B1354" s="1142">
        <v>6</v>
      </c>
      <c r="C1354" s="1142">
        <v>2</v>
      </c>
      <c r="D1354" s="1142">
        <v>1</v>
      </c>
      <c r="E1354" s="1142">
        <v>51</v>
      </c>
      <c r="F1354" s="1143" t="str">
        <f t="shared" si="42"/>
        <v>02.06.02.01.051</v>
      </c>
      <c r="G1354" s="1144"/>
      <c r="H1354" s="1142" t="s">
        <v>2062</v>
      </c>
      <c r="J1354" s="1142" t="str">
        <f t="shared" si="43"/>
        <v>02.06.02.01.051 Kaca Bening</v>
      </c>
    </row>
    <row r="1355" spans="1:10" x14ac:dyDescent="0.25">
      <c r="A1355" s="1142">
        <v>2</v>
      </c>
      <c r="B1355" s="1142">
        <v>6</v>
      </c>
      <c r="C1355" s="1142">
        <v>2</v>
      </c>
      <c r="D1355" s="1142">
        <v>1</v>
      </c>
      <c r="E1355" s="1142">
        <v>52</v>
      </c>
      <c r="F1355" s="1143" t="str">
        <f t="shared" si="42"/>
        <v>02.06.02.01.052</v>
      </c>
      <c r="G1355" s="1144"/>
      <c r="H1355" s="1142" t="s">
        <v>2063</v>
      </c>
      <c r="J1355" s="1142" t="str">
        <f t="shared" si="43"/>
        <v>02.06.02.01.052 Kaca Riben</v>
      </c>
    </row>
    <row r="1356" spans="1:10" x14ac:dyDescent="0.25">
      <c r="A1356" s="1142">
        <v>2</v>
      </c>
      <c r="B1356" s="1142">
        <v>6</v>
      </c>
      <c r="C1356" s="1142">
        <v>2</v>
      </c>
      <c r="D1356" s="1142">
        <v>1</v>
      </c>
      <c r="E1356" s="1142">
        <v>53</v>
      </c>
      <c r="F1356" s="1143" t="str">
        <f t="shared" si="42"/>
        <v>02.06.02.01.053</v>
      </c>
      <c r="G1356" s="1144"/>
      <c r="H1356" s="1142" t="s">
        <v>2064</v>
      </c>
      <c r="J1356" s="1142" t="str">
        <f t="shared" si="43"/>
        <v>02.06.02.01.053 Kasur Alumunium</v>
      </c>
    </row>
    <row r="1357" spans="1:10" x14ac:dyDescent="0.25">
      <c r="A1357" s="1142">
        <v>2</v>
      </c>
      <c r="B1357" s="1142">
        <v>6</v>
      </c>
      <c r="C1357" s="1142">
        <v>2</v>
      </c>
      <c r="D1357" s="1142">
        <v>1</v>
      </c>
      <c r="E1357" s="1142">
        <v>54</v>
      </c>
      <c r="F1357" s="1143" t="str">
        <f t="shared" si="42"/>
        <v>02.06.02.01.054</v>
      </c>
      <c r="G1357" s="1144"/>
      <c r="H1357" s="1142" t="s">
        <v>2065</v>
      </c>
      <c r="J1357" s="1142" t="str">
        <f t="shared" si="43"/>
        <v>02.06.02.01.054 Lemari Pakaian</v>
      </c>
    </row>
    <row r="1358" spans="1:10" x14ac:dyDescent="0.25">
      <c r="A1358" s="1142">
        <v>2</v>
      </c>
      <c r="B1358" s="1142">
        <v>6</v>
      </c>
      <c r="C1358" s="1142">
        <v>2</v>
      </c>
      <c r="D1358" s="1142">
        <v>1</v>
      </c>
      <c r="E1358" s="1142">
        <v>55</v>
      </c>
      <c r="F1358" s="1143" t="str">
        <f t="shared" si="42"/>
        <v>02.06.02.01.055</v>
      </c>
      <c r="G1358" s="1144"/>
      <c r="H1358" s="1142" t="s">
        <v>2066</v>
      </c>
      <c r="J1358" s="1142" t="str">
        <f t="shared" si="43"/>
        <v>02.06.02.01.055 Lemari Rias</v>
      </c>
    </row>
    <row r="1359" spans="1:10" x14ac:dyDescent="0.25">
      <c r="A1359" s="1142">
        <v>2</v>
      </c>
      <c r="B1359" s="1142">
        <v>6</v>
      </c>
      <c r="C1359" s="1142">
        <v>2</v>
      </c>
      <c r="D1359" s="1142">
        <v>1</v>
      </c>
      <c r="E1359" s="1142">
        <v>56</v>
      </c>
      <c r="F1359" s="1143" t="str">
        <f t="shared" si="42"/>
        <v>02.06.02.01.056</v>
      </c>
      <c r="G1359" s="1144"/>
      <c r="H1359" s="1142" t="s">
        <v>2067</v>
      </c>
      <c r="J1359" s="1142" t="str">
        <f t="shared" si="43"/>
        <v>02.06.02.01.056 Ratto</v>
      </c>
    </row>
    <row r="1360" spans="1:10" x14ac:dyDescent="0.25">
      <c r="A1360" s="1142">
        <v>2</v>
      </c>
      <c r="B1360" s="1142">
        <v>6</v>
      </c>
      <c r="C1360" s="1142">
        <v>2</v>
      </c>
      <c r="D1360" s="1142">
        <v>1</v>
      </c>
      <c r="E1360" s="1142">
        <v>57</v>
      </c>
      <c r="F1360" s="1143" t="str">
        <f t="shared" si="42"/>
        <v>02.06.02.01.057</v>
      </c>
      <c r="G1360" s="1144"/>
      <c r="H1360" s="1142" t="s">
        <v>2068</v>
      </c>
      <c r="J1360" s="1142" t="str">
        <f t="shared" si="43"/>
        <v>02.06.02.01.057 Jepano</v>
      </c>
    </row>
    <row r="1361" spans="1:10" x14ac:dyDescent="0.25">
      <c r="A1361" s="1142">
        <v>2</v>
      </c>
      <c r="B1361" s="1142">
        <v>6</v>
      </c>
      <c r="C1361" s="1142">
        <v>2</v>
      </c>
      <c r="D1361" s="1142">
        <v>1</v>
      </c>
      <c r="E1361" s="1142">
        <v>58</v>
      </c>
      <c r="F1361" s="1143" t="str">
        <f t="shared" si="42"/>
        <v>02.06.02.01.058</v>
      </c>
      <c r="G1361" s="1144"/>
      <c r="H1361" s="1142" t="s">
        <v>2069</v>
      </c>
      <c r="J1361" s="1142" t="str">
        <f t="shared" si="43"/>
        <v>02.06.02.01.058 Pusiban</v>
      </c>
    </row>
    <row r="1362" spans="1:10" x14ac:dyDescent="0.25">
      <c r="A1362" s="1142">
        <v>2</v>
      </c>
      <c r="B1362" s="1142">
        <v>6</v>
      </c>
      <c r="C1362" s="1142">
        <v>2</v>
      </c>
      <c r="D1362" s="1142">
        <v>1</v>
      </c>
      <c r="E1362" s="1142">
        <v>59</v>
      </c>
      <c r="F1362" s="1143" t="str">
        <f t="shared" si="42"/>
        <v>02.06.02.01.059</v>
      </c>
      <c r="G1362" s="1144"/>
      <c r="H1362" s="1142" t="s">
        <v>2070</v>
      </c>
      <c r="J1362" s="1142" t="str">
        <f t="shared" si="43"/>
        <v>02.06.02.01.059 Panggo</v>
      </c>
    </row>
    <row r="1363" spans="1:10" x14ac:dyDescent="0.25">
      <c r="A1363" s="1142">
        <v>2</v>
      </c>
      <c r="B1363" s="1142">
        <v>6</v>
      </c>
      <c r="C1363" s="1142">
        <v>2</v>
      </c>
      <c r="D1363" s="1142">
        <v>1</v>
      </c>
      <c r="E1363" s="1142">
        <v>60</v>
      </c>
      <c r="F1363" s="1143" t="str">
        <f t="shared" si="42"/>
        <v>02.06.02.01.060</v>
      </c>
      <c r="G1363" s="1144"/>
      <c r="H1363" s="1142" t="s">
        <v>2071</v>
      </c>
      <c r="J1363" s="1142" t="str">
        <f t="shared" si="43"/>
        <v>02.06.02.01.060 Tudung Saji</v>
      </c>
    </row>
    <row r="1364" spans="1:10" x14ac:dyDescent="0.25">
      <c r="A1364" s="1142">
        <v>2</v>
      </c>
      <c r="B1364" s="1142">
        <v>6</v>
      </c>
      <c r="C1364" s="1142">
        <v>2</v>
      </c>
      <c r="D1364" s="1142">
        <v>1</v>
      </c>
      <c r="E1364" s="1142">
        <v>61</v>
      </c>
      <c r="F1364" s="1143" t="str">
        <f t="shared" si="42"/>
        <v>02.06.02.01.061</v>
      </c>
      <c r="G1364" s="1144"/>
      <c r="H1364" s="1142" t="s">
        <v>2072</v>
      </c>
      <c r="J1364" s="1142" t="str">
        <f t="shared" si="43"/>
        <v>02.06.02.01.061 Meubelair Lainnya</v>
      </c>
    </row>
    <row r="1365" spans="1:10" x14ac:dyDescent="0.25">
      <c r="A1365" s="1142">
        <v>2</v>
      </c>
      <c r="B1365" s="1142">
        <v>6</v>
      </c>
      <c r="C1365" s="1142">
        <v>2</v>
      </c>
      <c r="D1365" s="1142">
        <v>2</v>
      </c>
      <c r="E1365" s="1142">
        <v>1</v>
      </c>
      <c r="F1365" s="1143" t="str">
        <f t="shared" si="42"/>
        <v>02.06.02.02.001</v>
      </c>
      <c r="G1365" s="1144"/>
      <c r="H1365" s="1142" t="s">
        <v>2073</v>
      </c>
      <c r="J1365" s="1142" t="str">
        <f t="shared" si="43"/>
        <v>02.06.02.02.001 Jam Mekanis</v>
      </c>
    </row>
    <row r="1366" spans="1:10" x14ac:dyDescent="0.25">
      <c r="A1366" s="1142">
        <v>2</v>
      </c>
      <c r="B1366" s="1142">
        <v>6</v>
      </c>
      <c r="C1366" s="1142">
        <v>2</v>
      </c>
      <c r="D1366" s="1142">
        <v>2</v>
      </c>
      <c r="E1366" s="1142">
        <v>2</v>
      </c>
      <c r="F1366" s="1143" t="str">
        <f t="shared" si="42"/>
        <v>02.06.02.02.002</v>
      </c>
      <c r="G1366" s="1144"/>
      <c r="H1366" s="1142" t="s">
        <v>2074</v>
      </c>
      <c r="J1366" s="1142" t="str">
        <f t="shared" si="43"/>
        <v>02.06.02.02.002 Jam Listrik</v>
      </c>
    </row>
    <row r="1367" spans="1:10" x14ac:dyDescent="0.25">
      <c r="A1367" s="1142">
        <v>2</v>
      </c>
      <c r="B1367" s="1142">
        <v>6</v>
      </c>
      <c r="C1367" s="1142">
        <v>2</v>
      </c>
      <c r="D1367" s="1142">
        <v>2</v>
      </c>
      <c r="E1367" s="1142">
        <v>3</v>
      </c>
      <c r="F1367" s="1143" t="str">
        <f t="shared" si="42"/>
        <v>02.06.02.02.003</v>
      </c>
      <c r="G1367" s="1144"/>
      <c r="H1367" s="1142" t="s">
        <v>2075</v>
      </c>
      <c r="J1367" s="1142" t="str">
        <f t="shared" si="43"/>
        <v>02.06.02.02.003 Jam Elektronik</v>
      </c>
    </row>
    <row r="1368" spans="1:10" x14ac:dyDescent="0.25">
      <c r="A1368" s="1142">
        <v>2</v>
      </c>
      <c r="B1368" s="1142">
        <v>6</v>
      </c>
      <c r="C1368" s="1142">
        <v>2</v>
      </c>
      <c r="D1368" s="1142">
        <v>2</v>
      </c>
      <c r="E1368" s="1142">
        <v>4</v>
      </c>
      <c r="F1368" s="1143" t="str">
        <f t="shared" si="42"/>
        <v>02.06.02.02.004</v>
      </c>
      <c r="G1368" s="1144"/>
      <c r="H1368" s="1142" t="s">
        <v>2076</v>
      </c>
      <c r="J1368" s="1142" t="str">
        <f t="shared" si="43"/>
        <v>02.06.02.02.004 Lampu Lalulintas (Trafic Light)</v>
      </c>
    </row>
    <row r="1369" spans="1:10" x14ac:dyDescent="0.25">
      <c r="A1369" s="1142">
        <v>2</v>
      </c>
      <c r="B1369" s="1142">
        <v>6</v>
      </c>
      <c r="C1369" s="1142">
        <v>2</v>
      </c>
      <c r="D1369" s="1142">
        <v>2</v>
      </c>
      <c r="E1369" s="1142">
        <v>5</v>
      </c>
      <c r="F1369" s="1143" t="str">
        <f t="shared" si="42"/>
        <v>02.06.02.02.005</v>
      </c>
      <c r="G1369" s="1144"/>
      <c r="H1369" s="1142" t="s">
        <v>2077</v>
      </c>
      <c r="J1369" s="1142" t="str">
        <f t="shared" si="43"/>
        <v>02.06.02.02.005 Alat Pengukur Waktu Lain-lain</v>
      </c>
    </row>
    <row r="1370" spans="1:10" x14ac:dyDescent="0.25">
      <c r="A1370" s="1142">
        <v>2</v>
      </c>
      <c r="B1370" s="1142">
        <v>6</v>
      </c>
      <c r="C1370" s="1142">
        <v>2</v>
      </c>
      <c r="D1370" s="1142">
        <v>3</v>
      </c>
      <c r="E1370" s="1142">
        <v>1</v>
      </c>
      <c r="F1370" s="1143" t="str">
        <f t="shared" si="42"/>
        <v>02.06.02.03.001</v>
      </c>
      <c r="G1370" s="1144"/>
      <c r="H1370" s="1142" t="s">
        <v>2078</v>
      </c>
      <c r="J1370" s="1142" t="str">
        <f t="shared" si="43"/>
        <v>02.06.02.03.001 Mesin Penghisap Debu</v>
      </c>
    </row>
    <row r="1371" spans="1:10" x14ac:dyDescent="0.25">
      <c r="A1371" s="1142">
        <v>2</v>
      </c>
      <c r="B1371" s="1142">
        <v>6</v>
      </c>
      <c r="C1371" s="1142">
        <v>2</v>
      </c>
      <c r="D1371" s="1142">
        <v>3</v>
      </c>
      <c r="E1371" s="1142">
        <v>2</v>
      </c>
      <c r="F1371" s="1143" t="str">
        <f t="shared" si="42"/>
        <v>02.06.02.03.002</v>
      </c>
      <c r="G1371" s="1144"/>
      <c r="H1371" s="1142" t="s">
        <v>2079</v>
      </c>
      <c r="J1371" s="1142" t="str">
        <f t="shared" si="43"/>
        <v>02.06.02.03.002 Mesin Pel</v>
      </c>
    </row>
    <row r="1372" spans="1:10" x14ac:dyDescent="0.25">
      <c r="A1372" s="1142">
        <v>2</v>
      </c>
      <c r="B1372" s="1142">
        <v>6</v>
      </c>
      <c r="C1372" s="1142">
        <v>2</v>
      </c>
      <c r="D1372" s="1142">
        <v>3</v>
      </c>
      <c r="E1372" s="1142">
        <v>3</v>
      </c>
      <c r="F1372" s="1143" t="str">
        <f t="shared" si="42"/>
        <v>02.06.02.03.003</v>
      </c>
      <c r="G1372" s="1144"/>
      <c r="H1372" s="1142" t="s">
        <v>2080</v>
      </c>
      <c r="J1372" s="1142" t="str">
        <f t="shared" si="43"/>
        <v>02.06.02.03.003 Mesin Potong Rumput</v>
      </c>
    </row>
    <row r="1373" spans="1:10" x14ac:dyDescent="0.25">
      <c r="A1373" s="1142">
        <v>2</v>
      </c>
      <c r="B1373" s="1142">
        <v>6</v>
      </c>
      <c r="C1373" s="1142">
        <v>2</v>
      </c>
      <c r="D1373" s="1142">
        <v>3</v>
      </c>
      <c r="E1373" s="1142">
        <v>4</v>
      </c>
      <c r="F1373" s="1143" t="str">
        <f t="shared" si="42"/>
        <v>02.06.02.03.004</v>
      </c>
      <c r="G1373" s="1144"/>
      <c r="H1373" s="1142" t="s">
        <v>2081</v>
      </c>
      <c r="J1373" s="1142" t="str">
        <f t="shared" si="43"/>
        <v>02.06.02.03.004 Mesin Cuci</v>
      </c>
    </row>
    <row r="1374" spans="1:10" x14ac:dyDescent="0.25">
      <c r="A1374" s="1142">
        <v>2</v>
      </c>
      <c r="B1374" s="1142">
        <v>6</v>
      </c>
      <c r="C1374" s="1142">
        <v>2</v>
      </c>
      <c r="D1374" s="1142">
        <v>3</v>
      </c>
      <c r="E1374" s="1142">
        <v>5</v>
      </c>
      <c r="F1374" s="1143" t="str">
        <f t="shared" si="42"/>
        <v>02.06.02.03.005</v>
      </c>
      <c r="G1374" s="1144"/>
      <c r="H1374" s="1142" t="s">
        <v>2082</v>
      </c>
      <c r="J1374" s="1142" t="str">
        <f t="shared" si="43"/>
        <v>02.06.02.03.005 Alat Pembersih Lain-lain</v>
      </c>
    </row>
    <row r="1375" spans="1:10" x14ac:dyDescent="0.25">
      <c r="A1375" s="1142">
        <v>2</v>
      </c>
      <c r="B1375" s="1142">
        <v>6</v>
      </c>
      <c r="C1375" s="1142">
        <v>2</v>
      </c>
      <c r="D1375" s="1142">
        <v>4</v>
      </c>
      <c r="E1375" s="1142">
        <v>1</v>
      </c>
      <c r="F1375" s="1143" t="str">
        <f t="shared" si="42"/>
        <v>02.06.02.04.001</v>
      </c>
      <c r="G1375" s="1144"/>
      <c r="H1375" s="1142" t="s">
        <v>2083</v>
      </c>
      <c r="J1375" s="1142" t="str">
        <f t="shared" si="43"/>
        <v>02.06.02.04.001 Lemari Es</v>
      </c>
    </row>
    <row r="1376" spans="1:10" x14ac:dyDescent="0.25">
      <c r="A1376" s="1142">
        <v>2</v>
      </c>
      <c r="B1376" s="1142">
        <v>6</v>
      </c>
      <c r="C1376" s="1142">
        <v>2</v>
      </c>
      <c r="D1376" s="1142">
        <v>4</v>
      </c>
      <c r="E1376" s="1142">
        <v>2</v>
      </c>
      <c r="F1376" s="1143" t="str">
        <f t="shared" si="42"/>
        <v>02.06.02.04.002</v>
      </c>
      <c r="G1376" s="1144"/>
      <c r="H1376" s="1142" t="s">
        <v>2084</v>
      </c>
      <c r="J1376" s="1142" t="str">
        <f t="shared" si="43"/>
        <v>02.06.02.04.002 AC Sentral</v>
      </c>
    </row>
    <row r="1377" spans="1:10" x14ac:dyDescent="0.25">
      <c r="A1377" s="1142">
        <v>2</v>
      </c>
      <c r="B1377" s="1142">
        <v>6</v>
      </c>
      <c r="C1377" s="1142">
        <v>2</v>
      </c>
      <c r="D1377" s="1142">
        <v>4</v>
      </c>
      <c r="E1377" s="1142">
        <v>3</v>
      </c>
      <c r="F1377" s="1143" t="str">
        <f t="shared" si="42"/>
        <v>02.06.02.04.003</v>
      </c>
      <c r="G1377" s="1144"/>
      <c r="H1377" s="1142" t="s">
        <v>2085</v>
      </c>
      <c r="J1377" s="1142" t="str">
        <f t="shared" si="43"/>
        <v>02.06.02.04.003 AC Unit</v>
      </c>
    </row>
    <row r="1378" spans="1:10" x14ac:dyDescent="0.25">
      <c r="A1378" s="1142">
        <v>2</v>
      </c>
      <c r="B1378" s="1142">
        <v>6</v>
      </c>
      <c r="C1378" s="1142">
        <v>2</v>
      </c>
      <c r="D1378" s="1142">
        <v>4</v>
      </c>
      <c r="E1378" s="1142">
        <v>4</v>
      </c>
      <c r="F1378" s="1143" t="str">
        <f t="shared" si="42"/>
        <v>02.06.02.04.004</v>
      </c>
      <c r="G1378" s="1144"/>
      <c r="H1378" s="1142" t="s">
        <v>2086</v>
      </c>
      <c r="J1378" s="1142" t="str">
        <f t="shared" si="43"/>
        <v>02.06.02.04.004 AC Split</v>
      </c>
    </row>
    <row r="1379" spans="1:10" x14ac:dyDescent="0.25">
      <c r="A1379" s="1142">
        <v>2</v>
      </c>
      <c r="B1379" s="1142">
        <v>6</v>
      </c>
      <c r="C1379" s="1142">
        <v>2</v>
      </c>
      <c r="D1379" s="1142">
        <v>4</v>
      </c>
      <c r="E1379" s="1142">
        <v>5</v>
      </c>
      <c r="F1379" s="1143" t="str">
        <f t="shared" si="42"/>
        <v>02.06.02.04.005</v>
      </c>
      <c r="G1379" s="1144"/>
      <c r="H1379" s="1142" t="s">
        <v>2087</v>
      </c>
      <c r="J1379" s="1142" t="str">
        <f t="shared" si="43"/>
        <v>02.06.02.04.005 Power Conditioner</v>
      </c>
    </row>
    <row r="1380" spans="1:10" x14ac:dyDescent="0.25">
      <c r="A1380" s="1142">
        <v>2</v>
      </c>
      <c r="B1380" s="1142">
        <v>6</v>
      </c>
      <c r="C1380" s="1142">
        <v>2</v>
      </c>
      <c r="D1380" s="1142">
        <v>4</v>
      </c>
      <c r="E1380" s="1142">
        <v>6</v>
      </c>
      <c r="F1380" s="1143" t="str">
        <f t="shared" si="42"/>
        <v>02.06.02.04.006</v>
      </c>
      <c r="G1380" s="1144"/>
      <c r="H1380" s="1142" t="s">
        <v>12</v>
      </c>
      <c r="J1380" s="1142" t="str">
        <f t="shared" si="43"/>
        <v>02.06.02.04.006 Kipas Angin</v>
      </c>
    </row>
    <row r="1381" spans="1:10" x14ac:dyDescent="0.25">
      <c r="A1381" s="1142">
        <v>2</v>
      </c>
      <c r="B1381" s="1142">
        <v>6</v>
      </c>
      <c r="C1381" s="1142">
        <v>2</v>
      </c>
      <c r="D1381" s="1142">
        <v>4</v>
      </c>
      <c r="E1381" s="1142">
        <v>7</v>
      </c>
      <c r="F1381" s="1143" t="str">
        <f t="shared" si="42"/>
        <v>02.06.02.04.007</v>
      </c>
      <c r="G1381" s="1144"/>
      <c r="H1381" s="1142" t="s">
        <v>2088</v>
      </c>
      <c r="J1381" s="1142" t="str">
        <f t="shared" si="43"/>
        <v>02.06.02.04.007 Exhause Fan</v>
      </c>
    </row>
    <row r="1382" spans="1:10" x14ac:dyDescent="0.25">
      <c r="A1382" s="1142">
        <v>2</v>
      </c>
      <c r="B1382" s="1142">
        <v>6</v>
      </c>
      <c r="C1382" s="1142">
        <v>2</v>
      </c>
      <c r="D1382" s="1142">
        <v>4</v>
      </c>
      <c r="E1382" s="1142">
        <v>8</v>
      </c>
      <c r="F1382" s="1143" t="str">
        <f t="shared" si="42"/>
        <v>02.06.02.04.008</v>
      </c>
      <c r="G1382" s="1144"/>
      <c r="H1382" s="1142" t="s">
        <v>2089</v>
      </c>
      <c r="J1382" s="1142" t="str">
        <f t="shared" si="43"/>
        <v>02.06.02.04.008 Cold Storage</v>
      </c>
    </row>
    <row r="1383" spans="1:10" x14ac:dyDescent="0.25">
      <c r="A1383" s="1142">
        <v>2</v>
      </c>
      <c r="B1383" s="1142">
        <v>6</v>
      </c>
      <c r="C1383" s="1142">
        <v>2</v>
      </c>
      <c r="D1383" s="1142">
        <v>4</v>
      </c>
      <c r="E1383" s="1142">
        <v>9</v>
      </c>
      <c r="F1383" s="1143" t="str">
        <f t="shared" si="42"/>
        <v>02.06.02.04.009</v>
      </c>
      <c r="G1383" s="1144"/>
      <c r="H1383" s="1142" t="s">
        <v>2090</v>
      </c>
      <c r="J1383" s="1142" t="str">
        <f t="shared" si="43"/>
        <v>02.06.02.04.009 Reach in Frezzer</v>
      </c>
    </row>
    <row r="1384" spans="1:10" x14ac:dyDescent="0.25">
      <c r="A1384" s="1142">
        <v>2</v>
      </c>
      <c r="B1384" s="1142">
        <v>6</v>
      </c>
      <c r="C1384" s="1142">
        <v>2</v>
      </c>
      <c r="D1384" s="1142">
        <v>4</v>
      </c>
      <c r="E1384" s="1142">
        <v>10</v>
      </c>
      <c r="F1384" s="1143" t="str">
        <f t="shared" si="42"/>
        <v>02.06.02.04.010</v>
      </c>
      <c r="G1384" s="1144"/>
      <c r="H1384" s="1142" t="s">
        <v>2091</v>
      </c>
      <c r="J1384" s="1142" t="str">
        <f t="shared" si="43"/>
        <v>02.06.02.04.010 Reach in Chiller</v>
      </c>
    </row>
    <row r="1385" spans="1:10" x14ac:dyDescent="0.25">
      <c r="A1385" s="1142">
        <v>2</v>
      </c>
      <c r="B1385" s="1142">
        <v>6</v>
      </c>
      <c r="C1385" s="1142">
        <v>2</v>
      </c>
      <c r="D1385" s="1142">
        <v>4</v>
      </c>
      <c r="E1385" s="1142">
        <v>11</v>
      </c>
      <c r="F1385" s="1143" t="str">
        <f t="shared" si="42"/>
        <v>02.06.02.04.011</v>
      </c>
      <c r="G1385" s="1144"/>
      <c r="H1385" s="1142" t="s">
        <v>2092</v>
      </c>
      <c r="J1385" s="1142" t="str">
        <f t="shared" si="43"/>
        <v>02.06.02.04.011 Up Right Chiller/frezzer</v>
      </c>
    </row>
    <row r="1386" spans="1:10" x14ac:dyDescent="0.25">
      <c r="A1386" s="1142">
        <v>2</v>
      </c>
      <c r="B1386" s="1142">
        <v>6</v>
      </c>
      <c r="C1386" s="1142">
        <v>2</v>
      </c>
      <c r="D1386" s="1142">
        <v>4</v>
      </c>
      <c r="E1386" s="1142">
        <v>12</v>
      </c>
      <c r="F1386" s="1143" t="str">
        <f t="shared" si="42"/>
        <v>02.06.02.04.012</v>
      </c>
      <c r="G1386" s="1144"/>
      <c r="H1386" s="1142" t="s">
        <v>2093</v>
      </c>
      <c r="J1386" s="1142" t="str">
        <f t="shared" si="43"/>
        <v>02.06.02.04.012 Cold Room Storage</v>
      </c>
    </row>
    <row r="1387" spans="1:10" x14ac:dyDescent="0.25">
      <c r="A1387" s="1142">
        <v>2</v>
      </c>
      <c r="B1387" s="1142">
        <v>6</v>
      </c>
      <c r="C1387" s="1142">
        <v>2</v>
      </c>
      <c r="D1387" s="1142">
        <v>4</v>
      </c>
      <c r="E1387" s="1142">
        <v>13</v>
      </c>
      <c r="F1387" s="1143" t="str">
        <f t="shared" si="42"/>
        <v>02.06.02.04.013</v>
      </c>
      <c r="G1387" s="1144"/>
      <c r="H1387" s="1142" t="s">
        <v>2094</v>
      </c>
      <c r="J1387" s="1142" t="str">
        <f t="shared" si="43"/>
        <v>02.06.02.04.013 Alat Pendingin Lain-lain</v>
      </c>
    </row>
    <row r="1388" spans="1:10" x14ac:dyDescent="0.25">
      <c r="A1388" s="1142">
        <v>2</v>
      </c>
      <c r="B1388" s="1142">
        <v>6</v>
      </c>
      <c r="C1388" s="1142">
        <v>2</v>
      </c>
      <c r="D1388" s="1142">
        <v>5</v>
      </c>
      <c r="E1388" s="1142">
        <v>1</v>
      </c>
      <c r="F1388" s="1143" t="str">
        <f t="shared" si="42"/>
        <v>02.06.02.05.001</v>
      </c>
      <c r="G1388" s="1144"/>
      <c r="H1388" s="1142" t="s">
        <v>2095</v>
      </c>
      <c r="J1388" s="1142" t="str">
        <f t="shared" si="43"/>
        <v>02.06.02.05.001 Kompor Listrik</v>
      </c>
    </row>
    <row r="1389" spans="1:10" x14ac:dyDescent="0.25">
      <c r="A1389" s="1142">
        <v>2</v>
      </c>
      <c r="B1389" s="1142">
        <v>6</v>
      </c>
      <c r="C1389" s="1142">
        <v>2</v>
      </c>
      <c r="D1389" s="1142">
        <v>5</v>
      </c>
      <c r="E1389" s="1142">
        <v>2</v>
      </c>
      <c r="F1389" s="1143" t="str">
        <f t="shared" si="42"/>
        <v>02.06.02.05.002</v>
      </c>
      <c r="G1389" s="1144"/>
      <c r="H1389" s="1142" t="s">
        <v>2096</v>
      </c>
      <c r="J1389" s="1142" t="str">
        <f t="shared" si="43"/>
        <v>02.06.02.05.002 Kompor Gas</v>
      </c>
    </row>
    <row r="1390" spans="1:10" x14ac:dyDescent="0.25">
      <c r="A1390" s="1142">
        <v>2</v>
      </c>
      <c r="B1390" s="1142">
        <v>6</v>
      </c>
      <c r="C1390" s="1142">
        <v>2</v>
      </c>
      <c r="D1390" s="1142">
        <v>5</v>
      </c>
      <c r="E1390" s="1142">
        <v>3</v>
      </c>
      <c r="F1390" s="1143" t="str">
        <f t="shared" si="42"/>
        <v>02.06.02.05.003</v>
      </c>
      <c r="G1390" s="1144"/>
      <c r="H1390" s="1142" t="s">
        <v>2097</v>
      </c>
      <c r="J1390" s="1142" t="str">
        <f t="shared" si="43"/>
        <v>02.06.02.05.003 Kompor Minyak</v>
      </c>
    </row>
    <row r="1391" spans="1:10" x14ac:dyDescent="0.25">
      <c r="A1391" s="1142">
        <v>2</v>
      </c>
      <c r="B1391" s="1142">
        <v>6</v>
      </c>
      <c r="C1391" s="1142">
        <v>2</v>
      </c>
      <c r="D1391" s="1142">
        <v>5</v>
      </c>
      <c r="E1391" s="1142">
        <v>4</v>
      </c>
      <c r="F1391" s="1143" t="str">
        <f t="shared" si="42"/>
        <v>02.06.02.05.004</v>
      </c>
      <c r="G1391" s="1144"/>
      <c r="H1391" s="1142" t="s">
        <v>2098</v>
      </c>
      <c r="J1391" s="1142" t="str">
        <f t="shared" si="43"/>
        <v>02.06.02.05.004 Teko Listrik</v>
      </c>
    </row>
    <row r="1392" spans="1:10" x14ac:dyDescent="0.25">
      <c r="A1392" s="1142">
        <v>2</v>
      </c>
      <c r="B1392" s="1142">
        <v>6</v>
      </c>
      <c r="C1392" s="1142">
        <v>2</v>
      </c>
      <c r="D1392" s="1142">
        <v>5</v>
      </c>
      <c r="E1392" s="1142">
        <v>5</v>
      </c>
      <c r="F1392" s="1143" t="str">
        <f t="shared" si="42"/>
        <v>02.06.02.05.005</v>
      </c>
      <c r="G1392" s="1144"/>
      <c r="H1392" s="1142" t="s">
        <v>2099</v>
      </c>
      <c r="J1392" s="1142" t="str">
        <f t="shared" si="43"/>
        <v>02.06.02.05.005 Alat Dapur Lainnya</v>
      </c>
    </row>
    <row r="1393" spans="1:10" x14ac:dyDescent="0.25">
      <c r="A1393" s="1142">
        <v>2</v>
      </c>
      <c r="B1393" s="1142">
        <v>6</v>
      </c>
      <c r="C1393" s="1142">
        <v>2</v>
      </c>
      <c r="D1393" s="1142">
        <v>5</v>
      </c>
      <c r="E1393" s="1142">
        <v>6</v>
      </c>
      <c r="F1393" s="1143" t="str">
        <f t="shared" si="42"/>
        <v>02.06.02.05.006</v>
      </c>
      <c r="G1393" s="1144"/>
      <c r="H1393" s="1142" t="s">
        <v>2100</v>
      </c>
      <c r="J1393" s="1142" t="str">
        <f t="shared" si="43"/>
        <v>02.06.02.05.006 Oven Listrik</v>
      </c>
    </row>
    <row r="1394" spans="1:10" x14ac:dyDescent="0.25">
      <c r="A1394" s="1142">
        <v>2</v>
      </c>
      <c r="B1394" s="1142">
        <v>6</v>
      </c>
      <c r="C1394" s="1142">
        <v>2</v>
      </c>
      <c r="D1394" s="1142">
        <v>5</v>
      </c>
      <c r="E1394" s="1142">
        <v>7</v>
      </c>
      <c r="F1394" s="1143" t="str">
        <f t="shared" si="42"/>
        <v>02.06.02.05.007</v>
      </c>
      <c r="G1394" s="1144"/>
      <c r="H1394" s="1142" t="s">
        <v>2099</v>
      </c>
      <c r="J1394" s="1142" t="str">
        <f t="shared" si="43"/>
        <v>02.06.02.05.007 Alat Dapur Lainnya</v>
      </c>
    </row>
    <row r="1395" spans="1:10" x14ac:dyDescent="0.25">
      <c r="A1395" s="1142">
        <v>2</v>
      </c>
      <c r="B1395" s="1142">
        <v>6</v>
      </c>
      <c r="C1395" s="1142">
        <v>2</v>
      </c>
      <c r="D1395" s="1142">
        <v>5</v>
      </c>
      <c r="E1395" s="1142">
        <v>8</v>
      </c>
      <c r="F1395" s="1143" t="str">
        <f t="shared" si="42"/>
        <v>02.06.02.05.008</v>
      </c>
      <c r="G1395" s="1144"/>
      <c r="H1395" s="1142" t="s">
        <v>317</v>
      </c>
      <c r="J1395" s="1142" t="str">
        <f t="shared" si="43"/>
        <v>02.06.02.05.008 Kitchen Set</v>
      </c>
    </row>
    <row r="1396" spans="1:10" x14ac:dyDescent="0.25">
      <c r="A1396" s="1142">
        <v>2</v>
      </c>
      <c r="B1396" s="1142">
        <v>6</v>
      </c>
      <c r="C1396" s="1142">
        <v>2</v>
      </c>
      <c r="D1396" s="1142">
        <v>5</v>
      </c>
      <c r="E1396" s="1142">
        <v>9</v>
      </c>
      <c r="F1396" s="1143" t="str">
        <f t="shared" si="42"/>
        <v>02.06.02.05.009</v>
      </c>
      <c r="G1396" s="1144"/>
      <c r="H1396" s="1142" t="s">
        <v>2101</v>
      </c>
      <c r="J1396" s="1142" t="str">
        <f t="shared" si="43"/>
        <v>02.06.02.05.009 Tabung Gas</v>
      </c>
    </row>
    <row r="1397" spans="1:10" x14ac:dyDescent="0.25">
      <c r="A1397" s="1142">
        <v>2</v>
      </c>
      <c r="B1397" s="1142">
        <v>6</v>
      </c>
      <c r="C1397" s="1142">
        <v>2</v>
      </c>
      <c r="D1397" s="1142">
        <v>5</v>
      </c>
      <c r="E1397" s="1142">
        <v>10</v>
      </c>
      <c r="F1397" s="1143" t="str">
        <f t="shared" si="42"/>
        <v>02.06.02.05.010</v>
      </c>
      <c r="G1397" s="1144"/>
      <c r="H1397" s="1142" t="s">
        <v>2102</v>
      </c>
      <c r="J1397" s="1142" t="str">
        <f t="shared" si="43"/>
        <v>02.06.02.05.010 Mesin Giling Bambu</v>
      </c>
    </row>
    <row r="1398" spans="1:10" x14ac:dyDescent="0.25">
      <c r="A1398" s="1142">
        <v>2</v>
      </c>
      <c r="B1398" s="1142">
        <v>6</v>
      </c>
      <c r="C1398" s="1142">
        <v>2</v>
      </c>
      <c r="D1398" s="1142">
        <v>5</v>
      </c>
      <c r="E1398" s="1142">
        <v>11</v>
      </c>
      <c r="F1398" s="1143" t="str">
        <f t="shared" si="42"/>
        <v>02.06.02.05.011</v>
      </c>
      <c r="G1398" s="1144"/>
      <c r="H1398" s="1142" t="s">
        <v>2103</v>
      </c>
      <c r="J1398" s="1142" t="str">
        <f t="shared" si="43"/>
        <v>02.06.02.05.011 Treng Air</v>
      </c>
    </row>
    <row r="1399" spans="1:10" x14ac:dyDescent="0.25">
      <c r="A1399" s="1142">
        <v>2</v>
      </c>
      <c r="B1399" s="1142">
        <v>6</v>
      </c>
      <c r="C1399" s="1142">
        <v>2</v>
      </c>
      <c r="D1399" s="1142">
        <v>5</v>
      </c>
      <c r="E1399" s="1142">
        <v>12</v>
      </c>
      <c r="F1399" s="1143" t="str">
        <f t="shared" si="42"/>
        <v>02.06.02.05.012</v>
      </c>
      <c r="G1399" s="1144"/>
      <c r="H1399" s="1142" t="s">
        <v>2104</v>
      </c>
      <c r="J1399" s="1142" t="str">
        <f t="shared" si="43"/>
        <v>02.06.02.05.012 Mesin Parutan Kelapa</v>
      </c>
    </row>
    <row r="1400" spans="1:10" x14ac:dyDescent="0.25">
      <c r="A1400" s="1142">
        <v>2</v>
      </c>
      <c r="B1400" s="1142">
        <v>6</v>
      </c>
      <c r="C1400" s="1142">
        <v>2</v>
      </c>
      <c r="D1400" s="1142">
        <v>5</v>
      </c>
      <c r="E1400" s="1142">
        <v>13</v>
      </c>
      <c r="F1400" s="1143" t="str">
        <f t="shared" si="42"/>
        <v>02.06.02.05.013</v>
      </c>
      <c r="G1400" s="1144"/>
      <c r="H1400" s="1142" t="s">
        <v>2105</v>
      </c>
      <c r="J1400" s="1142" t="str">
        <f t="shared" si="43"/>
        <v>02.06.02.05.013 Kompor Kompresor</v>
      </c>
    </row>
    <row r="1401" spans="1:10" x14ac:dyDescent="0.25">
      <c r="A1401" s="1142">
        <v>2</v>
      </c>
      <c r="B1401" s="1142">
        <v>6</v>
      </c>
      <c r="C1401" s="1142">
        <v>2</v>
      </c>
      <c r="D1401" s="1142">
        <v>5</v>
      </c>
      <c r="E1401" s="1142">
        <v>14</v>
      </c>
      <c r="F1401" s="1143" t="str">
        <f t="shared" si="42"/>
        <v>02.06.02.05.014</v>
      </c>
      <c r="G1401" s="1144"/>
      <c r="H1401" s="1142" t="s">
        <v>2106</v>
      </c>
      <c r="J1401" s="1142" t="str">
        <f t="shared" si="43"/>
        <v>02.06.02.05.014 Alat Dapur Lain-lain</v>
      </c>
    </row>
    <row r="1402" spans="1:10" x14ac:dyDescent="0.25">
      <c r="A1402" s="1142">
        <v>2</v>
      </c>
      <c r="B1402" s="1142">
        <v>6</v>
      </c>
      <c r="C1402" s="1142">
        <v>2</v>
      </c>
      <c r="D1402" s="1142">
        <v>6</v>
      </c>
      <c r="E1402" s="1142">
        <v>1</v>
      </c>
      <c r="F1402" s="1143" t="str">
        <f t="shared" si="42"/>
        <v>02.06.02.06.001</v>
      </c>
      <c r="G1402" s="1144"/>
      <c r="H1402" s="1142" t="s">
        <v>2107</v>
      </c>
      <c r="J1402" s="1142" t="str">
        <f t="shared" si="43"/>
        <v>02.06.02.06.001 Alat Pemanas</v>
      </c>
    </row>
    <row r="1403" spans="1:10" x14ac:dyDescent="0.25">
      <c r="A1403" s="1142">
        <v>2</v>
      </c>
      <c r="B1403" s="1142">
        <v>6</v>
      </c>
      <c r="C1403" s="1142">
        <v>2</v>
      </c>
      <c r="D1403" s="1142">
        <v>6</v>
      </c>
      <c r="E1403" s="1142">
        <v>2</v>
      </c>
      <c r="F1403" s="1143" t="str">
        <f t="shared" si="42"/>
        <v>02.06.02.06.002</v>
      </c>
      <c r="G1403" s="1144"/>
      <c r="H1403" s="1142" t="s">
        <v>2108</v>
      </c>
      <c r="J1403" s="1142" t="str">
        <f t="shared" si="43"/>
        <v>02.06.02.06.002 Radio</v>
      </c>
    </row>
    <row r="1404" spans="1:10" x14ac:dyDescent="0.25">
      <c r="A1404" s="1142">
        <v>2</v>
      </c>
      <c r="B1404" s="1142">
        <v>6</v>
      </c>
      <c r="C1404" s="1142">
        <v>2</v>
      </c>
      <c r="D1404" s="1142">
        <v>6</v>
      </c>
      <c r="E1404" s="1142">
        <v>3</v>
      </c>
      <c r="F1404" s="1143" t="str">
        <f t="shared" si="42"/>
        <v>02.06.02.06.003</v>
      </c>
      <c r="G1404" s="1144"/>
      <c r="H1404" s="1142" t="s">
        <v>2109</v>
      </c>
      <c r="J1404" s="1142" t="str">
        <f t="shared" si="43"/>
        <v>02.06.02.06.003 Televisi</v>
      </c>
    </row>
    <row r="1405" spans="1:10" x14ac:dyDescent="0.25">
      <c r="A1405" s="1142">
        <v>2</v>
      </c>
      <c r="B1405" s="1142">
        <v>6</v>
      </c>
      <c r="C1405" s="1142">
        <v>2</v>
      </c>
      <c r="D1405" s="1142">
        <v>6</v>
      </c>
      <c r="E1405" s="1142">
        <v>4</v>
      </c>
      <c r="F1405" s="1143" t="str">
        <f t="shared" si="42"/>
        <v>02.06.02.06.004</v>
      </c>
      <c r="G1405" s="1144"/>
      <c r="H1405" s="1142" t="s">
        <v>2110</v>
      </c>
      <c r="J1405" s="1142" t="str">
        <f t="shared" si="43"/>
        <v>02.06.02.06.004 Cassette Recorder</v>
      </c>
    </row>
    <row r="1406" spans="1:10" x14ac:dyDescent="0.25">
      <c r="A1406" s="1142">
        <v>2</v>
      </c>
      <c r="B1406" s="1142">
        <v>6</v>
      </c>
      <c r="C1406" s="1142">
        <v>2</v>
      </c>
      <c r="D1406" s="1142">
        <v>6</v>
      </c>
      <c r="E1406" s="1142">
        <v>5</v>
      </c>
      <c r="F1406" s="1143" t="str">
        <f t="shared" si="42"/>
        <v>02.06.02.06.005</v>
      </c>
      <c r="G1406" s="1144"/>
      <c r="H1406" s="1142" t="s">
        <v>2111</v>
      </c>
      <c r="J1406" s="1142" t="str">
        <f t="shared" si="43"/>
        <v>02.06.02.06.005 Amplifiler</v>
      </c>
    </row>
    <row r="1407" spans="1:10" x14ac:dyDescent="0.25">
      <c r="A1407" s="1142">
        <v>2</v>
      </c>
      <c r="B1407" s="1142">
        <v>6</v>
      </c>
      <c r="C1407" s="1142">
        <v>2</v>
      </c>
      <c r="D1407" s="1142">
        <v>6</v>
      </c>
      <c r="E1407" s="1142">
        <v>6</v>
      </c>
      <c r="F1407" s="1143" t="str">
        <f t="shared" si="42"/>
        <v>02.06.02.06.006</v>
      </c>
      <c r="G1407" s="1144"/>
      <c r="H1407" s="1142" t="s">
        <v>2112</v>
      </c>
      <c r="J1407" s="1142" t="str">
        <f t="shared" si="43"/>
        <v>02.06.02.06.006 Equalizer</v>
      </c>
    </row>
    <row r="1408" spans="1:10" x14ac:dyDescent="0.25">
      <c r="A1408" s="1142">
        <v>2</v>
      </c>
      <c r="B1408" s="1142">
        <v>6</v>
      </c>
      <c r="C1408" s="1142">
        <v>2</v>
      </c>
      <c r="D1408" s="1142">
        <v>6</v>
      </c>
      <c r="E1408" s="1142">
        <v>7</v>
      </c>
      <c r="F1408" s="1143" t="str">
        <f t="shared" si="42"/>
        <v>02.06.02.06.007</v>
      </c>
      <c r="G1408" s="1144"/>
      <c r="H1408" s="1142" t="s">
        <v>2113</v>
      </c>
      <c r="J1408" s="1142" t="str">
        <f t="shared" si="43"/>
        <v>02.06.02.06.007 Loudspeaker</v>
      </c>
    </row>
    <row r="1409" spans="1:10" x14ac:dyDescent="0.25">
      <c r="A1409" s="1142">
        <v>2</v>
      </c>
      <c r="B1409" s="1142">
        <v>6</v>
      </c>
      <c r="C1409" s="1142">
        <v>2</v>
      </c>
      <c r="D1409" s="1142">
        <v>6</v>
      </c>
      <c r="E1409" s="1142">
        <v>8</v>
      </c>
      <c r="F1409" s="1143" t="str">
        <f t="shared" si="42"/>
        <v>02.06.02.06.008</v>
      </c>
      <c r="G1409" s="1144"/>
      <c r="H1409" s="1142" t="s">
        <v>2114</v>
      </c>
      <c r="J1409" s="1142" t="str">
        <f t="shared" si="43"/>
        <v>02.06.02.06.008 Sound System</v>
      </c>
    </row>
    <row r="1410" spans="1:10" x14ac:dyDescent="0.25">
      <c r="A1410" s="1142">
        <v>2</v>
      </c>
      <c r="B1410" s="1142">
        <v>6</v>
      </c>
      <c r="C1410" s="1142">
        <v>2</v>
      </c>
      <c r="D1410" s="1142">
        <v>6</v>
      </c>
      <c r="E1410" s="1142">
        <v>9</v>
      </c>
      <c r="F1410" s="1143" t="str">
        <f t="shared" si="42"/>
        <v>02.06.02.06.009</v>
      </c>
      <c r="G1410" s="1144"/>
      <c r="H1410" s="1142" t="s">
        <v>2115</v>
      </c>
      <c r="J1410" s="1142" t="str">
        <f t="shared" si="43"/>
        <v>02.06.02.06.009 Compact Disc</v>
      </c>
    </row>
    <row r="1411" spans="1:10" x14ac:dyDescent="0.25">
      <c r="A1411" s="1142">
        <v>2</v>
      </c>
      <c r="B1411" s="1142">
        <v>6</v>
      </c>
      <c r="C1411" s="1142">
        <v>2</v>
      </c>
      <c r="D1411" s="1142">
        <v>6</v>
      </c>
      <c r="E1411" s="1142">
        <v>10</v>
      </c>
      <c r="F1411" s="1143" t="str">
        <f t="shared" si="42"/>
        <v>02.06.02.06.010</v>
      </c>
      <c r="G1411" s="1144"/>
      <c r="H1411" s="1142" t="s">
        <v>2116</v>
      </c>
      <c r="J1411" s="1142" t="str">
        <f t="shared" si="43"/>
        <v>02.06.02.06.010 Laser Disc</v>
      </c>
    </row>
    <row r="1412" spans="1:10" x14ac:dyDescent="0.25">
      <c r="A1412" s="1142">
        <v>2</v>
      </c>
      <c r="B1412" s="1142">
        <v>6</v>
      </c>
      <c r="C1412" s="1142">
        <v>2</v>
      </c>
      <c r="D1412" s="1142">
        <v>6</v>
      </c>
      <c r="E1412" s="1142">
        <v>11</v>
      </c>
      <c r="F1412" s="1143" t="str">
        <f t="shared" ref="F1412:F1475" si="44">IF(A1412&lt;&gt;"",RIGHT("0"&amp;A1412,2)&amp;"."&amp;RIGHT("0"&amp;B1412,2)&amp;"."&amp;RIGHT("0"&amp;C1412,2)&amp;"."&amp;RIGHT("0"&amp;D1412,2)&amp;"."&amp;IF(LEN(E1412)&lt;3,RIGHT("00"&amp;E1412,3),E1412),"")</f>
        <v>02.06.02.06.011</v>
      </c>
      <c r="G1412" s="1144"/>
      <c r="H1412" s="1142" t="s">
        <v>2117</v>
      </c>
      <c r="J1412" s="1142" t="str">
        <f t="shared" ref="J1412:J1475" si="45">F1412&amp;" "&amp;H1412</f>
        <v>02.06.02.06.011 Karaoke</v>
      </c>
    </row>
    <row r="1413" spans="1:10" x14ac:dyDescent="0.25">
      <c r="A1413" s="1142">
        <v>2</v>
      </c>
      <c r="B1413" s="1142">
        <v>6</v>
      </c>
      <c r="C1413" s="1142">
        <v>2</v>
      </c>
      <c r="D1413" s="1142">
        <v>6</v>
      </c>
      <c r="E1413" s="1142">
        <v>12</v>
      </c>
      <c r="F1413" s="1143" t="str">
        <f t="shared" si="44"/>
        <v>02.06.02.06.012</v>
      </c>
      <c r="G1413" s="1144"/>
      <c r="H1413" s="1142" t="s">
        <v>2118</v>
      </c>
      <c r="J1413" s="1142" t="str">
        <f t="shared" si="45"/>
        <v>02.06.02.06.012 Wireless</v>
      </c>
    </row>
    <row r="1414" spans="1:10" x14ac:dyDescent="0.25">
      <c r="A1414" s="1142">
        <v>2</v>
      </c>
      <c r="B1414" s="1142">
        <v>6</v>
      </c>
      <c r="C1414" s="1142">
        <v>2</v>
      </c>
      <c r="D1414" s="1142">
        <v>6</v>
      </c>
      <c r="E1414" s="1142">
        <v>13</v>
      </c>
      <c r="F1414" s="1143" t="str">
        <f t="shared" si="44"/>
        <v>02.06.02.06.013</v>
      </c>
      <c r="G1414" s="1144"/>
      <c r="H1414" s="1142" t="s">
        <v>2119</v>
      </c>
      <c r="J1414" s="1142" t="str">
        <f t="shared" si="45"/>
        <v>02.06.02.06.013 Megaphone</v>
      </c>
    </row>
    <row r="1415" spans="1:10" x14ac:dyDescent="0.25">
      <c r="A1415" s="1142">
        <v>2</v>
      </c>
      <c r="B1415" s="1142">
        <v>6</v>
      </c>
      <c r="C1415" s="1142">
        <v>2</v>
      </c>
      <c r="D1415" s="1142">
        <v>6</v>
      </c>
      <c r="E1415" s="1142">
        <v>14</v>
      </c>
      <c r="F1415" s="1143" t="str">
        <f t="shared" si="44"/>
        <v>02.06.02.06.014</v>
      </c>
      <c r="G1415" s="1144"/>
      <c r="H1415" s="1142" t="s">
        <v>2120</v>
      </c>
      <c r="J1415" s="1142" t="str">
        <f t="shared" si="45"/>
        <v>02.06.02.06.014 Microphone</v>
      </c>
    </row>
    <row r="1416" spans="1:10" x14ac:dyDescent="0.25">
      <c r="A1416" s="1142">
        <v>2</v>
      </c>
      <c r="B1416" s="1142">
        <v>6</v>
      </c>
      <c r="C1416" s="1142">
        <v>2</v>
      </c>
      <c r="D1416" s="1142">
        <v>6</v>
      </c>
      <c r="E1416" s="1142">
        <v>15</v>
      </c>
      <c r="F1416" s="1143" t="str">
        <f t="shared" si="44"/>
        <v>02.06.02.06.015</v>
      </c>
      <c r="G1416" s="1144"/>
      <c r="H1416" s="1142" t="s">
        <v>2121</v>
      </c>
      <c r="J1416" s="1142" t="str">
        <f t="shared" si="45"/>
        <v>02.06.02.06.015 Microphone Floor Stand</v>
      </c>
    </row>
    <row r="1417" spans="1:10" x14ac:dyDescent="0.25">
      <c r="A1417" s="1142">
        <v>2</v>
      </c>
      <c r="B1417" s="1142">
        <v>6</v>
      </c>
      <c r="C1417" s="1142">
        <v>2</v>
      </c>
      <c r="D1417" s="1142">
        <v>6</v>
      </c>
      <c r="E1417" s="1142">
        <v>16</v>
      </c>
      <c r="F1417" s="1143" t="str">
        <f t="shared" si="44"/>
        <v>02.06.02.06.016</v>
      </c>
      <c r="G1417" s="1144"/>
      <c r="H1417" s="1142" t="s">
        <v>2122</v>
      </c>
      <c r="J1417" s="1142" t="str">
        <f t="shared" si="45"/>
        <v>02.06.02.06.016 Microphone Table Stand</v>
      </c>
    </row>
    <row r="1418" spans="1:10" x14ac:dyDescent="0.25">
      <c r="A1418" s="1142">
        <v>2</v>
      </c>
      <c r="B1418" s="1142">
        <v>6</v>
      </c>
      <c r="C1418" s="1142">
        <v>2</v>
      </c>
      <c r="D1418" s="1142">
        <v>6</v>
      </c>
      <c r="E1418" s="1142">
        <v>17</v>
      </c>
      <c r="F1418" s="1143" t="str">
        <f t="shared" si="44"/>
        <v>02.06.02.06.017</v>
      </c>
      <c r="G1418" s="1144"/>
      <c r="H1418" s="1142" t="s">
        <v>2123</v>
      </c>
      <c r="J1418" s="1142" t="str">
        <f t="shared" si="45"/>
        <v>02.06.02.06.017 Mic Conference</v>
      </c>
    </row>
    <row r="1419" spans="1:10" x14ac:dyDescent="0.25">
      <c r="A1419" s="1142">
        <v>2</v>
      </c>
      <c r="B1419" s="1142">
        <v>6</v>
      </c>
      <c r="C1419" s="1142">
        <v>2</v>
      </c>
      <c r="D1419" s="1142">
        <v>6</v>
      </c>
      <c r="E1419" s="1142">
        <v>18</v>
      </c>
      <c r="F1419" s="1143" t="str">
        <f t="shared" si="44"/>
        <v>02.06.02.06.018</v>
      </c>
      <c r="G1419" s="1144"/>
      <c r="H1419" s="1142" t="s">
        <v>2124</v>
      </c>
      <c r="J1419" s="1142" t="str">
        <f t="shared" si="45"/>
        <v>02.06.02.06.018 Unit Power Supply</v>
      </c>
    </row>
    <row r="1420" spans="1:10" x14ac:dyDescent="0.25">
      <c r="A1420" s="1142">
        <v>2</v>
      </c>
      <c r="B1420" s="1142">
        <v>6</v>
      </c>
      <c r="C1420" s="1142">
        <v>2</v>
      </c>
      <c r="D1420" s="1142">
        <v>6</v>
      </c>
      <c r="E1420" s="1142">
        <v>19</v>
      </c>
      <c r="F1420" s="1143" t="str">
        <f t="shared" si="44"/>
        <v>02.06.02.06.019</v>
      </c>
      <c r="G1420" s="1144"/>
      <c r="H1420" s="1142" t="s">
        <v>2125</v>
      </c>
      <c r="J1420" s="1142" t="str">
        <f t="shared" si="45"/>
        <v>02.06.02.06.019 Step Up/Down</v>
      </c>
    </row>
    <row r="1421" spans="1:10" x14ac:dyDescent="0.25">
      <c r="A1421" s="1142">
        <v>2</v>
      </c>
      <c r="B1421" s="1142">
        <v>6</v>
      </c>
      <c r="C1421" s="1142">
        <v>2</v>
      </c>
      <c r="D1421" s="1142">
        <v>6</v>
      </c>
      <c r="E1421" s="1142">
        <v>20</v>
      </c>
      <c r="F1421" s="1143" t="str">
        <f t="shared" si="44"/>
        <v>02.06.02.06.020</v>
      </c>
      <c r="G1421" s="1144"/>
      <c r="H1421" s="1142" t="s">
        <v>2126</v>
      </c>
      <c r="J1421" s="1142" t="str">
        <f t="shared" si="45"/>
        <v>02.06.02.06.020 Stabilisator</v>
      </c>
    </row>
    <row r="1422" spans="1:10" x14ac:dyDescent="0.25">
      <c r="A1422" s="1142">
        <v>2</v>
      </c>
      <c r="B1422" s="1142">
        <v>6</v>
      </c>
      <c r="C1422" s="1142">
        <v>2</v>
      </c>
      <c r="D1422" s="1142">
        <v>6</v>
      </c>
      <c r="E1422" s="1142">
        <v>21</v>
      </c>
      <c r="F1422" s="1143" t="str">
        <f t="shared" si="44"/>
        <v>02.06.02.06.021</v>
      </c>
      <c r="G1422" s="1144"/>
      <c r="H1422" s="1142" t="s">
        <v>2127</v>
      </c>
      <c r="J1422" s="1142" t="str">
        <f t="shared" si="45"/>
        <v>02.06.02.06.021 Camera Video</v>
      </c>
    </row>
    <row r="1423" spans="1:10" x14ac:dyDescent="0.25">
      <c r="A1423" s="1142">
        <v>2</v>
      </c>
      <c r="B1423" s="1142">
        <v>6</v>
      </c>
      <c r="C1423" s="1142">
        <v>2</v>
      </c>
      <c r="D1423" s="1142">
        <v>6</v>
      </c>
      <c r="E1423" s="1142">
        <v>22</v>
      </c>
      <c r="F1423" s="1143" t="str">
        <f t="shared" si="44"/>
        <v>02.06.02.06.022</v>
      </c>
      <c r="G1423" s="1144"/>
      <c r="H1423" s="1142" t="s">
        <v>2128</v>
      </c>
      <c r="J1423" s="1142" t="str">
        <f t="shared" si="45"/>
        <v>02.06.02.06.022 Camera Film</v>
      </c>
    </row>
    <row r="1424" spans="1:10" x14ac:dyDescent="0.25">
      <c r="A1424" s="1142">
        <v>2</v>
      </c>
      <c r="B1424" s="1142">
        <v>6</v>
      </c>
      <c r="C1424" s="1142">
        <v>2</v>
      </c>
      <c r="D1424" s="1142">
        <v>6</v>
      </c>
      <c r="E1424" s="1142">
        <v>23</v>
      </c>
      <c r="F1424" s="1143" t="str">
        <f t="shared" si="44"/>
        <v>02.06.02.06.023</v>
      </c>
      <c r="G1424" s="1144"/>
      <c r="H1424" s="1142" t="s">
        <v>2129</v>
      </c>
      <c r="J1424" s="1142" t="str">
        <f t="shared" si="45"/>
        <v>02.06.02.06.023 Tustel</v>
      </c>
    </row>
    <row r="1425" spans="1:10" x14ac:dyDescent="0.25">
      <c r="A1425" s="1142">
        <v>2</v>
      </c>
      <c r="B1425" s="1142">
        <v>6</v>
      </c>
      <c r="C1425" s="1142">
        <v>2</v>
      </c>
      <c r="D1425" s="1142">
        <v>6</v>
      </c>
      <c r="E1425" s="1142">
        <v>24</v>
      </c>
      <c r="F1425" s="1143" t="str">
        <f t="shared" si="44"/>
        <v>02.06.02.06.024</v>
      </c>
      <c r="G1425" s="1144"/>
      <c r="H1425" s="1142" t="s">
        <v>2130</v>
      </c>
      <c r="J1425" s="1142" t="str">
        <f t="shared" si="45"/>
        <v>02.06.02.06.024 Mesin Jahit</v>
      </c>
    </row>
    <row r="1426" spans="1:10" x14ac:dyDescent="0.25">
      <c r="A1426" s="1142">
        <v>2</v>
      </c>
      <c r="B1426" s="1142">
        <v>6</v>
      </c>
      <c r="C1426" s="1142">
        <v>2</v>
      </c>
      <c r="D1426" s="1142">
        <v>6</v>
      </c>
      <c r="E1426" s="1142">
        <v>25</v>
      </c>
      <c r="F1426" s="1143" t="str">
        <f t="shared" si="44"/>
        <v>02.06.02.06.025</v>
      </c>
      <c r="G1426" s="1144"/>
      <c r="H1426" s="1142" t="s">
        <v>2131</v>
      </c>
      <c r="J1426" s="1142" t="str">
        <f t="shared" si="45"/>
        <v>02.06.02.06.025 Timbangan Orang</v>
      </c>
    </row>
    <row r="1427" spans="1:10" x14ac:dyDescent="0.25">
      <c r="A1427" s="1142">
        <v>2</v>
      </c>
      <c r="B1427" s="1142">
        <v>6</v>
      </c>
      <c r="C1427" s="1142">
        <v>2</v>
      </c>
      <c r="D1427" s="1142">
        <v>6</v>
      </c>
      <c r="E1427" s="1142">
        <v>26</v>
      </c>
      <c r="F1427" s="1143" t="str">
        <f t="shared" si="44"/>
        <v>02.06.02.06.026</v>
      </c>
      <c r="G1427" s="1144"/>
      <c r="H1427" s="1142" t="s">
        <v>2132</v>
      </c>
      <c r="J1427" s="1142" t="str">
        <f t="shared" si="45"/>
        <v>02.06.02.06.026 Timbangan Badan</v>
      </c>
    </row>
    <row r="1428" spans="1:10" x14ac:dyDescent="0.25">
      <c r="A1428" s="1142">
        <v>2</v>
      </c>
      <c r="B1428" s="1142">
        <v>6</v>
      </c>
      <c r="C1428" s="1142">
        <v>2</v>
      </c>
      <c r="D1428" s="1142">
        <v>6</v>
      </c>
      <c r="E1428" s="1142">
        <v>27</v>
      </c>
      <c r="F1428" s="1143" t="str">
        <f t="shared" si="44"/>
        <v>02.06.02.06.027</v>
      </c>
      <c r="G1428" s="1144"/>
      <c r="H1428" s="1142" t="s">
        <v>2133</v>
      </c>
      <c r="J1428" s="1142" t="str">
        <f t="shared" si="45"/>
        <v>02.06.02.06.027 Alat Hiasan</v>
      </c>
    </row>
    <row r="1429" spans="1:10" x14ac:dyDescent="0.25">
      <c r="A1429" s="1142">
        <v>2</v>
      </c>
      <c r="B1429" s="1142">
        <v>6</v>
      </c>
      <c r="C1429" s="1142">
        <v>2</v>
      </c>
      <c r="D1429" s="1142">
        <v>6</v>
      </c>
      <c r="E1429" s="1142">
        <v>28</v>
      </c>
      <c r="F1429" s="1143" t="str">
        <f t="shared" si="44"/>
        <v>02.06.02.06.028</v>
      </c>
      <c r="G1429" s="1144"/>
      <c r="H1429" s="1142" t="s">
        <v>2134</v>
      </c>
      <c r="J1429" s="1142" t="str">
        <f t="shared" si="45"/>
        <v>02.06.02.06.028 Lambang Garuda Pancasila</v>
      </c>
    </row>
    <row r="1430" spans="1:10" x14ac:dyDescent="0.25">
      <c r="A1430" s="1142">
        <v>2</v>
      </c>
      <c r="B1430" s="1142">
        <v>6</v>
      </c>
      <c r="C1430" s="1142">
        <v>2</v>
      </c>
      <c r="D1430" s="1142">
        <v>6</v>
      </c>
      <c r="E1430" s="1142">
        <v>29</v>
      </c>
      <c r="F1430" s="1143" t="str">
        <f t="shared" si="44"/>
        <v>02.06.02.06.029</v>
      </c>
      <c r="G1430" s="1144"/>
      <c r="H1430" s="1142" t="s">
        <v>2135</v>
      </c>
      <c r="J1430" s="1142" t="str">
        <f t="shared" si="45"/>
        <v>02.06.02.06.029 Gambar Presiden/Wakil Presiden</v>
      </c>
    </row>
    <row r="1431" spans="1:10" x14ac:dyDescent="0.25">
      <c r="A1431" s="1142">
        <v>2</v>
      </c>
      <c r="B1431" s="1142">
        <v>6</v>
      </c>
      <c r="C1431" s="1142">
        <v>2</v>
      </c>
      <c r="D1431" s="1142">
        <v>6</v>
      </c>
      <c r="E1431" s="1142">
        <v>30</v>
      </c>
      <c r="F1431" s="1143" t="str">
        <f t="shared" si="44"/>
        <v>02.06.02.06.030</v>
      </c>
      <c r="G1431" s="1144"/>
      <c r="H1431" s="1142" t="s">
        <v>2136</v>
      </c>
      <c r="J1431" s="1142" t="str">
        <f t="shared" si="45"/>
        <v>02.06.02.06.030 Lambang Korpri/Dharma Wanita</v>
      </c>
    </row>
    <row r="1432" spans="1:10" x14ac:dyDescent="0.25">
      <c r="A1432" s="1142">
        <v>2</v>
      </c>
      <c r="B1432" s="1142">
        <v>6</v>
      </c>
      <c r="C1432" s="1142">
        <v>2</v>
      </c>
      <c r="D1432" s="1142">
        <v>6</v>
      </c>
      <c r="E1432" s="1142">
        <v>31</v>
      </c>
      <c r="F1432" s="1143" t="str">
        <f t="shared" si="44"/>
        <v>02.06.02.06.031</v>
      </c>
      <c r="G1432" s="1144"/>
      <c r="H1432" s="1142" t="s">
        <v>2137</v>
      </c>
      <c r="J1432" s="1142" t="str">
        <f t="shared" si="45"/>
        <v>02.06.02.06.031 Aquarium</v>
      </c>
    </row>
    <row r="1433" spans="1:10" x14ac:dyDescent="0.25">
      <c r="A1433" s="1142">
        <v>2</v>
      </c>
      <c r="B1433" s="1142">
        <v>6</v>
      </c>
      <c r="C1433" s="1142">
        <v>2</v>
      </c>
      <c r="D1433" s="1142">
        <v>6</v>
      </c>
      <c r="E1433" s="1142">
        <v>32</v>
      </c>
      <c r="F1433" s="1143" t="str">
        <f t="shared" si="44"/>
        <v>02.06.02.06.032</v>
      </c>
      <c r="G1433" s="1144"/>
      <c r="H1433" s="1142" t="s">
        <v>2138</v>
      </c>
      <c r="J1433" s="1142" t="str">
        <f t="shared" si="45"/>
        <v>02.06.02.06.032 Tiang Bendera</v>
      </c>
    </row>
    <row r="1434" spans="1:10" x14ac:dyDescent="0.25">
      <c r="A1434" s="1142">
        <v>2</v>
      </c>
      <c r="B1434" s="1142">
        <v>6</v>
      </c>
      <c r="C1434" s="1142">
        <v>2</v>
      </c>
      <c r="D1434" s="1142">
        <v>6</v>
      </c>
      <c r="E1434" s="1142">
        <v>33</v>
      </c>
      <c r="F1434" s="1143" t="str">
        <f t="shared" si="44"/>
        <v>02.06.02.06.033</v>
      </c>
      <c r="G1434" s="1144"/>
      <c r="H1434" s="1142" t="s">
        <v>2139</v>
      </c>
      <c r="J1434" s="1142" t="str">
        <f t="shared" si="45"/>
        <v>02.06.02.06.033 Petaka</v>
      </c>
    </row>
    <row r="1435" spans="1:10" x14ac:dyDescent="0.25">
      <c r="A1435" s="1142">
        <v>2</v>
      </c>
      <c r="B1435" s="1142">
        <v>6</v>
      </c>
      <c r="C1435" s="1142">
        <v>2</v>
      </c>
      <c r="D1435" s="1142">
        <v>6</v>
      </c>
      <c r="E1435" s="1142">
        <v>34</v>
      </c>
      <c r="F1435" s="1143" t="str">
        <f t="shared" si="44"/>
        <v>02.06.02.06.034</v>
      </c>
      <c r="G1435" s="1144"/>
      <c r="H1435" s="1142" t="s">
        <v>2140</v>
      </c>
      <c r="J1435" s="1142" t="str">
        <f t="shared" si="45"/>
        <v>02.06.02.06.034 Lift</v>
      </c>
    </row>
    <row r="1436" spans="1:10" x14ac:dyDescent="0.25">
      <c r="A1436" s="1142">
        <v>2</v>
      </c>
      <c r="B1436" s="1142">
        <v>6</v>
      </c>
      <c r="C1436" s="1142">
        <v>2</v>
      </c>
      <c r="D1436" s="1142">
        <v>6</v>
      </c>
      <c r="E1436" s="1142">
        <v>35</v>
      </c>
      <c r="F1436" s="1143" t="str">
        <f t="shared" si="44"/>
        <v>02.06.02.06.035</v>
      </c>
      <c r="G1436" s="1144"/>
      <c r="H1436" s="1142" t="s">
        <v>2141</v>
      </c>
      <c r="J1436" s="1142" t="str">
        <f t="shared" si="45"/>
        <v>02.06.02.06.035 Seterika</v>
      </c>
    </row>
    <row r="1437" spans="1:10" x14ac:dyDescent="0.25">
      <c r="A1437" s="1142">
        <v>2</v>
      </c>
      <c r="B1437" s="1142">
        <v>6</v>
      </c>
      <c r="C1437" s="1142">
        <v>2</v>
      </c>
      <c r="D1437" s="1142">
        <v>6</v>
      </c>
      <c r="E1437" s="1142">
        <v>36</v>
      </c>
      <c r="F1437" s="1143" t="str">
        <f t="shared" si="44"/>
        <v>02.06.02.06.036</v>
      </c>
      <c r="G1437" s="1144"/>
      <c r="H1437" s="1142" t="s">
        <v>2142</v>
      </c>
      <c r="J1437" s="1142" t="str">
        <f t="shared" si="45"/>
        <v>02.06.02.06.036 Water Filter</v>
      </c>
    </row>
    <row r="1438" spans="1:10" x14ac:dyDescent="0.25">
      <c r="A1438" s="1142">
        <v>2</v>
      </c>
      <c r="B1438" s="1142">
        <v>6</v>
      </c>
      <c r="C1438" s="1142">
        <v>2</v>
      </c>
      <c r="D1438" s="1142">
        <v>6</v>
      </c>
      <c r="E1438" s="1142">
        <v>37</v>
      </c>
      <c r="F1438" s="1143" t="str">
        <f t="shared" si="44"/>
        <v>02.06.02.06.037</v>
      </c>
      <c r="G1438" s="1144"/>
      <c r="H1438" s="1142" t="s">
        <v>2143</v>
      </c>
      <c r="J1438" s="1142" t="str">
        <f t="shared" si="45"/>
        <v>02.06.02.06.037 Tangga Alumunium</v>
      </c>
    </row>
    <row r="1439" spans="1:10" x14ac:dyDescent="0.25">
      <c r="A1439" s="1142">
        <v>2</v>
      </c>
      <c r="B1439" s="1142">
        <v>6</v>
      </c>
      <c r="C1439" s="1142">
        <v>2</v>
      </c>
      <c r="D1439" s="1142">
        <v>6</v>
      </c>
      <c r="E1439" s="1142">
        <v>38</v>
      </c>
      <c r="F1439" s="1143" t="str">
        <f t="shared" si="44"/>
        <v>02.06.02.06.038</v>
      </c>
      <c r="G1439" s="1144"/>
      <c r="H1439" s="1142" t="s">
        <v>2144</v>
      </c>
      <c r="J1439" s="1142" t="str">
        <f t="shared" si="45"/>
        <v>02.06.02.06.038 Kaca Hias</v>
      </c>
    </row>
    <row r="1440" spans="1:10" x14ac:dyDescent="0.25">
      <c r="A1440" s="1142">
        <v>2</v>
      </c>
      <c r="B1440" s="1142">
        <v>6</v>
      </c>
      <c r="C1440" s="1142">
        <v>2</v>
      </c>
      <c r="D1440" s="1142">
        <v>6</v>
      </c>
      <c r="E1440" s="1142">
        <v>39</v>
      </c>
      <c r="F1440" s="1143" t="str">
        <f t="shared" si="44"/>
        <v>02.06.02.06.039</v>
      </c>
      <c r="G1440" s="1144"/>
      <c r="H1440" s="1142" t="s">
        <v>21</v>
      </c>
      <c r="J1440" s="1142" t="str">
        <f t="shared" si="45"/>
        <v>02.06.02.06.039 Dispenser</v>
      </c>
    </row>
    <row r="1441" spans="1:10" x14ac:dyDescent="0.25">
      <c r="A1441" s="1142">
        <v>2</v>
      </c>
      <c r="B1441" s="1142">
        <v>6</v>
      </c>
      <c r="C1441" s="1142">
        <v>2</v>
      </c>
      <c r="D1441" s="1142">
        <v>6</v>
      </c>
      <c r="E1441" s="1142">
        <v>40</v>
      </c>
      <c r="F1441" s="1143" t="str">
        <f t="shared" si="44"/>
        <v>02.06.02.06.040</v>
      </c>
      <c r="G1441" s="1144"/>
      <c r="H1441" s="1142" t="s">
        <v>2145</v>
      </c>
      <c r="J1441" s="1142" t="str">
        <f t="shared" si="45"/>
        <v>02.06.02.06.040 Mimbar/Podium</v>
      </c>
    </row>
    <row r="1442" spans="1:10" x14ac:dyDescent="0.25">
      <c r="A1442" s="1142">
        <v>2</v>
      </c>
      <c r="B1442" s="1142">
        <v>6</v>
      </c>
      <c r="C1442" s="1142">
        <v>2</v>
      </c>
      <c r="D1442" s="1142">
        <v>6</v>
      </c>
      <c r="E1442" s="1142">
        <v>41</v>
      </c>
      <c r="F1442" s="1143" t="str">
        <f t="shared" si="44"/>
        <v>02.06.02.06.041</v>
      </c>
      <c r="G1442" s="1144"/>
      <c r="H1442" s="1142" t="s">
        <v>2146</v>
      </c>
      <c r="J1442" s="1142" t="str">
        <f t="shared" si="45"/>
        <v>02.06.02.06.041 Gucci</v>
      </c>
    </row>
    <row r="1443" spans="1:10" x14ac:dyDescent="0.25">
      <c r="A1443" s="1142">
        <v>2</v>
      </c>
      <c r="B1443" s="1142">
        <v>6</v>
      </c>
      <c r="C1443" s="1142">
        <v>2</v>
      </c>
      <c r="D1443" s="1142">
        <v>6</v>
      </c>
      <c r="E1443" s="1142">
        <v>42</v>
      </c>
      <c r="F1443" s="1143" t="str">
        <f t="shared" si="44"/>
        <v>02.06.02.06.042</v>
      </c>
      <c r="G1443" s="1144"/>
      <c r="H1443" s="1142" t="s">
        <v>2147</v>
      </c>
      <c r="J1443" s="1142" t="str">
        <f t="shared" si="45"/>
        <v>02.06.02.06.042 Tangga Hidrolik</v>
      </c>
    </row>
    <row r="1444" spans="1:10" x14ac:dyDescent="0.25">
      <c r="A1444" s="1142">
        <v>2</v>
      </c>
      <c r="B1444" s="1142">
        <v>6</v>
      </c>
      <c r="C1444" s="1142">
        <v>2</v>
      </c>
      <c r="D1444" s="1142">
        <v>6</v>
      </c>
      <c r="E1444" s="1142">
        <v>43</v>
      </c>
      <c r="F1444" s="1143" t="str">
        <f t="shared" si="44"/>
        <v>02.06.02.06.043</v>
      </c>
      <c r="G1444" s="1144"/>
      <c r="H1444" s="1142" t="s">
        <v>2148</v>
      </c>
      <c r="J1444" s="1142" t="str">
        <f t="shared" si="45"/>
        <v>02.06.02.06.043 Palu Sidang</v>
      </c>
    </row>
    <row r="1445" spans="1:10" x14ac:dyDescent="0.25">
      <c r="A1445" s="1142">
        <v>2</v>
      </c>
      <c r="B1445" s="1142">
        <v>6</v>
      </c>
      <c r="C1445" s="1142">
        <v>2</v>
      </c>
      <c r="D1445" s="1142">
        <v>6</v>
      </c>
      <c r="E1445" s="1142">
        <v>44</v>
      </c>
      <c r="F1445" s="1143" t="str">
        <f t="shared" si="44"/>
        <v>02.06.02.06.044</v>
      </c>
      <c r="G1445" s="1144"/>
      <c r="H1445" s="1142" t="s">
        <v>2149</v>
      </c>
      <c r="J1445" s="1142" t="str">
        <f t="shared" si="45"/>
        <v>02.06.02.06.044 Mesin Pengering Pakaian</v>
      </c>
    </row>
    <row r="1446" spans="1:10" x14ac:dyDescent="0.25">
      <c r="A1446" s="1142">
        <v>2</v>
      </c>
      <c r="B1446" s="1142">
        <v>6</v>
      </c>
      <c r="C1446" s="1142">
        <v>2</v>
      </c>
      <c r="D1446" s="1142">
        <v>6</v>
      </c>
      <c r="E1446" s="1142">
        <v>45</v>
      </c>
      <c r="F1446" s="1143" t="str">
        <f t="shared" si="44"/>
        <v>02.06.02.06.045</v>
      </c>
      <c r="G1446" s="1144"/>
      <c r="H1446" s="1142" t="s">
        <v>2150</v>
      </c>
      <c r="J1446" s="1142" t="str">
        <f t="shared" si="45"/>
        <v>02.06.02.06.045 Lambang Instansi</v>
      </c>
    </row>
    <row r="1447" spans="1:10" x14ac:dyDescent="0.25">
      <c r="A1447" s="1142">
        <v>2</v>
      </c>
      <c r="B1447" s="1142">
        <v>6</v>
      </c>
      <c r="C1447" s="1142">
        <v>2</v>
      </c>
      <c r="D1447" s="1142">
        <v>6</v>
      </c>
      <c r="E1447" s="1142">
        <v>46</v>
      </c>
      <c r="F1447" s="1143" t="str">
        <f t="shared" si="44"/>
        <v>02.06.02.06.046</v>
      </c>
      <c r="G1447" s="1144"/>
      <c r="H1447" s="1142" t="s">
        <v>2151</v>
      </c>
      <c r="J1447" s="1142" t="str">
        <f t="shared" si="45"/>
        <v>02.06.02.06.046 Lonceng/Genta</v>
      </c>
    </row>
    <row r="1448" spans="1:10" x14ac:dyDescent="0.25">
      <c r="A1448" s="1142">
        <v>2</v>
      </c>
      <c r="B1448" s="1142">
        <v>6</v>
      </c>
      <c r="C1448" s="1142">
        <v>2</v>
      </c>
      <c r="D1448" s="1142">
        <v>6</v>
      </c>
      <c r="E1448" s="1142">
        <v>47</v>
      </c>
      <c r="F1448" s="1143" t="str">
        <f t="shared" si="44"/>
        <v>02.06.02.06.047</v>
      </c>
      <c r="G1448" s="1144"/>
      <c r="H1448" s="1142" t="s">
        <v>2152</v>
      </c>
      <c r="J1448" s="1142" t="str">
        <f t="shared" si="45"/>
        <v>02.06.02.06.047 Mesin Pemotong Keramik</v>
      </c>
    </row>
    <row r="1449" spans="1:10" x14ac:dyDescent="0.25">
      <c r="A1449" s="1142">
        <v>2</v>
      </c>
      <c r="B1449" s="1142">
        <v>6</v>
      </c>
      <c r="C1449" s="1142">
        <v>2</v>
      </c>
      <c r="D1449" s="1142">
        <v>6</v>
      </c>
      <c r="E1449" s="1142">
        <v>48</v>
      </c>
      <c r="F1449" s="1143" t="str">
        <f t="shared" si="44"/>
        <v>02.06.02.06.048</v>
      </c>
      <c r="G1449" s="1144"/>
      <c r="H1449" s="1142" t="s">
        <v>2153</v>
      </c>
      <c r="J1449" s="1142" t="str">
        <f t="shared" si="45"/>
        <v>02.06.02.06.048 Coofie Maker</v>
      </c>
    </row>
    <row r="1450" spans="1:10" x14ac:dyDescent="0.25">
      <c r="A1450" s="1142">
        <v>2</v>
      </c>
      <c r="B1450" s="1142">
        <v>6</v>
      </c>
      <c r="C1450" s="1142">
        <v>2</v>
      </c>
      <c r="D1450" s="1142">
        <v>6</v>
      </c>
      <c r="E1450" s="1142">
        <v>49</v>
      </c>
      <c r="F1450" s="1143" t="str">
        <f t="shared" si="44"/>
        <v>02.06.02.06.049</v>
      </c>
      <c r="G1450" s="1144"/>
      <c r="H1450" s="1142" t="s">
        <v>2154</v>
      </c>
      <c r="J1450" s="1142" t="str">
        <f t="shared" si="45"/>
        <v>02.06.02.06.049 Handy Cam</v>
      </c>
    </row>
    <row r="1451" spans="1:10" x14ac:dyDescent="0.25">
      <c r="A1451" s="1142">
        <v>2</v>
      </c>
      <c r="B1451" s="1142">
        <v>6</v>
      </c>
      <c r="C1451" s="1142">
        <v>2</v>
      </c>
      <c r="D1451" s="1142">
        <v>6</v>
      </c>
      <c r="E1451" s="1142">
        <v>50</v>
      </c>
      <c r="F1451" s="1143" t="str">
        <f t="shared" si="44"/>
        <v>02.06.02.06.050</v>
      </c>
      <c r="G1451" s="1144"/>
      <c r="H1451" s="1142" t="s">
        <v>2155</v>
      </c>
      <c r="J1451" s="1142" t="str">
        <f t="shared" si="45"/>
        <v>02.06.02.06.050 Alat Rumah Tangga Lain-lain</v>
      </c>
    </row>
    <row r="1452" spans="1:10" x14ac:dyDescent="0.25">
      <c r="A1452" s="1142">
        <v>2</v>
      </c>
      <c r="B1452" s="1142">
        <v>6</v>
      </c>
      <c r="C1452" s="1142">
        <v>2</v>
      </c>
      <c r="D1452" s="1142">
        <v>7</v>
      </c>
      <c r="E1452" s="1142">
        <v>1</v>
      </c>
      <c r="F1452" s="1143" t="str">
        <f t="shared" si="44"/>
        <v>02.06.02.07.001</v>
      </c>
      <c r="G1452" s="1144"/>
      <c r="H1452" s="1142" t="s">
        <v>2156</v>
      </c>
      <c r="J1452" s="1142" t="str">
        <f t="shared" si="45"/>
        <v>02.06.02.07.001 Alat Pemadam Portable</v>
      </c>
    </row>
    <row r="1453" spans="1:10" x14ac:dyDescent="0.25">
      <c r="A1453" s="1142">
        <v>2</v>
      </c>
      <c r="B1453" s="1142">
        <v>6</v>
      </c>
      <c r="C1453" s="1142">
        <v>2</v>
      </c>
      <c r="D1453" s="1142">
        <v>7</v>
      </c>
      <c r="E1453" s="1142">
        <v>2</v>
      </c>
      <c r="F1453" s="1143" t="str">
        <f t="shared" si="44"/>
        <v>02.06.02.07.002</v>
      </c>
      <c r="G1453" s="1144"/>
      <c r="H1453" s="1142" t="s">
        <v>2157</v>
      </c>
      <c r="J1453" s="1142" t="str">
        <f t="shared" si="45"/>
        <v>02.06.02.07.002 Pompa Kebakaran</v>
      </c>
    </row>
    <row r="1454" spans="1:10" x14ac:dyDescent="0.25">
      <c r="A1454" s="1142">
        <v>2</v>
      </c>
      <c r="B1454" s="1142">
        <v>6</v>
      </c>
      <c r="C1454" s="1142">
        <v>2</v>
      </c>
      <c r="D1454" s="1142">
        <v>7</v>
      </c>
      <c r="E1454" s="1142">
        <v>3</v>
      </c>
      <c r="F1454" s="1143" t="str">
        <f t="shared" si="44"/>
        <v>02.06.02.07.003</v>
      </c>
      <c r="G1454" s="1144"/>
      <c r="H1454" s="1142" t="s">
        <v>2158</v>
      </c>
      <c r="J1454" s="1142" t="str">
        <f t="shared" si="45"/>
        <v>02.06.02.07.003 Generator Busa</v>
      </c>
    </row>
    <row r="1455" spans="1:10" x14ac:dyDescent="0.25">
      <c r="A1455" s="1142">
        <v>2</v>
      </c>
      <c r="B1455" s="1142">
        <v>6</v>
      </c>
      <c r="C1455" s="1142">
        <v>2</v>
      </c>
      <c r="D1455" s="1142">
        <v>7</v>
      </c>
      <c r="E1455" s="1142">
        <v>4</v>
      </c>
      <c r="F1455" s="1143" t="str">
        <f t="shared" si="44"/>
        <v>02.06.02.07.004</v>
      </c>
      <c r="G1455" s="1144"/>
      <c r="H1455" s="1142" t="s">
        <v>2159</v>
      </c>
      <c r="J1455" s="1142" t="str">
        <f t="shared" si="45"/>
        <v>02.06.02.07.004 Detektor Kebakaran</v>
      </c>
    </row>
    <row r="1456" spans="1:10" x14ac:dyDescent="0.25">
      <c r="A1456" s="1142">
        <v>2</v>
      </c>
      <c r="B1456" s="1142">
        <v>6</v>
      </c>
      <c r="C1456" s="1142">
        <v>2</v>
      </c>
      <c r="D1456" s="1142">
        <v>7</v>
      </c>
      <c r="E1456" s="1142">
        <v>5</v>
      </c>
      <c r="F1456" s="1143" t="str">
        <f t="shared" si="44"/>
        <v>02.06.02.07.005</v>
      </c>
      <c r="G1456" s="1144"/>
      <c r="H1456" s="1142" t="s">
        <v>2160</v>
      </c>
      <c r="J1456" s="1142" t="str">
        <f t="shared" si="45"/>
        <v>02.06.02.07.005 Alat Splinker Otomatis</v>
      </c>
    </row>
    <row r="1457" spans="1:10" x14ac:dyDescent="0.25">
      <c r="A1457" s="1142">
        <v>2</v>
      </c>
      <c r="B1457" s="1142">
        <v>6</v>
      </c>
      <c r="C1457" s="1142">
        <v>2</v>
      </c>
      <c r="D1457" s="1142">
        <v>7</v>
      </c>
      <c r="E1457" s="1142">
        <v>6</v>
      </c>
      <c r="F1457" s="1143" t="str">
        <f t="shared" si="44"/>
        <v>02.06.02.07.006</v>
      </c>
      <c r="G1457" s="1144"/>
      <c r="H1457" s="1142" t="s">
        <v>2161</v>
      </c>
      <c r="J1457" s="1142" t="str">
        <f t="shared" si="45"/>
        <v>02.06.02.07.006 Panel Pengontrol Kebakaran</v>
      </c>
    </row>
    <row r="1458" spans="1:10" x14ac:dyDescent="0.25">
      <c r="A1458" s="1142">
        <v>2</v>
      </c>
      <c r="B1458" s="1142">
        <v>6</v>
      </c>
      <c r="C1458" s="1142">
        <v>2</v>
      </c>
      <c r="D1458" s="1142">
        <v>7</v>
      </c>
      <c r="E1458" s="1142">
        <v>7</v>
      </c>
      <c r="F1458" s="1143" t="str">
        <f t="shared" si="44"/>
        <v>02.06.02.07.007</v>
      </c>
      <c r="G1458" s="1144"/>
      <c r="H1458" s="1142" t="s">
        <v>2162</v>
      </c>
      <c r="J1458" s="1142" t="str">
        <f t="shared" si="45"/>
        <v>02.06.02.07.007 Tombol Kebakaran/Alarm</v>
      </c>
    </row>
    <row r="1459" spans="1:10" x14ac:dyDescent="0.25">
      <c r="A1459" s="1142">
        <v>2</v>
      </c>
      <c r="B1459" s="1142">
        <v>6</v>
      </c>
      <c r="C1459" s="1142">
        <v>2</v>
      </c>
      <c r="D1459" s="1142">
        <v>7</v>
      </c>
      <c r="E1459" s="1142">
        <v>8</v>
      </c>
      <c r="F1459" s="1143" t="str">
        <f t="shared" si="44"/>
        <v>02.06.02.07.008</v>
      </c>
      <c r="G1459" s="1144"/>
      <c r="H1459" s="1142" t="s">
        <v>2163</v>
      </c>
      <c r="J1459" s="1142" t="str">
        <f t="shared" si="45"/>
        <v>02.06.02.07.008 Hidran Kebakaran</v>
      </c>
    </row>
    <row r="1460" spans="1:10" x14ac:dyDescent="0.25">
      <c r="A1460" s="1142">
        <v>2</v>
      </c>
      <c r="B1460" s="1142">
        <v>6</v>
      </c>
      <c r="C1460" s="1142">
        <v>2</v>
      </c>
      <c r="D1460" s="1142">
        <v>7</v>
      </c>
      <c r="E1460" s="1142">
        <v>9</v>
      </c>
      <c r="F1460" s="1143" t="str">
        <f t="shared" si="44"/>
        <v>02.06.02.07.009</v>
      </c>
      <c r="G1460" s="1144"/>
      <c r="H1460" s="1142" t="s">
        <v>2164</v>
      </c>
      <c r="J1460" s="1142" t="str">
        <f t="shared" si="45"/>
        <v>02.06.02.07.009 Pipa Pemancar</v>
      </c>
    </row>
    <row r="1461" spans="1:10" x14ac:dyDescent="0.25">
      <c r="A1461" s="1142">
        <v>2</v>
      </c>
      <c r="B1461" s="1142">
        <v>6</v>
      </c>
      <c r="C1461" s="1142">
        <v>2</v>
      </c>
      <c r="D1461" s="1142">
        <v>7</v>
      </c>
      <c r="E1461" s="1142">
        <v>10</v>
      </c>
      <c r="F1461" s="1143" t="str">
        <f t="shared" si="44"/>
        <v>02.06.02.07.010</v>
      </c>
      <c r="G1461" s="1144"/>
      <c r="H1461" s="1142" t="s">
        <v>2165</v>
      </c>
      <c r="J1461" s="1142" t="str">
        <f t="shared" si="45"/>
        <v>02.06.02.07.010 Pakaian Panas/Lengkap</v>
      </c>
    </row>
    <row r="1462" spans="1:10" x14ac:dyDescent="0.25">
      <c r="A1462" s="1142">
        <v>2</v>
      </c>
      <c r="B1462" s="1142">
        <v>6</v>
      </c>
      <c r="C1462" s="1142">
        <v>2</v>
      </c>
      <c r="D1462" s="1142">
        <v>7</v>
      </c>
      <c r="E1462" s="1142">
        <v>11</v>
      </c>
      <c r="F1462" s="1143" t="str">
        <f t="shared" si="44"/>
        <v>02.06.02.07.011</v>
      </c>
      <c r="G1462" s="1144"/>
      <c r="H1462" s="1142" t="s">
        <v>2166</v>
      </c>
      <c r="J1462" s="1142" t="str">
        <f t="shared" si="45"/>
        <v>02.06.02.07.011 Masker Oksigen</v>
      </c>
    </row>
    <row r="1463" spans="1:10" x14ac:dyDescent="0.25">
      <c r="A1463" s="1142">
        <v>2</v>
      </c>
      <c r="B1463" s="1142">
        <v>6</v>
      </c>
      <c r="C1463" s="1142">
        <v>2</v>
      </c>
      <c r="D1463" s="1142">
        <v>7</v>
      </c>
      <c r="E1463" s="1142">
        <v>12</v>
      </c>
      <c r="F1463" s="1143" t="str">
        <f t="shared" si="44"/>
        <v>02.06.02.07.012</v>
      </c>
      <c r="G1463" s="1144"/>
      <c r="H1463" s="1142" t="s">
        <v>2167</v>
      </c>
      <c r="J1463" s="1142" t="str">
        <f t="shared" si="45"/>
        <v>02.06.02.07.012 Masker Gas</v>
      </c>
    </row>
    <row r="1464" spans="1:10" x14ac:dyDescent="0.25">
      <c r="A1464" s="1142">
        <v>2</v>
      </c>
      <c r="B1464" s="1142">
        <v>6</v>
      </c>
      <c r="C1464" s="1142">
        <v>2</v>
      </c>
      <c r="D1464" s="1142">
        <v>7</v>
      </c>
      <c r="E1464" s="1142">
        <v>13</v>
      </c>
      <c r="F1464" s="1143" t="str">
        <f t="shared" si="44"/>
        <v>02.06.02.07.013</v>
      </c>
      <c r="G1464" s="1144"/>
      <c r="H1464" s="1142" t="s">
        <v>2168</v>
      </c>
      <c r="J1464" s="1142" t="str">
        <f t="shared" si="45"/>
        <v>02.06.02.07.013 Alat Peluncur</v>
      </c>
    </row>
    <row r="1465" spans="1:10" x14ac:dyDescent="0.25">
      <c r="A1465" s="1142">
        <v>2</v>
      </c>
      <c r="B1465" s="1142">
        <v>6</v>
      </c>
      <c r="C1465" s="1142">
        <v>2</v>
      </c>
      <c r="D1465" s="1142">
        <v>7</v>
      </c>
      <c r="E1465" s="1142">
        <v>14</v>
      </c>
      <c r="F1465" s="1143" t="str">
        <f t="shared" si="44"/>
        <v>02.06.02.07.014</v>
      </c>
      <c r="G1465" s="1144"/>
      <c r="H1465" s="1142" t="s">
        <v>2169</v>
      </c>
      <c r="J1465" s="1142" t="str">
        <f t="shared" si="45"/>
        <v>02.06.02.07.014 Lemari Slang</v>
      </c>
    </row>
    <row r="1466" spans="1:10" x14ac:dyDescent="0.25">
      <c r="A1466" s="1142">
        <v>2</v>
      </c>
      <c r="B1466" s="1142">
        <v>6</v>
      </c>
      <c r="C1466" s="1142">
        <v>2</v>
      </c>
      <c r="D1466" s="1142">
        <v>7</v>
      </c>
      <c r="E1466" s="1142">
        <v>15</v>
      </c>
      <c r="F1466" s="1143" t="str">
        <f t="shared" si="44"/>
        <v>02.06.02.07.015</v>
      </c>
      <c r="G1466" s="1144"/>
      <c r="H1466" s="1142" t="s">
        <v>2170</v>
      </c>
      <c r="J1466" s="1142" t="str">
        <f t="shared" si="45"/>
        <v>02.06.02.07.015 Lonceng Kebakaran</v>
      </c>
    </row>
    <row r="1467" spans="1:10" x14ac:dyDescent="0.25">
      <c r="A1467" s="1142">
        <v>2</v>
      </c>
      <c r="B1467" s="1142">
        <v>6</v>
      </c>
      <c r="C1467" s="1142">
        <v>2</v>
      </c>
      <c r="D1467" s="1142">
        <v>7</v>
      </c>
      <c r="E1467" s="1142">
        <v>16</v>
      </c>
      <c r="F1467" s="1143" t="str">
        <f t="shared" si="44"/>
        <v>02.06.02.07.016</v>
      </c>
      <c r="G1467" s="1144"/>
      <c r="H1467" s="1142" t="s">
        <v>2171</v>
      </c>
      <c r="J1467" s="1142" t="str">
        <f t="shared" si="45"/>
        <v>02.06.02.07.016 Alat Pembantu Pemadam Kebakaran</v>
      </c>
    </row>
    <row r="1468" spans="1:10" x14ac:dyDescent="0.25">
      <c r="A1468" s="1142">
        <v>2</v>
      </c>
      <c r="B1468" s="1142">
        <v>6</v>
      </c>
      <c r="C1468" s="1142">
        <v>2</v>
      </c>
      <c r="D1468" s="1142">
        <v>7</v>
      </c>
      <c r="E1468" s="1142">
        <v>17</v>
      </c>
      <c r="F1468" s="1143" t="str">
        <f t="shared" si="44"/>
        <v>02.06.02.07.017</v>
      </c>
      <c r="G1468" s="1144"/>
      <c r="H1468" s="1142" t="s">
        <v>2172</v>
      </c>
      <c r="J1468" s="1142" t="str">
        <f t="shared" si="45"/>
        <v>02.06.02.07.017 Alat Pemdam Kebakaran Lain-lain</v>
      </c>
    </row>
    <row r="1469" spans="1:10" x14ac:dyDescent="0.25">
      <c r="A1469" s="1142">
        <v>2</v>
      </c>
      <c r="B1469" s="1142">
        <v>6</v>
      </c>
      <c r="C1469" s="1142">
        <v>3</v>
      </c>
      <c r="D1469" s="1142">
        <v>1</v>
      </c>
      <c r="E1469" s="1142">
        <v>1</v>
      </c>
      <c r="F1469" s="1143" t="str">
        <f t="shared" si="44"/>
        <v>02.06.03.01.001</v>
      </c>
      <c r="G1469" s="1144"/>
      <c r="H1469" s="1142" t="s">
        <v>2173</v>
      </c>
      <c r="J1469" s="1142" t="str">
        <f t="shared" si="45"/>
        <v>02.06.03.01.001 Mainframe</v>
      </c>
    </row>
    <row r="1470" spans="1:10" x14ac:dyDescent="0.25">
      <c r="A1470" s="1142">
        <v>2</v>
      </c>
      <c r="B1470" s="1142">
        <v>6</v>
      </c>
      <c r="C1470" s="1142">
        <v>3</v>
      </c>
      <c r="D1470" s="1142">
        <v>1</v>
      </c>
      <c r="E1470" s="1142">
        <v>2</v>
      </c>
      <c r="F1470" s="1143" t="str">
        <f t="shared" si="44"/>
        <v>02.06.03.01.002</v>
      </c>
      <c r="G1470" s="1144"/>
      <c r="H1470" s="1142" t="s">
        <v>2174</v>
      </c>
      <c r="J1470" s="1142" t="str">
        <f t="shared" si="45"/>
        <v>02.06.03.01.002 Mini Komputer</v>
      </c>
    </row>
    <row r="1471" spans="1:10" x14ac:dyDescent="0.25">
      <c r="A1471" s="1142">
        <v>2</v>
      </c>
      <c r="B1471" s="1142">
        <v>6</v>
      </c>
      <c r="C1471" s="1142">
        <v>3</v>
      </c>
      <c r="D1471" s="1142">
        <v>1</v>
      </c>
      <c r="E1471" s="1142">
        <v>3</v>
      </c>
      <c r="F1471" s="1143" t="str">
        <f t="shared" si="44"/>
        <v>02.06.03.01.003</v>
      </c>
      <c r="G1471" s="1144"/>
      <c r="H1471" s="1142" t="s">
        <v>2175</v>
      </c>
      <c r="J1471" s="1142" t="str">
        <f t="shared" si="45"/>
        <v>02.06.03.01.003 Local Area Network (LAN)</v>
      </c>
    </row>
    <row r="1472" spans="1:10" x14ac:dyDescent="0.25">
      <c r="A1472" s="1142">
        <v>2</v>
      </c>
      <c r="B1472" s="1142">
        <v>6</v>
      </c>
      <c r="C1472" s="1142">
        <v>3</v>
      </c>
      <c r="D1472" s="1142">
        <v>1</v>
      </c>
      <c r="E1472" s="1142">
        <v>4</v>
      </c>
      <c r="F1472" s="1143" t="str">
        <f t="shared" si="44"/>
        <v>02.06.03.01.004</v>
      </c>
      <c r="G1472" s="1144"/>
      <c r="H1472" s="1142" t="s">
        <v>2176</v>
      </c>
      <c r="J1472" s="1142" t="str">
        <f t="shared" si="45"/>
        <v>02.06.03.01.004 Internet</v>
      </c>
    </row>
    <row r="1473" spans="1:10" x14ac:dyDescent="0.25">
      <c r="A1473" s="1142">
        <v>2</v>
      </c>
      <c r="B1473" s="1142">
        <v>6</v>
      </c>
      <c r="C1473" s="1142">
        <v>3</v>
      </c>
      <c r="D1473" s="1142">
        <v>1</v>
      </c>
      <c r="E1473" s="1142">
        <v>5</v>
      </c>
      <c r="F1473" s="1143" t="str">
        <f t="shared" si="44"/>
        <v>02.06.03.01.005</v>
      </c>
      <c r="G1473" s="1144"/>
      <c r="H1473" s="1142" t="s">
        <v>2177</v>
      </c>
      <c r="J1473" s="1142" t="str">
        <f t="shared" si="45"/>
        <v>02.06.03.01.005 Personal Komputer Lain-lain</v>
      </c>
    </row>
    <row r="1474" spans="1:10" x14ac:dyDescent="0.25">
      <c r="A1474" s="1142">
        <v>2</v>
      </c>
      <c r="B1474" s="1142">
        <v>6</v>
      </c>
      <c r="C1474" s="1142">
        <v>3</v>
      </c>
      <c r="D1474" s="1142">
        <v>2</v>
      </c>
      <c r="E1474" s="1142">
        <v>1</v>
      </c>
      <c r="F1474" s="1143" t="str">
        <f t="shared" si="44"/>
        <v>02.06.03.02.001</v>
      </c>
      <c r="G1474" s="1144"/>
      <c r="H1474" s="1142" t="s">
        <v>2178</v>
      </c>
      <c r="J1474" s="1142" t="str">
        <f t="shared" si="45"/>
        <v>02.06.03.02.001 P.C Unit</v>
      </c>
    </row>
    <row r="1475" spans="1:10" x14ac:dyDescent="0.25">
      <c r="A1475" s="1142">
        <v>2</v>
      </c>
      <c r="B1475" s="1142">
        <v>6</v>
      </c>
      <c r="C1475" s="1142">
        <v>3</v>
      </c>
      <c r="D1475" s="1142">
        <v>2</v>
      </c>
      <c r="E1475" s="1142">
        <v>2</v>
      </c>
      <c r="F1475" s="1143" t="str">
        <f t="shared" si="44"/>
        <v>02.06.03.02.002</v>
      </c>
      <c r="G1475" s="1144"/>
      <c r="H1475" s="1142" t="s">
        <v>2179</v>
      </c>
      <c r="J1475" s="1142" t="str">
        <f t="shared" si="45"/>
        <v>02.06.03.02.002 Lap Top</v>
      </c>
    </row>
    <row r="1476" spans="1:10" x14ac:dyDescent="0.25">
      <c r="A1476" s="1142">
        <v>2</v>
      </c>
      <c r="B1476" s="1142">
        <v>6</v>
      </c>
      <c r="C1476" s="1142">
        <v>3</v>
      </c>
      <c r="D1476" s="1142">
        <v>2</v>
      </c>
      <c r="E1476" s="1142">
        <v>3</v>
      </c>
      <c r="F1476" s="1143" t="str">
        <f t="shared" ref="F1476:F1539" si="46">IF(A1476&lt;&gt;"",RIGHT("0"&amp;A1476,2)&amp;"."&amp;RIGHT("0"&amp;B1476,2)&amp;"."&amp;RIGHT("0"&amp;C1476,2)&amp;"."&amp;RIGHT("0"&amp;D1476,2)&amp;"."&amp;IF(LEN(E1476)&lt;3,RIGHT("00"&amp;E1476,3),E1476),"")</f>
        <v>02.06.03.02.003</v>
      </c>
      <c r="G1476" s="1144"/>
      <c r="H1476" s="1142" t="s">
        <v>28</v>
      </c>
      <c r="J1476" s="1142" t="str">
        <f t="shared" ref="J1476:J1539" si="47">F1476&amp;" "&amp;H1476</f>
        <v>02.06.03.02.003 Note Book</v>
      </c>
    </row>
    <row r="1477" spans="1:10" x14ac:dyDescent="0.25">
      <c r="A1477" s="1142">
        <v>2</v>
      </c>
      <c r="B1477" s="1142">
        <v>6</v>
      </c>
      <c r="C1477" s="1142">
        <v>3</v>
      </c>
      <c r="D1477" s="1142">
        <v>2</v>
      </c>
      <c r="E1477" s="1142">
        <v>4</v>
      </c>
      <c r="F1477" s="1143" t="str">
        <f t="shared" si="46"/>
        <v>02.06.03.02.004</v>
      </c>
      <c r="G1477" s="1144"/>
      <c r="H1477" s="1142" t="s">
        <v>2180</v>
      </c>
      <c r="J1477" s="1142" t="str">
        <f t="shared" si="47"/>
        <v>02.06.03.02.004 Palm Top</v>
      </c>
    </row>
    <row r="1478" spans="1:10" x14ac:dyDescent="0.25">
      <c r="A1478" s="1142">
        <v>2</v>
      </c>
      <c r="B1478" s="1142">
        <v>6</v>
      </c>
      <c r="C1478" s="1142">
        <v>3</v>
      </c>
      <c r="D1478" s="1142">
        <v>2</v>
      </c>
      <c r="E1478" s="1142">
        <v>5</v>
      </c>
      <c r="F1478" s="1143" t="str">
        <f t="shared" si="46"/>
        <v>02.06.03.02.005</v>
      </c>
      <c r="G1478" s="1144"/>
      <c r="H1478" s="1142" t="s">
        <v>2177</v>
      </c>
      <c r="J1478" s="1142" t="str">
        <f t="shared" si="47"/>
        <v>02.06.03.02.005 Personal Komputer Lain-lain</v>
      </c>
    </row>
    <row r="1479" spans="1:10" x14ac:dyDescent="0.25">
      <c r="A1479" s="1142">
        <v>2</v>
      </c>
      <c r="B1479" s="1142">
        <v>6</v>
      </c>
      <c r="C1479" s="1142">
        <v>3</v>
      </c>
      <c r="D1479" s="1142">
        <v>3</v>
      </c>
      <c r="E1479" s="1142">
        <v>1</v>
      </c>
      <c r="F1479" s="1143" t="str">
        <f t="shared" si="46"/>
        <v>02.06.03.03.001</v>
      </c>
      <c r="G1479" s="1144"/>
      <c r="H1479" s="1142" t="s">
        <v>2181</v>
      </c>
      <c r="J1479" s="1142" t="str">
        <f t="shared" si="47"/>
        <v>02.06.03.03.001 Card Reader</v>
      </c>
    </row>
    <row r="1480" spans="1:10" x14ac:dyDescent="0.25">
      <c r="A1480" s="1142">
        <v>2</v>
      </c>
      <c r="B1480" s="1142">
        <v>6</v>
      </c>
      <c r="C1480" s="1142">
        <v>3</v>
      </c>
      <c r="D1480" s="1142">
        <v>3</v>
      </c>
      <c r="E1480" s="1142">
        <v>2</v>
      </c>
      <c r="F1480" s="1143" t="str">
        <f t="shared" si="46"/>
        <v>02.06.03.03.002</v>
      </c>
      <c r="G1480" s="1144"/>
      <c r="H1480" s="1142" t="s">
        <v>2182</v>
      </c>
      <c r="J1480" s="1142" t="str">
        <f t="shared" si="47"/>
        <v>02.06.03.03.002 Magnetic Tape Unit</v>
      </c>
    </row>
    <row r="1481" spans="1:10" x14ac:dyDescent="0.25">
      <c r="A1481" s="1142">
        <v>2</v>
      </c>
      <c r="B1481" s="1142">
        <v>6</v>
      </c>
      <c r="C1481" s="1142">
        <v>3</v>
      </c>
      <c r="D1481" s="1142">
        <v>3</v>
      </c>
      <c r="E1481" s="1142">
        <v>3</v>
      </c>
      <c r="F1481" s="1143" t="str">
        <f t="shared" si="46"/>
        <v>02.06.03.03.003</v>
      </c>
      <c r="G1481" s="1144"/>
      <c r="H1481" s="1142" t="s">
        <v>2183</v>
      </c>
      <c r="J1481" s="1142" t="str">
        <f t="shared" si="47"/>
        <v>02.06.03.03.003 Floopy Disk Unit</v>
      </c>
    </row>
    <row r="1482" spans="1:10" x14ac:dyDescent="0.25">
      <c r="A1482" s="1142">
        <v>2</v>
      </c>
      <c r="B1482" s="1142">
        <v>6</v>
      </c>
      <c r="C1482" s="1142">
        <v>3</v>
      </c>
      <c r="D1482" s="1142">
        <v>3</v>
      </c>
      <c r="E1482" s="1142">
        <v>4</v>
      </c>
      <c r="F1482" s="1143" t="str">
        <f t="shared" si="46"/>
        <v>02.06.03.03.004</v>
      </c>
      <c r="G1482" s="1144"/>
      <c r="H1482" s="1142" t="s">
        <v>2184</v>
      </c>
      <c r="J1482" s="1142" t="str">
        <f t="shared" si="47"/>
        <v>02.06.03.03.004 Storage Modul Disk</v>
      </c>
    </row>
    <row r="1483" spans="1:10" x14ac:dyDescent="0.25">
      <c r="A1483" s="1142">
        <v>2</v>
      </c>
      <c r="B1483" s="1142">
        <v>6</v>
      </c>
      <c r="C1483" s="1142">
        <v>3</v>
      </c>
      <c r="D1483" s="1142">
        <v>3</v>
      </c>
      <c r="E1483" s="1142">
        <v>5</v>
      </c>
      <c r="F1483" s="1143" t="str">
        <f t="shared" si="46"/>
        <v>02.06.03.03.005</v>
      </c>
      <c r="G1483" s="1144"/>
      <c r="H1483" s="1142" t="s">
        <v>2185</v>
      </c>
      <c r="J1483" s="1142" t="str">
        <f t="shared" si="47"/>
        <v>02.06.03.03.005 Console Unit</v>
      </c>
    </row>
    <row r="1484" spans="1:10" x14ac:dyDescent="0.25">
      <c r="A1484" s="1142">
        <v>2</v>
      </c>
      <c r="B1484" s="1142">
        <v>6</v>
      </c>
      <c r="C1484" s="1142">
        <v>3</v>
      </c>
      <c r="D1484" s="1142">
        <v>3</v>
      </c>
      <c r="E1484" s="1142">
        <v>6</v>
      </c>
      <c r="F1484" s="1143" t="str">
        <f t="shared" si="46"/>
        <v>02.06.03.03.006</v>
      </c>
      <c r="G1484" s="1144"/>
      <c r="H1484" s="1142" t="s">
        <v>2186</v>
      </c>
      <c r="J1484" s="1142" t="str">
        <f t="shared" si="47"/>
        <v>02.06.03.03.006 CPU</v>
      </c>
    </row>
    <row r="1485" spans="1:10" x14ac:dyDescent="0.25">
      <c r="A1485" s="1142">
        <v>2</v>
      </c>
      <c r="B1485" s="1142">
        <v>6</v>
      </c>
      <c r="C1485" s="1142">
        <v>3</v>
      </c>
      <c r="D1485" s="1142">
        <v>3</v>
      </c>
      <c r="E1485" s="1142">
        <v>7</v>
      </c>
      <c r="F1485" s="1143" t="str">
        <f t="shared" si="46"/>
        <v>02.06.03.03.007</v>
      </c>
      <c r="G1485" s="1144"/>
      <c r="H1485" s="1142" t="s">
        <v>2187</v>
      </c>
      <c r="J1485" s="1142" t="str">
        <f t="shared" si="47"/>
        <v>02.06.03.03.007 Disk Pack</v>
      </c>
    </row>
    <row r="1486" spans="1:10" x14ac:dyDescent="0.25">
      <c r="A1486" s="1142">
        <v>2</v>
      </c>
      <c r="B1486" s="1142">
        <v>6</v>
      </c>
      <c r="C1486" s="1142">
        <v>3</v>
      </c>
      <c r="D1486" s="1142">
        <v>3</v>
      </c>
      <c r="E1486" s="1142">
        <v>8</v>
      </c>
      <c r="F1486" s="1143" t="str">
        <f t="shared" si="46"/>
        <v>02.06.03.03.008</v>
      </c>
      <c r="G1486" s="1144"/>
      <c r="H1486" s="1142" t="s">
        <v>2188</v>
      </c>
      <c r="J1486" s="1142" t="str">
        <f t="shared" si="47"/>
        <v>02.06.03.03.008 Hard Copy Console</v>
      </c>
    </row>
    <row r="1487" spans="1:10" x14ac:dyDescent="0.25">
      <c r="A1487" s="1142">
        <v>2</v>
      </c>
      <c r="B1487" s="1142">
        <v>6</v>
      </c>
      <c r="C1487" s="1142">
        <v>3</v>
      </c>
      <c r="D1487" s="1142">
        <v>3</v>
      </c>
      <c r="E1487" s="1142">
        <v>9</v>
      </c>
      <c r="F1487" s="1143" t="str">
        <f t="shared" si="46"/>
        <v>02.06.03.03.009</v>
      </c>
      <c r="G1487" s="1144"/>
      <c r="H1487" s="1142" t="s">
        <v>2189</v>
      </c>
      <c r="J1487" s="1142" t="str">
        <f t="shared" si="47"/>
        <v>02.06.03.03.009 Serial Pointer</v>
      </c>
    </row>
    <row r="1488" spans="1:10" x14ac:dyDescent="0.25">
      <c r="A1488" s="1142">
        <v>2</v>
      </c>
      <c r="B1488" s="1142">
        <v>6</v>
      </c>
      <c r="C1488" s="1142">
        <v>3</v>
      </c>
      <c r="D1488" s="1142">
        <v>3</v>
      </c>
      <c r="E1488" s="1142">
        <v>10</v>
      </c>
      <c r="F1488" s="1143" t="str">
        <f t="shared" si="46"/>
        <v>02.06.03.03.010</v>
      </c>
      <c r="G1488" s="1144"/>
      <c r="H1488" s="1142" t="s">
        <v>2190</v>
      </c>
      <c r="J1488" s="1142" t="str">
        <f t="shared" si="47"/>
        <v>02.06.03.03.010 Line Printer</v>
      </c>
    </row>
    <row r="1489" spans="1:10" x14ac:dyDescent="0.25">
      <c r="A1489" s="1142">
        <v>2</v>
      </c>
      <c r="B1489" s="1142">
        <v>6</v>
      </c>
      <c r="C1489" s="1142">
        <v>3</v>
      </c>
      <c r="D1489" s="1142">
        <v>3</v>
      </c>
      <c r="E1489" s="1142">
        <v>11</v>
      </c>
      <c r="F1489" s="1143" t="str">
        <f t="shared" si="46"/>
        <v>02.06.03.03.011</v>
      </c>
      <c r="G1489" s="1144"/>
      <c r="H1489" s="1142" t="s">
        <v>2191</v>
      </c>
      <c r="J1489" s="1142" t="str">
        <f t="shared" si="47"/>
        <v>02.06.03.03.011 Ploter</v>
      </c>
    </row>
    <row r="1490" spans="1:10" x14ac:dyDescent="0.25">
      <c r="A1490" s="1142">
        <v>2</v>
      </c>
      <c r="B1490" s="1142">
        <v>6</v>
      </c>
      <c r="C1490" s="1142">
        <v>3</v>
      </c>
      <c r="D1490" s="1142">
        <v>3</v>
      </c>
      <c r="E1490" s="1142">
        <v>12</v>
      </c>
      <c r="F1490" s="1143" t="str">
        <f t="shared" si="46"/>
        <v>02.06.03.03.012</v>
      </c>
      <c r="G1490" s="1144"/>
      <c r="H1490" s="1142" t="s">
        <v>2192</v>
      </c>
      <c r="J1490" s="1142" t="str">
        <f t="shared" si="47"/>
        <v>02.06.03.03.012 Hard Disk</v>
      </c>
    </row>
    <row r="1491" spans="1:10" x14ac:dyDescent="0.25">
      <c r="A1491" s="1142">
        <v>2</v>
      </c>
      <c r="B1491" s="1142">
        <v>6</v>
      </c>
      <c r="C1491" s="1142">
        <v>3</v>
      </c>
      <c r="D1491" s="1142">
        <v>3</v>
      </c>
      <c r="E1491" s="1142">
        <v>13</v>
      </c>
      <c r="F1491" s="1143" t="str">
        <f t="shared" si="46"/>
        <v>02.06.03.03.013</v>
      </c>
      <c r="G1491" s="1144"/>
      <c r="H1491" s="1142" t="s">
        <v>2193</v>
      </c>
      <c r="J1491" s="1142" t="str">
        <f t="shared" si="47"/>
        <v>02.06.03.03.013 Keyboard</v>
      </c>
    </row>
    <row r="1492" spans="1:10" x14ac:dyDescent="0.25">
      <c r="A1492" s="1142">
        <v>2</v>
      </c>
      <c r="B1492" s="1142">
        <v>6</v>
      </c>
      <c r="C1492" s="1142">
        <v>3</v>
      </c>
      <c r="D1492" s="1142">
        <v>3</v>
      </c>
      <c r="E1492" s="1142">
        <v>14</v>
      </c>
      <c r="F1492" s="1143" t="str">
        <f t="shared" si="46"/>
        <v>02.06.03.03.014</v>
      </c>
      <c r="G1492" s="1144"/>
      <c r="H1492" s="1142" t="s">
        <v>2194</v>
      </c>
      <c r="J1492" s="1142" t="str">
        <f t="shared" si="47"/>
        <v>02.06.03.03.014 Peralatan Komputer Mainframe Lain-lain</v>
      </c>
    </row>
    <row r="1493" spans="1:10" x14ac:dyDescent="0.25">
      <c r="A1493" s="1142">
        <v>2</v>
      </c>
      <c r="B1493" s="1142">
        <v>6</v>
      </c>
      <c r="C1493" s="1142">
        <v>3</v>
      </c>
      <c r="D1493" s="1142">
        <v>4</v>
      </c>
      <c r="E1493" s="1142">
        <v>1</v>
      </c>
      <c r="F1493" s="1143" t="str">
        <f t="shared" si="46"/>
        <v>02.06.03.04.001</v>
      </c>
      <c r="G1493" s="1144"/>
      <c r="H1493" s="1142" t="s">
        <v>2195</v>
      </c>
      <c r="J1493" s="1142" t="str">
        <f t="shared" si="47"/>
        <v>02.06.03.04.001 Card Redaer</v>
      </c>
    </row>
    <row r="1494" spans="1:10" x14ac:dyDescent="0.25">
      <c r="A1494" s="1142">
        <v>2</v>
      </c>
      <c r="B1494" s="1142">
        <v>6</v>
      </c>
      <c r="C1494" s="1142">
        <v>3</v>
      </c>
      <c r="D1494" s="1142">
        <v>4</v>
      </c>
      <c r="E1494" s="1142">
        <v>2</v>
      </c>
      <c r="F1494" s="1143" t="str">
        <f t="shared" si="46"/>
        <v>02.06.03.04.002</v>
      </c>
      <c r="G1494" s="1144"/>
      <c r="H1494" s="1142" t="s">
        <v>2182</v>
      </c>
      <c r="J1494" s="1142" t="str">
        <f t="shared" si="47"/>
        <v>02.06.03.04.002 Magnetic Tape Unit</v>
      </c>
    </row>
    <row r="1495" spans="1:10" x14ac:dyDescent="0.25">
      <c r="A1495" s="1142">
        <v>2</v>
      </c>
      <c r="B1495" s="1142">
        <v>6</v>
      </c>
      <c r="C1495" s="1142">
        <v>3</v>
      </c>
      <c r="D1495" s="1142">
        <v>4</v>
      </c>
      <c r="E1495" s="1142">
        <v>3</v>
      </c>
      <c r="F1495" s="1143" t="str">
        <f t="shared" si="46"/>
        <v>02.06.03.04.003</v>
      </c>
      <c r="G1495" s="1144"/>
      <c r="H1495" s="1142" t="s">
        <v>2183</v>
      </c>
      <c r="J1495" s="1142" t="str">
        <f t="shared" si="47"/>
        <v>02.06.03.04.003 Floopy Disk Unit</v>
      </c>
    </row>
    <row r="1496" spans="1:10" x14ac:dyDescent="0.25">
      <c r="A1496" s="1142">
        <v>2</v>
      </c>
      <c r="B1496" s="1142">
        <v>6</v>
      </c>
      <c r="C1496" s="1142">
        <v>3</v>
      </c>
      <c r="D1496" s="1142">
        <v>4</v>
      </c>
      <c r="E1496" s="1142">
        <v>4</v>
      </c>
      <c r="F1496" s="1143" t="str">
        <f t="shared" si="46"/>
        <v>02.06.03.04.004</v>
      </c>
      <c r="G1496" s="1144"/>
      <c r="H1496" s="1142" t="s">
        <v>2196</v>
      </c>
      <c r="J1496" s="1142" t="str">
        <f t="shared" si="47"/>
        <v>02.06.03.04.004 Storage Modul Unit</v>
      </c>
    </row>
    <row r="1497" spans="1:10" x14ac:dyDescent="0.25">
      <c r="A1497" s="1142">
        <v>2</v>
      </c>
      <c r="B1497" s="1142">
        <v>6</v>
      </c>
      <c r="C1497" s="1142">
        <v>3</v>
      </c>
      <c r="D1497" s="1142">
        <v>4</v>
      </c>
      <c r="E1497" s="1142">
        <v>5</v>
      </c>
      <c r="F1497" s="1143" t="str">
        <f t="shared" si="46"/>
        <v>02.06.03.04.005</v>
      </c>
      <c r="G1497" s="1144"/>
      <c r="H1497" s="1142" t="s">
        <v>2185</v>
      </c>
      <c r="J1497" s="1142" t="str">
        <f t="shared" si="47"/>
        <v>02.06.03.04.005 Console Unit</v>
      </c>
    </row>
    <row r="1498" spans="1:10" x14ac:dyDescent="0.25">
      <c r="A1498" s="1142">
        <v>2</v>
      </c>
      <c r="B1498" s="1142">
        <v>6</v>
      </c>
      <c r="C1498" s="1142">
        <v>3</v>
      </c>
      <c r="D1498" s="1142">
        <v>4</v>
      </c>
      <c r="E1498" s="1142">
        <v>6</v>
      </c>
      <c r="F1498" s="1143" t="str">
        <f t="shared" si="46"/>
        <v>02.06.03.04.006</v>
      </c>
      <c r="G1498" s="1144"/>
      <c r="H1498" s="1142" t="s">
        <v>2186</v>
      </c>
      <c r="J1498" s="1142" t="str">
        <f t="shared" si="47"/>
        <v>02.06.03.04.006 CPU</v>
      </c>
    </row>
    <row r="1499" spans="1:10" x14ac:dyDescent="0.25">
      <c r="A1499" s="1142">
        <v>2</v>
      </c>
      <c r="B1499" s="1142">
        <v>6</v>
      </c>
      <c r="C1499" s="1142">
        <v>3</v>
      </c>
      <c r="D1499" s="1142">
        <v>4</v>
      </c>
      <c r="E1499" s="1142">
        <v>7</v>
      </c>
      <c r="F1499" s="1143" t="str">
        <f t="shared" si="46"/>
        <v>02.06.03.04.007</v>
      </c>
      <c r="G1499" s="1144"/>
      <c r="H1499" s="1142" t="s">
        <v>2187</v>
      </c>
      <c r="J1499" s="1142" t="str">
        <f t="shared" si="47"/>
        <v>02.06.03.04.007 Disk Pack</v>
      </c>
    </row>
    <row r="1500" spans="1:10" x14ac:dyDescent="0.25">
      <c r="A1500" s="1142">
        <v>2</v>
      </c>
      <c r="B1500" s="1142">
        <v>6</v>
      </c>
      <c r="C1500" s="1142">
        <v>3</v>
      </c>
      <c r="D1500" s="1142">
        <v>4</v>
      </c>
      <c r="E1500" s="1142">
        <v>8</v>
      </c>
      <c r="F1500" s="1143" t="str">
        <f t="shared" si="46"/>
        <v>02.06.03.04.008</v>
      </c>
      <c r="G1500" s="1144"/>
      <c r="H1500" s="1142" t="s">
        <v>337</v>
      </c>
      <c r="J1500" s="1142" t="str">
        <f t="shared" si="47"/>
        <v>02.06.03.04.008 Printer</v>
      </c>
    </row>
    <row r="1501" spans="1:10" x14ac:dyDescent="0.25">
      <c r="A1501" s="1142">
        <v>2</v>
      </c>
      <c r="B1501" s="1142">
        <v>6</v>
      </c>
      <c r="C1501" s="1142">
        <v>3</v>
      </c>
      <c r="D1501" s="1142">
        <v>4</v>
      </c>
      <c r="E1501" s="1142">
        <v>9</v>
      </c>
      <c r="F1501" s="1143" t="str">
        <f t="shared" si="46"/>
        <v>02.06.03.04.009</v>
      </c>
      <c r="G1501" s="1144"/>
      <c r="H1501" s="1142" t="s">
        <v>2197</v>
      </c>
      <c r="J1501" s="1142" t="str">
        <f t="shared" si="47"/>
        <v>02.06.03.04.009 Plotter</v>
      </c>
    </row>
    <row r="1502" spans="1:10" x14ac:dyDescent="0.25">
      <c r="A1502" s="1142">
        <v>2</v>
      </c>
      <c r="B1502" s="1142">
        <v>6</v>
      </c>
      <c r="C1502" s="1142">
        <v>3</v>
      </c>
      <c r="D1502" s="1142">
        <v>4</v>
      </c>
      <c r="E1502" s="1142">
        <v>10</v>
      </c>
      <c r="F1502" s="1143" t="str">
        <f t="shared" si="46"/>
        <v>02.06.03.04.010</v>
      </c>
      <c r="G1502" s="1144"/>
      <c r="H1502" s="1142" t="s">
        <v>1634</v>
      </c>
      <c r="J1502" s="1142" t="str">
        <f t="shared" si="47"/>
        <v>02.06.03.04.010 Scanner</v>
      </c>
    </row>
    <row r="1503" spans="1:10" x14ac:dyDescent="0.25">
      <c r="A1503" s="1142">
        <v>2</v>
      </c>
      <c r="B1503" s="1142">
        <v>6</v>
      </c>
      <c r="C1503" s="1142">
        <v>3</v>
      </c>
      <c r="D1503" s="1142">
        <v>4</v>
      </c>
      <c r="E1503" s="1142">
        <v>11</v>
      </c>
      <c r="F1503" s="1143" t="str">
        <f t="shared" si="46"/>
        <v>02.06.03.04.011</v>
      </c>
      <c r="G1503" s="1144"/>
      <c r="H1503" s="1142" t="s">
        <v>2198</v>
      </c>
      <c r="J1503" s="1142" t="str">
        <f t="shared" si="47"/>
        <v>02.06.03.04.011 Computer Compatible</v>
      </c>
    </row>
    <row r="1504" spans="1:10" x14ac:dyDescent="0.25">
      <c r="A1504" s="1142">
        <v>2</v>
      </c>
      <c r="B1504" s="1142">
        <v>6</v>
      </c>
      <c r="C1504" s="1142">
        <v>3</v>
      </c>
      <c r="D1504" s="1142">
        <v>4</v>
      </c>
      <c r="E1504" s="1142">
        <v>12</v>
      </c>
      <c r="F1504" s="1143" t="str">
        <f t="shared" si="46"/>
        <v>02.06.03.04.012</v>
      </c>
      <c r="G1504" s="1144"/>
      <c r="H1504" s="1142" t="s">
        <v>2199</v>
      </c>
      <c r="J1504" s="1142" t="str">
        <f t="shared" si="47"/>
        <v>02.06.03.04.012 Viewer</v>
      </c>
    </row>
    <row r="1505" spans="1:10" x14ac:dyDescent="0.25">
      <c r="A1505" s="1142">
        <v>2</v>
      </c>
      <c r="B1505" s="1142">
        <v>6</v>
      </c>
      <c r="C1505" s="1142">
        <v>3</v>
      </c>
      <c r="D1505" s="1142">
        <v>4</v>
      </c>
      <c r="E1505" s="1142">
        <v>13</v>
      </c>
      <c r="F1505" s="1143" t="str">
        <f t="shared" si="46"/>
        <v>02.06.03.04.013</v>
      </c>
      <c r="G1505" s="1144"/>
      <c r="H1505" s="1142" t="s">
        <v>2200</v>
      </c>
      <c r="J1505" s="1142" t="str">
        <f t="shared" si="47"/>
        <v>02.06.03.04.013 Digitzer</v>
      </c>
    </row>
    <row r="1506" spans="1:10" x14ac:dyDescent="0.25">
      <c r="A1506" s="1142">
        <v>2</v>
      </c>
      <c r="B1506" s="1142">
        <v>6</v>
      </c>
      <c r="C1506" s="1142">
        <v>3</v>
      </c>
      <c r="D1506" s="1142">
        <v>4</v>
      </c>
      <c r="E1506" s="1142">
        <v>14</v>
      </c>
      <c r="F1506" s="1143" t="str">
        <f t="shared" si="46"/>
        <v>02.06.03.04.014</v>
      </c>
      <c r="G1506" s="1144"/>
      <c r="H1506" s="1142" t="s">
        <v>2193</v>
      </c>
      <c r="J1506" s="1142" t="str">
        <f t="shared" si="47"/>
        <v>02.06.03.04.014 Keyboard</v>
      </c>
    </row>
    <row r="1507" spans="1:10" x14ac:dyDescent="0.25">
      <c r="A1507" s="1142">
        <v>2</v>
      </c>
      <c r="B1507" s="1142">
        <v>6</v>
      </c>
      <c r="C1507" s="1142">
        <v>3</v>
      </c>
      <c r="D1507" s="1142">
        <v>4</v>
      </c>
      <c r="E1507" s="1142">
        <v>15</v>
      </c>
      <c r="F1507" s="1143" t="str">
        <f t="shared" si="46"/>
        <v>02.06.03.04.015</v>
      </c>
      <c r="G1507" s="1144"/>
      <c r="H1507" s="1142" t="s">
        <v>2201</v>
      </c>
      <c r="J1507" s="1142" t="str">
        <f t="shared" si="47"/>
        <v>02.06.03.04.015 Peralatan Mini Komputer Lain-lain</v>
      </c>
    </row>
    <row r="1508" spans="1:10" x14ac:dyDescent="0.25">
      <c r="A1508" s="1142">
        <v>2</v>
      </c>
      <c r="B1508" s="1142">
        <v>6</v>
      </c>
      <c r="C1508" s="1142">
        <v>3</v>
      </c>
      <c r="D1508" s="1142">
        <v>5</v>
      </c>
      <c r="E1508" s="1142">
        <v>1</v>
      </c>
      <c r="F1508" s="1143" t="str">
        <f t="shared" si="46"/>
        <v>02.06.03.05.001</v>
      </c>
      <c r="G1508" s="1144"/>
      <c r="H1508" s="1142" t="s">
        <v>2186</v>
      </c>
      <c r="J1508" s="1142" t="str">
        <f t="shared" si="47"/>
        <v>02.06.03.05.001 CPU</v>
      </c>
    </row>
    <row r="1509" spans="1:10" x14ac:dyDescent="0.25">
      <c r="A1509" s="1142">
        <v>2</v>
      </c>
      <c r="B1509" s="1142">
        <v>6</v>
      </c>
      <c r="C1509" s="1142">
        <v>3</v>
      </c>
      <c r="D1509" s="1142">
        <v>5</v>
      </c>
      <c r="E1509" s="1142">
        <v>2</v>
      </c>
      <c r="F1509" s="1143" t="str">
        <f t="shared" si="46"/>
        <v>02.06.03.05.002</v>
      </c>
      <c r="G1509" s="1144"/>
      <c r="H1509" s="1142" t="s">
        <v>2202</v>
      </c>
      <c r="J1509" s="1142" t="str">
        <f t="shared" si="47"/>
        <v>02.06.03.05.002 Monitor</v>
      </c>
    </row>
    <row r="1510" spans="1:10" x14ac:dyDescent="0.25">
      <c r="A1510" s="1142">
        <v>2</v>
      </c>
      <c r="B1510" s="1142">
        <v>6</v>
      </c>
      <c r="C1510" s="1142">
        <v>3</v>
      </c>
      <c r="D1510" s="1142">
        <v>5</v>
      </c>
      <c r="E1510" s="1142">
        <v>3</v>
      </c>
      <c r="F1510" s="1143" t="str">
        <f t="shared" si="46"/>
        <v>02.06.03.05.003</v>
      </c>
      <c r="G1510" s="1144"/>
      <c r="H1510" s="1142" t="s">
        <v>337</v>
      </c>
      <c r="J1510" s="1142" t="str">
        <f t="shared" si="47"/>
        <v>02.06.03.05.003 Printer</v>
      </c>
    </row>
    <row r="1511" spans="1:10" x14ac:dyDescent="0.25">
      <c r="A1511" s="1142">
        <v>2</v>
      </c>
      <c r="B1511" s="1142">
        <v>6</v>
      </c>
      <c r="C1511" s="1142">
        <v>3</v>
      </c>
      <c r="D1511" s="1142">
        <v>5</v>
      </c>
      <c r="E1511" s="1142">
        <v>4</v>
      </c>
      <c r="F1511" s="1143" t="str">
        <f t="shared" si="46"/>
        <v>02.06.03.05.004</v>
      </c>
      <c r="G1511" s="1144"/>
      <c r="H1511" s="1142" t="s">
        <v>1634</v>
      </c>
      <c r="J1511" s="1142" t="str">
        <f t="shared" si="47"/>
        <v>02.06.03.05.004 Scanner</v>
      </c>
    </row>
    <row r="1512" spans="1:10" x14ac:dyDescent="0.25">
      <c r="A1512" s="1142">
        <v>2</v>
      </c>
      <c r="B1512" s="1142">
        <v>6</v>
      </c>
      <c r="C1512" s="1142">
        <v>3</v>
      </c>
      <c r="D1512" s="1142">
        <v>5</v>
      </c>
      <c r="E1512" s="1142">
        <v>5</v>
      </c>
      <c r="F1512" s="1143" t="str">
        <f t="shared" si="46"/>
        <v>02.06.03.05.005</v>
      </c>
      <c r="G1512" s="1144"/>
      <c r="H1512" s="1142" t="s">
        <v>2197</v>
      </c>
      <c r="J1512" s="1142" t="str">
        <f t="shared" si="47"/>
        <v>02.06.03.05.005 Plotter</v>
      </c>
    </row>
    <row r="1513" spans="1:10" x14ac:dyDescent="0.25">
      <c r="A1513" s="1142">
        <v>2</v>
      </c>
      <c r="B1513" s="1142">
        <v>6</v>
      </c>
      <c r="C1513" s="1142">
        <v>3</v>
      </c>
      <c r="D1513" s="1142">
        <v>5</v>
      </c>
      <c r="E1513" s="1142">
        <v>6</v>
      </c>
      <c r="F1513" s="1143" t="str">
        <f t="shared" si="46"/>
        <v>02.06.03.05.006</v>
      </c>
      <c r="G1513" s="1144"/>
      <c r="H1513" s="1142" t="s">
        <v>2199</v>
      </c>
      <c r="J1513" s="1142" t="str">
        <f t="shared" si="47"/>
        <v>02.06.03.05.006 Viewer</v>
      </c>
    </row>
    <row r="1514" spans="1:10" x14ac:dyDescent="0.25">
      <c r="A1514" s="1142">
        <v>2</v>
      </c>
      <c r="B1514" s="1142">
        <v>6</v>
      </c>
      <c r="C1514" s="1142">
        <v>3</v>
      </c>
      <c r="D1514" s="1142">
        <v>5</v>
      </c>
      <c r="E1514" s="1142">
        <v>7</v>
      </c>
      <c r="F1514" s="1143" t="str">
        <f t="shared" si="46"/>
        <v>02.06.03.05.007</v>
      </c>
      <c r="G1514" s="1144"/>
      <c r="H1514" s="1142" t="s">
        <v>2203</v>
      </c>
      <c r="J1514" s="1142" t="str">
        <f t="shared" si="47"/>
        <v>02.06.03.05.007 External</v>
      </c>
    </row>
    <row r="1515" spans="1:10" x14ac:dyDescent="0.25">
      <c r="A1515" s="1142">
        <v>2</v>
      </c>
      <c r="B1515" s="1142">
        <v>6</v>
      </c>
      <c r="C1515" s="1142">
        <v>3</v>
      </c>
      <c r="D1515" s="1142">
        <v>5</v>
      </c>
      <c r="E1515" s="1142">
        <v>8</v>
      </c>
      <c r="F1515" s="1143" t="str">
        <f t="shared" si="46"/>
        <v>02.06.03.05.008</v>
      </c>
      <c r="G1515" s="1144"/>
      <c r="H1515" s="1142" t="s">
        <v>2200</v>
      </c>
      <c r="J1515" s="1142" t="str">
        <f t="shared" si="47"/>
        <v>02.06.03.05.008 Digitzer</v>
      </c>
    </row>
    <row r="1516" spans="1:10" x14ac:dyDescent="0.25">
      <c r="A1516" s="1142">
        <v>2</v>
      </c>
      <c r="B1516" s="1142">
        <v>6</v>
      </c>
      <c r="C1516" s="1142">
        <v>3</v>
      </c>
      <c r="D1516" s="1142">
        <v>5</v>
      </c>
      <c r="E1516" s="1142">
        <v>9</v>
      </c>
      <c r="F1516" s="1143" t="str">
        <f t="shared" si="46"/>
        <v>02.06.03.05.009</v>
      </c>
      <c r="G1516" s="1144"/>
      <c r="H1516" s="1142" t="s">
        <v>2193</v>
      </c>
      <c r="J1516" s="1142" t="str">
        <f t="shared" si="47"/>
        <v>02.06.03.05.009 Keyboard</v>
      </c>
    </row>
    <row r="1517" spans="1:10" x14ac:dyDescent="0.25">
      <c r="A1517" s="1142">
        <v>2</v>
      </c>
      <c r="B1517" s="1142">
        <v>6</v>
      </c>
      <c r="C1517" s="1142">
        <v>3</v>
      </c>
      <c r="D1517" s="1142">
        <v>5</v>
      </c>
      <c r="E1517" s="1142">
        <v>10</v>
      </c>
      <c r="F1517" s="1143" t="str">
        <f t="shared" si="46"/>
        <v>02.06.03.05.010</v>
      </c>
      <c r="G1517" s="1144"/>
      <c r="H1517" s="1142" t="s">
        <v>2204</v>
      </c>
      <c r="J1517" s="1142" t="str">
        <f t="shared" si="47"/>
        <v>02.06.03.05.010 Peralatan Personal Komputer  Lain-lain</v>
      </c>
    </row>
    <row r="1518" spans="1:10" x14ac:dyDescent="0.25">
      <c r="A1518" s="1142">
        <v>2</v>
      </c>
      <c r="B1518" s="1142">
        <v>6</v>
      </c>
      <c r="C1518" s="1142">
        <v>3</v>
      </c>
      <c r="D1518" s="1142">
        <v>6</v>
      </c>
      <c r="E1518" s="1142">
        <v>1</v>
      </c>
      <c r="F1518" s="1143" t="str">
        <f t="shared" si="46"/>
        <v>02.06.03.06.001</v>
      </c>
      <c r="G1518" s="1144"/>
      <c r="H1518" s="1142" t="s">
        <v>2205</v>
      </c>
      <c r="J1518" s="1142" t="str">
        <f t="shared" si="47"/>
        <v>02.06.03.06.001 Server</v>
      </c>
    </row>
    <row r="1519" spans="1:10" x14ac:dyDescent="0.25">
      <c r="A1519" s="1142">
        <v>2</v>
      </c>
      <c r="B1519" s="1142">
        <v>6</v>
      </c>
      <c r="C1519" s="1142">
        <v>3</v>
      </c>
      <c r="D1519" s="1142">
        <v>6</v>
      </c>
      <c r="E1519" s="1142">
        <v>2</v>
      </c>
      <c r="F1519" s="1143" t="str">
        <f t="shared" si="46"/>
        <v>02.06.03.06.002</v>
      </c>
      <c r="G1519" s="1144"/>
      <c r="H1519" s="1142" t="s">
        <v>2206</v>
      </c>
      <c r="J1519" s="1142" t="str">
        <f t="shared" si="47"/>
        <v>02.06.03.06.002 Router</v>
      </c>
    </row>
    <row r="1520" spans="1:10" x14ac:dyDescent="0.25">
      <c r="A1520" s="1142">
        <v>2</v>
      </c>
      <c r="B1520" s="1142">
        <v>6</v>
      </c>
      <c r="C1520" s="1142">
        <v>3</v>
      </c>
      <c r="D1520" s="1142">
        <v>6</v>
      </c>
      <c r="E1520" s="1142">
        <v>3</v>
      </c>
      <c r="F1520" s="1143" t="str">
        <f t="shared" si="46"/>
        <v>02.06.03.06.003</v>
      </c>
      <c r="G1520" s="1144"/>
      <c r="H1520" s="1142" t="s">
        <v>2207</v>
      </c>
      <c r="J1520" s="1142" t="str">
        <f t="shared" si="47"/>
        <v>02.06.03.06.003 Hub</v>
      </c>
    </row>
    <row r="1521" spans="1:10" x14ac:dyDescent="0.25">
      <c r="A1521" s="1142">
        <v>2</v>
      </c>
      <c r="B1521" s="1142">
        <v>6</v>
      </c>
      <c r="C1521" s="1142">
        <v>3</v>
      </c>
      <c r="D1521" s="1142">
        <v>6</v>
      </c>
      <c r="E1521" s="1142">
        <v>4</v>
      </c>
      <c r="F1521" s="1143" t="str">
        <f t="shared" si="46"/>
        <v>02.06.03.06.004</v>
      </c>
      <c r="G1521" s="1144"/>
      <c r="H1521" s="1142" t="s">
        <v>474</v>
      </c>
      <c r="J1521" s="1142" t="str">
        <f t="shared" si="47"/>
        <v>02.06.03.06.004 Modem</v>
      </c>
    </row>
    <row r="1522" spans="1:10" x14ac:dyDescent="0.25">
      <c r="A1522" s="1142">
        <v>2</v>
      </c>
      <c r="B1522" s="1142">
        <v>6</v>
      </c>
      <c r="C1522" s="1142">
        <v>3</v>
      </c>
      <c r="D1522" s="1142">
        <v>6</v>
      </c>
      <c r="E1522" s="1142">
        <v>5</v>
      </c>
      <c r="F1522" s="1143" t="str">
        <f t="shared" si="46"/>
        <v>02.06.03.06.005</v>
      </c>
      <c r="G1522" s="1144"/>
      <c r="H1522" s="1142" t="s">
        <v>2208</v>
      </c>
      <c r="J1522" s="1142" t="str">
        <f t="shared" si="47"/>
        <v>02.06.03.06.005 Netware Interface External</v>
      </c>
    </row>
    <row r="1523" spans="1:10" x14ac:dyDescent="0.25">
      <c r="A1523" s="1142">
        <v>2</v>
      </c>
      <c r="B1523" s="1142">
        <v>6</v>
      </c>
      <c r="C1523" s="1142">
        <v>3</v>
      </c>
      <c r="D1523" s="1142">
        <v>6</v>
      </c>
      <c r="E1523" s="1142">
        <v>6</v>
      </c>
      <c r="F1523" s="1143" t="str">
        <f t="shared" si="46"/>
        <v>02.06.03.06.006</v>
      </c>
      <c r="G1523" s="1144"/>
      <c r="H1523" s="1142" t="s">
        <v>2209</v>
      </c>
      <c r="J1523" s="1142" t="str">
        <f t="shared" si="47"/>
        <v>02.06.03.06.006 Peralatan Jaringan Lain-lain</v>
      </c>
    </row>
    <row r="1524" spans="1:10" x14ac:dyDescent="0.25">
      <c r="A1524" s="1142">
        <v>2</v>
      </c>
      <c r="B1524" s="1142">
        <v>6</v>
      </c>
      <c r="C1524" s="1142">
        <v>4</v>
      </c>
      <c r="D1524" s="1142">
        <v>1</v>
      </c>
      <c r="E1524" s="1142">
        <v>1</v>
      </c>
      <c r="F1524" s="1143" t="str">
        <f t="shared" si="46"/>
        <v>02.06.04.01.001</v>
      </c>
      <c r="G1524" s="1144"/>
      <c r="H1524" s="1142" t="s">
        <v>2210</v>
      </c>
      <c r="J1524" s="1142" t="str">
        <f t="shared" si="47"/>
        <v>02.06.04.01.001 Meja Kerja Menteri/Gubernur/Bupati/Walokota</v>
      </c>
    </row>
    <row r="1525" spans="1:10" x14ac:dyDescent="0.25">
      <c r="A1525" s="1142">
        <v>2</v>
      </c>
      <c r="B1525" s="1142">
        <v>6</v>
      </c>
      <c r="C1525" s="1142">
        <v>4</v>
      </c>
      <c r="D1525" s="1142">
        <v>1</v>
      </c>
      <c r="E1525" s="1142">
        <v>2</v>
      </c>
      <c r="F1525" s="1143" t="str">
        <f t="shared" si="46"/>
        <v>02.06.04.01.002</v>
      </c>
      <c r="G1525" s="1144"/>
      <c r="H1525" s="1142" t="s">
        <v>2211</v>
      </c>
      <c r="J1525" s="1142" t="str">
        <f t="shared" si="47"/>
        <v>02.06.04.01.002 Meja Kerja Eselon I/Wakil Gubernur/Bupati/Walikota</v>
      </c>
    </row>
    <row r="1526" spans="1:10" x14ac:dyDescent="0.25">
      <c r="A1526" s="1142">
        <v>2</v>
      </c>
      <c r="B1526" s="1142">
        <v>6</v>
      </c>
      <c r="C1526" s="1142">
        <v>4</v>
      </c>
      <c r="D1526" s="1142">
        <v>1</v>
      </c>
      <c r="E1526" s="1142">
        <v>3</v>
      </c>
      <c r="F1526" s="1143" t="str">
        <f t="shared" si="46"/>
        <v>02.06.04.01.003</v>
      </c>
      <c r="G1526" s="1144"/>
      <c r="H1526" s="1142" t="s">
        <v>2212</v>
      </c>
      <c r="J1526" s="1142" t="str">
        <f t="shared" si="47"/>
        <v>02.06.04.01.003 Meja Kerja Ketua /Wakil Ketua DPRD</v>
      </c>
    </row>
    <row r="1527" spans="1:10" x14ac:dyDescent="0.25">
      <c r="A1527" s="1142">
        <v>2</v>
      </c>
      <c r="B1527" s="1142">
        <v>6</v>
      </c>
      <c r="C1527" s="1142">
        <v>4</v>
      </c>
      <c r="D1527" s="1142">
        <v>1</v>
      </c>
      <c r="E1527" s="1142">
        <v>4</v>
      </c>
      <c r="F1527" s="1143" t="str">
        <f t="shared" si="46"/>
        <v>02.06.04.01.004</v>
      </c>
      <c r="G1527" s="1144"/>
      <c r="H1527" s="1142" t="s">
        <v>2213</v>
      </c>
      <c r="J1527" s="1142" t="str">
        <f t="shared" si="47"/>
        <v>02.06.04.01.004 Meja Kerja Pejabat Eselon II</v>
      </c>
    </row>
    <row r="1528" spans="1:10" x14ac:dyDescent="0.25">
      <c r="A1528" s="1142">
        <v>2</v>
      </c>
      <c r="B1528" s="1142">
        <v>6</v>
      </c>
      <c r="C1528" s="1142">
        <v>4</v>
      </c>
      <c r="D1528" s="1142">
        <v>1</v>
      </c>
      <c r="E1528" s="1142">
        <v>5</v>
      </c>
      <c r="F1528" s="1143" t="str">
        <f t="shared" si="46"/>
        <v>02.06.04.01.005</v>
      </c>
      <c r="G1528" s="1144"/>
      <c r="H1528" s="1142" t="s">
        <v>2214</v>
      </c>
      <c r="J1528" s="1142" t="str">
        <f t="shared" si="47"/>
        <v>02.06.04.01.005 Meja Kerja Pejabat Eselon III</v>
      </c>
    </row>
    <row r="1529" spans="1:10" x14ac:dyDescent="0.25">
      <c r="A1529" s="1142">
        <v>2</v>
      </c>
      <c r="B1529" s="1142">
        <v>6</v>
      </c>
      <c r="C1529" s="1142">
        <v>4</v>
      </c>
      <c r="D1529" s="1142">
        <v>1</v>
      </c>
      <c r="E1529" s="1142">
        <v>6</v>
      </c>
      <c r="F1529" s="1143" t="str">
        <f t="shared" si="46"/>
        <v>02.06.04.01.006</v>
      </c>
      <c r="G1529" s="1144"/>
      <c r="H1529" s="1142" t="s">
        <v>2215</v>
      </c>
      <c r="J1529" s="1142" t="str">
        <f t="shared" si="47"/>
        <v>02.06.04.01.006 Meja Kerja Pejabat Eselon IV</v>
      </c>
    </row>
    <row r="1530" spans="1:10" x14ac:dyDescent="0.25">
      <c r="A1530" s="1142">
        <v>2</v>
      </c>
      <c r="B1530" s="1142">
        <v>6</v>
      </c>
      <c r="C1530" s="1142">
        <v>4</v>
      </c>
      <c r="D1530" s="1142">
        <v>1</v>
      </c>
      <c r="E1530" s="1142">
        <v>7</v>
      </c>
      <c r="F1530" s="1143" t="str">
        <f t="shared" si="46"/>
        <v>02.06.04.01.007</v>
      </c>
      <c r="G1530" s="1144"/>
      <c r="H1530" s="1142" t="s">
        <v>2216</v>
      </c>
      <c r="J1530" s="1142" t="str">
        <f t="shared" si="47"/>
        <v>02.06.04.01.007 Meja Kerja Pejabat Eselon V</v>
      </c>
    </row>
    <row r="1531" spans="1:10" x14ac:dyDescent="0.25">
      <c r="A1531" s="1142">
        <v>2</v>
      </c>
      <c r="B1531" s="1142">
        <v>6</v>
      </c>
      <c r="C1531" s="1142">
        <v>4</v>
      </c>
      <c r="D1531" s="1142">
        <v>1</v>
      </c>
      <c r="E1531" s="1142">
        <v>8</v>
      </c>
      <c r="F1531" s="1143" t="str">
        <f t="shared" si="46"/>
        <v>02.06.04.01.008</v>
      </c>
      <c r="G1531" s="1144"/>
      <c r="H1531" s="1142" t="s">
        <v>2217</v>
      </c>
      <c r="J1531" s="1142" t="str">
        <f t="shared" si="47"/>
        <v>02.06.04.01.008 Meja Kerja Pegawai Non Struktural</v>
      </c>
    </row>
    <row r="1532" spans="1:10" x14ac:dyDescent="0.25">
      <c r="A1532" s="1142">
        <v>2</v>
      </c>
      <c r="B1532" s="1142">
        <v>6</v>
      </c>
      <c r="C1532" s="1142">
        <v>4</v>
      </c>
      <c r="D1532" s="1142">
        <v>1</v>
      </c>
      <c r="E1532" s="1142">
        <v>9</v>
      </c>
      <c r="F1532" s="1143" t="str">
        <f t="shared" si="46"/>
        <v>02.06.04.01.009</v>
      </c>
      <c r="G1532" s="1144"/>
      <c r="H1532" s="1142" t="s">
        <v>2218</v>
      </c>
      <c r="J1532" s="1142" t="str">
        <f t="shared" si="47"/>
        <v>02.06.04.01.009 Meja Kerja Pejabat Lain-lain</v>
      </c>
    </row>
    <row r="1533" spans="1:10" x14ac:dyDescent="0.25">
      <c r="A1533" s="1142">
        <v>2</v>
      </c>
      <c r="B1533" s="1142">
        <v>6</v>
      </c>
      <c r="C1533" s="1142">
        <v>4</v>
      </c>
      <c r="D1533" s="1142">
        <v>2</v>
      </c>
      <c r="E1533" s="1142">
        <v>1</v>
      </c>
      <c r="F1533" s="1143" t="str">
        <f t="shared" si="46"/>
        <v>02.06.04.02.001</v>
      </c>
      <c r="G1533" s="1144"/>
      <c r="H1533" s="1142" t="s">
        <v>2219</v>
      </c>
      <c r="J1533" s="1142" t="str">
        <f t="shared" si="47"/>
        <v>02.06.04.02.001 Meja Rapat Menteri/Gubernur/Bupati/Walokota</v>
      </c>
    </row>
    <row r="1534" spans="1:10" x14ac:dyDescent="0.25">
      <c r="A1534" s="1142">
        <v>2</v>
      </c>
      <c r="B1534" s="1142">
        <v>6</v>
      </c>
      <c r="C1534" s="1142">
        <v>4</v>
      </c>
      <c r="D1534" s="1142">
        <v>2</v>
      </c>
      <c r="E1534" s="1142">
        <v>2</v>
      </c>
      <c r="F1534" s="1143" t="str">
        <f t="shared" si="46"/>
        <v>02.06.04.02.002</v>
      </c>
      <c r="G1534" s="1144"/>
      <c r="H1534" s="1142" t="s">
        <v>2220</v>
      </c>
      <c r="J1534" s="1142" t="str">
        <f t="shared" si="47"/>
        <v>02.06.04.02.002 Meja Rapat Eselon I/Wakil Gubernur/Bupati/Walikota</v>
      </c>
    </row>
    <row r="1535" spans="1:10" x14ac:dyDescent="0.25">
      <c r="A1535" s="1142">
        <v>2</v>
      </c>
      <c r="B1535" s="1142">
        <v>6</v>
      </c>
      <c r="C1535" s="1142">
        <v>4</v>
      </c>
      <c r="D1535" s="1142">
        <v>2</v>
      </c>
      <c r="E1535" s="1142">
        <v>3</v>
      </c>
      <c r="F1535" s="1143" t="str">
        <f t="shared" si="46"/>
        <v>02.06.04.02.003</v>
      </c>
      <c r="G1535" s="1144"/>
      <c r="H1535" s="1142" t="s">
        <v>2221</v>
      </c>
      <c r="J1535" s="1142" t="str">
        <f t="shared" si="47"/>
        <v>02.06.04.02.003 Meja Rapat Ketua /Wakil Ketua DPRD</v>
      </c>
    </row>
    <row r="1536" spans="1:10" x14ac:dyDescent="0.25">
      <c r="A1536" s="1142">
        <v>2</v>
      </c>
      <c r="B1536" s="1142">
        <v>6</v>
      </c>
      <c r="C1536" s="1142">
        <v>4</v>
      </c>
      <c r="D1536" s="1142">
        <v>2</v>
      </c>
      <c r="E1536" s="1142">
        <v>4</v>
      </c>
      <c r="F1536" s="1143" t="str">
        <f t="shared" si="46"/>
        <v>02.06.04.02.004</v>
      </c>
      <c r="G1536" s="1144"/>
      <c r="H1536" s="1142" t="s">
        <v>2222</v>
      </c>
      <c r="J1536" s="1142" t="str">
        <f t="shared" si="47"/>
        <v>02.06.04.02.004 Meja Rapat Pejabat Eselon II</v>
      </c>
    </row>
    <row r="1537" spans="1:10" x14ac:dyDescent="0.25">
      <c r="A1537" s="1142">
        <v>2</v>
      </c>
      <c r="B1537" s="1142">
        <v>6</v>
      </c>
      <c r="C1537" s="1142">
        <v>4</v>
      </c>
      <c r="D1537" s="1142">
        <v>2</v>
      </c>
      <c r="E1537" s="1142">
        <v>5</v>
      </c>
      <c r="F1537" s="1143" t="str">
        <f t="shared" si="46"/>
        <v>02.06.04.02.005</v>
      </c>
      <c r="G1537" s="1144"/>
      <c r="H1537" s="1142" t="s">
        <v>2223</v>
      </c>
      <c r="J1537" s="1142" t="str">
        <f t="shared" si="47"/>
        <v>02.06.04.02.005 Meja Rapat Pejabat Eselon III</v>
      </c>
    </row>
    <row r="1538" spans="1:10" x14ac:dyDescent="0.25">
      <c r="A1538" s="1142">
        <v>2</v>
      </c>
      <c r="B1538" s="1142">
        <v>6</v>
      </c>
      <c r="C1538" s="1142">
        <v>4</v>
      </c>
      <c r="D1538" s="1142">
        <v>2</v>
      </c>
      <c r="E1538" s="1142">
        <v>6</v>
      </c>
      <c r="F1538" s="1143" t="str">
        <f t="shared" si="46"/>
        <v>02.06.04.02.006</v>
      </c>
      <c r="G1538" s="1144"/>
      <c r="H1538" s="1142" t="s">
        <v>2224</v>
      </c>
      <c r="J1538" s="1142" t="str">
        <f t="shared" si="47"/>
        <v>02.06.04.02.006 Meja Tamu Ruangan Tunggu Menteri/Gubernur/Bupati/W</v>
      </c>
    </row>
    <row r="1539" spans="1:10" x14ac:dyDescent="0.25">
      <c r="A1539" s="1142">
        <v>2</v>
      </c>
      <c r="B1539" s="1142">
        <v>6</v>
      </c>
      <c r="C1539" s="1142">
        <v>4</v>
      </c>
      <c r="D1539" s="1142">
        <v>2</v>
      </c>
      <c r="E1539" s="1142">
        <v>7</v>
      </c>
      <c r="F1539" s="1143" t="str">
        <f t="shared" si="46"/>
        <v>02.06.04.02.007</v>
      </c>
      <c r="G1539" s="1144"/>
      <c r="H1539" s="1142" t="s">
        <v>2225</v>
      </c>
      <c r="J1539" s="1142" t="str">
        <f t="shared" si="47"/>
        <v>02.06.04.02.007 Meja Tamu Ruangan Tunggu Eselon I/Wakil Gubernur/B</v>
      </c>
    </row>
    <row r="1540" spans="1:10" x14ac:dyDescent="0.25">
      <c r="A1540" s="1142">
        <v>2</v>
      </c>
      <c r="B1540" s="1142">
        <v>6</v>
      </c>
      <c r="C1540" s="1142">
        <v>4</v>
      </c>
      <c r="D1540" s="1142">
        <v>2</v>
      </c>
      <c r="E1540" s="1142">
        <v>8</v>
      </c>
      <c r="F1540" s="1143" t="str">
        <f t="shared" ref="F1540:F1603" si="48">IF(A1540&lt;&gt;"",RIGHT("0"&amp;A1540,2)&amp;"."&amp;RIGHT("0"&amp;B1540,2)&amp;"."&amp;RIGHT("0"&amp;C1540,2)&amp;"."&amp;RIGHT("0"&amp;D1540,2)&amp;"."&amp;IF(LEN(E1540)&lt;3,RIGHT("00"&amp;E1540,3),E1540),"")</f>
        <v>02.06.04.02.008</v>
      </c>
      <c r="G1540" s="1144"/>
      <c r="H1540" s="1142" t="s">
        <v>2226</v>
      </c>
      <c r="J1540" s="1142" t="str">
        <f t="shared" ref="J1540:J1603" si="49">F1540&amp;" "&amp;H1540</f>
        <v>02.06.04.02.008 Meja Tamu Ruangan Tunggu Ketua /Wakil Ketua DPRD</v>
      </c>
    </row>
    <row r="1541" spans="1:10" x14ac:dyDescent="0.25">
      <c r="A1541" s="1142">
        <v>2</v>
      </c>
      <c r="B1541" s="1142">
        <v>6</v>
      </c>
      <c r="C1541" s="1142">
        <v>4</v>
      </c>
      <c r="D1541" s="1142">
        <v>2</v>
      </c>
      <c r="E1541" s="1142">
        <v>9</v>
      </c>
      <c r="F1541" s="1143" t="str">
        <f t="shared" si="48"/>
        <v>02.06.04.02.009</v>
      </c>
      <c r="G1541" s="1144"/>
      <c r="H1541" s="1142" t="s">
        <v>2227</v>
      </c>
      <c r="J1541" s="1142" t="str">
        <f t="shared" si="49"/>
        <v>02.06.04.02.009 Meja Tamu Ruangan Tunggu Pejabat Eselon II</v>
      </c>
    </row>
    <row r="1542" spans="1:10" x14ac:dyDescent="0.25">
      <c r="A1542" s="1142">
        <v>2</v>
      </c>
      <c r="B1542" s="1142">
        <v>6</v>
      </c>
      <c r="C1542" s="1142">
        <v>4</v>
      </c>
      <c r="D1542" s="1142">
        <v>2</v>
      </c>
      <c r="E1542" s="1142">
        <v>10</v>
      </c>
      <c r="F1542" s="1143" t="str">
        <f t="shared" si="48"/>
        <v>02.06.04.02.010</v>
      </c>
      <c r="G1542" s="1144"/>
      <c r="H1542" s="1142" t="s">
        <v>2228</v>
      </c>
      <c r="J1542" s="1142" t="str">
        <f t="shared" si="49"/>
        <v>02.06.04.02.010 Meja Tamu Ruangan Tunggu Pejabat Eselon III</v>
      </c>
    </row>
    <row r="1543" spans="1:10" x14ac:dyDescent="0.25">
      <c r="A1543" s="1142">
        <v>2</v>
      </c>
      <c r="B1543" s="1142">
        <v>6</v>
      </c>
      <c r="C1543" s="1142">
        <v>4</v>
      </c>
      <c r="D1543" s="1142">
        <v>2</v>
      </c>
      <c r="E1543" s="1142">
        <v>11</v>
      </c>
      <c r="F1543" s="1143" t="str">
        <f t="shared" si="48"/>
        <v>02.06.04.02.011</v>
      </c>
      <c r="G1543" s="1144"/>
      <c r="H1543" s="1142" t="s">
        <v>2229</v>
      </c>
      <c r="J1543" s="1142" t="str">
        <f t="shared" si="49"/>
        <v>02.06.04.02.011 Meja Tamu Ruangan Biasa</v>
      </c>
    </row>
    <row r="1544" spans="1:10" x14ac:dyDescent="0.25">
      <c r="A1544" s="1142">
        <v>2</v>
      </c>
      <c r="B1544" s="1142">
        <v>6</v>
      </c>
      <c r="C1544" s="1142">
        <v>4</v>
      </c>
      <c r="D1544" s="1142">
        <v>2</v>
      </c>
      <c r="E1544" s="1142">
        <v>12</v>
      </c>
      <c r="F1544" s="1143" t="str">
        <f t="shared" si="48"/>
        <v>02.06.04.02.012</v>
      </c>
      <c r="G1544" s="1144"/>
      <c r="H1544" s="1142" t="s">
        <v>2230</v>
      </c>
      <c r="J1544" s="1142" t="str">
        <f t="shared" si="49"/>
        <v>02.06.04.02.012 Meja Maket/Peta</v>
      </c>
    </row>
    <row r="1545" spans="1:10" x14ac:dyDescent="0.25">
      <c r="A1545" s="1142">
        <v>2</v>
      </c>
      <c r="B1545" s="1142">
        <v>6</v>
      </c>
      <c r="C1545" s="1142">
        <v>4</v>
      </c>
      <c r="D1545" s="1142">
        <v>2</v>
      </c>
      <c r="E1545" s="1142">
        <v>13</v>
      </c>
      <c r="F1545" s="1143" t="str">
        <f t="shared" si="48"/>
        <v>02.06.04.02.013</v>
      </c>
      <c r="G1545" s="1144"/>
      <c r="H1545" s="1142" t="s">
        <v>2231</v>
      </c>
      <c r="J1545" s="1142" t="str">
        <f t="shared" si="49"/>
        <v>02.06.04.02.013 Meja Operator</v>
      </c>
    </row>
    <row r="1546" spans="1:10" x14ac:dyDescent="0.25">
      <c r="A1546" s="1142">
        <v>2</v>
      </c>
      <c r="B1546" s="1142">
        <v>6</v>
      </c>
      <c r="C1546" s="1142">
        <v>4</v>
      </c>
      <c r="D1546" s="1142">
        <v>2</v>
      </c>
      <c r="E1546" s="1142">
        <v>14</v>
      </c>
      <c r="F1546" s="1143" t="str">
        <f t="shared" si="48"/>
        <v>02.06.04.02.014</v>
      </c>
      <c r="G1546" s="1144"/>
      <c r="H1546" s="1142" t="s">
        <v>2232</v>
      </c>
      <c r="J1546" s="1142" t="str">
        <f t="shared" si="49"/>
        <v>02.06.04.02.014 Meja Rapat Pejabat Lain-lain</v>
      </c>
    </row>
    <row r="1547" spans="1:10" x14ac:dyDescent="0.25">
      <c r="A1547" s="1142">
        <v>2</v>
      </c>
      <c r="B1547" s="1142">
        <v>6</v>
      </c>
      <c r="C1547" s="1142">
        <v>4</v>
      </c>
      <c r="D1547" s="1142">
        <v>3</v>
      </c>
      <c r="E1547" s="1142">
        <v>1</v>
      </c>
      <c r="F1547" s="1143" t="str">
        <f t="shared" si="48"/>
        <v>02.06.04.03.001</v>
      </c>
      <c r="G1547" s="1144"/>
      <c r="H1547" s="1142" t="s">
        <v>2233</v>
      </c>
      <c r="J1547" s="1142" t="str">
        <f t="shared" si="49"/>
        <v>02.06.04.03.001 Kursi Kerja Menteri/Gubernur/Bupati/Walikota</v>
      </c>
    </row>
    <row r="1548" spans="1:10" x14ac:dyDescent="0.25">
      <c r="A1548" s="1142">
        <v>2</v>
      </c>
      <c r="B1548" s="1142">
        <v>6</v>
      </c>
      <c r="C1548" s="1142">
        <v>4</v>
      </c>
      <c r="D1548" s="1142">
        <v>3</v>
      </c>
      <c r="E1548" s="1142">
        <v>2</v>
      </c>
      <c r="F1548" s="1143" t="str">
        <f t="shared" si="48"/>
        <v>02.06.04.03.002</v>
      </c>
      <c r="G1548" s="1144"/>
      <c r="H1548" s="1142" t="s">
        <v>2234</v>
      </c>
      <c r="J1548" s="1142" t="str">
        <f t="shared" si="49"/>
        <v>02.06.04.03.002 Kursi Kerja Eselon I/Wakil Gubernur/Bupati/Walikot</v>
      </c>
    </row>
    <row r="1549" spans="1:10" x14ac:dyDescent="0.25">
      <c r="A1549" s="1142">
        <v>2</v>
      </c>
      <c r="B1549" s="1142">
        <v>6</v>
      </c>
      <c r="C1549" s="1142">
        <v>4</v>
      </c>
      <c r="D1549" s="1142">
        <v>3</v>
      </c>
      <c r="E1549" s="1142">
        <v>3</v>
      </c>
      <c r="F1549" s="1143" t="str">
        <f t="shared" si="48"/>
        <v>02.06.04.03.003</v>
      </c>
      <c r="G1549" s="1144"/>
      <c r="H1549" s="1142" t="s">
        <v>2235</v>
      </c>
      <c r="J1549" s="1142" t="str">
        <f t="shared" si="49"/>
        <v>02.06.04.03.003 Kursi Kerja Ketua /Wakil Ketua DPRD</v>
      </c>
    </row>
    <row r="1550" spans="1:10" x14ac:dyDescent="0.25">
      <c r="A1550" s="1142">
        <v>2</v>
      </c>
      <c r="B1550" s="1142">
        <v>6</v>
      </c>
      <c r="C1550" s="1142">
        <v>4</v>
      </c>
      <c r="D1550" s="1142">
        <v>3</v>
      </c>
      <c r="E1550" s="1142">
        <v>4</v>
      </c>
      <c r="F1550" s="1143" t="str">
        <f t="shared" si="48"/>
        <v>02.06.04.03.004</v>
      </c>
      <c r="G1550" s="1144"/>
      <c r="H1550" s="1142" t="s">
        <v>2236</v>
      </c>
      <c r="J1550" s="1142" t="str">
        <f t="shared" si="49"/>
        <v>02.06.04.03.004 Kursi Kerja Pejabat Eselon II</v>
      </c>
    </row>
    <row r="1551" spans="1:10" x14ac:dyDescent="0.25">
      <c r="A1551" s="1142">
        <v>2</v>
      </c>
      <c r="B1551" s="1142">
        <v>6</v>
      </c>
      <c r="C1551" s="1142">
        <v>4</v>
      </c>
      <c r="D1551" s="1142">
        <v>3</v>
      </c>
      <c r="E1551" s="1142">
        <v>5</v>
      </c>
      <c r="F1551" s="1143" t="str">
        <f t="shared" si="48"/>
        <v>02.06.04.03.005</v>
      </c>
      <c r="G1551" s="1144"/>
      <c r="H1551" s="1142" t="s">
        <v>2237</v>
      </c>
      <c r="J1551" s="1142" t="str">
        <f t="shared" si="49"/>
        <v>02.06.04.03.005 Kursi Kerja Pejabat Eselon III</v>
      </c>
    </row>
    <row r="1552" spans="1:10" x14ac:dyDescent="0.25">
      <c r="A1552" s="1142">
        <v>2</v>
      </c>
      <c r="B1552" s="1142">
        <v>6</v>
      </c>
      <c r="C1552" s="1142">
        <v>4</v>
      </c>
      <c r="D1552" s="1142">
        <v>3</v>
      </c>
      <c r="E1552" s="1142">
        <v>6</v>
      </c>
      <c r="F1552" s="1143" t="str">
        <f t="shared" si="48"/>
        <v>02.06.04.03.006</v>
      </c>
      <c r="G1552" s="1144"/>
      <c r="H1552" s="1142" t="s">
        <v>2238</v>
      </c>
      <c r="J1552" s="1142" t="str">
        <f t="shared" si="49"/>
        <v>02.06.04.03.006 Kursi Kerja Pejabat Eselon IV</v>
      </c>
    </row>
    <row r="1553" spans="1:10" x14ac:dyDescent="0.25">
      <c r="A1553" s="1142">
        <v>2</v>
      </c>
      <c r="B1553" s="1142">
        <v>6</v>
      </c>
      <c r="C1553" s="1142">
        <v>4</v>
      </c>
      <c r="D1553" s="1142">
        <v>3</v>
      </c>
      <c r="E1553" s="1142">
        <v>7</v>
      </c>
      <c r="F1553" s="1143" t="str">
        <f t="shared" si="48"/>
        <v>02.06.04.03.007</v>
      </c>
      <c r="G1553" s="1144"/>
      <c r="H1553" s="1142" t="s">
        <v>2239</v>
      </c>
      <c r="J1553" s="1142" t="str">
        <f t="shared" si="49"/>
        <v>02.06.04.03.007 Kursi Kerja Pejabat Eselon V</v>
      </c>
    </row>
    <row r="1554" spans="1:10" x14ac:dyDescent="0.25">
      <c r="A1554" s="1142">
        <v>2</v>
      </c>
      <c r="B1554" s="1142">
        <v>6</v>
      </c>
      <c r="C1554" s="1142">
        <v>4</v>
      </c>
      <c r="D1554" s="1142">
        <v>3</v>
      </c>
      <c r="E1554" s="1142">
        <v>8</v>
      </c>
      <c r="F1554" s="1143" t="str">
        <f t="shared" si="48"/>
        <v>02.06.04.03.008</v>
      </c>
      <c r="G1554" s="1144"/>
      <c r="H1554" s="1142" t="s">
        <v>2240</v>
      </c>
      <c r="J1554" s="1142" t="str">
        <f t="shared" si="49"/>
        <v>02.06.04.03.008 Kursi Kerja Pegawai Non Struktural</v>
      </c>
    </row>
    <row r="1555" spans="1:10" x14ac:dyDescent="0.25">
      <c r="A1555" s="1142">
        <v>2</v>
      </c>
      <c r="B1555" s="1142">
        <v>6</v>
      </c>
      <c r="C1555" s="1142">
        <v>4</v>
      </c>
      <c r="D1555" s="1142">
        <v>3</v>
      </c>
      <c r="E1555" s="1142">
        <v>9</v>
      </c>
      <c r="F1555" s="1143" t="str">
        <f t="shared" si="48"/>
        <v>02.06.04.03.009</v>
      </c>
      <c r="G1555" s="1144"/>
      <c r="H1555" s="1142" t="s">
        <v>2241</v>
      </c>
      <c r="J1555" s="1142" t="str">
        <f t="shared" si="49"/>
        <v>02.06.04.03.009 Kursi Kerja Pejabat Lain-lain</v>
      </c>
    </row>
    <row r="1556" spans="1:10" x14ac:dyDescent="0.25">
      <c r="A1556" s="1142">
        <v>2</v>
      </c>
      <c r="B1556" s="1142">
        <v>6</v>
      </c>
      <c r="C1556" s="1142">
        <v>4</v>
      </c>
      <c r="D1556" s="1142">
        <v>4</v>
      </c>
      <c r="E1556" s="1142">
        <v>1</v>
      </c>
      <c r="F1556" s="1143" t="str">
        <f t="shared" si="48"/>
        <v>02.06.04.04.001</v>
      </c>
      <c r="G1556" s="1144"/>
      <c r="H1556" s="1142" t="s">
        <v>2242</v>
      </c>
      <c r="J1556" s="1142" t="str">
        <f t="shared" si="49"/>
        <v>02.06.04.04.001 Kursi Rapat Menteri/Gubernur/Bupati/Walikota</v>
      </c>
    </row>
    <row r="1557" spans="1:10" x14ac:dyDescent="0.25">
      <c r="A1557" s="1142">
        <v>2</v>
      </c>
      <c r="B1557" s="1142">
        <v>6</v>
      </c>
      <c r="C1557" s="1142">
        <v>4</v>
      </c>
      <c r="D1557" s="1142">
        <v>4</v>
      </c>
      <c r="E1557" s="1142">
        <v>2</v>
      </c>
      <c r="F1557" s="1143" t="str">
        <f t="shared" si="48"/>
        <v>02.06.04.04.002</v>
      </c>
      <c r="G1557" s="1144"/>
      <c r="H1557" s="1142" t="s">
        <v>2243</v>
      </c>
      <c r="J1557" s="1142" t="str">
        <f t="shared" si="49"/>
        <v>02.06.04.04.002 Kursi Rapat Eselon I/Wakil Gubernur/Bupati/Walikot</v>
      </c>
    </row>
    <row r="1558" spans="1:10" x14ac:dyDescent="0.25">
      <c r="A1558" s="1142">
        <v>2</v>
      </c>
      <c r="B1558" s="1142">
        <v>6</v>
      </c>
      <c r="C1558" s="1142">
        <v>4</v>
      </c>
      <c r="D1558" s="1142">
        <v>4</v>
      </c>
      <c r="E1558" s="1142">
        <v>3</v>
      </c>
      <c r="F1558" s="1143" t="str">
        <f t="shared" si="48"/>
        <v>02.06.04.04.003</v>
      </c>
      <c r="G1558" s="1144"/>
      <c r="H1558" s="1142" t="s">
        <v>2244</v>
      </c>
      <c r="J1558" s="1142" t="str">
        <f t="shared" si="49"/>
        <v>02.06.04.04.003 Kursi Rapat Ketua /Wakil Ketua DPRD</v>
      </c>
    </row>
    <row r="1559" spans="1:10" x14ac:dyDescent="0.25">
      <c r="A1559" s="1142">
        <v>2</v>
      </c>
      <c r="B1559" s="1142">
        <v>6</v>
      </c>
      <c r="C1559" s="1142">
        <v>4</v>
      </c>
      <c r="D1559" s="1142">
        <v>4</v>
      </c>
      <c r="E1559" s="1142">
        <v>4</v>
      </c>
      <c r="F1559" s="1143" t="str">
        <f t="shared" si="48"/>
        <v>02.06.04.04.004</v>
      </c>
      <c r="G1559" s="1144"/>
      <c r="H1559" s="1142" t="s">
        <v>2245</v>
      </c>
      <c r="J1559" s="1142" t="str">
        <f t="shared" si="49"/>
        <v>02.06.04.04.004 Kursi Rapat Pejabat Eselon II</v>
      </c>
    </row>
    <row r="1560" spans="1:10" x14ac:dyDescent="0.25">
      <c r="A1560" s="1142">
        <v>2</v>
      </c>
      <c r="B1560" s="1142">
        <v>6</v>
      </c>
      <c r="C1560" s="1142">
        <v>4</v>
      </c>
      <c r="D1560" s="1142">
        <v>4</v>
      </c>
      <c r="E1560" s="1142">
        <v>5</v>
      </c>
      <c r="F1560" s="1143" t="str">
        <f t="shared" si="48"/>
        <v>02.06.04.04.005</v>
      </c>
      <c r="G1560" s="1144"/>
      <c r="H1560" s="1142" t="s">
        <v>2246</v>
      </c>
      <c r="J1560" s="1142" t="str">
        <f t="shared" si="49"/>
        <v>02.06.04.04.005 Kursi Rapat Pejabat Eselon III</v>
      </c>
    </row>
    <row r="1561" spans="1:10" x14ac:dyDescent="0.25">
      <c r="A1561" s="1142">
        <v>2</v>
      </c>
      <c r="B1561" s="1142">
        <v>6</v>
      </c>
      <c r="C1561" s="1142">
        <v>4</v>
      </c>
      <c r="D1561" s="1142">
        <v>4</v>
      </c>
      <c r="E1561" s="1142">
        <v>6</v>
      </c>
      <c r="F1561" s="1143" t="str">
        <f t="shared" si="48"/>
        <v>02.06.04.04.006</v>
      </c>
      <c r="G1561" s="1144"/>
      <c r="H1561" s="1142" t="s">
        <v>2247</v>
      </c>
      <c r="J1561" s="1142" t="str">
        <f t="shared" si="49"/>
        <v>02.06.04.04.006 Kursi Rapat Ruangan Data</v>
      </c>
    </row>
    <row r="1562" spans="1:10" x14ac:dyDescent="0.25">
      <c r="A1562" s="1142">
        <v>2</v>
      </c>
      <c r="B1562" s="1142">
        <v>6</v>
      </c>
      <c r="C1562" s="1142">
        <v>4</v>
      </c>
      <c r="D1562" s="1142">
        <v>4</v>
      </c>
      <c r="E1562" s="1142">
        <v>7</v>
      </c>
      <c r="F1562" s="1143" t="str">
        <f t="shared" si="48"/>
        <v>02.06.04.04.007</v>
      </c>
      <c r="G1562" s="1144"/>
      <c r="H1562" s="1142" t="s">
        <v>2248</v>
      </c>
      <c r="J1562" s="1142" t="str">
        <f t="shared" si="49"/>
        <v>02.06.04.04.007 Kursi Rapat Ruangan Rapat Staff</v>
      </c>
    </row>
    <row r="1563" spans="1:10" x14ac:dyDescent="0.25">
      <c r="A1563" s="1142">
        <v>2</v>
      </c>
      <c r="B1563" s="1142">
        <v>6</v>
      </c>
      <c r="C1563" s="1142">
        <v>4</v>
      </c>
      <c r="D1563" s="1142">
        <v>4</v>
      </c>
      <c r="E1563" s="1142">
        <v>8</v>
      </c>
      <c r="F1563" s="1143" t="str">
        <f t="shared" si="48"/>
        <v>02.06.04.04.008</v>
      </c>
      <c r="G1563" s="1144"/>
      <c r="H1563" s="1142" t="s">
        <v>2249</v>
      </c>
      <c r="J1563" s="1142" t="str">
        <f t="shared" si="49"/>
        <v>02.06.04.04.008 Kursi Rapat Pejabat Lain-lain</v>
      </c>
    </row>
    <row r="1564" spans="1:10" x14ac:dyDescent="0.25">
      <c r="A1564" s="1142">
        <v>2</v>
      </c>
      <c r="B1564" s="1142">
        <v>6</v>
      </c>
      <c r="C1564" s="1142">
        <v>4</v>
      </c>
      <c r="D1564" s="1142">
        <v>5</v>
      </c>
      <c r="E1564" s="1142">
        <v>1</v>
      </c>
      <c r="F1564" s="1143" t="str">
        <f t="shared" si="48"/>
        <v>02.06.04.05.001</v>
      </c>
      <c r="G1564" s="1144"/>
      <c r="H1564" s="1142" t="s">
        <v>2250</v>
      </c>
      <c r="J1564" s="1142" t="str">
        <f t="shared" si="49"/>
        <v>02.06.04.05.001 Kursi Hadap Depan Meja Kerja Menteri/Gubernur/Bupa</v>
      </c>
    </row>
    <row r="1565" spans="1:10" x14ac:dyDescent="0.25">
      <c r="A1565" s="1142">
        <v>2</v>
      </c>
      <c r="B1565" s="1142">
        <v>6</v>
      </c>
      <c r="C1565" s="1142">
        <v>4</v>
      </c>
      <c r="D1565" s="1142">
        <v>5</v>
      </c>
      <c r="E1565" s="1142">
        <v>2</v>
      </c>
      <c r="F1565" s="1143" t="str">
        <f t="shared" si="48"/>
        <v>02.06.04.05.002</v>
      </c>
      <c r="G1565" s="1144"/>
      <c r="H1565" s="1142" t="s">
        <v>2251</v>
      </c>
      <c r="J1565" s="1142" t="str">
        <f t="shared" si="49"/>
        <v>02.06.04.05.002 Kursi Hadap Depan Meja Kerja Eselon I/Wakil Gubern</v>
      </c>
    </row>
    <row r="1566" spans="1:10" x14ac:dyDescent="0.25">
      <c r="A1566" s="1142">
        <v>2</v>
      </c>
      <c r="B1566" s="1142">
        <v>6</v>
      </c>
      <c r="C1566" s="1142">
        <v>4</v>
      </c>
      <c r="D1566" s="1142">
        <v>5</v>
      </c>
      <c r="E1566" s="1142">
        <v>3</v>
      </c>
      <c r="F1566" s="1143" t="str">
        <f t="shared" si="48"/>
        <v>02.06.04.05.003</v>
      </c>
      <c r="G1566" s="1144"/>
      <c r="H1566" s="1142" t="s">
        <v>2252</v>
      </c>
      <c r="J1566" s="1142" t="str">
        <f t="shared" si="49"/>
        <v>02.06.04.05.003 Kursi Hadap Depan Meja Kerja Ketua /Wakil Ketua DP</v>
      </c>
    </row>
    <row r="1567" spans="1:10" x14ac:dyDescent="0.25">
      <c r="A1567" s="1142">
        <v>2</v>
      </c>
      <c r="B1567" s="1142">
        <v>6</v>
      </c>
      <c r="C1567" s="1142">
        <v>4</v>
      </c>
      <c r="D1567" s="1142">
        <v>5</v>
      </c>
      <c r="E1567" s="1142">
        <v>4</v>
      </c>
      <c r="F1567" s="1143" t="str">
        <f t="shared" si="48"/>
        <v>02.06.04.05.004</v>
      </c>
      <c r="G1567" s="1144"/>
      <c r="H1567" s="1142" t="s">
        <v>2253</v>
      </c>
      <c r="J1567" s="1142" t="str">
        <f t="shared" si="49"/>
        <v>02.06.04.05.004 Kursi Hadap Depan Meja Kerja Pejabat Eselon II</v>
      </c>
    </row>
    <row r="1568" spans="1:10" x14ac:dyDescent="0.25">
      <c r="A1568" s="1142">
        <v>2</v>
      </c>
      <c r="B1568" s="1142">
        <v>6</v>
      </c>
      <c r="C1568" s="1142">
        <v>4</v>
      </c>
      <c r="D1568" s="1142">
        <v>5</v>
      </c>
      <c r="E1568" s="1142">
        <v>5</v>
      </c>
      <c r="F1568" s="1143" t="str">
        <f t="shared" si="48"/>
        <v>02.06.04.05.005</v>
      </c>
      <c r="G1568" s="1144"/>
      <c r="H1568" s="1142" t="s">
        <v>2254</v>
      </c>
      <c r="J1568" s="1142" t="str">
        <f t="shared" si="49"/>
        <v>02.06.04.05.005 Kursi Hadap Depan Meja Kerja Pejabat Eselon III</v>
      </c>
    </row>
    <row r="1569" spans="1:10" x14ac:dyDescent="0.25">
      <c r="A1569" s="1142">
        <v>2</v>
      </c>
      <c r="B1569" s="1142">
        <v>6</v>
      </c>
      <c r="C1569" s="1142">
        <v>4</v>
      </c>
      <c r="D1569" s="1142">
        <v>5</v>
      </c>
      <c r="E1569" s="1142">
        <v>6</v>
      </c>
      <c r="F1569" s="1143" t="str">
        <f t="shared" si="48"/>
        <v>02.06.04.05.006</v>
      </c>
      <c r="G1569" s="1144"/>
      <c r="H1569" s="1142" t="s">
        <v>2255</v>
      </c>
      <c r="J1569" s="1142" t="str">
        <f t="shared" si="49"/>
        <v>02.06.04.05.006 Kursi Hadap Depan Meja Kerja Pejabat Eselon IV</v>
      </c>
    </row>
    <row r="1570" spans="1:10" x14ac:dyDescent="0.25">
      <c r="A1570" s="1142">
        <v>2</v>
      </c>
      <c r="B1570" s="1142">
        <v>6</v>
      </c>
      <c r="C1570" s="1142">
        <v>4</v>
      </c>
      <c r="D1570" s="1142">
        <v>5</v>
      </c>
      <c r="E1570" s="1142">
        <v>7</v>
      </c>
      <c r="F1570" s="1143" t="str">
        <f t="shared" si="48"/>
        <v>02.06.04.05.007</v>
      </c>
      <c r="G1570" s="1144"/>
      <c r="H1570" s="1142" t="s">
        <v>2256</v>
      </c>
      <c r="J1570" s="1142" t="str">
        <f t="shared" si="49"/>
        <v>02.06.04.05.007 Kursi Hadap Depan Meja Kerja Pejabat Eselon V</v>
      </c>
    </row>
    <row r="1571" spans="1:10" x14ac:dyDescent="0.25">
      <c r="A1571" s="1142">
        <v>2</v>
      </c>
      <c r="B1571" s="1142">
        <v>6</v>
      </c>
      <c r="C1571" s="1142">
        <v>4</v>
      </c>
      <c r="D1571" s="1142">
        <v>5</v>
      </c>
      <c r="E1571" s="1142">
        <v>8</v>
      </c>
      <c r="F1571" s="1143" t="str">
        <f t="shared" si="48"/>
        <v>02.06.04.05.008</v>
      </c>
      <c r="G1571" s="1144"/>
      <c r="H1571" s="1142" t="s">
        <v>2257</v>
      </c>
      <c r="J1571" s="1142" t="str">
        <f t="shared" si="49"/>
        <v>02.06.04.05.008 Kursi Hadap Depan Meja Kerja Pejabat Lain-lain</v>
      </c>
    </row>
    <row r="1572" spans="1:10" x14ac:dyDescent="0.25">
      <c r="A1572" s="1142">
        <v>2</v>
      </c>
      <c r="B1572" s="1142">
        <v>6</v>
      </c>
      <c r="C1572" s="1142">
        <v>4</v>
      </c>
      <c r="D1572" s="1142">
        <v>6</v>
      </c>
      <c r="E1572" s="1142">
        <v>1</v>
      </c>
      <c r="F1572" s="1143" t="str">
        <f t="shared" si="48"/>
        <v>02.06.04.06.001</v>
      </c>
      <c r="G1572" s="1144"/>
      <c r="H1572" s="1142" t="s">
        <v>2258</v>
      </c>
      <c r="J1572" s="1142" t="str">
        <f t="shared" si="49"/>
        <v>02.06.04.06.001 Kursi Tamu di Ruangan Menteri/Gubernur/Bupati/Wali</v>
      </c>
    </row>
    <row r="1573" spans="1:10" x14ac:dyDescent="0.25">
      <c r="A1573" s="1142">
        <v>2</v>
      </c>
      <c r="B1573" s="1142">
        <v>6</v>
      </c>
      <c r="C1573" s="1142">
        <v>4</v>
      </c>
      <c r="D1573" s="1142">
        <v>6</v>
      </c>
      <c r="E1573" s="1142">
        <v>2</v>
      </c>
      <c r="F1573" s="1143" t="str">
        <f t="shared" si="48"/>
        <v>02.06.04.06.002</v>
      </c>
      <c r="G1573" s="1144"/>
      <c r="H1573" s="1142" t="s">
        <v>2259</v>
      </c>
      <c r="J1573" s="1142" t="str">
        <f t="shared" si="49"/>
        <v>02.06.04.06.002 Kursi Tamu di Ruangan Pejabat Eselon I/Wkl. Gubern</v>
      </c>
    </row>
    <row r="1574" spans="1:10" x14ac:dyDescent="0.25">
      <c r="A1574" s="1142">
        <v>2</v>
      </c>
      <c r="B1574" s="1142">
        <v>6</v>
      </c>
      <c r="C1574" s="1142">
        <v>4</v>
      </c>
      <c r="D1574" s="1142">
        <v>6</v>
      </c>
      <c r="E1574" s="1142">
        <v>3</v>
      </c>
      <c r="F1574" s="1143" t="str">
        <f t="shared" si="48"/>
        <v>02.06.04.06.003</v>
      </c>
      <c r="G1574" s="1144"/>
      <c r="H1574" s="1142" t="s">
        <v>2260</v>
      </c>
      <c r="J1574" s="1142" t="str">
        <f t="shared" si="49"/>
        <v>02.06.04.06.003 Kursi Tamu di Ruangan Ketua/Wakil Ketua DPRD</v>
      </c>
    </row>
    <row r="1575" spans="1:10" x14ac:dyDescent="0.25">
      <c r="A1575" s="1142">
        <v>2</v>
      </c>
      <c r="B1575" s="1142">
        <v>6</v>
      </c>
      <c r="C1575" s="1142">
        <v>4</v>
      </c>
      <c r="D1575" s="1142">
        <v>6</v>
      </c>
      <c r="E1575" s="1142">
        <v>4</v>
      </c>
      <c r="F1575" s="1143" t="str">
        <f t="shared" si="48"/>
        <v>02.06.04.06.004</v>
      </c>
      <c r="G1575" s="1144"/>
      <c r="H1575" s="1142" t="s">
        <v>2261</v>
      </c>
      <c r="J1575" s="1142" t="str">
        <f t="shared" si="49"/>
        <v>02.06.04.06.004 Kursi Tamu di Ruangan Pejabat Eselon II</v>
      </c>
    </row>
    <row r="1576" spans="1:10" x14ac:dyDescent="0.25">
      <c r="A1576" s="1142">
        <v>2</v>
      </c>
      <c r="B1576" s="1142">
        <v>6</v>
      </c>
      <c r="C1576" s="1142">
        <v>4</v>
      </c>
      <c r="D1576" s="1142">
        <v>6</v>
      </c>
      <c r="E1576" s="1142">
        <v>5</v>
      </c>
      <c r="F1576" s="1143" t="str">
        <f t="shared" si="48"/>
        <v>02.06.04.06.005</v>
      </c>
      <c r="G1576" s="1144"/>
      <c r="H1576" s="1142" t="s">
        <v>2262</v>
      </c>
      <c r="J1576" s="1142" t="str">
        <f t="shared" si="49"/>
        <v>02.06.04.06.005 Kursi Tamu di Ruangan Pejabat Eselon III</v>
      </c>
    </row>
    <row r="1577" spans="1:10" x14ac:dyDescent="0.25">
      <c r="A1577" s="1142">
        <v>2</v>
      </c>
      <c r="B1577" s="1142">
        <v>6</v>
      </c>
      <c r="C1577" s="1142">
        <v>4</v>
      </c>
      <c r="D1577" s="1142">
        <v>6</v>
      </c>
      <c r="E1577" s="1142">
        <v>6</v>
      </c>
      <c r="F1577" s="1143" t="str">
        <f t="shared" si="48"/>
        <v>02.06.04.06.006</v>
      </c>
      <c r="G1577" s="1144"/>
      <c r="H1577" s="1142" t="s">
        <v>2263</v>
      </c>
      <c r="J1577" s="1142" t="str">
        <f t="shared" si="49"/>
        <v>02.06.04.06.006 Kursi Tamu di Ruangan Tunggu Menteri/Gubernur/Bupa</v>
      </c>
    </row>
    <row r="1578" spans="1:10" x14ac:dyDescent="0.25">
      <c r="A1578" s="1142">
        <v>2</v>
      </c>
      <c r="B1578" s="1142">
        <v>6</v>
      </c>
      <c r="C1578" s="1142">
        <v>4</v>
      </c>
      <c r="D1578" s="1142">
        <v>6</v>
      </c>
      <c r="E1578" s="1142">
        <v>7</v>
      </c>
      <c r="F1578" s="1143" t="str">
        <f t="shared" si="48"/>
        <v>02.06.04.06.007</v>
      </c>
      <c r="G1578" s="1144"/>
      <c r="H1578" s="1142" t="s">
        <v>2264</v>
      </c>
      <c r="J1578" s="1142" t="str">
        <f t="shared" si="49"/>
        <v>02.06.04.06.007 Kursi Tamu di Ruangan Tunggu Pejabat Eselon I</v>
      </c>
    </row>
    <row r="1579" spans="1:10" x14ac:dyDescent="0.25">
      <c r="A1579" s="1142">
        <v>2</v>
      </c>
      <c r="B1579" s="1142">
        <v>6</v>
      </c>
      <c r="C1579" s="1142">
        <v>4</v>
      </c>
      <c r="D1579" s="1142">
        <v>6</v>
      </c>
      <c r="E1579" s="1142">
        <v>8</v>
      </c>
      <c r="F1579" s="1143" t="str">
        <f t="shared" si="48"/>
        <v>02.06.04.06.008</v>
      </c>
      <c r="G1579" s="1144"/>
      <c r="H1579" s="1142" t="s">
        <v>2265</v>
      </c>
      <c r="J1579" s="1142" t="str">
        <f t="shared" si="49"/>
        <v>02.06.04.06.008 Kursi Tamu di Ruangan Tunggu Pejabat Eselon II</v>
      </c>
    </row>
    <row r="1580" spans="1:10" x14ac:dyDescent="0.25">
      <c r="A1580" s="1142">
        <v>2</v>
      </c>
      <c r="B1580" s="1142">
        <v>6</v>
      </c>
      <c r="C1580" s="1142">
        <v>4</v>
      </c>
      <c r="D1580" s="1142">
        <v>6</v>
      </c>
      <c r="E1580" s="1142">
        <v>9</v>
      </c>
      <c r="F1580" s="1143" t="str">
        <f t="shared" si="48"/>
        <v>02.06.04.06.009</v>
      </c>
      <c r="G1580" s="1144"/>
      <c r="H1580" s="1142" t="s">
        <v>2266</v>
      </c>
      <c r="J1580" s="1142" t="str">
        <f t="shared" si="49"/>
        <v>02.06.04.06.009 Kursi Tamu di depan Ajudan Menteri/Gubernur/Bupati</v>
      </c>
    </row>
    <row r="1581" spans="1:10" x14ac:dyDescent="0.25">
      <c r="A1581" s="1142">
        <v>2</v>
      </c>
      <c r="B1581" s="1142">
        <v>6</v>
      </c>
      <c r="C1581" s="1142">
        <v>4</v>
      </c>
      <c r="D1581" s="1142">
        <v>6</v>
      </c>
      <c r="E1581" s="1142">
        <v>10</v>
      </c>
      <c r="F1581" s="1143" t="str">
        <f t="shared" si="48"/>
        <v>02.06.04.06.010</v>
      </c>
      <c r="G1581" s="1144"/>
      <c r="H1581" s="1142" t="s">
        <v>2267</v>
      </c>
      <c r="J1581" s="1142" t="str">
        <f t="shared" si="49"/>
        <v>02.06.04.06.010 Kursi Tamu di depan Ajudan Pejabat Eselon I/Wkl. G</v>
      </c>
    </row>
    <row r="1582" spans="1:10" x14ac:dyDescent="0.25">
      <c r="A1582" s="1142">
        <v>2</v>
      </c>
      <c r="B1582" s="1142">
        <v>6</v>
      </c>
      <c r="C1582" s="1142">
        <v>4</v>
      </c>
      <c r="D1582" s="1142">
        <v>6</v>
      </c>
      <c r="E1582" s="1142">
        <v>11</v>
      </c>
      <c r="F1582" s="1143" t="str">
        <f t="shared" si="48"/>
        <v>02.06.04.06.011</v>
      </c>
      <c r="G1582" s="1144"/>
      <c r="H1582" s="1142" t="s">
        <v>2268</v>
      </c>
      <c r="J1582" s="1142" t="str">
        <f t="shared" si="49"/>
        <v>02.06.04.06.011 Kursi Tamu di Ruangan Pejabat Lain-lain</v>
      </c>
    </row>
    <row r="1583" spans="1:10" x14ac:dyDescent="0.25">
      <c r="A1583" s="1142">
        <v>2</v>
      </c>
      <c r="B1583" s="1142">
        <v>6</v>
      </c>
      <c r="C1583" s="1142">
        <v>4</v>
      </c>
      <c r="D1583" s="1142">
        <v>7</v>
      </c>
      <c r="E1583" s="1142">
        <v>1</v>
      </c>
      <c r="F1583" s="1143" t="str">
        <f t="shared" si="48"/>
        <v>02.06.04.07.001</v>
      </c>
      <c r="G1583" s="1144"/>
      <c r="H1583" s="1142" t="s">
        <v>2269</v>
      </c>
      <c r="J1583" s="1142" t="str">
        <f t="shared" si="49"/>
        <v>02.06.04.07.001 Lemari Buku untuk Menteri/Gubernur/Bupati/Walikota</v>
      </c>
    </row>
    <row r="1584" spans="1:10" x14ac:dyDescent="0.25">
      <c r="A1584" s="1142">
        <v>2</v>
      </c>
      <c r="B1584" s="1142">
        <v>6</v>
      </c>
      <c r="C1584" s="1142">
        <v>4</v>
      </c>
      <c r="D1584" s="1142">
        <v>7</v>
      </c>
      <c r="E1584" s="1142">
        <v>2</v>
      </c>
      <c r="F1584" s="1143" t="str">
        <f t="shared" si="48"/>
        <v>02.06.04.07.002</v>
      </c>
      <c r="G1584" s="1144"/>
      <c r="H1584" s="1142" t="s">
        <v>2270</v>
      </c>
      <c r="J1584" s="1142" t="str">
        <f t="shared" si="49"/>
        <v>02.06.04.07.002 Lemari Buku untuk Pejabat Eselon I/Wkl. Gubernur/B</v>
      </c>
    </row>
    <row r="1585" spans="1:10" x14ac:dyDescent="0.25">
      <c r="A1585" s="1142">
        <v>2</v>
      </c>
      <c r="B1585" s="1142">
        <v>6</v>
      </c>
      <c r="C1585" s="1142">
        <v>4</v>
      </c>
      <c r="D1585" s="1142">
        <v>7</v>
      </c>
      <c r="E1585" s="1142">
        <v>3</v>
      </c>
      <c r="F1585" s="1143" t="str">
        <f t="shared" si="48"/>
        <v>02.06.04.07.003</v>
      </c>
      <c r="G1585" s="1144"/>
      <c r="H1585" s="1142" t="s">
        <v>2271</v>
      </c>
      <c r="J1585" s="1142" t="str">
        <f t="shared" si="49"/>
        <v>02.06.04.07.003 Lemari Buku untuk Pejabat Eselon II</v>
      </c>
    </row>
    <row r="1586" spans="1:10" x14ac:dyDescent="0.25">
      <c r="A1586" s="1142">
        <v>2</v>
      </c>
      <c r="B1586" s="1142">
        <v>6</v>
      </c>
      <c r="C1586" s="1142">
        <v>4</v>
      </c>
      <c r="D1586" s="1142">
        <v>7</v>
      </c>
      <c r="E1586" s="1142">
        <v>4</v>
      </c>
      <c r="F1586" s="1143" t="str">
        <f t="shared" si="48"/>
        <v>02.06.04.07.004</v>
      </c>
      <c r="G1586" s="1144"/>
      <c r="H1586" s="1142" t="s">
        <v>2272</v>
      </c>
      <c r="J1586" s="1142" t="str">
        <f t="shared" si="49"/>
        <v>02.06.04.07.004 Lemari Buku untuk Pejabat Eselon III</v>
      </c>
    </row>
    <row r="1587" spans="1:10" x14ac:dyDescent="0.25">
      <c r="A1587" s="1142">
        <v>2</v>
      </c>
      <c r="B1587" s="1142">
        <v>6</v>
      </c>
      <c r="C1587" s="1142">
        <v>4</v>
      </c>
      <c r="D1587" s="1142">
        <v>7</v>
      </c>
      <c r="E1587" s="1142">
        <v>5</v>
      </c>
      <c r="F1587" s="1143" t="str">
        <f t="shared" si="48"/>
        <v>02.06.04.07.005</v>
      </c>
      <c r="G1587" s="1144"/>
      <c r="H1587" s="1142" t="s">
        <v>2273</v>
      </c>
      <c r="J1587" s="1142" t="str">
        <f t="shared" si="49"/>
        <v>02.06.04.07.005 Lemari Buku untuk Perpustakaan</v>
      </c>
    </row>
    <row r="1588" spans="1:10" x14ac:dyDescent="0.25">
      <c r="A1588" s="1142">
        <v>2</v>
      </c>
      <c r="B1588" s="1142">
        <v>6</v>
      </c>
      <c r="C1588" s="1142">
        <v>4</v>
      </c>
      <c r="D1588" s="1142">
        <v>7</v>
      </c>
      <c r="E1588" s="1142">
        <v>6</v>
      </c>
      <c r="F1588" s="1143" t="str">
        <f t="shared" si="48"/>
        <v>02.06.04.07.006</v>
      </c>
      <c r="G1588" s="1144"/>
      <c r="H1588" s="1142" t="s">
        <v>2274</v>
      </c>
      <c r="J1588" s="1142" t="str">
        <f t="shared" si="49"/>
        <v>02.06.04.07.006 Lemari Arsip untuk arsip Dinamis</v>
      </c>
    </row>
    <row r="1589" spans="1:10" x14ac:dyDescent="0.25">
      <c r="A1589" s="1142">
        <v>2</v>
      </c>
      <c r="B1589" s="1142">
        <v>6</v>
      </c>
      <c r="C1589" s="1142">
        <v>4</v>
      </c>
      <c r="D1589" s="1142">
        <v>7</v>
      </c>
      <c r="E1589" s="1142">
        <v>7</v>
      </c>
      <c r="F1589" s="1143" t="str">
        <f t="shared" si="48"/>
        <v>02.06.04.07.007</v>
      </c>
      <c r="G1589" s="1144"/>
      <c r="H1589" s="1142" t="s">
        <v>2275</v>
      </c>
      <c r="J1589" s="1142" t="str">
        <f t="shared" si="49"/>
        <v>02.06.04.07.007 Buffet Kayu</v>
      </c>
    </row>
    <row r="1590" spans="1:10" x14ac:dyDescent="0.25">
      <c r="A1590" s="1142">
        <v>2</v>
      </c>
      <c r="B1590" s="1142">
        <v>6</v>
      </c>
      <c r="C1590" s="1142">
        <v>4</v>
      </c>
      <c r="D1590" s="1142">
        <v>7</v>
      </c>
      <c r="E1590" s="1142">
        <v>8</v>
      </c>
      <c r="F1590" s="1143" t="str">
        <f t="shared" si="48"/>
        <v>02.06.04.07.008</v>
      </c>
      <c r="G1590" s="1144"/>
      <c r="H1590" s="1142" t="s">
        <v>2276</v>
      </c>
      <c r="J1590" s="1142" t="str">
        <f t="shared" si="49"/>
        <v>02.06.04.07.008 Buffet Kaca</v>
      </c>
    </row>
    <row r="1591" spans="1:10" x14ac:dyDescent="0.25">
      <c r="A1591" s="1142">
        <v>2</v>
      </c>
      <c r="B1591" s="1142">
        <v>6</v>
      </c>
      <c r="C1591" s="1142">
        <v>4</v>
      </c>
      <c r="D1591" s="1142">
        <v>7</v>
      </c>
      <c r="E1591" s="1142">
        <v>9</v>
      </c>
      <c r="F1591" s="1143" t="str">
        <f t="shared" si="48"/>
        <v>02.06.04.07.009</v>
      </c>
      <c r="G1591" s="1144"/>
      <c r="H1591" s="1142" t="s">
        <v>2277</v>
      </c>
      <c r="J1591" s="1142" t="str">
        <f t="shared" si="49"/>
        <v>02.06.04.07.009 Lemari dan Arsip Pejabat Lain-lain</v>
      </c>
    </row>
    <row r="1592" spans="1:10" x14ac:dyDescent="0.25">
      <c r="A1592" s="1142">
        <v>2</v>
      </c>
      <c r="B1592" s="1142">
        <v>7</v>
      </c>
      <c r="C1592" s="1142">
        <v>1</v>
      </c>
      <c r="D1592" s="1142">
        <v>1</v>
      </c>
      <c r="E1592" s="1142">
        <v>1</v>
      </c>
      <c r="F1592" s="1143" t="str">
        <f t="shared" si="48"/>
        <v>02.07.01.01.001</v>
      </c>
      <c r="G1592" s="1144"/>
      <c r="H1592" s="1142" t="s">
        <v>2278</v>
      </c>
      <c r="J1592" s="1142" t="str">
        <f t="shared" si="49"/>
        <v>02.07.01.01.001 Camera + Attachment</v>
      </c>
    </row>
    <row r="1593" spans="1:10" x14ac:dyDescent="0.25">
      <c r="A1593" s="1142">
        <v>2</v>
      </c>
      <c r="B1593" s="1142">
        <v>7</v>
      </c>
      <c r="C1593" s="1142">
        <v>1</v>
      </c>
      <c r="D1593" s="1142">
        <v>1</v>
      </c>
      <c r="E1593" s="1142">
        <v>2</v>
      </c>
      <c r="F1593" s="1143" t="str">
        <f t="shared" si="48"/>
        <v>02.07.01.01.002</v>
      </c>
      <c r="G1593" s="1144"/>
      <c r="H1593" s="1142" t="s">
        <v>2279</v>
      </c>
      <c r="J1593" s="1142" t="str">
        <f t="shared" si="49"/>
        <v>02.07.01.01.002 Photo Processing Set</v>
      </c>
    </row>
    <row r="1594" spans="1:10" x14ac:dyDescent="0.25">
      <c r="A1594" s="1142">
        <v>2</v>
      </c>
      <c r="B1594" s="1142">
        <v>7</v>
      </c>
      <c r="C1594" s="1142">
        <v>1</v>
      </c>
      <c r="D1594" s="1142">
        <v>1</v>
      </c>
      <c r="E1594" s="1142">
        <v>3</v>
      </c>
      <c r="F1594" s="1143" t="str">
        <f t="shared" si="48"/>
        <v>02.07.01.01.003</v>
      </c>
      <c r="G1594" s="1144"/>
      <c r="H1594" s="1142" t="s">
        <v>2280</v>
      </c>
      <c r="J1594" s="1142" t="str">
        <f t="shared" si="49"/>
        <v>02.07.01.01.003 Proyektor + Attachment</v>
      </c>
    </row>
    <row r="1595" spans="1:10" x14ac:dyDescent="0.25">
      <c r="A1595" s="1142">
        <v>2</v>
      </c>
      <c r="B1595" s="1142">
        <v>7</v>
      </c>
      <c r="C1595" s="1142">
        <v>1</v>
      </c>
      <c r="D1595" s="1142">
        <v>1</v>
      </c>
      <c r="E1595" s="1142">
        <v>4</v>
      </c>
      <c r="F1595" s="1143" t="str">
        <f t="shared" si="48"/>
        <v>02.07.01.01.004</v>
      </c>
      <c r="G1595" s="1144"/>
      <c r="H1595" s="1142" t="s">
        <v>2281</v>
      </c>
      <c r="J1595" s="1142" t="str">
        <f t="shared" si="49"/>
        <v>02.07.01.01.004 Mikro Film</v>
      </c>
    </row>
    <row r="1596" spans="1:10" x14ac:dyDescent="0.25">
      <c r="A1596" s="1142">
        <v>2</v>
      </c>
      <c r="B1596" s="1142">
        <v>7</v>
      </c>
      <c r="C1596" s="1142">
        <v>1</v>
      </c>
      <c r="D1596" s="1142">
        <v>1</v>
      </c>
      <c r="E1596" s="1142">
        <v>5</v>
      </c>
      <c r="F1596" s="1143" t="str">
        <f t="shared" si="48"/>
        <v>02.07.01.01.005</v>
      </c>
      <c r="G1596" s="1144"/>
      <c r="H1596" s="1142" t="s">
        <v>2282</v>
      </c>
      <c r="J1596" s="1142" t="str">
        <f t="shared" si="49"/>
        <v>02.07.01.01.005 Audio Mbding Console</v>
      </c>
    </row>
    <row r="1597" spans="1:10" x14ac:dyDescent="0.25">
      <c r="A1597" s="1142">
        <v>2</v>
      </c>
      <c r="B1597" s="1142">
        <v>7</v>
      </c>
      <c r="C1597" s="1142">
        <v>1</v>
      </c>
      <c r="D1597" s="1142">
        <v>1</v>
      </c>
      <c r="E1597" s="1142">
        <v>6</v>
      </c>
      <c r="F1597" s="1143" t="str">
        <f t="shared" si="48"/>
        <v>02.07.01.01.006</v>
      </c>
      <c r="G1597" s="1144"/>
      <c r="H1597" s="1142" t="s">
        <v>2283</v>
      </c>
      <c r="J1597" s="1142" t="str">
        <f t="shared" si="49"/>
        <v>02.07.01.01.006 Audio Mbding Portable</v>
      </c>
    </row>
    <row r="1598" spans="1:10" x14ac:dyDescent="0.25">
      <c r="A1598" s="1142">
        <v>2</v>
      </c>
      <c r="B1598" s="1142">
        <v>7</v>
      </c>
      <c r="C1598" s="1142">
        <v>1</v>
      </c>
      <c r="D1598" s="1142">
        <v>1</v>
      </c>
      <c r="E1598" s="1142">
        <v>7</v>
      </c>
      <c r="F1598" s="1143" t="str">
        <f t="shared" si="48"/>
        <v>02.07.01.01.007</v>
      </c>
      <c r="G1598" s="1144"/>
      <c r="H1598" s="1142" t="s">
        <v>2284</v>
      </c>
      <c r="J1598" s="1142" t="str">
        <f t="shared" si="49"/>
        <v>02.07.01.01.007 Audio Mbding Stationer</v>
      </c>
    </row>
    <row r="1599" spans="1:10" x14ac:dyDescent="0.25">
      <c r="A1599" s="1142">
        <v>2</v>
      </c>
      <c r="B1599" s="1142">
        <v>7</v>
      </c>
      <c r="C1599" s="1142">
        <v>1</v>
      </c>
      <c r="D1599" s="1142">
        <v>1</v>
      </c>
      <c r="E1599" s="1142">
        <v>8</v>
      </c>
      <c r="F1599" s="1143" t="str">
        <f t="shared" si="48"/>
        <v>02.07.01.01.008</v>
      </c>
      <c r="G1599" s="1144"/>
      <c r="H1599" s="1142" t="s">
        <v>2285</v>
      </c>
      <c r="J1599" s="1142" t="str">
        <f t="shared" si="49"/>
        <v>02.07.01.01.008 Audio Attenuator</v>
      </c>
    </row>
    <row r="1600" spans="1:10" x14ac:dyDescent="0.25">
      <c r="A1600" s="1142">
        <v>2</v>
      </c>
      <c r="B1600" s="1142">
        <v>7</v>
      </c>
      <c r="C1600" s="1142">
        <v>1</v>
      </c>
      <c r="D1600" s="1142">
        <v>1</v>
      </c>
      <c r="E1600" s="1142">
        <v>9</v>
      </c>
      <c r="F1600" s="1143" t="str">
        <f t="shared" si="48"/>
        <v>02.07.01.01.009</v>
      </c>
      <c r="G1600" s="1144"/>
      <c r="H1600" s="1142" t="s">
        <v>2286</v>
      </c>
      <c r="J1600" s="1142" t="str">
        <f t="shared" si="49"/>
        <v>02.07.01.01.009 Audio Amplifier</v>
      </c>
    </row>
    <row r="1601" spans="1:10" x14ac:dyDescent="0.25">
      <c r="A1601" s="1142">
        <v>2</v>
      </c>
      <c r="B1601" s="1142">
        <v>7</v>
      </c>
      <c r="C1601" s="1142">
        <v>1</v>
      </c>
      <c r="D1601" s="1142">
        <v>1</v>
      </c>
      <c r="E1601" s="1142">
        <v>10</v>
      </c>
      <c r="F1601" s="1143" t="str">
        <f t="shared" si="48"/>
        <v>02.07.01.01.010</v>
      </c>
      <c r="G1601" s="1144"/>
      <c r="H1601" s="1142" t="s">
        <v>2287</v>
      </c>
      <c r="J1601" s="1142" t="str">
        <f t="shared" si="49"/>
        <v>02.07.01.01.010 Audio Erase Unit</v>
      </c>
    </row>
    <row r="1602" spans="1:10" x14ac:dyDescent="0.25">
      <c r="A1602" s="1142">
        <v>2</v>
      </c>
      <c r="B1602" s="1142">
        <v>7</v>
      </c>
      <c r="C1602" s="1142">
        <v>1</v>
      </c>
      <c r="D1602" s="1142">
        <v>1</v>
      </c>
      <c r="E1602" s="1142">
        <v>11</v>
      </c>
      <c r="F1602" s="1143" t="str">
        <f t="shared" si="48"/>
        <v>02.07.01.01.011</v>
      </c>
      <c r="G1602" s="1144"/>
      <c r="H1602" s="1142" t="s">
        <v>2288</v>
      </c>
      <c r="J1602" s="1142" t="str">
        <f t="shared" si="49"/>
        <v>02.07.01.01.011 Audio Vidio Selector</v>
      </c>
    </row>
    <row r="1603" spans="1:10" x14ac:dyDescent="0.25">
      <c r="A1603" s="1142">
        <v>2</v>
      </c>
      <c r="B1603" s="1142">
        <v>7</v>
      </c>
      <c r="C1603" s="1142">
        <v>1</v>
      </c>
      <c r="D1603" s="1142">
        <v>1</v>
      </c>
      <c r="E1603" s="1142">
        <v>12</v>
      </c>
      <c r="F1603" s="1143" t="str">
        <f t="shared" si="48"/>
        <v>02.07.01.01.012</v>
      </c>
      <c r="G1603" s="1144"/>
      <c r="H1603" s="1142" t="s">
        <v>2289</v>
      </c>
      <c r="J1603" s="1142" t="str">
        <f t="shared" si="49"/>
        <v>02.07.01.01.012 Audio Monitor Active</v>
      </c>
    </row>
    <row r="1604" spans="1:10" x14ac:dyDescent="0.25">
      <c r="A1604" s="1142">
        <v>2</v>
      </c>
      <c r="B1604" s="1142">
        <v>7</v>
      </c>
      <c r="C1604" s="1142">
        <v>1</v>
      </c>
      <c r="D1604" s="1142">
        <v>1</v>
      </c>
      <c r="E1604" s="1142">
        <v>13</v>
      </c>
      <c r="F1604" s="1143" t="str">
        <f t="shared" ref="F1604:F1667" si="50">IF(A1604&lt;&gt;"",RIGHT("0"&amp;A1604,2)&amp;"."&amp;RIGHT("0"&amp;B1604,2)&amp;"."&amp;RIGHT("0"&amp;C1604,2)&amp;"."&amp;RIGHT("0"&amp;D1604,2)&amp;"."&amp;IF(LEN(E1604)&lt;3,RIGHT("00"&amp;E1604,3),E1604),"")</f>
        <v>02.07.01.01.013</v>
      </c>
      <c r="G1604" s="1144"/>
      <c r="H1604" s="1142" t="s">
        <v>2290</v>
      </c>
      <c r="J1604" s="1142" t="str">
        <f t="shared" ref="J1604:J1667" si="51">F1604&amp;" "&amp;H1604</f>
        <v>02.07.01.01.013 Audio Monitor Passive</v>
      </c>
    </row>
    <row r="1605" spans="1:10" x14ac:dyDescent="0.25">
      <c r="A1605" s="1142">
        <v>2</v>
      </c>
      <c r="B1605" s="1142">
        <v>7</v>
      </c>
      <c r="C1605" s="1142">
        <v>1</v>
      </c>
      <c r="D1605" s="1142">
        <v>1</v>
      </c>
      <c r="E1605" s="1142">
        <v>14</v>
      </c>
      <c r="F1605" s="1143" t="str">
        <f t="shared" si="50"/>
        <v>02.07.01.01.014</v>
      </c>
      <c r="G1605" s="1144"/>
      <c r="H1605" s="1142" t="s">
        <v>2291</v>
      </c>
      <c r="J1605" s="1142" t="str">
        <f t="shared" si="51"/>
        <v>02.07.01.01.014 Audio Reverberation</v>
      </c>
    </row>
    <row r="1606" spans="1:10" x14ac:dyDescent="0.25">
      <c r="A1606" s="1142">
        <v>2</v>
      </c>
      <c r="B1606" s="1142">
        <v>7</v>
      </c>
      <c r="C1606" s="1142">
        <v>1</v>
      </c>
      <c r="D1606" s="1142">
        <v>1</v>
      </c>
      <c r="E1606" s="1142">
        <v>15</v>
      </c>
      <c r="F1606" s="1143" t="str">
        <f t="shared" si="50"/>
        <v>02.07.01.01.015</v>
      </c>
      <c r="G1606" s="1144"/>
      <c r="H1606" s="1142" t="s">
        <v>2292</v>
      </c>
      <c r="J1606" s="1142" t="str">
        <f t="shared" si="51"/>
        <v>02.07.01.01.015 Audio Patch Panel</v>
      </c>
    </row>
    <row r="1607" spans="1:10" x14ac:dyDescent="0.25">
      <c r="A1607" s="1142">
        <v>2</v>
      </c>
      <c r="B1607" s="1142">
        <v>7</v>
      </c>
      <c r="C1607" s="1142">
        <v>1</v>
      </c>
      <c r="D1607" s="1142">
        <v>1</v>
      </c>
      <c r="E1607" s="1142">
        <v>16</v>
      </c>
      <c r="F1607" s="1143" t="str">
        <f t="shared" si="50"/>
        <v>02.07.01.01.016</v>
      </c>
      <c r="G1607" s="1144"/>
      <c r="H1607" s="1142" t="s">
        <v>2293</v>
      </c>
      <c r="J1607" s="1142" t="str">
        <f t="shared" si="51"/>
        <v>02.07.01.01.016 Audio Distribution</v>
      </c>
    </row>
    <row r="1608" spans="1:10" x14ac:dyDescent="0.25">
      <c r="A1608" s="1142">
        <v>2</v>
      </c>
      <c r="B1608" s="1142">
        <v>7</v>
      </c>
      <c r="C1608" s="1142">
        <v>1</v>
      </c>
      <c r="D1608" s="1142">
        <v>1</v>
      </c>
      <c r="E1608" s="1142">
        <v>17</v>
      </c>
      <c r="F1608" s="1143" t="str">
        <f t="shared" si="50"/>
        <v>02.07.01.01.017</v>
      </c>
      <c r="G1608" s="1144"/>
      <c r="H1608" s="1142" t="s">
        <v>2294</v>
      </c>
      <c r="J1608" s="1142" t="str">
        <f t="shared" si="51"/>
        <v>02.07.01.01.017 Audio Tone Generator</v>
      </c>
    </row>
    <row r="1609" spans="1:10" x14ac:dyDescent="0.25">
      <c r="A1609" s="1142">
        <v>2</v>
      </c>
      <c r="B1609" s="1142">
        <v>7</v>
      </c>
      <c r="C1609" s="1142">
        <v>1</v>
      </c>
      <c r="D1609" s="1142">
        <v>1</v>
      </c>
      <c r="E1609" s="1142">
        <v>18</v>
      </c>
      <c r="F1609" s="1143" t="str">
        <f t="shared" si="50"/>
        <v>02.07.01.01.018</v>
      </c>
      <c r="G1609" s="1144"/>
      <c r="H1609" s="1142" t="s">
        <v>2295</v>
      </c>
      <c r="J1609" s="1142" t="str">
        <f t="shared" si="51"/>
        <v>02.07.01.01.018 Audio Catridge Recorder</v>
      </c>
    </row>
    <row r="1610" spans="1:10" x14ac:dyDescent="0.25">
      <c r="A1610" s="1142">
        <v>2</v>
      </c>
      <c r="B1610" s="1142">
        <v>7</v>
      </c>
      <c r="C1610" s="1142">
        <v>1</v>
      </c>
      <c r="D1610" s="1142">
        <v>1</v>
      </c>
      <c r="E1610" s="1142">
        <v>19</v>
      </c>
      <c r="F1610" s="1143" t="str">
        <f t="shared" si="50"/>
        <v>02.07.01.01.019</v>
      </c>
      <c r="G1610" s="1144"/>
      <c r="H1610" s="1142" t="s">
        <v>2296</v>
      </c>
      <c r="J1610" s="1142" t="str">
        <f t="shared" si="51"/>
        <v>02.07.01.01.019 Audio Logging Recorder</v>
      </c>
    </row>
    <row r="1611" spans="1:10" x14ac:dyDescent="0.25">
      <c r="A1611" s="1142">
        <v>2</v>
      </c>
      <c r="B1611" s="1142">
        <v>7</v>
      </c>
      <c r="C1611" s="1142">
        <v>1</v>
      </c>
      <c r="D1611" s="1142">
        <v>1</v>
      </c>
      <c r="E1611" s="1142">
        <v>20</v>
      </c>
      <c r="F1611" s="1143" t="str">
        <f t="shared" si="50"/>
        <v>02.07.01.01.020</v>
      </c>
      <c r="G1611" s="1144"/>
      <c r="H1611" s="1142" t="s">
        <v>2297</v>
      </c>
      <c r="J1611" s="1142" t="str">
        <f t="shared" si="51"/>
        <v>02.07.01.01.020 Compact Disc. Player</v>
      </c>
    </row>
    <row r="1612" spans="1:10" x14ac:dyDescent="0.25">
      <c r="A1612" s="1142">
        <v>2</v>
      </c>
      <c r="B1612" s="1142">
        <v>7</v>
      </c>
      <c r="C1612" s="1142">
        <v>1</v>
      </c>
      <c r="D1612" s="1142">
        <v>1</v>
      </c>
      <c r="E1612" s="1142">
        <v>21</v>
      </c>
      <c r="F1612" s="1143" t="str">
        <f t="shared" si="50"/>
        <v>02.07.01.01.021</v>
      </c>
      <c r="G1612" s="1144"/>
      <c r="H1612" s="1142" t="s">
        <v>2298</v>
      </c>
      <c r="J1612" s="1142" t="str">
        <f t="shared" si="51"/>
        <v>02.07.01.01.021 Cassette Duplicator</v>
      </c>
    </row>
    <row r="1613" spans="1:10" x14ac:dyDescent="0.25">
      <c r="A1613" s="1142">
        <v>2</v>
      </c>
      <c r="B1613" s="1142">
        <v>7</v>
      </c>
      <c r="C1613" s="1142">
        <v>1</v>
      </c>
      <c r="D1613" s="1142">
        <v>1</v>
      </c>
      <c r="E1613" s="1142">
        <v>22</v>
      </c>
      <c r="F1613" s="1143" t="str">
        <f t="shared" si="50"/>
        <v>02.07.01.01.022</v>
      </c>
      <c r="G1613" s="1144"/>
      <c r="H1613" s="1142" t="s">
        <v>2299</v>
      </c>
      <c r="J1613" s="1142" t="str">
        <f t="shared" si="51"/>
        <v>02.07.01.01.022 Disc. Record Player</v>
      </c>
    </row>
    <row r="1614" spans="1:10" x14ac:dyDescent="0.25">
      <c r="A1614" s="1142">
        <v>2</v>
      </c>
      <c r="B1614" s="1142">
        <v>7</v>
      </c>
      <c r="C1614" s="1142">
        <v>1</v>
      </c>
      <c r="D1614" s="1142">
        <v>1</v>
      </c>
      <c r="E1614" s="1142">
        <v>23</v>
      </c>
      <c r="F1614" s="1143" t="str">
        <f t="shared" si="50"/>
        <v>02.07.01.01.023</v>
      </c>
      <c r="G1614" s="1144"/>
      <c r="H1614" s="1142" t="s">
        <v>2300</v>
      </c>
      <c r="J1614" s="1142" t="str">
        <f t="shared" si="51"/>
        <v>02.07.01.01.023 Multitrack Recorder</v>
      </c>
    </row>
    <row r="1615" spans="1:10" x14ac:dyDescent="0.25">
      <c r="A1615" s="1142">
        <v>2</v>
      </c>
      <c r="B1615" s="1142">
        <v>7</v>
      </c>
      <c r="C1615" s="1142">
        <v>1</v>
      </c>
      <c r="D1615" s="1142">
        <v>1</v>
      </c>
      <c r="E1615" s="1142">
        <v>24</v>
      </c>
      <c r="F1615" s="1143" t="str">
        <f t="shared" si="50"/>
        <v>02.07.01.01.024</v>
      </c>
      <c r="G1615" s="1144"/>
      <c r="H1615" s="1142" t="s">
        <v>2301</v>
      </c>
      <c r="J1615" s="1142" t="str">
        <f t="shared" si="51"/>
        <v>02.07.01.01.024 Reel Tape Duplicator</v>
      </c>
    </row>
    <row r="1616" spans="1:10" x14ac:dyDescent="0.25">
      <c r="A1616" s="1142">
        <v>2</v>
      </c>
      <c r="B1616" s="1142">
        <v>7</v>
      </c>
      <c r="C1616" s="1142">
        <v>1</v>
      </c>
      <c r="D1616" s="1142">
        <v>1</v>
      </c>
      <c r="E1616" s="1142">
        <v>25</v>
      </c>
      <c r="F1616" s="1143" t="str">
        <f t="shared" si="50"/>
        <v>02.07.01.01.025</v>
      </c>
      <c r="G1616" s="1144"/>
      <c r="H1616" s="1142" t="s">
        <v>2302</v>
      </c>
      <c r="J1616" s="1142" t="str">
        <f t="shared" si="51"/>
        <v>02.07.01.01.025 Compact Disc. Juke Box System</v>
      </c>
    </row>
    <row r="1617" spans="1:10" x14ac:dyDescent="0.25">
      <c r="A1617" s="1142">
        <v>2</v>
      </c>
      <c r="B1617" s="1142">
        <v>7</v>
      </c>
      <c r="C1617" s="1142">
        <v>1</v>
      </c>
      <c r="D1617" s="1142">
        <v>1</v>
      </c>
      <c r="E1617" s="1142">
        <v>26</v>
      </c>
      <c r="F1617" s="1143" t="str">
        <f t="shared" si="50"/>
        <v>02.07.01.01.026</v>
      </c>
      <c r="G1617" s="1144"/>
      <c r="H1617" s="1142" t="s">
        <v>2303</v>
      </c>
      <c r="J1617" s="1142" t="str">
        <f t="shared" si="51"/>
        <v>02.07.01.01.026 Telephone Hybird</v>
      </c>
    </row>
    <row r="1618" spans="1:10" x14ac:dyDescent="0.25">
      <c r="A1618" s="1142">
        <v>2</v>
      </c>
      <c r="B1618" s="1142">
        <v>7</v>
      </c>
      <c r="C1618" s="1142">
        <v>1</v>
      </c>
      <c r="D1618" s="1142">
        <v>1</v>
      </c>
      <c r="E1618" s="1142">
        <v>27</v>
      </c>
      <c r="F1618" s="1143" t="str">
        <f t="shared" si="50"/>
        <v>02.07.01.01.027</v>
      </c>
      <c r="G1618" s="1144"/>
      <c r="H1618" s="1142" t="s">
        <v>2304</v>
      </c>
      <c r="J1618" s="1142" t="str">
        <f t="shared" si="51"/>
        <v>02.07.01.01.027 Audio Phone In</v>
      </c>
    </row>
    <row r="1619" spans="1:10" x14ac:dyDescent="0.25">
      <c r="A1619" s="1142">
        <v>2</v>
      </c>
      <c r="B1619" s="1142">
        <v>7</v>
      </c>
      <c r="C1619" s="1142">
        <v>1</v>
      </c>
      <c r="D1619" s="1142">
        <v>1</v>
      </c>
      <c r="E1619" s="1142">
        <v>28</v>
      </c>
      <c r="F1619" s="1143" t="str">
        <f t="shared" si="50"/>
        <v>02.07.01.01.028</v>
      </c>
      <c r="G1619" s="1144"/>
      <c r="H1619" s="1142" t="s">
        <v>2305</v>
      </c>
      <c r="J1619" s="1142" t="str">
        <f t="shared" si="51"/>
        <v>02.07.01.01.028 Porfanity Delay System</v>
      </c>
    </row>
    <row r="1620" spans="1:10" x14ac:dyDescent="0.25">
      <c r="A1620" s="1142">
        <v>2</v>
      </c>
      <c r="B1620" s="1142">
        <v>7</v>
      </c>
      <c r="C1620" s="1142">
        <v>1</v>
      </c>
      <c r="D1620" s="1142">
        <v>1</v>
      </c>
      <c r="E1620" s="1142">
        <v>29</v>
      </c>
      <c r="F1620" s="1143" t="str">
        <f t="shared" si="50"/>
        <v>02.07.01.01.029</v>
      </c>
      <c r="G1620" s="1144"/>
      <c r="H1620" s="1142" t="s">
        <v>2112</v>
      </c>
      <c r="J1620" s="1142" t="str">
        <f t="shared" si="51"/>
        <v>02.07.01.01.029 Equalizer</v>
      </c>
    </row>
    <row r="1621" spans="1:10" x14ac:dyDescent="0.25">
      <c r="A1621" s="1142">
        <v>2</v>
      </c>
      <c r="B1621" s="1142">
        <v>7</v>
      </c>
      <c r="C1621" s="1142">
        <v>1</v>
      </c>
      <c r="D1621" s="1142">
        <v>1</v>
      </c>
      <c r="E1621" s="1142">
        <v>30</v>
      </c>
      <c r="F1621" s="1143" t="str">
        <f t="shared" si="50"/>
        <v>02.07.01.01.030</v>
      </c>
      <c r="G1621" s="1144"/>
      <c r="H1621" s="1142" t="s">
        <v>2306</v>
      </c>
      <c r="J1621" s="1142" t="str">
        <f t="shared" si="51"/>
        <v>02.07.01.01.030 Audio Filter</v>
      </c>
    </row>
    <row r="1622" spans="1:10" x14ac:dyDescent="0.25">
      <c r="A1622" s="1142">
        <v>2</v>
      </c>
      <c r="B1622" s="1142">
        <v>7</v>
      </c>
      <c r="C1622" s="1142">
        <v>1</v>
      </c>
      <c r="D1622" s="1142">
        <v>1</v>
      </c>
      <c r="E1622" s="1142">
        <v>31</v>
      </c>
      <c r="F1622" s="1143" t="str">
        <f t="shared" si="50"/>
        <v>02.07.01.01.031</v>
      </c>
      <c r="G1622" s="1144"/>
      <c r="H1622" s="1142" t="s">
        <v>2307</v>
      </c>
      <c r="J1622" s="1142" t="str">
        <f t="shared" si="51"/>
        <v>02.07.01.01.031 Audio Limiter</v>
      </c>
    </row>
    <row r="1623" spans="1:10" x14ac:dyDescent="0.25">
      <c r="A1623" s="1142">
        <v>2</v>
      </c>
      <c r="B1623" s="1142">
        <v>7</v>
      </c>
      <c r="C1623" s="1142">
        <v>1</v>
      </c>
      <c r="D1623" s="1142">
        <v>1</v>
      </c>
      <c r="E1623" s="1142">
        <v>32</v>
      </c>
      <c r="F1623" s="1143" t="str">
        <f t="shared" si="50"/>
        <v>02.07.01.01.032</v>
      </c>
      <c r="G1623" s="1144"/>
      <c r="H1623" s="1142" t="s">
        <v>2308</v>
      </c>
      <c r="J1623" s="1142" t="str">
        <f t="shared" si="51"/>
        <v>02.07.01.01.032 Audio Compresor</v>
      </c>
    </row>
    <row r="1624" spans="1:10" x14ac:dyDescent="0.25">
      <c r="A1624" s="1142">
        <v>2</v>
      </c>
      <c r="B1624" s="1142">
        <v>7</v>
      </c>
      <c r="C1624" s="1142">
        <v>1</v>
      </c>
      <c r="D1624" s="1142">
        <v>1</v>
      </c>
      <c r="E1624" s="1142">
        <v>33</v>
      </c>
      <c r="F1624" s="1143" t="str">
        <f t="shared" si="50"/>
        <v>02.07.01.01.033</v>
      </c>
      <c r="G1624" s="1144"/>
      <c r="H1624" s="1142" t="s">
        <v>2309</v>
      </c>
      <c r="J1624" s="1142" t="str">
        <f t="shared" si="51"/>
        <v>02.07.01.01.033 Tum Table</v>
      </c>
    </row>
    <row r="1625" spans="1:10" x14ac:dyDescent="0.25">
      <c r="A1625" s="1142">
        <v>2</v>
      </c>
      <c r="B1625" s="1142">
        <v>7</v>
      </c>
      <c r="C1625" s="1142">
        <v>1</v>
      </c>
      <c r="D1625" s="1142">
        <v>1</v>
      </c>
      <c r="E1625" s="1142">
        <v>34</v>
      </c>
      <c r="F1625" s="1143" t="str">
        <f t="shared" si="50"/>
        <v>02.07.01.01.034</v>
      </c>
      <c r="G1625" s="1144"/>
      <c r="H1625" s="1142" t="s">
        <v>2310</v>
      </c>
      <c r="J1625" s="1142" t="str">
        <f t="shared" si="51"/>
        <v>02.07.01.01.034 Talk Back Unit</v>
      </c>
    </row>
    <row r="1626" spans="1:10" x14ac:dyDescent="0.25">
      <c r="A1626" s="1142">
        <v>2</v>
      </c>
      <c r="B1626" s="1142">
        <v>7</v>
      </c>
      <c r="C1626" s="1142">
        <v>1</v>
      </c>
      <c r="D1626" s="1142">
        <v>1</v>
      </c>
      <c r="E1626" s="1142">
        <v>35</v>
      </c>
      <c r="F1626" s="1143" t="str">
        <f t="shared" si="50"/>
        <v>02.07.01.01.035</v>
      </c>
      <c r="G1626" s="1144"/>
      <c r="H1626" s="1142" t="s">
        <v>2311</v>
      </c>
      <c r="J1626" s="1142" t="str">
        <f t="shared" si="51"/>
        <v>02.07.01.01.035 Intercom Unit</v>
      </c>
    </row>
    <row r="1627" spans="1:10" x14ac:dyDescent="0.25">
      <c r="A1627" s="1142">
        <v>2</v>
      </c>
      <c r="B1627" s="1142">
        <v>7</v>
      </c>
      <c r="C1627" s="1142">
        <v>1</v>
      </c>
      <c r="D1627" s="1142">
        <v>1</v>
      </c>
      <c r="E1627" s="1142">
        <v>36</v>
      </c>
      <c r="F1627" s="1143" t="str">
        <f t="shared" si="50"/>
        <v>02.07.01.01.036</v>
      </c>
      <c r="G1627" s="1144"/>
      <c r="H1627" s="1142" t="s">
        <v>2312</v>
      </c>
      <c r="J1627" s="1142" t="str">
        <f t="shared" si="51"/>
        <v>02.07.01.01.036 Buzzer</v>
      </c>
    </row>
    <row r="1628" spans="1:10" x14ac:dyDescent="0.25">
      <c r="A1628" s="1142">
        <v>2</v>
      </c>
      <c r="B1628" s="1142">
        <v>7</v>
      </c>
      <c r="C1628" s="1142">
        <v>1</v>
      </c>
      <c r="D1628" s="1142">
        <v>1</v>
      </c>
      <c r="E1628" s="1142">
        <v>37</v>
      </c>
      <c r="F1628" s="1143" t="str">
        <f t="shared" si="50"/>
        <v>02.07.01.01.037</v>
      </c>
      <c r="G1628" s="1144"/>
      <c r="H1628" s="1142" t="s">
        <v>2313</v>
      </c>
      <c r="J1628" s="1142" t="str">
        <f t="shared" si="51"/>
        <v>02.07.01.01.037 Set Studio Light Signal</v>
      </c>
    </row>
    <row r="1629" spans="1:10" x14ac:dyDescent="0.25">
      <c r="A1629" s="1142">
        <v>2</v>
      </c>
      <c r="B1629" s="1142">
        <v>7</v>
      </c>
      <c r="C1629" s="1142">
        <v>1</v>
      </c>
      <c r="D1629" s="1142">
        <v>1</v>
      </c>
      <c r="E1629" s="1142">
        <v>38</v>
      </c>
      <c r="F1629" s="1143" t="str">
        <f t="shared" si="50"/>
        <v>02.07.01.01.038</v>
      </c>
      <c r="G1629" s="1144"/>
      <c r="H1629" s="1142" t="s">
        <v>2314</v>
      </c>
      <c r="J1629" s="1142" t="str">
        <f t="shared" si="51"/>
        <v>02.07.01.01.038 Dolby Nois Reduction</v>
      </c>
    </row>
    <row r="1630" spans="1:10" x14ac:dyDescent="0.25">
      <c r="A1630" s="1142">
        <v>2</v>
      </c>
      <c r="B1630" s="1142">
        <v>7</v>
      </c>
      <c r="C1630" s="1142">
        <v>1</v>
      </c>
      <c r="D1630" s="1142">
        <v>1</v>
      </c>
      <c r="E1630" s="1142">
        <v>39</v>
      </c>
      <c r="F1630" s="1143" t="str">
        <f t="shared" si="50"/>
        <v>02.07.01.01.039</v>
      </c>
      <c r="G1630" s="1144"/>
      <c r="H1630" s="1142" t="s">
        <v>2315</v>
      </c>
      <c r="J1630" s="1142" t="str">
        <f t="shared" si="51"/>
        <v>02.07.01.01.039 Headphone</v>
      </c>
    </row>
    <row r="1631" spans="1:10" x14ac:dyDescent="0.25">
      <c r="A1631" s="1142">
        <v>2</v>
      </c>
      <c r="B1631" s="1142">
        <v>7</v>
      </c>
      <c r="C1631" s="1142">
        <v>1</v>
      </c>
      <c r="D1631" s="1142">
        <v>1</v>
      </c>
      <c r="E1631" s="1142">
        <v>40</v>
      </c>
      <c r="F1631" s="1143" t="str">
        <f t="shared" si="50"/>
        <v>02.07.01.01.040</v>
      </c>
      <c r="G1631" s="1144"/>
      <c r="H1631" s="1142" t="s">
        <v>2316</v>
      </c>
      <c r="J1631" s="1142" t="str">
        <f t="shared" si="51"/>
        <v>02.07.01.01.040 Microphone/Wireless Mic</v>
      </c>
    </row>
    <row r="1632" spans="1:10" x14ac:dyDescent="0.25">
      <c r="A1632" s="1142">
        <v>2</v>
      </c>
      <c r="B1632" s="1142">
        <v>7</v>
      </c>
      <c r="C1632" s="1142">
        <v>1</v>
      </c>
      <c r="D1632" s="1142">
        <v>1</v>
      </c>
      <c r="E1632" s="1142">
        <v>41</v>
      </c>
      <c r="F1632" s="1143" t="str">
        <f t="shared" si="50"/>
        <v>02.07.01.01.041</v>
      </c>
      <c r="G1632" s="1144"/>
      <c r="H1632" s="1142" t="s">
        <v>2317</v>
      </c>
      <c r="J1632" s="1142" t="str">
        <f t="shared" si="51"/>
        <v>02.07.01.01.041 Microphone/Boom Stand</v>
      </c>
    </row>
    <row r="1633" spans="1:10" x14ac:dyDescent="0.25">
      <c r="A1633" s="1142">
        <v>2</v>
      </c>
      <c r="B1633" s="1142">
        <v>7</v>
      </c>
      <c r="C1633" s="1142">
        <v>1</v>
      </c>
      <c r="D1633" s="1142">
        <v>1</v>
      </c>
      <c r="E1633" s="1142">
        <v>42</v>
      </c>
      <c r="F1633" s="1143" t="str">
        <f t="shared" si="50"/>
        <v>02.07.01.01.042</v>
      </c>
      <c r="G1633" s="1144"/>
      <c r="H1633" s="1142" t="s">
        <v>2318</v>
      </c>
      <c r="J1633" s="1142" t="str">
        <f t="shared" si="51"/>
        <v>02.07.01.01.042 Microphone Connector Box</v>
      </c>
    </row>
    <row r="1634" spans="1:10" x14ac:dyDescent="0.25">
      <c r="A1634" s="1142">
        <v>2</v>
      </c>
      <c r="B1634" s="1142">
        <v>7</v>
      </c>
      <c r="C1634" s="1142">
        <v>1</v>
      </c>
      <c r="D1634" s="1142">
        <v>1</v>
      </c>
      <c r="E1634" s="1142">
        <v>43</v>
      </c>
      <c r="F1634" s="1143" t="str">
        <f t="shared" si="50"/>
        <v>02.07.01.01.043</v>
      </c>
      <c r="G1634" s="1144"/>
      <c r="H1634" s="1142" t="s">
        <v>2121</v>
      </c>
      <c r="J1634" s="1142" t="str">
        <f t="shared" si="51"/>
        <v>02.07.01.01.043 Microphone Floor Stand</v>
      </c>
    </row>
    <row r="1635" spans="1:10" x14ac:dyDescent="0.25">
      <c r="A1635" s="1142">
        <v>2</v>
      </c>
      <c r="B1635" s="1142">
        <v>7</v>
      </c>
      <c r="C1635" s="1142">
        <v>1</v>
      </c>
      <c r="D1635" s="1142">
        <v>1</v>
      </c>
      <c r="E1635" s="1142">
        <v>44</v>
      </c>
      <c r="F1635" s="1143" t="str">
        <f t="shared" si="50"/>
        <v>02.07.01.01.044</v>
      </c>
      <c r="G1635" s="1144"/>
      <c r="H1635" s="1142" t="s">
        <v>2319</v>
      </c>
      <c r="J1635" s="1142" t="str">
        <f t="shared" si="51"/>
        <v>02.07.01.01.044 Power Supply Microphone</v>
      </c>
    </row>
    <row r="1636" spans="1:10" x14ac:dyDescent="0.25">
      <c r="A1636" s="1142">
        <v>2</v>
      </c>
      <c r="B1636" s="1142">
        <v>7</v>
      </c>
      <c r="C1636" s="1142">
        <v>1</v>
      </c>
      <c r="D1636" s="1142">
        <v>1</v>
      </c>
      <c r="E1636" s="1142">
        <v>45</v>
      </c>
      <c r="F1636" s="1143" t="str">
        <f t="shared" si="50"/>
        <v>02.07.01.01.045</v>
      </c>
      <c r="G1636" s="1144"/>
      <c r="H1636" s="1142" t="s">
        <v>2320</v>
      </c>
      <c r="J1636" s="1142" t="str">
        <f t="shared" si="51"/>
        <v>02.07.01.01.045 Professional Sound System</v>
      </c>
    </row>
    <row r="1637" spans="1:10" x14ac:dyDescent="0.25">
      <c r="A1637" s="1142">
        <v>2</v>
      </c>
      <c r="B1637" s="1142">
        <v>7</v>
      </c>
      <c r="C1637" s="1142">
        <v>1</v>
      </c>
      <c r="D1637" s="1142">
        <v>1</v>
      </c>
      <c r="E1637" s="1142">
        <v>46</v>
      </c>
      <c r="F1637" s="1143" t="str">
        <f t="shared" si="50"/>
        <v>02.07.01.01.046</v>
      </c>
      <c r="G1637" s="1144"/>
      <c r="H1637" s="1142" t="s">
        <v>2321</v>
      </c>
      <c r="J1637" s="1142" t="str">
        <f t="shared" si="51"/>
        <v>02.07.01.01.046 Audio Master Control Unit</v>
      </c>
    </row>
    <row r="1638" spans="1:10" x14ac:dyDescent="0.25">
      <c r="A1638" s="1142">
        <v>2</v>
      </c>
      <c r="B1638" s="1142">
        <v>7</v>
      </c>
      <c r="C1638" s="1142">
        <v>1</v>
      </c>
      <c r="D1638" s="1142">
        <v>1</v>
      </c>
      <c r="E1638" s="1142">
        <v>47</v>
      </c>
      <c r="F1638" s="1143" t="str">
        <f t="shared" si="50"/>
        <v>02.07.01.01.047</v>
      </c>
      <c r="G1638" s="1144"/>
      <c r="H1638" s="1142" t="s">
        <v>2322</v>
      </c>
      <c r="J1638" s="1142" t="str">
        <f t="shared" si="51"/>
        <v>02.07.01.01.047 Time Identification Unit</v>
      </c>
    </row>
    <row r="1639" spans="1:10" x14ac:dyDescent="0.25">
      <c r="A1639" s="1142">
        <v>2</v>
      </c>
      <c r="B1639" s="1142">
        <v>7</v>
      </c>
      <c r="C1639" s="1142">
        <v>1</v>
      </c>
      <c r="D1639" s="1142">
        <v>1</v>
      </c>
      <c r="E1639" s="1142">
        <v>48</v>
      </c>
      <c r="F1639" s="1143" t="str">
        <f t="shared" si="50"/>
        <v>02.07.01.01.048</v>
      </c>
      <c r="G1639" s="1144"/>
      <c r="H1639" s="1142" t="s">
        <v>2323</v>
      </c>
      <c r="J1639" s="1142" t="str">
        <f t="shared" si="51"/>
        <v>02.07.01.01.048 Audio Anouncer Desk</v>
      </c>
    </row>
    <row r="1640" spans="1:10" x14ac:dyDescent="0.25">
      <c r="A1640" s="1142">
        <v>2</v>
      </c>
      <c r="B1640" s="1142">
        <v>7</v>
      </c>
      <c r="C1640" s="1142">
        <v>1</v>
      </c>
      <c r="D1640" s="1142">
        <v>1</v>
      </c>
      <c r="E1640" s="1142">
        <v>49</v>
      </c>
      <c r="F1640" s="1143" t="str">
        <f t="shared" si="50"/>
        <v>02.07.01.01.049</v>
      </c>
      <c r="G1640" s="1144"/>
      <c r="H1640" s="1142" t="s">
        <v>2324</v>
      </c>
      <c r="J1640" s="1142" t="str">
        <f t="shared" si="51"/>
        <v>02.07.01.01.049 Master Clock</v>
      </c>
    </row>
    <row r="1641" spans="1:10" x14ac:dyDescent="0.25">
      <c r="A1641" s="1142">
        <v>2</v>
      </c>
      <c r="B1641" s="1142">
        <v>7</v>
      </c>
      <c r="C1641" s="1142">
        <v>1</v>
      </c>
      <c r="D1641" s="1142">
        <v>1</v>
      </c>
      <c r="E1641" s="1142">
        <v>50</v>
      </c>
      <c r="F1641" s="1143" t="str">
        <f t="shared" si="50"/>
        <v>02.07.01.01.050</v>
      </c>
      <c r="G1641" s="1144"/>
      <c r="H1641" s="1142" t="s">
        <v>2325</v>
      </c>
      <c r="J1641" s="1142" t="str">
        <f t="shared" si="51"/>
        <v>02.07.01.01.050 Slave Clock</v>
      </c>
    </row>
    <row r="1642" spans="1:10" x14ac:dyDescent="0.25">
      <c r="A1642" s="1142">
        <v>2</v>
      </c>
      <c r="B1642" s="1142">
        <v>7</v>
      </c>
      <c r="C1642" s="1142">
        <v>1</v>
      </c>
      <c r="D1642" s="1142">
        <v>1</v>
      </c>
      <c r="E1642" s="1142">
        <v>51</v>
      </c>
      <c r="F1642" s="1143" t="str">
        <f t="shared" si="50"/>
        <v>02.07.01.01.051</v>
      </c>
      <c r="G1642" s="1144"/>
      <c r="H1642" s="1142" t="s">
        <v>2326</v>
      </c>
      <c r="J1642" s="1142" t="str">
        <f t="shared" si="51"/>
        <v>02.07.01.01.051 Audio Command Desk</v>
      </c>
    </row>
    <row r="1643" spans="1:10" x14ac:dyDescent="0.25">
      <c r="A1643" s="1142">
        <v>2</v>
      </c>
      <c r="B1643" s="1142">
        <v>7</v>
      </c>
      <c r="C1643" s="1142">
        <v>1</v>
      </c>
      <c r="D1643" s="1142">
        <v>1</v>
      </c>
      <c r="E1643" s="1142">
        <v>52</v>
      </c>
      <c r="F1643" s="1143" t="str">
        <f t="shared" si="50"/>
        <v>02.07.01.01.052</v>
      </c>
      <c r="G1643" s="1144"/>
      <c r="H1643" s="1142" t="s">
        <v>2327</v>
      </c>
      <c r="J1643" s="1142" t="str">
        <f t="shared" si="51"/>
        <v>02.07.01.01.052 Unintemuptible Power Supply (UPS)</v>
      </c>
    </row>
    <row r="1644" spans="1:10" x14ac:dyDescent="0.25">
      <c r="A1644" s="1142">
        <v>2</v>
      </c>
      <c r="B1644" s="1142">
        <v>7</v>
      </c>
      <c r="C1644" s="1142">
        <v>1</v>
      </c>
      <c r="D1644" s="1142">
        <v>1</v>
      </c>
      <c r="E1644" s="1142">
        <v>53</v>
      </c>
      <c r="F1644" s="1143" t="str">
        <f t="shared" si="50"/>
        <v>02.07.01.01.053</v>
      </c>
      <c r="G1644" s="1144"/>
      <c r="H1644" s="1142" t="s">
        <v>2328</v>
      </c>
      <c r="J1644" s="1142" t="str">
        <f t="shared" si="51"/>
        <v>02.07.01.01.053 Master Control Desk</v>
      </c>
    </row>
    <row r="1645" spans="1:10" x14ac:dyDescent="0.25">
      <c r="A1645" s="1142">
        <v>2</v>
      </c>
      <c r="B1645" s="1142">
        <v>7</v>
      </c>
      <c r="C1645" s="1142">
        <v>1</v>
      </c>
      <c r="D1645" s="1142">
        <v>1</v>
      </c>
      <c r="E1645" s="1142">
        <v>54</v>
      </c>
      <c r="F1645" s="1143" t="str">
        <f t="shared" si="50"/>
        <v>02.07.01.01.054</v>
      </c>
      <c r="G1645" s="1144"/>
      <c r="H1645" s="1142" t="s">
        <v>2329</v>
      </c>
      <c r="J1645" s="1142" t="str">
        <f t="shared" si="51"/>
        <v>02.07.01.01.054 Head Compensator</v>
      </c>
    </row>
    <row r="1646" spans="1:10" x14ac:dyDescent="0.25">
      <c r="A1646" s="1142">
        <v>2</v>
      </c>
      <c r="B1646" s="1142">
        <v>7</v>
      </c>
      <c r="C1646" s="1142">
        <v>1</v>
      </c>
      <c r="D1646" s="1142">
        <v>1</v>
      </c>
      <c r="E1646" s="1142">
        <v>55</v>
      </c>
      <c r="F1646" s="1143" t="str">
        <f t="shared" si="50"/>
        <v>02.07.01.01.055</v>
      </c>
      <c r="G1646" s="1144"/>
      <c r="H1646" s="1142" t="s">
        <v>2330</v>
      </c>
      <c r="J1646" s="1142" t="str">
        <f t="shared" si="51"/>
        <v>02.07.01.01.055 automatic Volatge Regulator (AVR)</v>
      </c>
    </row>
    <row r="1647" spans="1:10" x14ac:dyDescent="0.25">
      <c r="A1647" s="1142">
        <v>2</v>
      </c>
      <c r="B1647" s="1142">
        <v>7</v>
      </c>
      <c r="C1647" s="1142">
        <v>1</v>
      </c>
      <c r="D1647" s="1142">
        <v>1</v>
      </c>
      <c r="E1647" s="1142">
        <v>56</v>
      </c>
      <c r="F1647" s="1143" t="str">
        <f t="shared" si="50"/>
        <v>02.07.01.01.056</v>
      </c>
      <c r="G1647" s="1144"/>
      <c r="H1647" s="1142" t="s">
        <v>2288</v>
      </c>
      <c r="J1647" s="1142" t="str">
        <f t="shared" si="51"/>
        <v>02.07.01.01.056 Audio Vidio Selector</v>
      </c>
    </row>
    <row r="1648" spans="1:10" x14ac:dyDescent="0.25">
      <c r="A1648" s="1142">
        <v>2</v>
      </c>
      <c r="B1648" s="1142">
        <v>7</v>
      </c>
      <c r="C1648" s="1142">
        <v>1</v>
      </c>
      <c r="D1648" s="1142">
        <v>1</v>
      </c>
      <c r="E1648" s="1142">
        <v>57</v>
      </c>
      <c r="F1648" s="1143" t="str">
        <f t="shared" si="50"/>
        <v>02.07.01.01.057</v>
      </c>
      <c r="G1648" s="1144"/>
      <c r="H1648" s="1142" t="s">
        <v>2331</v>
      </c>
      <c r="J1648" s="1142" t="str">
        <f t="shared" si="51"/>
        <v>02.07.01.01.057 Hum/Cable Conpensator</v>
      </c>
    </row>
    <row r="1649" spans="1:10" x14ac:dyDescent="0.25">
      <c r="A1649" s="1142">
        <v>2</v>
      </c>
      <c r="B1649" s="1142">
        <v>7</v>
      </c>
      <c r="C1649" s="1142">
        <v>1</v>
      </c>
      <c r="D1649" s="1142">
        <v>1</v>
      </c>
      <c r="E1649" s="1142">
        <v>58</v>
      </c>
      <c r="F1649" s="1143" t="str">
        <f t="shared" si="50"/>
        <v>02.07.01.01.058</v>
      </c>
      <c r="G1649" s="1144"/>
      <c r="H1649" s="1142" t="s">
        <v>2332</v>
      </c>
      <c r="J1649" s="1142" t="str">
        <f t="shared" si="51"/>
        <v>02.07.01.01.058 Editing &amp; Dubbing System</v>
      </c>
    </row>
    <row r="1650" spans="1:10" x14ac:dyDescent="0.25">
      <c r="A1650" s="1142">
        <v>2</v>
      </c>
      <c r="B1650" s="1142">
        <v>7</v>
      </c>
      <c r="C1650" s="1142">
        <v>1</v>
      </c>
      <c r="D1650" s="1142">
        <v>1</v>
      </c>
      <c r="E1650" s="1142">
        <v>59</v>
      </c>
      <c r="F1650" s="1143" t="str">
        <f t="shared" si="50"/>
        <v>02.07.01.01.059</v>
      </c>
      <c r="G1650" s="1144"/>
      <c r="H1650" s="1142" t="s">
        <v>2333</v>
      </c>
      <c r="J1650" s="1142" t="str">
        <f t="shared" si="51"/>
        <v>02.07.01.01.059 Analog Delay</v>
      </c>
    </row>
    <row r="1651" spans="1:10" x14ac:dyDescent="0.25">
      <c r="A1651" s="1142">
        <v>2</v>
      </c>
      <c r="B1651" s="1142">
        <v>7</v>
      </c>
      <c r="C1651" s="1142">
        <v>1</v>
      </c>
      <c r="D1651" s="1142">
        <v>1</v>
      </c>
      <c r="E1651" s="1142">
        <v>60</v>
      </c>
      <c r="F1651" s="1143" t="str">
        <f t="shared" si="50"/>
        <v>02.07.01.01.060</v>
      </c>
      <c r="G1651" s="1144"/>
      <c r="H1651" s="1142" t="s">
        <v>2334</v>
      </c>
      <c r="J1651" s="1142" t="str">
        <f t="shared" si="51"/>
        <v>02.07.01.01.060 Battery Charger</v>
      </c>
    </row>
    <row r="1652" spans="1:10" x14ac:dyDescent="0.25">
      <c r="A1652" s="1142">
        <v>2</v>
      </c>
      <c r="B1652" s="1142">
        <v>7</v>
      </c>
      <c r="C1652" s="1142">
        <v>1</v>
      </c>
      <c r="D1652" s="1142">
        <v>1</v>
      </c>
      <c r="E1652" s="1142">
        <v>61</v>
      </c>
      <c r="F1652" s="1143" t="str">
        <f t="shared" si="50"/>
        <v>02.07.01.01.061</v>
      </c>
      <c r="G1652" s="1144"/>
      <c r="H1652" s="1142" t="s">
        <v>2335</v>
      </c>
      <c r="J1652" s="1142" t="str">
        <f t="shared" si="51"/>
        <v>02.07.01.01.061 Blank Panel</v>
      </c>
    </row>
    <row r="1653" spans="1:10" x14ac:dyDescent="0.25">
      <c r="A1653" s="1142">
        <v>2</v>
      </c>
      <c r="B1653" s="1142">
        <v>7</v>
      </c>
      <c r="C1653" s="1142">
        <v>1</v>
      </c>
      <c r="D1653" s="1142">
        <v>1</v>
      </c>
      <c r="E1653" s="1142">
        <v>62</v>
      </c>
      <c r="F1653" s="1143" t="str">
        <f t="shared" si="50"/>
        <v>02.07.01.01.062</v>
      </c>
      <c r="G1653" s="1144"/>
      <c r="H1653" s="1142" t="s">
        <v>2336</v>
      </c>
      <c r="J1653" s="1142" t="str">
        <f t="shared" si="51"/>
        <v>02.07.01.01.062 Control Unit HF</v>
      </c>
    </row>
    <row r="1654" spans="1:10" x14ac:dyDescent="0.25">
      <c r="A1654" s="1142">
        <v>2</v>
      </c>
      <c r="B1654" s="1142">
        <v>7</v>
      </c>
      <c r="C1654" s="1142">
        <v>1</v>
      </c>
      <c r="D1654" s="1142">
        <v>1</v>
      </c>
      <c r="E1654" s="1142">
        <v>63</v>
      </c>
      <c r="F1654" s="1143" t="str">
        <f t="shared" si="50"/>
        <v>02.07.01.01.063</v>
      </c>
      <c r="G1654" s="1144"/>
      <c r="H1654" s="1142" t="s">
        <v>2337</v>
      </c>
      <c r="J1654" s="1142" t="str">
        <f t="shared" si="51"/>
        <v>02.07.01.01.063 Delay Unit</v>
      </c>
    </row>
    <row r="1655" spans="1:10" x14ac:dyDescent="0.25">
      <c r="A1655" s="1142">
        <v>2</v>
      </c>
      <c r="B1655" s="1142">
        <v>7</v>
      </c>
      <c r="C1655" s="1142">
        <v>1</v>
      </c>
      <c r="D1655" s="1142">
        <v>1</v>
      </c>
      <c r="E1655" s="1142">
        <v>64</v>
      </c>
      <c r="F1655" s="1143" t="str">
        <f t="shared" si="50"/>
        <v>02.07.01.01.064</v>
      </c>
      <c r="G1655" s="1144"/>
      <c r="H1655" s="1142" t="s">
        <v>2338</v>
      </c>
      <c r="J1655" s="1142" t="str">
        <f t="shared" si="51"/>
        <v>02.07.01.01.064 Power Amplifier</v>
      </c>
    </row>
    <row r="1656" spans="1:10" x14ac:dyDescent="0.25">
      <c r="A1656" s="1142">
        <v>2</v>
      </c>
      <c r="B1656" s="1142">
        <v>7</v>
      </c>
      <c r="C1656" s="1142">
        <v>1</v>
      </c>
      <c r="D1656" s="1142">
        <v>1</v>
      </c>
      <c r="E1656" s="1142">
        <v>65</v>
      </c>
      <c r="F1656" s="1143" t="str">
        <f t="shared" si="50"/>
        <v>02.07.01.01.065</v>
      </c>
      <c r="G1656" s="1144"/>
      <c r="H1656" s="1142" t="s">
        <v>2339</v>
      </c>
      <c r="J1656" s="1142" t="str">
        <f t="shared" si="51"/>
        <v>02.07.01.01.065 Paging Mic</v>
      </c>
    </row>
    <row r="1657" spans="1:10" x14ac:dyDescent="0.25">
      <c r="A1657" s="1142">
        <v>2</v>
      </c>
      <c r="B1657" s="1142">
        <v>7</v>
      </c>
      <c r="C1657" s="1142">
        <v>1</v>
      </c>
      <c r="D1657" s="1142">
        <v>1</v>
      </c>
      <c r="E1657" s="1142">
        <v>66</v>
      </c>
      <c r="F1657" s="1143" t="str">
        <f t="shared" si="50"/>
        <v>02.07.01.01.066</v>
      </c>
      <c r="G1657" s="1144"/>
      <c r="H1657" s="1142" t="s">
        <v>2340</v>
      </c>
      <c r="J1657" s="1142" t="str">
        <f t="shared" si="51"/>
        <v>02.07.01.01.066 Compact Monitor Panel For Stereo</v>
      </c>
    </row>
    <row r="1658" spans="1:10" x14ac:dyDescent="0.25">
      <c r="A1658" s="1142">
        <v>2</v>
      </c>
      <c r="B1658" s="1142">
        <v>7</v>
      </c>
      <c r="C1658" s="1142">
        <v>1</v>
      </c>
      <c r="D1658" s="1142">
        <v>1</v>
      </c>
      <c r="E1658" s="1142">
        <v>67</v>
      </c>
      <c r="F1658" s="1143" t="str">
        <f t="shared" si="50"/>
        <v>02.07.01.01.067</v>
      </c>
      <c r="G1658" s="1144"/>
      <c r="H1658" s="1142" t="s">
        <v>2341</v>
      </c>
      <c r="J1658" s="1142" t="str">
        <f t="shared" si="51"/>
        <v>02.07.01.01.067 Pistol grip</v>
      </c>
    </row>
    <row r="1659" spans="1:10" x14ac:dyDescent="0.25">
      <c r="A1659" s="1142">
        <v>2</v>
      </c>
      <c r="B1659" s="1142">
        <v>7</v>
      </c>
      <c r="C1659" s="1142">
        <v>1</v>
      </c>
      <c r="D1659" s="1142">
        <v>1</v>
      </c>
      <c r="E1659" s="1142">
        <v>68</v>
      </c>
      <c r="F1659" s="1143" t="str">
        <f t="shared" si="50"/>
        <v>02.07.01.01.068</v>
      </c>
      <c r="G1659" s="1144"/>
      <c r="H1659" s="1142" t="s">
        <v>2342</v>
      </c>
      <c r="J1659" s="1142" t="str">
        <f t="shared" si="51"/>
        <v>02.07.01.01.068 Mounting Breaken</v>
      </c>
    </row>
    <row r="1660" spans="1:10" x14ac:dyDescent="0.25">
      <c r="A1660" s="1142">
        <v>2</v>
      </c>
      <c r="B1660" s="1142">
        <v>7</v>
      </c>
      <c r="C1660" s="1142">
        <v>1</v>
      </c>
      <c r="D1660" s="1142">
        <v>1</v>
      </c>
      <c r="E1660" s="1142">
        <v>69</v>
      </c>
      <c r="F1660" s="1143" t="str">
        <f t="shared" si="50"/>
        <v>02.07.01.01.069</v>
      </c>
      <c r="G1660" s="1144"/>
      <c r="H1660" s="1142" t="s">
        <v>2343</v>
      </c>
      <c r="J1660" s="1142" t="str">
        <f t="shared" si="51"/>
        <v>02.07.01.01.069 Chairman/Audio Conference</v>
      </c>
    </row>
    <row r="1661" spans="1:10" x14ac:dyDescent="0.25">
      <c r="A1661" s="1142">
        <v>2</v>
      </c>
      <c r="B1661" s="1142">
        <v>7</v>
      </c>
      <c r="C1661" s="1142">
        <v>1</v>
      </c>
      <c r="D1661" s="1142">
        <v>1</v>
      </c>
      <c r="E1661" s="1142">
        <v>70</v>
      </c>
      <c r="F1661" s="1143" t="str">
        <f t="shared" si="50"/>
        <v>02.07.01.01.070</v>
      </c>
      <c r="G1661" s="1144"/>
      <c r="H1661" s="1142" t="s">
        <v>2344</v>
      </c>
      <c r="J1661" s="1142" t="str">
        <f t="shared" si="51"/>
        <v>02.07.01.01.070 Time Switching</v>
      </c>
    </row>
    <row r="1662" spans="1:10" x14ac:dyDescent="0.25">
      <c r="A1662" s="1142">
        <v>2</v>
      </c>
      <c r="B1662" s="1142">
        <v>7</v>
      </c>
      <c r="C1662" s="1142">
        <v>1</v>
      </c>
      <c r="D1662" s="1142">
        <v>1</v>
      </c>
      <c r="E1662" s="1142">
        <v>71</v>
      </c>
      <c r="F1662" s="1143" t="str">
        <f t="shared" si="50"/>
        <v>02.07.01.01.071</v>
      </c>
      <c r="G1662" s="1144"/>
      <c r="H1662" s="1142" t="s">
        <v>2345</v>
      </c>
      <c r="J1662" s="1142" t="str">
        <f t="shared" si="51"/>
        <v>02.07.01.01.071 Terminal Board</v>
      </c>
    </row>
    <row r="1663" spans="1:10" x14ac:dyDescent="0.25">
      <c r="A1663" s="1142">
        <v>2</v>
      </c>
      <c r="B1663" s="1142">
        <v>7</v>
      </c>
      <c r="C1663" s="1142">
        <v>1</v>
      </c>
      <c r="D1663" s="1142">
        <v>1</v>
      </c>
      <c r="E1663" s="1142">
        <v>72</v>
      </c>
      <c r="F1663" s="1143" t="str">
        <f t="shared" si="50"/>
        <v>02.07.01.01.072</v>
      </c>
      <c r="G1663" s="1144"/>
      <c r="H1663" s="1142" t="s">
        <v>2346</v>
      </c>
      <c r="J1663" s="1142" t="str">
        <f t="shared" si="51"/>
        <v>02.07.01.01.072 Enconder/Decoder</v>
      </c>
    </row>
    <row r="1664" spans="1:10" x14ac:dyDescent="0.25">
      <c r="A1664" s="1142">
        <v>2</v>
      </c>
      <c r="B1664" s="1142">
        <v>7</v>
      </c>
      <c r="C1664" s="1142">
        <v>1</v>
      </c>
      <c r="D1664" s="1142">
        <v>1</v>
      </c>
      <c r="E1664" s="1142">
        <v>73</v>
      </c>
      <c r="F1664" s="1143" t="str">
        <f t="shared" si="50"/>
        <v>02.07.01.01.073</v>
      </c>
      <c r="G1664" s="1144"/>
      <c r="H1664" s="1142" t="s">
        <v>2347</v>
      </c>
      <c r="J1664" s="1142" t="str">
        <f t="shared" si="51"/>
        <v>02.07.01.01.073 Wind Shlid</v>
      </c>
    </row>
    <row r="1665" spans="1:10" x14ac:dyDescent="0.25">
      <c r="A1665" s="1142">
        <v>2</v>
      </c>
      <c r="B1665" s="1142">
        <v>7</v>
      </c>
      <c r="C1665" s="1142">
        <v>1</v>
      </c>
      <c r="D1665" s="1142">
        <v>1</v>
      </c>
      <c r="E1665" s="1142">
        <v>74</v>
      </c>
      <c r="F1665" s="1143" t="str">
        <f t="shared" si="50"/>
        <v>02.07.01.01.074</v>
      </c>
      <c r="G1665" s="1144"/>
      <c r="H1665" s="1142" t="s">
        <v>2348</v>
      </c>
      <c r="J1665" s="1142" t="str">
        <f t="shared" si="51"/>
        <v>02.07.01.01.074 Recalver HF/LF</v>
      </c>
    </row>
    <row r="1666" spans="1:10" x14ac:dyDescent="0.25">
      <c r="A1666" s="1142">
        <v>2</v>
      </c>
      <c r="B1666" s="1142">
        <v>7</v>
      </c>
      <c r="C1666" s="1142">
        <v>1</v>
      </c>
      <c r="D1666" s="1142">
        <v>1</v>
      </c>
      <c r="E1666" s="1142">
        <v>75</v>
      </c>
      <c r="F1666" s="1143" t="str">
        <f t="shared" si="50"/>
        <v>02.07.01.01.075</v>
      </c>
      <c r="G1666" s="1144"/>
      <c r="H1666" s="1142" t="s">
        <v>2349</v>
      </c>
      <c r="J1666" s="1142" t="str">
        <f t="shared" si="51"/>
        <v>02.07.01.01.075 Recalver VHF/FM</v>
      </c>
    </row>
    <row r="1667" spans="1:10" x14ac:dyDescent="0.25">
      <c r="A1667" s="1142">
        <v>2</v>
      </c>
      <c r="B1667" s="1142">
        <v>7</v>
      </c>
      <c r="C1667" s="1142">
        <v>1</v>
      </c>
      <c r="D1667" s="1142">
        <v>1</v>
      </c>
      <c r="E1667" s="1142">
        <v>76</v>
      </c>
      <c r="F1667" s="1143" t="str">
        <f t="shared" si="50"/>
        <v>02.07.01.01.076</v>
      </c>
      <c r="G1667" s="1144"/>
      <c r="H1667" s="1142" t="s">
        <v>2350</v>
      </c>
      <c r="J1667" s="1142" t="str">
        <f t="shared" si="51"/>
        <v>02.07.01.01.076 Audio Tape Reel Recorder</v>
      </c>
    </row>
    <row r="1668" spans="1:10" x14ac:dyDescent="0.25">
      <c r="A1668" s="1142">
        <v>2</v>
      </c>
      <c r="B1668" s="1142">
        <v>7</v>
      </c>
      <c r="C1668" s="1142">
        <v>1</v>
      </c>
      <c r="D1668" s="1142">
        <v>1</v>
      </c>
      <c r="E1668" s="1142">
        <v>77</v>
      </c>
      <c r="F1668" s="1143" t="str">
        <f t="shared" ref="F1668:F1731" si="52">IF(A1668&lt;&gt;"",RIGHT("0"&amp;A1668,2)&amp;"."&amp;RIGHT("0"&amp;B1668,2)&amp;"."&amp;RIGHT("0"&amp;C1668,2)&amp;"."&amp;RIGHT("0"&amp;D1668,2)&amp;"."&amp;IF(LEN(E1668)&lt;3,RIGHT("00"&amp;E1668,3),E1668),"")</f>
        <v>02.07.01.01.077</v>
      </c>
      <c r="G1668" s="1144"/>
      <c r="H1668" s="1142" t="s">
        <v>2351</v>
      </c>
      <c r="J1668" s="1142" t="str">
        <f t="shared" ref="J1668:J1731" si="53">F1668&amp;" "&amp;H1668</f>
        <v>02.07.01.01.077 Audio Cassete Recorder</v>
      </c>
    </row>
    <row r="1669" spans="1:10" x14ac:dyDescent="0.25">
      <c r="A1669" s="1142">
        <v>2</v>
      </c>
      <c r="B1669" s="1142">
        <v>7</v>
      </c>
      <c r="C1669" s="1142">
        <v>1</v>
      </c>
      <c r="D1669" s="1142">
        <v>1</v>
      </c>
      <c r="E1669" s="1142">
        <v>78</v>
      </c>
      <c r="F1669" s="1143" t="str">
        <f t="shared" si="52"/>
        <v>02.07.01.01.078</v>
      </c>
      <c r="G1669" s="1144"/>
      <c r="H1669" s="1142" t="s">
        <v>2352</v>
      </c>
      <c r="J1669" s="1142" t="str">
        <f t="shared" si="53"/>
        <v>02.07.01.01.078 Compact Disc Recorder</v>
      </c>
    </row>
    <row r="1670" spans="1:10" x14ac:dyDescent="0.25">
      <c r="A1670" s="1142">
        <v>2</v>
      </c>
      <c r="B1670" s="1142">
        <v>7</v>
      </c>
      <c r="C1670" s="1142">
        <v>1</v>
      </c>
      <c r="D1670" s="1142">
        <v>1</v>
      </c>
      <c r="E1670" s="1142">
        <v>79</v>
      </c>
      <c r="F1670" s="1143" t="str">
        <f t="shared" si="52"/>
        <v>02.07.01.01.079</v>
      </c>
      <c r="G1670" s="1144"/>
      <c r="H1670" s="1142" t="s">
        <v>2353</v>
      </c>
      <c r="J1670" s="1142" t="str">
        <f t="shared" si="53"/>
        <v>02.07.01.01.079 Digital Audio Storage System</v>
      </c>
    </row>
    <row r="1671" spans="1:10" x14ac:dyDescent="0.25">
      <c r="A1671" s="1142">
        <v>2</v>
      </c>
      <c r="B1671" s="1142">
        <v>7</v>
      </c>
      <c r="C1671" s="1142">
        <v>1</v>
      </c>
      <c r="D1671" s="1142">
        <v>1</v>
      </c>
      <c r="E1671" s="1142">
        <v>80</v>
      </c>
      <c r="F1671" s="1143" t="str">
        <f t="shared" si="52"/>
        <v>02.07.01.01.080</v>
      </c>
      <c r="G1671" s="1144"/>
      <c r="H1671" s="1142" t="s">
        <v>2354</v>
      </c>
      <c r="J1671" s="1142" t="str">
        <f t="shared" si="53"/>
        <v>02.07.01.01.080 Digital Audio Tape Recorder</v>
      </c>
    </row>
    <row r="1672" spans="1:10" x14ac:dyDescent="0.25">
      <c r="A1672" s="1142">
        <v>2</v>
      </c>
      <c r="B1672" s="1142">
        <v>7</v>
      </c>
      <c r="C1672" s="1142">
        <v>1</v>
      </c>
      <c r="D1672" s="1142">
        <v>1</v>
      </c>
      <c r="E1672" s="1142">
        <v>81</v>
      </c>
      <c r="F1672" s="1143" t="str">
        <f t="shared" si="52"/>
        <v>02.07.01.01.081</v>
      </c>
      <c r="G1672" s="1144"/>
      <c r="H1672" s="1142" t="s">
        <v>2355</v>
      </c>
      <c r="J1672" s="1142" t="str">
        <f t="shared" si="53"/>
        <v>02.07.01.01.081 Microphone Table stand</v>
      </c>
    </row>
    <row r="1673" spans="1:10" x14ac:dyDescent="0.25">
      <c r="A1673" s="1142">
        <v>2</v>
      </c>
      <c r="B1673" s="1142">
        <v>7</v>
      </c>
      <c r="C1673" s="1142">
        <v>1</v>
      </c>
      <c r="D1673" s="1142">
        <v>1</v>
      </c>
      <c r="E1673" s="1142">
        <v>82</v>
      </c>
      <c r="F1673" s="1143" t="str">
        <f t="shared" si="52"/>
        <v>02.07.01.01.082</v>
      </c>
      <c r="G1673" s="1144"/>
      <c r="H1673" s="1142" t="s">
        <v>2356</v>
      </c>
      <c r="J1673" s="1142" t="str">
        <f t="shared" si="53"/>
        <v>02.07.01.01.082 Peralatan studio Visual Lain-lain</v>
      </c>
    </row>
    <row r="1674" spans="1:10" x14ac:dyDescent="0.25">
      <c r="A1674" s="1142">
        <v>2</v>
      </c>
      <c r="B1674" s="1142">
        <v>7</v>
      </c>
      <c r="C1674" s="1142">
        <v>1</v>
      </c>
      <c r="D1674" s="1142">
        <v>2</v>
      </c>
      <c r="E1674" s="1142">
        <v>1</v>
      </c>
      <c r="F1674" s="1143" t="str">
        <f t="shared" si="52"/>
        <v>02.07.01.02.001</v>
      </c>
      <c r="G1674" s="1144"/>
      <c r="H1674" s="1142" t="s">
        <v>2357</v>
      </c>
      <c r="J1674" s="1142" t="str">
        <f t="shared" si="53"/>
        <v>02.07.01.02.001 Assigment Switcher</v>
      </c>
    </row>
    <row r="1675" spans="1:10" x14ac:dyDescent="0.25">
      <c r="A1675" s="1142">
        <v>2</v>
      </c>
      <c r="B1675" s="1142">
        <v>7</v>
      </c>
      <c r="C1675" s="1142">
        <v>1</v>
      </c>
      <c r="D1675" s="1142">
        <v>2</v>
      </c>
      <c r="E1675" s="1142">
        <v>2</v>
      </c>
      <c r="F1675" s="1143" t="str">
        <f t="shared" si="52"/>
        <v>02.07.01.02.002</v>
      </c>
      <c r="G1675" s="1144"/>
      <c r="H1675" s="1142" t="s">
        <v>2358</v>
      </c>
      <c r="J1675" s="1142" t="str">
        <f t="shared" si="53"/>
        <v>02.07.01.02.002 Off Air TV Monitor</v>
      </c>
    </row>
    <row r="1676" spans="1:10" x14ac:dyDescent="0.25">
      <c r="A1676" s="1142">
        <v>2</v>
      </c>
      <c r="B1676" s="1142">
        <v>7</v>
      </c>
      <c r="C1676" s="1142">
        <v>1</v>
      </c>
      <c r="D1676" s="1142">
        <v>2</v>
      </c>
      <c r="E1676" s="1142">
        <v>3</v>
      </c>
      <c r="F1676" s="1143" t="str">
        <f t="shared" si="52"/>
        <v>02.07.01.02.003</v>
      </c>
      <c r="G1676" s="1144"/>
      <c r="H1676" s="1142" t="s">
        <v>2359</v>
      </c>
      <c r="J1676" s="1142" t="str">
        <f t="shared" si="53"/>
        <v>02.07.01.02.003 Camera Electronic</v>
      </c>
    </row>
    <row r="1677" spans="1:10" x14ac:dyDescent="0.25">
      <c r="A1677" s="1142">
        <v>2</v>
      </c>
      <c r="B1677" s="1142">
        <v>7</v>
      </c>
      <c r="C1677" s="1142">
        <v>1</v>
      </c>
      <c r="D1677" s="1142">
        <v>2</v>
      </c>
      <c r="E1677" s="1142">
        <v>4</v>
      </c>
      <c r="F1677" s="1143" t="str">
        <f t="shared" si="52"/>
        <v>02.07.01.02.004</v>
      </c>
      <c r="G1677" s="1144"/>
      <c r="H1677" s="1142" t="s">
        <v>1518</v>
      </c>
      <c r="J1677" s="1142" t="str">
        <f t="shared" si="53"/>
        <v>02.07.01.02.004 Pulse Generator</v>
      </c>
    </row>
    <row r="1678" spans="1:10" x14ac:dyDescent="0.25">
      <c r="A1678" s="1142">
        <v>2</v>
      </c>
      <c r="B1678" s="1142">
        <v>7</v>
      </c>
      <c r="C1678" s="1142">
        <v>1</v>
      </c>
      <c r="D1678" s="1142">
        <v>2</v>
      </c>
      <c r="E1678" s="1142">
        <v>5</v>
      </c>
      <c r="F1678" s="1143" t="str">
        <f t="shared" si="52"/>
        <v>02.07.01.02.005</v>
      </c>
      <c r="G1678" s="1144"/>
      <c r="H1678" s="1142" t="s">
        <v>2360</v>
      </c>
      <c r="J1678" s="1142" t="str">
        <f t="shared" si="53"/>
        <v>02.07.01.02.005 Pulse Distributor Amplifier</v>
      </c>
    </row>
    <row r="1679" spans="1:10" x14ac:dyDescent="0.25">
      <c r="A1679" s="1142">
        <v>2</v>
      </c>
      <c r="B1679" s="1142">
        <v>7</v>
      </c>
      <c r="C1679" s="1142">
        <v>1</v>
      </c>
      <c r="D1679" s="1142">
        <v>2</v>
      </c>
      <c r="E1679" s="1142">
        <v>6</v>
      </c>
      <c r="F1679" s="1143" t="str">
        <f t="shared" si="52"/>
        <v>02.07.01.02.006</v>
      </c>
      <c r="G1679" s="1144"/>
      <c r="H1679" s="1142" t="s">
        <v>2361</v>
      </c>
      <c r="J1679" s="1142" t="str">
        <f t="shared" si="53"/>
        <v>02.07.01.02.006 Pulse Awitdher</v>
      </c>
    </row>
    <row r="1680" spans="1:10" x14ac:dyDescent="0.25">
      <c r="A1680" s="1142">
        <v>2</v>
      </c>
      <c r="B1680" s="1142">
        <v>7</v>
      </c>
      <c r="C1680" s="1142">
        <v>1</v>
      </c>
      <c r="D1680" s="1142">
        <v>2</v>
      </c>
      <c r="E1680" s="1142">
        <v>7</v>
      </c>
      <c r="F1680" s="1143" t="str">
        <f t="shared" si="52"/>
        <v>02.07.01.02.007</v>
      </c>
      <c r="G1680" s="1144"/>
      <c r="H1680" s="1142" t="s">
        <v>2362</v>
      </c>
      <c r="J1680" s="1142" t="str">
        <f t="shared" si="53"/>
        <v>02.07.01.02.007 Pulse Delay Line</v>
      </c>
    </row>
    <row r="1681" spans="1:10" x14ac:dyDescent="0.25">
      <c r="A1681" s="1142">
        <v>2</v>
      </c>
      <c r="B1681" s="1142">
        <v>7</v>
      </c>
      <c r="C1681" s="1142">
        <v>1</v>
      </c>
      <c r="D1681" s="1142">
        <v>2</v>
      </c>
      <c r="E1681" s="1142">
        <v>8</v>
      </c>
      <c r="F1681" s="1143" t="str">
        <f t="shared" si="52"/>
        <v>02.07.01.02.008</v>
      </c>
      <c r="G1681" s="1144"/>
      <c r="H1681" s="1142" t="s">
        <v>1610</v>
      </c>
      <c r="J1681" s="1142" t="str">
        <f t="shared" si="53"/>
        <v>02.07.01.02.008 Character Generator</v>
      </c>
    </row>
    <row r="1682" spans="1:10" x14ac:dyDescent="0.25">
      <c r="A1682" s="1142">
        <v>2</v>
      </c>
      <c r="B1682" s="1142">
        <v>7</v>
      </c>
      <c r="C1682" s="1142">
        <v>1</v>
      </c>
      <c r="D1682" s="1142">
        <v>2</v>
      </c>
      <c r="E1682" s="1142">
        <v>9</v>
      </c>
      <c r="F1682" s="1143" t="str">
        <f t="shared" si="52"/>
        <v>02.07.01.02.009</v>
      </c>
      <c r="G1682" s="1144"/>
      <c r="H1682" s="1142" t="s">
        <v>2363</v>
      </c>
      <c r="J1682" s="1142" t="str">
        <f t="shared" si="53"/>
        <v>02.07.01.02.009 Caption Generator</v>
      </c>
    </row>
    <row r="1683" spans="1:10" x14ac:dyDescent="0.25">
      <c r="A1683" s="1142">
        <v>2</v>
      </c>
      <c r="B1683" s="1142">
        <v>7</v>
      </c>
      <c r="C1683" s="1142">
        <v>1</v>
      </c>
      <c r="D1683" s="1142">
        <v>2</v>
      </c>
      <c r="E1683" s="1142">
        <v>10</v>
      </c>
      <c r="F1683" s="1143" t="str">
        <f t="shared" si="52"/>
        <v>02.07.01.02.010</v>
      </c>
      <c r="G1683" s="1144"/>
      <c r="H1683" s="1142" t="s">
        <v>2363</v>
      </c>
      <c r="J1683" s="1142" t="str">
        <f t="shared" si="53"/>
        <v>02.07.01.02.010 Caption Generator</v>
      </c>
    </row>
    <row r="1684" spans="1:10" x14ac:dyDescent="0.25">
      <c r="A1684" s="1142">
        <v>2</v>
      </c>
      <c r="B1684" s="1142">
        <v>7</v>
      </c>
      <c r="C1684" s="1142">
        <v>1</v>
      </c>
      <c r="D1684" s="1142">
        <v>2</v>
      </c>
      <c r="E1684" s="1142">
        <v>11</v>
      </c>
      <c r="F1684" s="1143" t="str">
        <f t="shared" si="52"/>
        <v>02.07.01.02.011</v>
      </c>
      <c r="G1684" s="1144"/>
      <c r="H1684" s="1142" t="s">
        <v>2364</v>
      </c>
      <c r="J1684" s="1142" t="str">
        <f t="shared" si="53"/>
        <v>02.07.01.02.011 Telecine</v>
      </c>
    </row>
    <row r="1685" spans="1:10" x14ac:dyDescent="0.25">
      <c r="A1685" s="1142">
        <v>2</v>
      </c>
      <c r="B1685" s="1142">
        <v>7</v>
      </c>
      <c r="C1685" s="1142">
        <v>1</v>
      </c>
      <c r="D1685" s="1142">
        <v>2</v>
      </c>
      <c r="E1685" s="1142">
        <v>12</v>
      </c>
      <c r="F1685" s="1143" t="str">
        <f t="shared" si="52"/>
        <v>02.07.01.02.012</v>
      </c>
      <c r="G1685" s="1144"/>
      <c r="H1685" s="1142" t="s">
        <v>2365</v>
      </c>
      <c r="J1685" s="1142" t="str">
        <f t="shared" si="53"/>
        <v>02.07.01.02.012 Video Distribution</v>
      </c>
    </row>
    <row r="1686" spans="1:10" x14ac:dyDescent="0.25">
      <c r="A1686" s="1142">
        <v>2</v>
      </c>
      <c r="B1686" s="1142">
        <v>7</v>
      </c>
      <c r="C1686" s="1142">
        <v>1</v>
      </c>
      <c r="D1686" s="1142">
        <v>2</v>
      </c>
      <c r="E1686" s="1142">
        <v>13</v>
      </c>
      <c r="F1686" s="1143" t="str">
        <f t="shared" si="52"/>
        <v>02.07.01.02.013</v>
      </c>
      <c r="G1686" s="1144"/>
      <c r="H1686" s="1142" t="s">
        <v>2366</v>
      </c>
      <c r="J1686" s="1142" t="str">
        <f t="shared" si="53"/>
        <v>02.07.01.02.013 Video Monitor</v>
      </c>
    </row>
    <row r="1687" spans="1:10" x14ac:dyDescent="0.25">
      <c r="A1687" s="1142">
        <v>2</v>
      </c>
      <c r="B1687" s="1142">
        <v>7</v>
      </c>
      <c r="C1687" s="1142">
        <v>1</v>
      </c>
      <c r="D1687" s="1142">
        <v>2</v>
      </c>
      <c r="E1687" s="1142">
        <v>14</v>
      </c>
      <c r="F1687" s="1143" t="str">
        <f t="shared" si="52"/>
        <v>02.07.01.02.014</v>
      </c>
      <c r="G1687" s="1144"/>
      <c r="H1687" s="1142" t="s">
        <v>2367</v>
      </c>
      <c r="J1687" s="1142" t="str">
        <f t="shared" si="53"/>
        <v>02.07.01.02.014 Video Tape Recorder Portable</v>
      </c>
    </row>
    <row r="1688" spans="1:10" x14ac:dyDescent="0.25">
      <c r="A1688" s="1142">
        <v>2</v>
      </c>
      <c r="B1688" s="1142">
        <v>7</v>
      </c>
      <c r="C1688" s="1142">
        <v>1</v>
      </c>
      <c r="D1688" s="1142">
        <v>2</v>
      </c>
      <c r="E1688" s="1142">
        <v>15</v>
      </c>
      <c r="F1688" s="1143" t="str">
        <f t="shared" si="52"/>
        <v>02.07.01.02.015</v>
      </c>
      <c r="G1688" s="1144"/>
      <c r="H1688" s="1142" t="s">
        <v>2368</v>
      </c>
      <c r="J1688" s="1142" t="str">
        <f t="shared" si="53"/>
        <v>02.07.01.02.015 Video Tape Recorder Stationer</v>
      </c>
    </row>
    <row r="1689" spans="1:10" x14ac:dyDescent="0.25">
      <c r="A1689" s="1142">
        <v>2</v>
      </c>
      <c r="B1689" s="1142">
        <v>7</v>
      </c>
      <c r="C1689" s="1142">
        <v>1</v>
      </c>
      <c r="D1689" s="1142">
        <v>2</v>
      </c>
      <c r="E1689" s="1142">
        <v>16</v>
      </c>
      <c r="F1689" s="1143" t="str">
        <f t="shared" si="52"/>
        <v>02.07.01.02.016</v>
      </c>
      <c r="G1689" s="1144"/>
      <c r="H1689" s="1142" t="s">
        <v>2369</v>
      </c>
      <c r="J1689" s="1142" t="str">
        <f t="shared" si="53"/>
        <v>02.07.01.02.016 Video Mixer</v>
      </c>
    </row>
    <row r="1690" spans="1:10" x14ac:dyDescent="0.25">
      <c r="A1690" s="1142">
        <v>2</v>
      </c>
      <c r="B1690" s="1142">
        <v>7</v>
      </c>
      <c r="C1690" s="1142">
        <v>1</v>
      </c>
      <c r="D1690" s="1142">
        <v>2</v>
      </c>
      <c r="E1690" s="1142">
        <v>17</v>
      </c>
      <c r="F1690" s="1143" t="str">
        <f t="shared" si="52"/>
        <v>02.07.01.02.017</v>
      </c>
      <c r="G1690" s="1144"/>
      <c r="H1690" s="1142" t="s">
        <v>2370</v>
      </c>
      <c r="J1690" s="1142" t="str">
        <f t="shared" si="53"/>
        <v>02.07.01.02.017 Video Switcher</v>
      </c>
    </row>
    <row r="1691" spans="1:10" x14ac:dyDescent="0.25">
      <c r="A1691" s="1142">
        <v>2</v>
      </c>
      <c r="B1691" s="1142">
        <v>7</v>
      </c>
      <c r="C1691" s="1142">
        <v>1</v>
      </c>
      <c r="D1691" s="1142">
        <v>2</v>
      </c>
      <c r="E1691" s="1142">
        <v>18</v>
      </c>
      <c r="F1691" s="1143" t="str">
        <f t="shared" si="52"/>
        <v>02.07.01.02.018</v>
      </c>
      <c r="G1691" s="1144"/>
      <c r="H1691" s="1142" t="s">
        <v>2371</v>
      </c>
      <c r="J1691" s="1142" t="str">
        <f t="shared" si="53"/>
        <v>02.07.01.02.018 Video Equalizer Amplifier</v>
      </c>
    </row>
    <row r="1692" spans="1:10" x14ac:dyDescent="0.25">
      <c r="A1692" s="1142">
        <v>2</v>
      </c>
      <c r="B1692" s="1142">
        <v>7</v>
      </c>
      <c r="C1692" s="1142">
        <v>1</v>
      </c>
      <c r="D1692" s="1142">
        <v>2</v>
      </c>
      <c r="E1692" s="1142">
        <v>19</v>
      </c>
      <c r="F1692" s="1143" t="str">
        <f t="shared" si="52"/>
        <v>02.07.01.02.019</v>
      </c>
      <c r="G1692" s="1144"/>
      <c r="H1692" s="1142" t="s">
        <v>2372</v>
      </c>
      <c r="J1692" s="1142" t="str">
        <f t="shared" si="53"/>
        <v>02.07.01.02.019 Video Color Bar Generator</v>
      </c>
    </row>
    <row r="1693" spans="1:10" x14ac:dyDescent="0.25">
      <c r="A1693" s="1142">
        <v>2</v>
      </c>
      <c r="B1693" s="1142">
        <v>7</v>
      </c>
      <c r="C1693" s="1142">
        <v>1</v>
      </c>
      <c r="D1693" s="1142">
        <v>2</v>
      </c>
      <c r="E1693" s="1142">
        <v>20</v>
      </c>
      <c r="F1693" s="1143" t="str">
        <f t="shared" si="52"/>
        <v>02.07.01.02.020</v>
      </c>
      <c r="G1693" s="1144"/>
      <c r="H1693" s="1142" t="s">
        <v>2373</v>
      </c>
      <c r="J1693" s="1142" t="str">
        <f t="shared" si="53"/>
        <v>02.07.01.02.020 Video Cross Bar Switch</v>
      </c>
    </row>
    <row r="1694" spans="1:10" x14ac:dyDescent="0.25">
      <c r="A1694" s="1142">
        <v>2</v>
      </c>
      <c r="B1694" s="1142">
        <v>7</v>
      </c>
      <c r="C1694" s="1142">
        <v>1</v>
      </c>
      <c r="D1694" s="1142">
        <v>2</v>
      </c>
      <c r="E1694" s="1142">
        <v>21</v>
      </c>
      <c r="F1694" s="1143" t="str">
        <f t="shared" si="52"/>
        <v>02.07.01.02.021</v>
      </c>
      <c r="G1694" s="1144"/>
      <c r="H1694" s="1142" t="s">
        <v>2374</v>
      </c>
      <c r="J1694" s="1142" t="str">
        <f t="shared" si="53"/>
        <v>02.07.01.02.021 Video Test Signal Generator</v>
      </c>
    </row>
    <row r="1695" spans="1:10" x14ac:dyDescent="0.25">
      <c r="A1695" s="1142">
        <v>2</v>
      </c>
      <c r="B1695" s="1142">
        <v>7</v>
      </c>
      <c r="C1695" s="1142">
        <v>1</v>
      </c>
      <c r="D1695" s="1142">
        <v>2</v>
      </c>
      <c r="E1695" s="1142">
        <v>22</v>
      </c>
      <c r="F1695" s="1143" t="str">
        <f t="shared" si="52"/>
        <v>02.07.01.02.022</v>
      </c>
      <c r="G1695" s="1144"/>
      <c r="H1695" s="1142" t="s">
        <v>2375</v>
      </c>
      <c r="J1695" s="1142" t="str">
        <f t="shared" si="53"/>
        <v>02.07.01.02.022 Video Corrector</v>
      </c>
    </row>
    <row r="1696" spans="1:10" x14ac:dyDescent="0.25">
      <c r="A1696" s="1142">
        <v>2</v>
      </c>
      <c r="B1696" s="1142">
        <v>7</v>
      </c>
      <c r="C1696" s="1142">
        <v>1</v>
      </c>
      <c r="D1696" s="1142">
        <v>2</v>
      </c>
      <c r="E1696" s="1142">
        <v>23</v>
      </c>
      <c r="F1696" s="1143" t="str">
        <f t="shared" si="52"/>
        <v>02.07.01.02.023</v>
      </c>
      <c r="G1696" s="1144"/>
      <c r="H1696" s="1142" t="s">
        <v>2376</v>
      </c>
      <c r="J1696" s="1142" t="str">
        <f t="shared" si="53"/>
        <v>02.07.01.02.023 Video Caption Adder</v>
      </c>
    </row>
    <row r="1697" spans="1:10" x14ac:dyDescent="0.25">
      <c r="A1697" s="1142">
        <v>2</v>
      </c>
      <c r="B1697" s="1142">
        <v>7</v>
      </c>
      <c r="C1697" s="1142">
        <v>1</v>
      </c>
      <c r="D1697" s="1142">
        <v>2</v>
      </c>
      <c r="E1697" s="1142">
        <v>24</v>
      </c>
      <c r="F1697" s="1143" t="str">
        <f t="shared" si="52"/>
        <v>02.07.01.02.024</v>
      </c>
      <c r="G1697" s="1144"/>
      <c r="H1697" s="1142" t="s">
        <v>2377</v>
      </c>
      <c r="J1697" s="1142" t="str">
        <f t="shared" si="53"/>
        <v>02.07.01.02.024 Video Hum Compensator</v>
      </c>
    </row>
    <row r="1698" spans="1:10" x14ac:dyDescent="0.25">
      <c r="A1698" s="1142">
        <v>2</v>
      </c>
      <c r="B1698" s="1142">
        <v>7</v>
      </c>
      <c r="C1698" s="1142">
        <v>1</v>
      </c>
      <c r="D1698" s="1142">
        <v>2</v>
      </c>
      <c r="E1698" s="1142">
        <v>25</v>
      </c>
      <c r="F1698" s="1143" t="str">
        <f t="shared" si="52"/>
        <v>02.07.01.02.025</v>
      </c>
      <c r="G1698" s="1144"/>
      <c r="H1698" s="1142" t="s">
        <v>2378</v>
      </c>
      <c r="J1698" s="1142" t="str">
        <f t="shared" si="53"/>
        <v>02.07.01.02.025 Video Processor</v>
      </c>
    </row>
    <row r="1699" spans="1:10" x14ac:dyDescent="0.25">
      <c r="A1699" s="1142">
        <v>2</v>
      </c>
      <c r="B1699" s="1142">
        <v>7</v>
      </c>
      <c r="C1699" s="1142">
        <v>1</v>
      </c>
      <c r="D1699" s="1142">
        <v>2</v>
      </c>
      <c r="E1699" s="1142">
        <v>26</v>
      </c>
      <c r="F1699" s="1143" t="str">
        <f t="shared" si="52"/>
        <v>02.07.01.02.026</v>
      </c>
      <c r="G1699" s="1144"/>
      <c r="H1699" s="1142" t="s">
        <v>2379</v>
      </c>
      <c r="J1699" s="1142" t="str">
        <f t="shared" si="53"/>
        <v>02.07.01.02.026 Video Station ID Generator</v>
      </c>
    </row>
    <row r="1700" spans="1:10" x14ac:dyDescent="0.25">
      <c r="A1700" s="1142">
        <v>2</v>
      </c>
      <c r="B1700" s="1142">
        <v>7</v>
      </c>
      <c r="C1700" s="1142">
        <v>1</v>
      </c>
      <c r="D1700" s="1142">
        <v>2</v>
      </c>
      <c r="E1700" s="1142">
        <v>27</v>
      </c>
      <c r="F1700" s="1143" t="str">
        <f t="shared" si="52"/>
        <v>02.07.01.02.027</v>
      </c>
      <c r="G1700" s="1144"/>
      <c r="H1700" s="1142" t="s">
        <v>2380</v>
      </c>
      <c r="J1700" s="1142" t="str">
        <f t="shared" si="53"/>
        <v>02.07.01.02.027 Video Patch Panel</v>
      </c>
    </row>
    <row r="1701" spans="1:10" x14ac:dyDescent="0.25">
      <c r="A1701" s="1142">
        <v>2</v>
      </c>
      <c r="B1701" s="1142">
        <v>7</v>
      </c>
      <c r="C1701" s="1142">
        <v>1</v>
      </c>
      <c r="D1701" s="1142">
        <v>2</v>
      </c>
      <c r="E1701" s="1142">
        <v>28</v>
      </c>
      <c r="F1701" s="1143" t="str">
        <f t="shared" si="52"/>
        <v>02.07.01.02.028</v>
      </c>
      <c r="G1701" s="1144"/>
      <c r="H1701" s="1142" t="s">
        <v>2381</v>
      </c>
      <c r="J1701" s="1142" t="str">
        <f t="shared" si="53"/>
        <v>02.07.01.02.028 Video Delay Unit</v>
      </c>
    </row>
    <row r="1702" spans="1:10" x14ac:dyDescent="0.25">
      <c r="A1702" s="1142">
        <v>2</v>
      </c>
      <c r="B1702" s="1142">
        <v>7</v>
      </c>
      <c r="C1702" s="1142">
        <v>1</v>
      </c>
      <c r="D1702" s="1142">
        <v>2</v>
      </c>
      <c r="E1702" s="1142">
        <v>29</v>
      </c>
      <c r="F1702" s="1143" t="str">
        <f t="shared" si="52"/>
        <v>02.07.01.02.029</v>
      </c>
      <c r="G1702" s="1144"/>
      <c r="H1702" s="1142" t="s">
        <v>2382</v>
      </c>
      <c r="J1702" s="1142" t="str">
        <f t="shared" si="53"/>
        <v>02.07.01.02.029 Video Processing Amplifier</v>
      </c>
    </row>
    <row r="1703" spans="1:10" x14ac:dyDescent="0.25">
      <c r="A1703" s="1142">
        <v>2</v>
      </c>
      <c r="B1703" s="1142">
        <v>7</v>
      </c>
      <c r="C1703" s="1142">
        <v>1</v>
      </c>
      <c r="D1703" s="1142">
        <v>2</v>
      </c>
      <c r="E1703" s="1142">
        <v>30</v>
      </c>
      <c r="F1703" s="1143" t="str">
        <f t="shared" si="52"/>
        <v>02.07.01.02.030</v>
      </c>
      <c r="G1703" s="1144"/>
      <c r="H1703" s="1142" t="s">
        <v>2383</v>
      </c>
      <c r="J1703" s="1142" t="str">
        <f t="shared" si="53"/>
        <v>02.07.01.02.030 Video Equalizer</v>
      </c>
    </row>
    <row r="1704" spans="1:10" x14ac:dyDescent="0.25">
      <c r="A1704" s="1142">
        <v>2</v>
      </c>
      <c r="B1704" s="1142">
        <v>7</v>
      </c>
      <c r="C1704" s="1142">
        <v>1</v>
      </c>
      <c r="D1704" s="1142">
        <v>2</v>
      </c>
      <c r="E1704" s="1142">
        <v>31</v>
      </c>
      <c r="F1704" s="1143" t="str">
        <f t="shared" si="52"/>
        <v>02.07.01.02.031</v>
      </c>
      <c r="G1704" s="1144"/>
      <c r="H1704" s="1142" t="s">
        <v>2384</v>
      </c>
      <c r="J1704" s="1142" t="str">
        <f t="shared" si="53"/>
        <v>02.07.01.02.031 Video Tape Evaluator</v>
      </c>
    </row>
    <row r="1705" spans="1:10" x14ac:dyDescent="0.25">
      <c r="A1705" s="1142">
        <v>2</v>
      </c>
      <c r="B1705" s="1142">
        <v>7</v>
      </c>
      <c r="C1705" s="1142">
        <v>1</v>
      </c>
      <c r="D1705" s="1142">
        <v>2</v>
      </c>
      <c r="E1705" s="1142">
        <v>32</v>
      </c>
      <c r="F1705" s="1143" t="str">
        <f t="shared" si="52"/>
        <v>02.07.01.02.032</v>
      </c>
      <c r="G1705" s="1144"/>
      <c r="H1705" s="1142" t="s">
        <v>2385</v>
      </c>
      <c r="J1705" s="1142" t="str">
        <f t="shared" si="53"/>
        <v>02.07.01.02.032 Video Effect Generator</v>
      </c>
    </row>
    <row r="1706" spans="1:10" x14ac:dyDescent="0.25">
      <c r="A1706" s="1142">
        <v>2</v>
      </c>
      <c r="B1706" s="1142">
        <v>7</v>
      </c>
      <c r="C1706" s="1142">
        <v>1</v>
      </c>
      <c r="D1706" s="1142">
        <v>2</v>
      </c>
      <c r="E1706" s="1142">
        <v>33</v>
      </c>
      <c r="F1706" s="1143" t="str">
        <f t="shared" si="52"/>
        <v>02.07.01.02.033</v>
      </c>
      <c r="G1706" s="1144"/>
      <c r="H1706" s="1142" t="s">
        <v>2386</v>
      </c>
      <c r="J1706" s="1142" t="str">
        <f t="shared" si="53"/>
        <v>02.07.01.02.033 VITS Inserter Generator</v>
      </c>
    </row>
    <row r="1707" spans="1:10" x14ac:dyDescent="0.25">
      <c r="A1707" s="1142">
        <v>2</v>
      </c>
      <c r="B1707" s="1142">
        <v>7</v>
      </c>
      <c r="C1707" s="1142">
        <v>1</v>
      </c>
      <c r="D1707" s="1142">
        <v>2</v>
      </c>
      <c r="E1707" s="1142">
        <v>34</v>
      </c>
      <c r="F1707" s="1143" t="str">
        <f t="shared" si="52"/>
        <v>02.07.01.02.034</v>
      </c>
      <c r="G1707" s="1144"/>
      <c r="H1707" s="1142" t="s">
        <v>2387</v>
      </c>
      <c r="J1707" s="1142" t="str">
        <f t="shared" si="53"/>
        <v>02.07.01.02.034 Camera Wall Box</v>
      </c>
    </row>
    <row r="1708" spans="1:10" x14ac:dyDescent="0.25">
      <c r="A1708" s="1142">
        <v>2</v>
      </c>
      <c r="B1708" s="1142">
        <v>7</v>
      </c>
      <c r="C1708" s="1142">
        <v>1</v>
      </c>
      <c r="D1708" s="1142">
        <v>2</v>
      </c>
      <c r="E1708" s="1142">
        <v>35</v>
      </c>
      <c r="F1708" s="1143" t="str">
        <f t="shared" si="52"/>
        <v>02.07.01.02.035</v>
      </c>
      <c r="G1708" s="1144"/>
      <c r="H1708" s="1142" t="s">
        <v>2388</v>
      </c>
      <c r="J1708" s="1142" t="str">
        <f t="shared" si="53"/>
        <v>02.07.01.02.035 Teleprompter</v>
      </c>
    </row>
    <row r="1709" spans="1:10" x14ac:dyDescent="0.25">
      <c r="A1709" s="1142">
        <v>2</v>
      </c>
      <c r="B1709" s="1142">
        <v>7</v>
      </c>
      <c r="C1709" s="1142">
        <v>1</v>
      </c>
      <c r="D1709" s="1142">
        <v>2</v>
      </c>
      <c r="E1709" s="1142">
        <v>36</v>
      </c>
      <c r="F1709" s="1143" t="str">
        <f t="shared" si="52"/>
        <v>02.07.01.02.036</v>
      </c>
      <c r="G1709" s="1144"/>
      <c r="H1709" s="1142" t="s">
        <v>2389</v>
      </c>
      <c r="J1709" s="1142" t="str">
        <f t="shared" si="53"/>
        <v>02.07.01.02.036 Time Base Corrector</v>
      </c>
    </row>
    <row r="1710" spans="1:10" x14ac:dyDescent="0.25">
      <c r="A1710" s="1142">
        <v>2</v>
      </c>
      <c r="B1710" s="1142">
        <v>7</v>
      </c>
      <c r="C1710" s="1142">
        <v>1</v>
      </c>
      <c r="D1710" s="1142">
        <v>2</v>
      </c>
      <c r="E1710" s="1142">
        <v>37</v>
      </c>
      <c r="F1710" s="1143" t="str">
        <f t="shared" si="52"/>
        <v>02.07.01.02.037</v>
      </c>
      <c r="G1710" s="1144"/>
      <c r="H1710" s="1142" t="s">
        <v>2390</v>
      </c>
      <c r="J1710" s="1142" t="str">
        <f t="shared" si="53"/>
        <v>02.07.01.02.037 Gun Smoke</v>
      </c>
    </row>
    <row r="1711" spans="1:10" x14ac:dyDescent="0.25">
      <c r="A1711" s="1142">
        <v>2</v>
      </c>
      <c r="B1711" s="1142">
        <v>7</v>
      </c>
      <c r="C1711" s="1142">
        <v>1</v>
      </c>
      <c r="D1711" s="1142">
        <v>2</v>
      </c>
      <c r="E1711" s="1142">
        <v>38</v>
      </c>
      <c r="F1711" s="1143" t="str">
        <f t="shared" si="52"/>
        <v>02.07.01.02.038</v>
      </c>
      <c r="G1711" s="1144"/>
      <c r="H1711" s="1142" t="s">
        <v>2391</v>
      </c>
      <c r="J1711" s="1142" t="str">
        <f t="shared" si="53"/>
        <v>02.07.01.02.038 Automatic Editing Control</v>
      </c>
    </row>
    <row r="1712" spans="1:10" x14ac:dyDescent="0.25">
      <c r="A1712" s="1142">
        <v>2</v>
      </c>
      <c r="B1712" s="1142">
        <v>7</v>
      </c>
      <c r="C1712" s="1142">
        <v>1</v>
      </c>
      <c r="D1712" s="1142">
        <v>2</v>
      </c>
      <c r="E1712" s="1142">
        <v>39</v>
      </c>
      <c r="F1712" s="1143" t="str">
        <f t="shared" si="52"/>
        <v>02.07.01.02.039</v>
      </c>
      <c r="G1712" s="1144"/>
      <c r="H1712" s="1142" t="s">
        <v>2392</v>
      </c>
      <c r="J1712" s="1142" t="str">
        <f t="shared" si="53"/>
        <v>02.07.01.02.039 Power Supply</v>
      </c>
    </row>
    <row r="1713" spans="1:10" x14ac:dyDescent="0.25">
      <c r="A1713" s="1142">
        <v>2</v>
      </c>
      <c r="B1713" s="1142">
        <v>7</v>
      </c>
      <c r="C1713" s="1142">
        <v>1</v>
      </c>
      <c r="D1713" s="1142">
        <v>2</v>
      </c>
      <c r="E1713" s="1142">
        <v>40</v>
      </c>
      <c r="F1713" s="1143" t="str">
        <f t="shared" si="52"/>
        <v>02.07.01.02.040</v>
      </c>
      <c r="G1713" s="1144"/>
      <c r="H1713" s="1142" t="s">
        <v>2393</v>
      </c>
      <c r="J1713" s="1142" t="str">
        <f t="shared" si="53"/>
        <v>02.07.01.02.040 Editing Electronic</v>
      </c>
    </row>
    <row r="1714" spans="1:10" x14ac:dyDescent="0.25">
      <c r="A1714" s="1142">
        <v>2</v>
      </c>
      <c r="B1714" s="1142">
        <v>7</v>
      </c>
      <c r="C1714" s="1142">
        <v>1</v>
      </c>
      <c r="D1714" s="1142">
        <v>2</v>
      </c>
      <c r="E1714" s="1142">
        <v>41</v>
      </c>
      <c r="F1714" s="1143" t="str">
        <f t="shared" si="52"/>
        <v>02.07.01.02.041</v>
      </c>
      <c r="G1714" s="1144"/>
      <c r="H1714" s="1142" t="s">
        <v>2394</v>
      </c>
      <c r="J1714" s="1142" t="str">
        <f t="shared" si="53"/>
        <v>02.07.01.02.041 Rectifier Unit</v>
      </c>
    </row>
    <row r="1715" spans="1:10" x14ac:dyDescent="0.25">
      <c r="A1715" s="1142">
        <v>2</v>
      </c>
      <c r="B1715" s="1142">
        <v>7</v>
      </c>
      <c r="C1715" s="1142">
        <v>1</v>
      </c>
      <c r="D1715" s="1142">
        <v>2</v>
      </c>
      <c r="E1715" s="1142">
        <v>42</v>
      </c>
      <c r="F1715" s="1143" t="str">
        <f t="shared" si="52"/>
        <v>02.07.01.02.042</v>
      </c>
      <c r="G1715" s="1144"/>
      <c r="H1715" s="1142" t="s">
        <v>2395</v>
      </c>
      <c r="J1715" s="1142" t="str">
        <f t="shared" si="53"/>
        <v>02.07.01.02.042 Remote Control Unit</v>
      </c>
    </row>
    <row r="1716" spans="1:10" x14ac:dyDescent="0.25">
      <c r="A1716" s="1142">
        <v>2</v>
      </c>
      <c r="B1716" s="1142">
        <v>7</v>
      </c>
      <c r="C1716" s="1142">
        <v>1</v>
      </c>
      <c r="D1716" s="1142">
        <v>2</v>
      </c>
      <c r="E1716" s="1142">
        <v>43</v>
      </c>
      <c r="F1716" s="1143" t="str">
        <f t="shared" si="52"/>
        <v>02.07.01.02.043</v>
      </c>
      <c r="G1716" s="1144"/>
      <c r="H1716" s="1142" t="s">
        <v>2396</v>
      </c>
      <c r="J1716" s="1142" t="str">
        <f t="shared" si="53"/>
        <v>02.07.01.02.043 Rak Peralatan</v>
      </c>
    </row>
    <row r="1717" spans="1:10" x14ac:dyDescent="0.25">
      <c r="A1717" s="1142">
        <v>2</v>
      </c>
      <c r="B1717" s="1142">
        <v>7</v>
      </c>
      <c r="C1717" s="1142">
        <v>1</v>
      </c>
      <c r="D1717" s="1142">
        <v>2</v>
      </c>
      <c r="E1717" s="1142">
        <v>44</v>
      </c>
      <c r="F1717" s="1143" t="str">
        <f t="shared" si="52"/>
        <v>02.07.01.02.044</v>
      </c>
      <c r="G1717" s="1144"/>
      <c r="H1717" s="1142" t="s">
        <v>2397</v>
      </c>
      <c r="J1717" s="1142" t="str">
        <f t="shared" si="53"/>
        <v>02.07.01.02.044 Stabilizing Amplifier</v>
      </c>
    </row>
    <row r="1718" spans="1:10" x14ac:dyDescent="0.25">
      <c r="A1718" s="1142">
        <v>2</v>
      </c>
      <c r="B1718" s="1142">
        <v>7</v>
      </c>
      <c r="C1718" s="1142">
        <v>1</v>
      </c>
      <c r="D1718" s="1142">
        <v>2</v>
      </c>
      <c r="E1718" s="1142">
        <v>45</v>
      </c>
      <c r="F1718" s="1143" t="str">
        <f t="shared" si="52"/>
        <v>02.07.01.02.045</v>
      </c>
      <c r="G1718" s="1144"/>
      <c r="H1718" s="1142" t="s">
        <v>2398</v>
      </c>
      <c r="J1718" s="1142" t="str">
        <f t="shared" si="53"/>
        <v>02.07.01.02.045 Digital</v>
      </c>
    </row>
    <row r="1719" spans="1:10" x14ac:dyDescent="0.25">
      <c r="A1719" s="1142">
        <v>2</v>
      </c>
      <c r="B1719" s="1142">
        <v>7</v>
      </c>
      <c r="C1719" s="1142">
        <v>1</v>
      </c>
      <c r="D1719" s="1142">
        <v>2</v>
      </c>
      <c r="E1719" s="1142">
        <v>46</v>
      </c>
      <c r="F1719" s="1143" t="str">
        <f t="shared" si="52"/>
        <v>02.07.01.02.046</v>
      </c>
      <c r="G1719" s="1144"/>
      <c r="H1719" s="1142" t="s">
        <v>2399</v>
      </c>
      <c r="J1719" s="1142" t="str">
        <f t="shared" si="53"/>
        <v>02.07.01.02.046 Video Effect</v>
      </c>
    </row>
    <row r="1720" spans="1:10" x14ac:dyDescent="0.25">
      <c r="A1720" s="1142">
        <v>2</v>
      </c>
      <c r="B1720" s="1142">
        <v>7</v>
      </c>
      <c r="C1720" s="1142">
        <v>1</v>
      </c>
      <c r="D1720" s="1142">
        <v>2</v>
      </c>
      <c r="E1720" s="1142">
        <v>47</v>
      </c>
      <c r="F1720" s="1143" t="str">
        <f t="shared" si="52"/>
        <v>02.07.01.02.047</v>
      </c>
      <c r="G1720" s="1144"/>
      <c r="H1720" s="1142" t="s">
        <v>2400</v>
      </c>
      <c r="J1720" s="1142" t="str">
        <f t="shared" si="53"/>
        <v>02.07.01.02.047 Tripod Camera</v>
      </c>
    </row>
    <row r="1721" spans="1:10" x14ac:dyDescent="0.25">
      <c r="A1721" s="1142">
        <v>2</v>
      </c>
      <c r="B1721" s="1142">
        <v>7</v>
      </c>
      <c r="C1721" s="1142">
        <v>1</v>
      </c>
      <c r="D1721" s="1142">
        <v>2</v>
      </c>
      <c r="E1721" s="1142">
        <v>48</v>
      </c>
      <c r="F1721" s="1143" t="str">
        <f t="shared" si="52"/>
        <v>02.07.01.02.048</v>
      </c>
      <c r="G1721" s="1144"/>
      <c r="H1721" s="1142" t="s">
        <v>2401</v>
      </c>
      <c r="J1721" s="1142" t="str">
        <f t="shared" si="53"/>
        <v>02.07.01.02.048 Dimmer</v>
      </c>
    </row>
    <row r="1722" spans="1:10" x14ac:dyDescent="0.25">
      <c r="A1722" s="1142">
        <v>2</v>
      </c>
      <c r="B1722" s="1142">
        <v>7</v>
      </c>
      <c r="C1722" s="1142">
        <v>1</v>
      </c>
      <c r="D1722" s="1142">
        <v>2</v>
      </c>
      <c r="E1722" s="1142">
        <v>49</v>
      </c>
      <c r="F1722" s="1143" t="str">
        <f t="shared" si="52"/>
        <v>02.07.01.02.049</v>
      </c>
      <c r="G1722" s="1144"/>
      <c r="H1722" s="1142" t="s">
        <v>2402</v>
      </c>
      <c r="J1722" s="1142" t="str">
        <f t="shared" si="53"/>
        <v>02.07.01.02.049 Chiller</v>
      </c>
    </row>
    <row r="1723" spans="1:10" x14ac:dyDescent="0.25">
      <c r="A1723" s="1142">
        <v>2</v>
      </c>
      <c r="B1723" s="1142">
        <v>7</v>
      </c>
      <c r="C1723" s="1142">
        <v>1</v>
      </c>
      <c r="D1723" s="1142">
        <v>2</v>
      </c>
      <c r="E1723" s="1142">
        <v>50</v>
      </c>
      <c r="F1723" s="1143" t="str">
        <f t="shared" si="52"/>
        <v>02.07.01.02.050</v>
      </c>
      <c r="G1723" s="1144"/>
      <c r="H1723" s="1142" t="s">
        <v>2325</v>
      </c>
      <c r="J1723" s="1142" t="str">
        <f t="shared" si="53"/>
        <v>02.07.01.02.050 Slave Clock</v>
      </c>
    </row>
    <row r="1724" spans="1:10" x14ac:dyDescent="0.25">
      <c r="A1724" s="1142">
        <v>2</v>
      </c>
      <c r="B1724" s="1142">
        <v>7</v>
      </c>
      <c r="C1724" s="1142">
        <v>1</v>
      </c>
      <c r="D1724" s="1142">
        <v>2</v>
      </c>
      <c r="E1724" s="1142">
        <v>51</v>
      </c>
      <c r="F1724" s="1143" t="str">
        <f t="shared" si="52"/>
        <v>02.07.01.02.051</v>
      </c>
      <c r="G1724" s="1144"/>
      <c r="H1724" s="1142" t="s">
        <v>2324</v>
      </c>
      <c r="J1724" s="1142" t="str">
        <f t="shared" si="53"/>
        <v>02.07.01.02.051 Master Clock</v>
      </c>
    </row>
    <row r="1725" spans="1:10" x14ac:dyDescent="0.25">
      <c r="A1725" s="1142">
        <v>2</v>
      </c>
      <c r="B1725" s="1142">
        <v>7</v>
      </c>
      <c r="C1725" s="1142">
        <v>1</v>
      </c>
      <c r="D1725" s="1142">
        <v>2</v>
      </c>
      <c r="E1725" s="1142">
        <v>52</v>
      </c>
      <c r="F1725" s="1143" t="str">
        <f t="shared" si="52"/>
        <v>02.07.01.02.052</v>
      </c>
      <c r="G1725" s="1144"/>
      <c r="H1725" s="1142" t="s">
        <v>2403</v>
      </c>
      <c r="J1725" s="1142" t="str">
        <f t="shared" si="53"/>
        <v>02.07.01.02.052 Teledyne</v>
      </c>
    </row>
    <row r="1726" spans="1:10" x14ac:dyDescent="0.25">
      <c r="A1726" s="1142">
        <v>2</v>
      </c>
      <c r="B1726" s="1142">
        <v>7</v>
      </c>
      <c r="C1726" s="1142">
        <v>1</v>
      </c>
      <c r="D1726" s="1142">
        <v>2</v>
      </c>
      <c r="E1726" s="1142">
        <v>53</v>
      </c>
      <c r="F1726" s="1143" t="str">
        <f t="shared" si="52"/>
        <v>02.07.01.02.053</v>
      </c>
      <c r="G1726" s="1144"/>
      <c r="H1726" s="1142" t="s">
        <v>2404</v>
      </c>
      <c r="J1726" s="1142" t="str">
        <f t="shared" si="53"/>
        <v>02.07.01.02.053 Slying Spot Scanner</v>
      </c>
    </row>
    <row r="1727" spans="1:10" x14ac:dyDescent="0.25">
      <c r="A1727" s="1142">
        <v>2</v>
      </c>
      <c r="B1727" s="1142">
        <v>7</v>
      </c>
      <c r="C1727" s="1142">
        <v>1</v>
      </c>
      <c r="D1727" s="1142">
        <v>2</v>
      </c>
      <c r="E1727" s="1142">
        <v>54</v>
      </c>
      <c r="F1727" s="1143" t="str">
        <f t="shared" si="52"/>
        <v>02.07.01.02.054</v>
      </c>
      <c r="G1727" s="1144"/>
      <c r="H1727" s="1142" t="s">
        <v>2405</v>
      </c>
      <c r="J1727" s="1142" t="str">
        <f t="shared" si="53"/>
        <v>02.07.01.02.054 Synchronizing Pulse Generator</v>
      </c>
    </row>
    <row r="1728" spans="1:10" x14ac:dyDescent="0.25">
      <c r="A1728" s="1142">
        <v>2</v>
      </c>
      <c r="B1728" s="1142">
        <v>7</v>
      </c>
      <c r="C1728" s="1142">
        <v>1</v>
      </c>
      <c r="D1728" s="1142">
        <v>2</v>
      </c>
      <c r="E1728" s="1142">
        <v>55</v>
      </c>
      <c r="F1728" s="1143" t="str">
        <f t="shared" si="52"/>
        <v>02.07.01.02.055</v>
      </c>
      <c r="G1728" s="1144"/>
      <c r="H1728" s="1142" t="s">
        <v>2406</v>
      </c>
      <c r="J1728" s="1142" t="str">
        <f t="shared" si="53"/>
        <v>02.07.01.02.055 DC Corverter</v>
      </c>
    </row>
    <row r="1729" spans="1:10" x14ac:dyDescent="0.25">
      <c r="A1729" s="1142">
        <v>2</v>
      </c>
      <c r="B1729" s="1142">
        <v>7</v>
      </c>
      <c r="C1729" s="1142">
        <v>1</v>
      </c>
      <c r="D1729" s="1142">
        <v>2</v>
      </c>
      <c r="E1729" s="1142">
        <v>56</v>
      </c>
      <c r="F1729" s="1143" t="str">
        <f t="shared" si="52"/>
        <v>02.07.01.02.056</v>
      </c>
      <c r="G1729" s="1144"/>
      <c r="H1729" s="1142" t="s">
        <v>2407</v>
      </c>
      <c r="J1729" s="1142" t="str">
        <f t="shared" si="53"/>
        <v>02.07.01.02.056 Black Burst Generator</v>
      </c>
    </row>
    <row r="1730" spans="1:10" x14ac:dyDescent="0.25">
      <c r="A1730" s="1142">
        <v>2</v>
      </c>
      <c r="B1730" s="1142">
        <v>7</v>
      </c>
      <c r="C1730" s="1142">
        <v>1</v>
      </c>
      <c r="D1730" s="1142">
        <v>2</v>
      </c>
      <c r="E1730" s="1142">
        <v>57</v>
      </c>
      <c r="F1730" s="1143" t="str">
        <f t="shared" si="52"/>
        <v>02.07.01.02.057</v>
      </c>
      <c r="G1730" s="1144"/>
      <c r="H1730" s="1142" t="s">
        <v>2408</v>
      </c>
      <c r="J1730" s="1142" t="str">
        <f t="shared" si="53"/>
        <v>02.07.01.02.057 Lighting Stand Tripod</v>
      </c>
    </row>
    <row r="1731" spans="1:10" x14ac:dyDescent="0.25">
      <c r="A1731" s="1142">
        <v>2</v>
      </c>
      <c r="B1731" s="1142">
        <v>7</v>
      </c>
      <c r="C1731" s="1142">
        <v>1</v>
      </c>
      <c r="D1731" s="1142">
        <v>2</v>
      </c>
      <c r="E1731" s="1142">
        <v>58</v>
      </c>
      <c r="F1731" s="1143" t="str">
        <f t="shared" si="52"/>
        <v>02.07.01.02.058</v>
      </c>
      <c r="G1731" s="1144"/>
      <c r="H1731" s="1142" t="s">
        <v>2409</v>
      </c>
      <c r="J1731" s="1142" t="str">
        <f t="shared" si="53"/>
        <v>02.07.01.02.058 Film Projector</v>
      </c>
    </row>
    <row r="1732" spans="1:10" x14ac:dyDescent="0.25">
      <c r="A1732" s="1142">
        <v>2</v>
      </c>
      <c r="B1732" s="1142">
        <v>7</v>
      </c>
      <c r="C1732" s="1142">
        <v>1</v>
      </c>
      <c r="D1732" s="1142">
        <v>2</v>
      </c>
      <c r="E1732" s="1142">
        <v>59</v>
      </c>
      <c r="F1732" s="1143" t="str">
        <f t="shared" ref="F1732:F1795" si="54">IF(A1732&lt;&gt;"",RIGHT("0"&amp;A1732,2)&amp;"."&amp;RIGHT("0"&amp;B1732,2)&amp;"."&amp;RIGHT("0"&amp;C1732,2)&amp;"."&amp;RIGHT("0"&amp;D1732,2)&amp;"."&amp;IF(LEN(E1732)&lt;3,RIGHT("00"&amp;E1732,3),E1732),"")</f>
        <v>02.07.01.02.059</v>
      </c>
      <c r="G1732" s="1144"/>
      <c r="H1732" s="1142" t="s">
        <v>2410</v>
      </c>
      <c r="J1732" s="1142" t="str">
        <f t="shared" ref="J1732:J1795" si="55">F1732&amp;" "&amp;H1732</f>
        <v>02.07.01.02.059 Slide Projector</v>
      </c>
    </row>
    <row r="1733" spans="1:10" x14ac:dyDescent="0.25">
      <c r="A1733" s="1142">
        <v>2</v>
      </c>
      <c r="B1733" s="1142">
        <v>7</v>
      </c>
      <c r="C1733" s="1142">
        <v>1</v>
      </c>
      <c r="D1733" s="1142">
        <v>2</v>
      </c>
      <c r="E1733" s="1142">
        <v>60</v>
      </c>
      <c r="F1733" s="1143" t="str">
        <f t="shared" si="54"/>
        <v>02.07.01.02.060</v>
      </c>
      <c r="G1733" s="1144"/>
      <c r="H1733" s="1142" t="s">
        <v>2411</v>
      </c>
      <c r="J1733" s="1142" t="str">
        <f t="shared" si="55"/>
        <v>02.07.01.02.060 Command Desk</v>
      </c>
    </row>
    <row r="1734" spans="1:10" x14ac:dyDescent="0.25">
      <c r="A1734" s="1142">
        <v>2</v>
      </c>
      <c r="B1734" s="1142">
        <v>7</v>
      </c>
      <c r="C1734" s="1142">
        <v>1</v>
      </c>
      <c r="D1734" s="1142">
        <v>2</v>
      </c>
      <c r="E1734" s="1142">
        <v>61</v>
      </c>
      <c r="F1734" s="1143" t="str">
        <f t="shared" si="54"/>
        <v>02.07.01.02.061</v>
      </c>
      <c r="G1734" s="1144"/>
      <c r="H1734" s="1142" t="s">
        <v>2412</v>
      </c>
      <c r="J1734" s="1142" t="str">
        <f t="shared" si="55"/>
        <v>02.07.01.02.061 Announcer Desk</v>
      </c>
    </row>
    <row r="1735" spans="1:10" x14ac:dyDescent="0.25">
      <c r="A1735" s="1142">
        <v>2</v>
      </c>
      <c r="B1735" s="1142">
        <v>7</v>
      </c>
      <c r="C1735" s="1142">
        <v>1</v>
      </c>
      <c r="D1735" s="1142">
        <v>2</v>
      </c>
      <c r="E1735" s="1142">
        <v>62</v>
      </c>
      <c r="F1735" s="1143" t="str">
        <f t="shared" si="54"/>
        <v>02.07.01.02.062</v>
      </c>
      <c r="G1735" s="1144"/>
      <c r="H1735" s="1142" t="s">
        <v>2128</v>
      </c>
      <c r="J1735" s="1142" t="str">
        <f t="shared" si="55"/>
        <v>02.07.01.02.062 Camera Film</v>
      </c>
    </row>
    <row r="1736" spans="1:10" x14ac:dyDescent="0.25">
      <c r="A1736" s="1142">
        <v>2</v>
      </c>
      <c r="B1736" s="1142">
        <v>7</v>
      </c>
      <c r="C1736" s="1142">
        <v>1</v>
      </c>
      <c r="D1736" s="1142">
        <v>2</v>
      </c>
      <c r="E1736" s="1142">
        <v>63</v>
      </c>
      <c r="F1736" s="1143" t="str">
        <f t="shared" si="54"/>
        <v>02.07.01.02.063</v>
      </c>
      <c r="G1736" s="1144"/>
      <c r="H1736" s="1142" t="s">
        <v>2413</v>
      </c>
      <c r="J1736" s="1142" t="str">
        <f t="shared" si="55"/>
        <v>02.07.01.02.063 Lensa Kamera</v>
      </c>
    </row>
    <row r="1737" spans="1:10" x14ac:dyDescent="0.25">
      <c r="A1737" s="1142">
        <v>2</v>
      </c>
      <c r="B1737" s="1142">
        <v>7</v>
      </c>
      <c r="C1737" s="1142">
        <v>1</v>
      </c>
      <c r="D1737" s="1142">
        <v>2</v>
      </c>
      <c r="E1737" s="1142">
        <v>64</v>
      </c>
      <c r="F1737" s="1143" t="str">
        <f t="shared" si="54"/>
        <v>02.07.01.02.064</v>
      </c>
      <c r="G1737" s="1144"/>
      <c r="H1737" s="1142" t="s">
        <v>2414</v>
      </c>
      <c r="J1737" s="1142" t="str">
        <f t="shared" si="55"/>
        <v>02.07.01.02.064 Film Magazine</v>
      </c>
    </row>
    <row r="1738" spans="1:10" x14ac:dyDescent="0.25">
      <c r="A1738" s="1142">
        <v>2</v>
      </c>
      <c r="B1738" s="1142">
        <v>7</v>
      </c>
      <c r="C1738" s="1142">
        <v>1</v>
      </c>
      <c r="D1738" s="1142">
        <v>2</v>
      </c>
      <c r="E1738" s="1142">
        <v>65</v>
      </c>
      <c r="F1738" s="1143" t="str">
        <f t="shared" si="54"/>
        <v>02.07.01.02.065</v>
      </c>
      <c r="G1738" s="1144"/>
      <c r="H1738" s="1142" t="s">
        <v>2415</v>
      </c>
      <c r="J1738" s="1142" t="str">
        <f t="shared" si="55"/>
        <v>02.07.01.02.065 Claver</v>
      </c>
    </row>
    <row r="1739" spans="1:10" x14ac:dyDescent="0.25">
      <c r="A1739" s="1142">
        <v>2</v>
      </c>
      <c r="B1739" s="1142">
        <v>7</v>
      </c>
      <c r="C1739" s="1142">
        <v>1</v>
      </c>
      <c r="D1739" s="1142">
        <v>2</v>
      </c>
      <c r="E1739" s="1142">
        <v>66</v>
      </c>
      <c r="F1739" s="1143" t="str">
        <f t="shared" si="54"/>
        <v>02.07.01.02.066</v>
      </c>
      <c r="G1739" s="1144"/>
      <c r="H1739" s="1142" t="s">
        <v>2416</v>
      </c>
      <c r="J1739" s="1142" t="str">
        <f t="shared" si="55"/>
        <v>02.07.01.02.066 Changing Bag</v>
      </c>
    </row>
    <row r="1740" spans="1:10" x14ac:dyDescent="0.25">
      <c r="A1740" s="1142">
        <v>2</v>
      </c>
      <c r="B1740" s="1142">
        <v>7</v>
      </c>
      <c r="C1740" s="1142">
        <v>1</v>
      </c>
      <c r="D1740" s="1142">
        <v>2</v>
      </c>
      <c r="E1740" s="1142">
        <v>67</v>
      </c>
      <c r="F1740" s="1143" t="str">
        <f t="shared" si="54"/>
        <v>02.07.01.02.067</v>
      </c>
      <c r="G1740" s="1144"/>
      <c r="H1740" s="1142" t="s">
        <v>2417</v>
      </c>
      <c r="J1740" s="1142" t="str">
        <f t="shared" si="55"/>
        <v>02.07.01.02.067 Conditioner</v>
      </c>
    </row>
    <row r="1741" spans="1:10" x14ac:dyDescent="0.25">
      <c r="A1741" s="1142">
        <v>2</v>
      </c>
      <c r="B1741" s="1142">
        <v>7</v>
      </c>
      <c r="C1741" s="1142">
        <v>1</v>
      </c>
      <c r="D1741" s="1142">
        <v>2</v>
      </c>
      <c r="E1741" s="1142">
        <v>68</v>
      </c>
      <c r="F1741" s="1143" t="str">
        <f t="shared" si="54"/>
        <v>02.07.01.02.068</v>
      </c>
      <c r="G1741" s="1144"/>
      <c r="H1741" s="1142" t="s">
        <v>2418</v>
      </c>
      <c r="J1741" s="1142" t="str">
        <f t="shared" si="55"/>
        <v>02.07.01.02.068 Color Film Anaiyzer</v>
      </c>
    </row>
    <row r="1742" spans="1:10" x14ac:dyDescent="0.25">
      <c r="A1742" s="1142">
        <v>2</v>
      </c>
      <c r="B1742" s="1142">
        <v>7</v>
      </c>
      <c r="C1742" s="1142">
        <v>1</v>
      </c>
      <c r="D1742" s="1142">
        <v>2</v>
      </c>
      <c r="E1742" s="1142">
        <v>69</v>
      </c>
      <c r="F1742" s="1143" t="str">
        <f t="shared" si="54"/>
        <v>02.07.01.02.069</v>
      </c>
      <c r="G1742" s="1144"/>
      <c r="H1742" s="1142" t="s">
        <v>337</v>
      </c>
      <c r="J1742" s="1142" t="str">
        <f t="shared" si="55"/>
        <v>02.07.01.02.069 Printer</v>
      </c>
    </row>
    <row r="1743" spans="1:10" x14ac:dyDescent="0.25">
      <c r="A1743" s="1142">
        <v>2</v>
      </c>
      <c r="B1743" s="1142">
        <v>7</v>
      </c>
      <c r="C1743" s="1142">
        <v>1</v>
      </c>
      <c r="D1743" s="1142">
        <v>2</v>
      </c>
      <c r="E1743" s="1142">
        <v>70</v>
      </c>
      <c r="F1743" s="1143" t="str">
        <f t="shared" si="54"/>
        <v>02.07.01.02.070</v>
      </c>
      <c r="G1743" s="1144"/>
      <c r="H1743" s="1142" t="s">
        <v>2419</v>
      </c>
      <c r="J1743" s="1142" t="str">
        <f t="shared" si="55"/>
        <v>02.07.01.02.070 Film Sound Recorder</v>
      </c>
    </row>
    <row r="1744" spans="1:10" x14ac:dyDescent="0.25">
      <c r="A1744" s="1142">
        <v>2</v>
      </c>
      <c r="B1744" s="1142">
        <v>7</v>
      </c>
      <c r="C1744" s="1142">
        <v>1</v>
      </c>
      <c r="D1744" s="1142">
        <v>2</v>
      </c>
      <c r="E1744" s="1142">
        <v>71</v>
      </c>
      <c r="F1744" s="1143" t="str">
        <f t="shared" si="54"/>
        <v>02.07.01.02.071</v>
      </c>
      <c r="G1744" s="1144"/>
      <c r="H1744" s="1142" t="s">
        <v>2420</v>
      </c>
      <c r="J1744" s="1142" t="str">
        <f t="shared" si="55"/>
        <v>02.07.01.02.071 Tele Recorder</v>
      </c>
    </row>
    <row r="1745" spans="1:10" x14ac:dyDescent="0.25">
      <c r="A1745" s="1142">
        <v>2</v>
      </c>
      <c r="B1745" s="1142">
        <v>7</v>
      </c>
      <c r="C1745" s="1142">
        <v>1</v>
      </c>
      <c r="D1745" s="1142">
        <v>2</v>
      </c>
      <c r="E1745" s="1142">
        <v>72</v>
      </c>
      <c r="F1745" s="1143" t="str">
        <f t="shared" si="54"/>
        <v>02.07.01.02.072</v>
      </c>
      <c r="G1745" s="1144"/>
      <c r="H1745" s="1142" t="s">
        <v>2421</v>
      </c>
      <c r="J1745" s="1142" t="str">
        <f t="shared" si="55"/>
        <v>02.07.01.02.072 Camera View Finder</v>
      </c>
    </row>
    <row r="1746" spans="1:10" x14ac:dyDescent="0.25">
      <c r="A1746" s="1142">
        <v>2</v>
      </c>
      <c r="B1746" s="1142">
        <v>7</v>
      </c>
      <c r="C1746" s="1142">
        <v>1</v>
      </c>
      <c r="D1746" s="1142">
        <v>2</v>
      </c>
      <c r="E1746" s="1142">
        <v>73</v>
      </c>
      <c r="F1746" s="1143" t="str">
        <f t="shared" si="54"/>
        <v>02.07.01.02.073</v>
      </c>
      <c r="G1746" s="1144"/>
      <c r="H1746" s="1142" t="s">
        <v>2422</v>
      </c>
      <c r="J1746" s="1142" t="str">
        <f t="shared" si="55"/>
        <v>02.07.01.02.073 Servo Zoom Lens</v>
      </c>
    </row>
    <row r="1747" spans="1:10" x14ac:dyDescent="0.25">
      <c r="A1747" s="1142">
        <v>2</v>
      </c>
      <c r="B1747" s="1142">
        <v>7</v>
      </c>
      <c r="C1747" s="1142">
        <v>1</v>
      </c>
      <c r="D1747" s="1142">
        <v>2</v>
      </c>
      <c r="E1747" s="1142">
        <v>74</v>
      </c>
      <c r="F1747" s="1143" t="str">
        <f t="shared" si="54"/>
        <v>02.07.01.02.074</v>
      </c>
      <c r="G1747" s="1144"/>
      <c r="H1747" s="1142" t="s">
        <v>2423</v>
      </c>
      <c r="J1747" s="1142" t="str">
        <f t="shared" si="55"/>
        <v>02.07.01.02.074 Camera Adaptor</v>
      </c>
    </row>
    <row r="1748" spans="1:10" x14ac:dyDescent="0.25">
      <c r="A1748" s="1142">
        <v>2</v>
      </c>
      <c r="B1748" s="1142">
        <v>7</v>
      </c>
      <c r="C1748" s="1142">
        <v>1</v>
      </c>
      <c r="D1748" s="1142">
        <v>2</v>
      </c>
      <c r="E1748" s="1142">
        <v>75</v>
      </c>
      <c r="F1748" s="1143" t="str">
        <f t="shared" si="54"/>
        <v>02.07.01.02.075</v>
      </c>
      <c r="G1748" s="1144"/>
      <c r="H1748" s="1142" t="s">
        <v>2279</v>
      </c>
      <c r="J1748" s="1142" t="str">
        <f t="shared" si="55"/>
        <v>02.07.01.02.075 Photo Processing Set</v>
      </c>
    </row>
    <row r="1749" spans="1:10" x14ac:dyDescent="0.25">
      <c r="A1749" s="1142">
        <v>2</v>
      </c>
      <c r="B1749" s="1142">
        <v>7</v>
      </c>
      <c r="C1749" s="1142">
        <v>1</v>
      </c>
      <c r="D1749" s="1142">
        <v>2</v>
      </c>
      <c r="E1749" s="1142">
        <v>76</v>
      </c>
      <c r="F1749" s="1143" t="str">
        <f t="shared" si="54"/>
        <v>02.07.01.02.076</v>
      </c>
      <c r="G1749" s="1144"/>
      <c r="H1749" s="1142" t="s">
        <v>2424</v>
      </c>
      <c r="J1749" s="1142" t="str">
        <f t="shared" si="55"/>
        <v>02.07.01.02.076 Micro Film</v>
      </c>
    </row>
    <row r="1750" spans="1:10" x14ac:dyDescent="0.25">
      <c r="A1750" s="1142">
        <v>2</v>
      </c>
      <c r="B1750" s="1142">
        <v>7</v>
      </c>
      <c r="C1750" s="1142">
        <v>1</v>
      </c>
      <c r="D1750" s="1142">
        <v>2</v>
      </c>
      <c r="E1750" s="1142">
        <v>77</v>
      </c>
      <c r="F1750" s="1143" t="str">
        <f t="shared" si="54"/>
        <v>02.07.01.02.077</v>
      </c>
      <c r="G1750" s="1144"/>
      <c r="H1750" s="1142" t="s">
        <v>2425</v>
      </c>
      <c r="J1750" s="1142" t="str">
        <f t="shared" si="55"/>
        <v>02.07.01.02.077 Mixer PVC</v>
      </c>
    </row>
    <row r="1751" spans="1:10" x14ac:dyDescent="0.25">
      <c r="A1751" s="1142">
        <v>2</v>
      </c>
      <c r="B1751" s="1142">
        <v>7</v>
      </c>
      <c r="C1751" s="1142">
        <v>1</v>
      </c>
      <c r="D1751" s="1142">
        <v>2</v>
      </c>
      <c r="E1751" s="1142">
        <v>78</v>
      </c>
      <c r="F1751" s="1143" t="str">
        <f t="shared" si="54"/>
        <v>02.07.01.02.078</v>
      </c>
      <c r="G1751" s="1144"/>
      <c r="H1751" s="1142" t="s">
        <v>2426</v>
      </c>
      <c r="J1751" s="1142" t="str">
        <f t="shared" si="55"/>
        <v>02.07.01.02.078 Unit Replesier Tank</v>
      </c>
    </row>
    <row r="1752" spans="1:10" x14ac:dyDescent="0.25">
      <c r="A1752" s="1142">
        <v>2</v>
      </c>
      <c r="B1752" s="1142">
        <v>7</v>
      </c>
      <c r="C1752" s="1142">
        <v>1</v>
      </c>
      <c r="D1752" s="1142">
        <v>2</v>
      </c>
      <c r="E1752" s="1142">
        <v>79</v>
      </c>
      <c r="F1752" s="1143" t="str">
        <f t="shared" si="54"/>
        <v>02.07.01.02.079</v>
      </c>
      <c r="G1752" s="1144"/>
      <c r="H1752" s="1142" t="s">
        <v>2427</v>
      </c>
      <c r="J1752" s="1142" t="str">
        <f t="shared" si="55"/>
        <v>02.07.01.02.079 Horizontal Motorized Film Rewinder</v>
      </c>
    </row>
    <row r="1753" spans="1:10" x14ac:dyDescent="0.25">
      <c r="A1753" s="1142">
        <v>2</v>
      </c>
      <c r="B1753" s="1142">
        <v>7</v>
      </c>
      <c r="C1753" s="1142">
        <v>1</v>
      </c>
      <c r="D1753" s="1142">
        <v>2</v>
      </c>
      <c r="E1753" s="1142">
        <v>80</v>
      </c>
      <c r="F1753" s="1143" t="str">
        <f t="shared" si="54"/>
        <v>02.07.01.02.080</v>
      </c>
      <c r="G1753" s="1144"/>
      <c r="H1753" s="1142" t="s">
        <v>2428</v>
      </c>
      <c r="J1753" s="1142" t="str">
        <f t="shared" si="55"/>
        <v>02.07.01.02.080 Vertical Motorized Flim Rewinder</v>
      </c>
    </row>
    <row r="1754" spans="1:10" x14ac:dyDescent="0.25">
      <c r="A1754" s="1142">
        <v>2</v>
      </c>
      <c r="B1754" s="1142">
        <v>7</v>
      </c>
      <c r="C1754" s="1142">
        <v>1</v>
      </c>
      <c r="D1754" s="1142">
        <v>2</v>
      </c>
      <c r="E1754" s="1142">
        <v>81</v>
      </c>
      <c r="F1754" s="1143" t="str">
        <f t="shared" si="54"/>
        <v>02.07.01.02.081</v>
      </c>
      <c r="G1754" s="1144"/>
      <c r="H1754" s="1142" t="s">
        <v>2429</v>
      </c>
      <c r="J1754" s="1142" t="str">
        <f t="shared" si="55"/>
        <v>02.07.01.02.081 Manual Film Rewinder</v>
      </c>
    </row>
    <row r="1755" spans="1:10" x14ac:dyDescent="0.25">
      <c r="A1755" s="1142">
        <v>2</v>
      </c>
      <c r="B1755" s="1142">
        <v>7</v>
      </c>
      <c r="C1755" s="1142">
        <v>1</v>
      </c>
      <c r="D1755" s="1142">
        <v>2</v>
      </c>
      <c r="E1755" s="1142">
        <v>82</v>
      </c>
      <c r="F1755" s="1143" t="str">
        <f t="shared" si="54"/>
        <v>02.07.01.02.082</v>
      </c>
      <c r="G1755" s="1144"/>
      <c r="H1755" s="1142" t="s">
        <v>2430</v>
      </c>
      <c r="J1755" s="1142" t="str">
        <f t="shared" si="55"/>
        <v>02.07.01.02.082 Mesin Prosesing Film Negatif</v>
      </c>
    </row>
    <row r="1756" spans="1:10" x14ac:dyDescent="0.25">
      <c r="A1756" s="1142">
        <v>2</v>
      </c>
      <c r="B1756" s="1142">
        <v>7</v>
      </c>
      <c r="C1756" s="1142">
        <v>1</v>
      </c>
      <c r="D1756" s="1142">
        <v>2</v>
      </c>
      <c r="E1756" s="1142">
        <v>83</v>
      </c>
      <c r="F1756" s="1143" t="str">
        <f t="shared" si="54"/>
        <v>02.07.01.02.083</v>
      </c>
      <c r="G1756" s="1144"/>
      <c r="H1756" s="1142" t="s">
        <v>2431</v>
      </c>
      <c r="J1756" s="1142" t="str">
        <f t="shared" si="55"/>
        <v>02.07.01.02.083 Mesin Prosesing Film Positif</v>
      </c>
    </row>
    <row r="1757" spans="1:10" x14ac:dyDescent="0.25">
      <c r="A1757" s="1142">
        <v>2</v>
      </c>
      <c r="B1757" s="1142">
        <v>7</v>
      </c>
      <c r="C1757" s="1142">
        <v>1</v>
      </c>
      <c r="D1757" s="1142">
        <v>2</v>
      </c>
      <c r="E1757" s="1142">
        <v>84</v>
      </c>
      <c r="F1757" s="1143" t="str">
        <f t="shared" si="54"/>
        <v>02.07.01.02.084</v>
      </c>
      <c r="G1757" s="1144"/>
      <c r="H1757" s="1142" t="s">
        <v>2432</v>
      </c>
      <c r="J1757" s="1142" t="str">
        <f t="shared" si="55"/>
        <v>02.07.01.02.084 Mesin Prosesing Film Warna Negatif (ECN)</v>
      </c>
    </row>
    <row r="1758" spans="1:10" x14ac:dyDescent="0.25">
      <c r="A1758" s="1142">
        <v>2</v>
      </c>
      <c r="B1758" s="1142">
        <v>7</v>
      </c>
      <c r="C1758" s="1142">
        <v>1</v>
      </c>
      <c r="D1758" s="1142">
        <v>2</v>
      </c>
      <c r="E1758" s="1142">
        <v>85</v>
      </c>
      <c r="F1758" s="1143" t="str">
        <f t="shared" si="54"/>
        <v>02.07.01.02.085</v>
      </c>
      <c r="G1758" s="1144"/>
      <c r="H1758" s="1142" t="s">
        <v>2433</v>
      </c>
      <c r="J1758" s="1142" t="str">
        <f t="shared" si="55"/>
        <v>02.07.01.02.085 Mesin Prosesing Film Warna Positif (ECP)</v>
      </c>
    </row>
    <row r="1759" spans="1:10" x14ac:dyDescent="0.25">
      <c r="A1759" s="1142">
        <v>2</v>
      </c>
      <c r="B1759" s="1142">
        <v>7</v>
      </c>
      <c r="C1759" s="1142">
        <v>1</v>
      </c>
      <c r="D1759" s="1142">
        <v>2</v>
      </c>
      <c r="E1759" s="1142">
        <v>86</v>
      </c>
      <c r="F1759" s="1143" t="str">
        <f t="shared" si="54"/>
        <v>02.07.01.02.086</v>
      </c>
      <c r="G1759" s="1144"/>
      <c r="H1759" s="1142" t="s">
        <v>2434</v>
      </c>
      <c r="J1759" s="1142" t="str">
        <f t="shared" si="55"/>
        <v>02.07.01.02.086 Mesin Film Color Analyzer</v>
      </c>
    </row>
    <row r="1760" spans="1:10" x14ac:dyDescent="0.25">
      <c r="A1760" s="1142">
        <v>2</v>
      </c>
      <c r="B1760" s="1142">
        <v>7</v>
      </c>
      <c r="C1760" s="1142">
        <v>1</v>
      </c>
      <c r="D1760" s="1142">
        <v>2</v>
      </c>
      <c r="E1760" s="1142">
        <v>87</v>
      </c>
      <c r="F1760" s="1143" t="str">
        <f t="shared" si="54"/>
        <v>02.07.01.02.087</v>
      </c>
      <c r="G1760" s="1144"/>
      <c r="H1760" s="1142" t="s">
        <v>2435</v>
      </c>
      <c r="J1760" s="1142" t="str">
        <f t="shared" si="55"/>
        <v>02.07.01.02.087 Anatical Balance</v>
      </c>
    </row>
    <row r="1761" spans="1:10" x14ac:dyDescent="0.25">
      <c r="A1761" s="1142">
        <v>2</v>
      </c>
      <c r="B1761" s="1142">
        <v>7</v>
      </c>
      <c r="C1761" s="1142">
        <v>1</v>
      </c>
      <c r="D1761" s="1142">
        <v>2</v>
      </c>
      <c r="E1761" s="1142">
        <v>88</v>
      </c>
      <c r="F1761" s="1143" t="str">
        <f t="shared" si="54"/>
        <v>02.07.01.02.088</v>
      </c>
      <c r="G1761" s="1144"/>
      <c r="H1761" s="1142" t="s">
        <v>2436</v>
      </c>
      <c r="J1761" s="1142" t="str">
        <f t="shared" si="55"/>
        <v>02.07.01.02.088 Alat Pemanas Prosesing / Water Heater</v>
      </c>
    </row>
    <row r="1762" spans="1:10" x14ac:dyDescent="0.25">
      <c r="A1762" s="1142">
        <v>2</v>
      </c>
      <c r="B1762" s="1142">
        <v>7</v>
      </c>
      <c r="C1762" s="1142">
        <v>1</v>
      </c>
      <c r="D1762" s="1142">
        <v>2</v>
      </c>
      <c r="E1762" s="1142">
        <v>89</v>
      </c>
      <c r="F1762" s="1143" t="str">
        <f t="shared" si="54"/>
        <v>02.07.01.02.089</v>
      </c>
      <c r="G1762" s="1144"/>
      <c r="H1762" s="1142" t="s">
        <v>2437</v>
      </c>
      <c r="J1762" s="1142" t="str">
        <f t="shared" si="55"/>
        <v>02.07.01.02.089 Steaper Film</v>
      </c>
    </row>
    <row r="1763" spans="1:10" x14ac:dyDescent="0.25">
      <c r="A1763" s="1142">
        <v>2</v>
      </c>
      <c r="B1763" s="1142">
        <v>7</v>
      </c>
      <c r="C1763" s="1142">
        <v>1</v>
      </c>
      <c r="D1763" s="1142">
        <v>2</v>
      </c>
      <c r="E1763" s="1142">
        <v>90</v>
      </c>
      <c r="F1763" s="1143" t="str">
        <f t="shared" si="54"/>
        <v>02.07.01.02.090</v>
      </c>
      <c r="G1763" s="1144"/>
      <c r="H1763" s="1142" t="s">
        <v>2438</v>
      </c>
      <c r="J1763" s="1142" t="str">
        <f t="shared" si="55"/>
        <v>02.07.01.02.090 Magnetic Stip</v>
      </c>
    </row>
    <row r="1764" spans="1:10" x14ac:dyDescent="0.25">
      <c r="A1764" s="1142">
        <v>2</v>
      </c>
      <c r="B1764" s="1142">
        <v>7</v>
      </c>
      <c r="C1764" s="1142">
        <v>1</v>
      </c>
      <c r="D1764" s="1142">
        <v>2</v>
      </c>
      <c r="E1764" s="1142">
        <v>91</v>
      </c>
      <c r="F1764" s="1143" t="str">
        <f t="shared" si="54"/>
        <v>02.07.01.02.091</v>
      </c>
      <c r="G1764" s="1144"/>
      <c r="H1764" s="1142" t="s">
        <v>2439</v>
      </c>
      <c r="J1764" s="1142" t="str">
        <f t="shared" si="55"/>
        <v>02.07.01.02.091 Splitzer Tape Meja Editing Film</v>
      </c>
    </row>
    <row r="1765" spans="1:10" x14ac:dyDescent="0.25">
      <c r="A1765" s="1142">
        <v>2</v>
      </c>
      <c r="B1765" s="1142">
        <v>7</v>
      </c>
      <c r="C1765" s="1142">
        <v>1</v>
      </c>
      <c r="D1765" s="1142">
        <v>2</v>
      </c>
      <c r="E1765" s="1142">
        <v>92</v>
      </c>
      <c r="F1765" s="1143" t="str">
        <f t="shared" si="54"/>
        <v>02.07.01.02.092</v>
      </c>
      <c r="G1765" s="1144"/>
      <c r="H1765" s="1142" t="s">
        <v>2440</v>
      </c>
      <c r="J1765" s="1142" t="str">
        <f t="shared" si="55"/>
        <v>02.07.01.02.092 Digital TBC</v>
      </c>
    </row>
    <row r="1766" spans="1:10" x14ac:dyDescent="0.25">
      <c r="A1766" s="1142">
        <v>2</v>
      </c>
      <c r="B1766" s="1142">
        <v>7</v>
      </c>
      <c r="C1766" s="1142">
        <v>1</v>
      </c>
      <c r="D1766" s="1142">
        <v>2</v>
      </c>
      <c r="E1766" s="1142">
        <v>93</v>
      </c>
      <c r="F1766" s="1143" t="str">
        <f t="shared" si="54"/>
        <v>02.07.01.02.093</v>
      </c>
      <c r="G1766" s="1144"/>
      <c r="H1766" s="1142" t="s">
        <v>2441</v>
      </c>
      <c r="J1766" s="1142" t="str">
        <f t="shared" si="55"/>
        <v>02.07.01.02.093 Titanum Tank Singgel Shaft</v>
      </c>
    </row>
    <row r="1767" spans="1:10" x14ac:dyDescent="0.25">
      <c r="A1767" s="1142">
        <v>2</v>
      </c>
      <c r="B1767" s="1142">
        <v>7</v>
      </c>
      <c r="C1767" s="1142">
        <v>1</v>
      </c>
      <c r="D1767" s="1142">
        <v>2</v>
      </c>
      <c r="E1767" s="1142">
        <v>94</v>
      </c>
      <c r="F1767" s="1143" t="str">
        <f t="shared" si="54"/>
        <v>02.07.01.02.094</v>
      </c>
      <c r="G1767" s="1144"/>
      <c r="H1767" s="1142" t="s">
        <v>2442</v>
      </c>
      <c r="J1767" s="1142" t="str">
        <f t="shared" si="55"/>
        <v>02.07.01.02.094 Temperatur Control C/W</v>
      </c>
    </row>
    <row r="1768" spans="1:10" x14ac:dyDescent="0.25">
      <c r="A1768" s="1142">
        <v>2</v>
      </c>
      <c r="B1768" s="1142">
        <v>7</v>
      </c>
      <c r="C1768" s="1142">
        <v>1</v>
      </c>
      <c r="D1768" s="1142">
        <v>2</v>
      </c>
      <c r="E1768" s="1142">
        <v>95</v>
      </c>
      <c r="F1768" s="1143" t="str">
        <f t="shared" si="54"/>
        <v>02.07.01.02.095</v>
      </c>
      <c r="G1768" s="1144"/>
      <c r="H1768" s="1142" t="s">
        <v>2443</v>
      </c>
      <c r="J1768" s="1142" t="str">
        <f t="shared" si="55"/>
        <v>02.07.01.02.095 Gaer Box sun Assy</v>
      </c>
    </row>
    <row r="1769" spans="1:10" x14ac:dyDescent="0.25">
      <c r="A1769" s="1142">
        <v>2</v>
      </c>
      <c r="B1769" s="1142">
        <v>7</v>
      </c>
      <c r="C1769" s="1142">
        <v>1</v>
      </c>
      <c r="D1769" s="1142">
        <v>2</v>
      </c>
      <c r="E1769" s="1142">
        <v>96</v>
      </c>
      <c r="F1769" s="1143" t="str">
        <f t="shared" si="54"/>
        <v>02.07.01.02.096</v>
      </c>
      <c r="G1769" s="1144"/>
      <c r="H1769" s="1142" t="s">
        <v>2444</v>
      </c>
      <c r="J1769" s="1142" t="str">
        <f t="shared" si="55"/>
        <v>02.07.01.02.096 Tacho Generator For Drive Motor Reching</v>
      </c>
    </row>
    <row r="1770" spans="1:10" x14ac:dyDescent="0.25">
      <c r="A1770" s="1142">
        <v>2</v>
      </c>
      <c r="B1770" s="1142">
        <v>7</v>
      </c>
      <c r="C1770" s="1142">
        <v>1</v>
      </c>
      <c r="D1770" s="1142">
        <v>2</v>
      </c>
      <c r="E1770" s="1142">
        <v>97</v>
      </c>
      <c r="F1770" s="1143" t="str">
        <f t="shared" si="54"/>
        <v>02.07.01.02.097</v>
      </c>
      <c r="G1770" s="1144"/>
      <c r="H1770" s="1142" t="s">
        <v>2445</v>
      </c>
      <c r="J1770" s="1142" t="str">
        <f t="shared" si="55"/>
        <v>02.07.01.02.097 Circulation System Complet</v>
      </c>
    </row>
    <row r="1771" spans="1:10" x14ac:dyDescent="0.25">
      <c r="A1771" s="1142">
        <v>2</v>
      </c>
      <c r="B1771" s="1142">
        <v>7</v>
      </c>
      <c r="C1771" s="1142">
        <v>1</v>
      </c>
      <c r="D1771" s="1142">
        <v>2</v>
      </c>
      <c r="E1771" s="1142">
        <v>98</v>
      </c>
      <c r="F1771" s="1143" t="str">
        <f t="shared" si="54"/>
        <v>02.07.01.02.098</v>
      </c>
      <c r="G1771" s="1144"/>
      <c r="H1771" s="1142" t="s">
        <v>2446</v>
      </c>
      <c r="J1771" s="1142" t="str">
        <f t="shared" si="55"/>
        <v>02.07.01.02.098 Chilier Water Complet</v>
      </c>
    </row>
    <row r="1772" spans="1:10" x14ac:dyDescent="0.25">
      <c r="A1772" s="1142">
        <v>2</v>
      </c>
      <c r="B1772" s="1142">
        <v>7</v>
      </c>
      <c r="C1772" s="1142">
        <v>1</v>
      </c>
      <c r="D1772" s="1142">
        <v>2</v>
      </c>
      <c r="E1772" s="1142">
        <v>99</v>
      </c>
      <c r="F1772" s="1143" t="str">
        <f t="shared" si="54"/>
        <v>02.07.01.02.099</v>
      </c>
      <c r="G1772" s="1144"/>
      <c r="H1772" s="1142" t="s">
        <v>2447</v>
      </c>
      <c r="J1772" s="1142" t="str">
        <f t="shared" si="55"/>
        <v>02.07.01.02.099 Video Audio Jack Panel</v>
      </c>
    </row>
    <row r="1773" spans="1:10" x14ac:dyDescent="0.25">
      <c r="A1773" s="1142">
        <v>2</v>
      </c>
      <c r="B1773" s="1142">
        <v>7</v>
      </c>
      <c r="C1773" s="1142">
        <v>1</v>
      </c>
      <c r="D1773" s="1142">
        <v>2</v>
      </c>
      <c r="E1773" s="1142">
        <v>100</v>
      </c>
      <c r="F1773" s="1143" t="str">
        <f t="shared" si="54"/>
        <v>02.07.01.02.100</v>
      </c>
      <c r="G1773" s="1144"/>
      <c r="H1773" s="1142" t="s">
        <v>2448</v>
      </c>
      <c r="J1773" s="1142" t="str">
        <f t="shared" si="55"/>
        <v>02.07.01.02.100 Peralatan Studio Video dan Film Lain-lain</v>
      </c>
    </row>
    <row r="1774" spans="1:10" x14ac:dyDescent="0.25">
      <c r="A1774" s="1142">
        <v>2</v>
      </c>
      <c r="B1774" s="1142">
        <v>7</v>
      </c>
      <c r="C1774" s="1142">
        <v>1</v>
      </c>
      <c r="D1774" s="1142">
        <v>3</v>
      </c>
      <c r="E1774" s="1142">
        <v>1</v>
      </c>
      <c r="F1774" s="1143" t="str">
        <f t="shared" si="54"/>
        <v>02.07.01.03.001</v>
      </c>
      <c r="G1774" s="1144"/>
      <c r="H1774" s="1142" t="s">
        <v>2449</v>
      </c>
      <c r="J1774" s="1142" t="str">
        <f t="shared" si="55"/>
        <v>02.07.01.03.001 Automatic Emergency Light</v>
      </c>
    </row>
    <row r="1775" spans="1:10" x14ac:dyDescent="0.25">
      <c r="A1775" s="1142">
        <v>2</v>
      </c>
      <c r="B1775" s="1142">
        <v>7</v>
      </c>
      <c r="C1775" s="1142">
        <v>1</v>
      </c>
      <c r="D1775" s="1142">
        <v>3</v>
      </c>
      <c r="E1775" s="1142">
        <v>2</v>
      </c>
      <c r="F1775" s="1143" t="str">
        <f t="shared" si="54"/>
        <v>02.07.01.03.002</v>
      </c>
      <c r="G1775" s="1144"/>
      <c r="H1775" s="1142" t="s">
        <v>2450</v>
      </c>
      <c r="J1775" s="1142" t="str">
        <f t="shared" si="55"/>
        <v>02.07.01.03.002 Film Chain Multiplier</v>
      </c>
    </row>
    <row r="1776" spans="1:10" x14ac:dyDescent="0.25">
      <c r="A1776" s="1142">
        <v>2</v>
      </c>
      <c r="B1776" s="1142">
        <v>7</v>
      </c>
      <c r="C1776" s="1142">
        <v>1</v>
      </c>
      <c r="D1776" s="1142">
        <v>3</v>
      </c>
      <c r="E1776" s="1142">
        <v>3</v>
      </c>
      <c r="F1776" s="1143" t="str">
        <f t="shared" si="54"/>
        <v>02.07.01.03.003</v>
      </c>
      <c r="G1776" s="1144"/>
      <c r="H1776" s="1142" t="s">
        <v>2451</v>
      </c>
      <c r="J1776" s="1142" t="str">
        <f t="shared" si="55"/>
        <v>02.07.01.03.003 Photo Tustel</v>
      </c>
    </row>
    <row r="1777" spans="1:10" x14ac:dyDescent="0.25">
      <c r="A1777" s="1142">
        <v>2</v>
      </c>
      <c r="B1777" s="1142">
        <v>7</v>
      </c>
      <c r="C1777" s="1142">
        <v>1</v>
      </c>
      <c r="D1777" s="1142">
        <v>3</v>
      </c>
      <c r="E1777" s="1142">
        <v>4</v>
      </c>
      <c r="F1777" s="1143" t="str">
        <f t="shared" si="54"/>
        <v>02.07.01.03.004</v>
      </c>
      <c r="G1777" s="1144"/>
      <c r="H1777" s="1142" t="s">
        <v>2452</v>
      </c>
      <c r="J1777" s="1142" t="str">
        <f t="shared" si="55"/>
        <v>02.07.01.03.004 Photo Tustel Polaroid</v>
      </c>
    </row>
    <row r="1778" spans="1:10" x14ac:dyDescent="0.25">
      <c r="A1778" s="1142">
        <v>2</v>
      </c>
      <c r="B1778" s="1142">
        <v>7</v>
      </c>
      <c r="C1778" s="1142">
        <v>1</v>
      </c>
      <c r="D1778" s="1142">
        <v>3</v>
      </c>
      <c r="E1778" s="1142">
        <v>5</v>
      </c>
      <c r="F1778" s="1143" t="str">
        <f t="shared" si="54"/>
        <v>02.07.01.03.005</v>
      </c>
      <c r="G1778" s="1144"/>
      <c r="H1778" s="1142" t="s">
        <v>2453</v>
      </c>
      <c r="J1778" s="1142" t="str">
        <f t="shared" si="55"/>
        <v>02.07.01.03.005 Betacam Recorder/Player</v>
      </c>
    </row>
    <row r="1779" spans="1:10" x14ac:dyDescent="0.25">
      <c r="A1779" s="1142">
        <v>2</v>
      </c>
      <c r="B1779" s="1142">
        <v>7</v>
      </c>
      <c r="C1779" s="1142">
        <v>1</v>
      </c>
      <c r="D1779" s="1142">
        <v>3</v>
      </c>
      <c r="E1779" s="1142">
        <v>6</v>
      </c>
      <c r="F1779" s="1143" t="str">
        <f t="shared" si="54"/>
        <v>02.07.01.03.006</v>
      </c>
      <c r="G1779" s="1144"/>
      <c r="H1779" s="1142" t="s">
        <v>2454</v>
      </c>
      <c r="J1779" s="1142" t="str">
        <f t="shared" si="55"/>
        <v>02.07.01.03.006 Slidd Rall</v>
      </c>
    </row>
    <row r="1780" spans="1:10" x14ac:dyDescent="0.25">
      <c r="A1780" s="1142">
        <v>2</v>
      </c>
      <c r="B1780" s="1142">
        <v>7</v>
      </c>
      <c r="C1780" s="1142">
        <v>1</v>
      </c>
      <c r="D1780" s="1142">
        <v>3</v>
      </c>
      <c r="E1780" s="1142">
        <v>7</v>
      </c>
      <c r="F1780" s="1143" t="str">
        <f t="shared" si="54"/>
        <v>02.07.01.03.007</v>
      </c>
      <c r="G1780" s="1144"/>
      <c r="H1780" s="1142" t="s">
        <v>2455</v>
      </c>
      <c r="J1780" s="1142" t="str">
        <f t="shared" si="55"/>
        <v>02.07.01.03.007 Weapon &amp; Metal Detector (Check Gate)</v>
      </c>
    </row>
    <row r="1781" spans="1:10" x14ac:dyDescent="0.25">
      <c r="A1781" s="1142">
        <v>2</v>
      </c>
      <c r="B1781" s="1142">
        <v>7</v>
      </c>
      <c r="C1781" s="1142">
        <v>1</v>
      </c>
      <c r="D1781" s="1142">
        <v>3</v>
      </c>
      <c r="E1781" s="1142">
        <v>8</v>
      </c>
      <c r="F1781" s="1143" t="str">
        <f t="shared" si="54"/>
        <v>02.07.01.03.008</v>
      </c>
      <c r="G1781" s="1144"/>
      <c r="H1781" s="1142" t="s">
        <v>2391</v>
      </c>
      <c r="J1781" s="1142" t="str">
        <f t="shared" si="55"/>
        <v>02.07.01.03.008 Automatic Editing Control</v>
      </c>
    </row>
    <row r="1782" spans="1:10" x14ac:dyDescent="0.25">
      <c r="A1782" s="1142">
        <v>2</v>
      </c>
      <c r="B1782" s="1142">
        <v>7</v>
      </c>
      <c r="C1782" s="1142">
        <v>1</v>
      </c>
      <c r="D1782" s="1142">
        <v>3</v>
      </c>
      <c r="E1782" s="1142">
        <v>9</v>
      </c>
      <c r="F1782" s="1143" t="str">
        <f t="shared" si="54"/>
        <v>02.07.01.03.009</v>
      </c>
      <c r="G1782" s="1144"/>
      <c r="H1782" s="1142" t="s">
        <v>2456</v>
      </c>
      <c r="J1782" s="1142" t="str">
        <f t="shared" si="55"/>
        <v>02.07.01.03.009 Layar Film</v>
      </c>
    </row>
    <row r="1783" spans="1:10" x14ac:dyDescent="0.25">
      <c r="A1783" s="1142">
        <v>2</v>
      </c>
      <c r="B1783" s="1142">
        <v>7</v>
      </c>
      <c r="C1783" s="1142">
        <v>1</v>
      </c>
      <c r="D1783" s="1142">
        <v>3</v>
      </c>
      <c r="E1783" s="1142">
        <v>10</v>
      </c>
      <c r="F1783" s="1143" t="str">
        <f t="shared" si="54"/>
        <v>02.07.01.03.010</v>
      </c>
      <c r="G1783" s="1144"/>
      <c r="H1783" s="1142" t="s">
        <v>2457</v>
      </c>
      <c r="J1783" s="1142" t="str">
        <f t="shared" si="55"/>
        <v>02.07.01.03.010 Camera Tune Simulator</v>
      </c>
    </row>
    <row r="1784" spans="1:10" x14ac:dyDescent="0.25">
      <c r="A1784" s="1142">
        <v>2</v>
      </c>
      <c r="B1784" s="1142">
        <v>7</v>
      </c>
      <c r="C1784" s="1142">
        <v>1</v>
      </c>
      <c r="D1784" s="1142">
        <v>3</v>
      </c>
      <c r="E1784" s="1142">
        <v>11</v>
      </c>
      <c r="F1784" s="1143" t="str">
        <f t="shared" si="54"/>
        <v>02.07.01.03.011</v>
      </c>
      <c r="G1784" s="1144"/>
      <c r="H1784" s="1142" t="s">
        <v>2458</v>
      </c>
      <c r="J1784" s="1142" t="str">
        <f t="shared" si="55"/>
        <v>02.07.01.03.011 Dry Splitzer Film</v>
      </c>
    </row>
    <row r="1785" spans="1:10" x14ac:dyDescent="0.25">
      <c r="A1785" s="1142">
        <v>2</v>
      </c>
      <c r="B1785" s="1142">
        <v>7</v>
      </c>
      <c r="C1785" s="1142">
        <v>1</v>
      </c>
      <c r="D1785" s="1142">
        <v>3</v>
      </c>
      <c r="E1785" s="1142">
        <v>12</v>
      </c>
      <c r="F1785" s="1143" t="str">
        <f t="shared" si="54"/>
        <v>02.07.01.03.012</v>
      </c>
      <c r="G1785" s="1144"/>
      <c r="H1785" s="1142" t="s">
        <v>2459</v>
      </c>
      <c r="J1785" s="1142" t="str">
        <f t="shared" si="55"/>
        <v>02.07.01.03.012 Video Tone Cleaner</v>
      </c>
    </row>
    <row r="1786" spans="1:10" x14ac:dyDescent="0.25">
      <c r="A1786" s="1142">
        <v>2</v>
      </c>
      <c r="B1786" s="1142">
        <v>7</v>
      </c>
      <c r="C1786" s="1142">
        <v>1</v>
      </c>
      <c r="D1786" s="1142">
        <v>3</v>
      </c>
      <c r="E1786" s="1142">
        <v>13</v>
      </c>
      <c r="F1786" s="1143" t="str">
        <f t="shared" si="54"/>
        <v>02.07.01.03.013</v>
      </c>
      <c r="G1786" s="1144"/>
      <c r="H1786" s="1142" t="s">
        <v>2460</v>
      </c>
      <c r="J1786" s="1142" t="str">
        <f t="shared" si="55"/>
        <v>02.07.01.03.013 Mini Viewer</v>
      </c>
    </row>
    <row r="1787" spans="1:10" x14ac:dyDescent="0.25">
      <c r="A1787" s="1142">
        <v>2</v>
      </c>
      <c r="B1787" s="1142">
        <v>7</v>
      </c>
      <c r="C1787" s="1142">
        <v>1</v>
      </c>
      <c r="D1787" s="1142">
        <v>3</v>
      </c>
      <c r="E1787" s="1142">
        <v>14</v>
      </c>
      <c r="F1787" s="1143" t="str">
        <f t="shared" si="54"/>
        <v>02.07.01.03.014</v>
      </c>
      <c r="G1787" s="1144"/>
      <c r="H1787" s="1142" t="s">
        <v>2461</v>
      </c>
      <c r="J1787" s="1142" t="str">
        <f t="shared" si="55"/>
        <v>02.07.01.03.014 Push Button Control Panel</v>
      </c>
    </row>
    <row r="1788" spans="1:10" x14ac:dyDescent="0.25">
      <c r="A1788" s="1142">
        <v>2</v>
      </c>
      <c r="B1788" s="1142">
        <v>7</v>
      </c>
      <c r="C1788" s="1142">
        <v>1</v>
      </c>
      <c r="D1788" s="1142">
        <v>3</v>
      </c>
      <c r="E1788" s="1142">
        <v>15</v>
      </c>
      <c r="F1788" s="1143" t="str">
        <f t="shared" si="54"/>
        <v>02.07.01.03.015</v>
      </c>
      <c r="G1788" s="1144"/>
      <c r="H1788" s="1142" t="s">
        <v>2462</v>
      </c>
      <c r="J1788" s="1142" t="str">
        <f t="shared" si="55"/>
        <v>02.07.01.03.015 Rak Terminal Vencing</v>
      </c>
    </row>
    <row r="1789" spans="1:10" x14ac:dyDescent="0.25">
      <c r="A1789" s="1142">
        <v>2</v>
      </c>
      <c r="B1789" s="1142">
        <v>7</v>
      </c>
      <c r="C1789" s="1142">
        <v>1</v>
      </c>
      <c r="D1789" s="1142">
        <v>3</v>
      </c>
      <c r="E1789" s="1142">
        <v>16</v>
      </c>
      <c r="F1789" s="1143" t="str">
        <f t="shared" si="54"/>
        <v>02.07.01.03.016</v>
      </c>
      <c r="G1789" s="1144"/>
      <c r="H1789" s="1142" t="s">
        <v>2463</v>
      </c>
      <c r="J1789" s="1142" t="str">
        <f t="shared" si="55"/>
        <v>02.07.01.03.016 Standard True Signal/Master Rack</v>
      </c>
    </row>
    <row r="1790" spans="1:10" x14ac:dyDescent="0.25">
      <c r="A1790" s="1142">
        <v>2</v>
      </c>
      <c r="B1790" s="1142">
        <v>7</v>
      </c>
      <c r="C1790" s="1142">
        <v>1</v>
      </c>
      <c r="D1790" s="1142">
        <v>3</v>
      </c>
      <c r="E1790" s="1142">
        <v>17</v>
      </c>
      <c r="F1790" s="1143" t="str">
        <f t="shared" si="54"/>
        <v>02.07.01.03.017</v>
      </c>
      <c r="G1790" s="1144"/>
      <c r="H1790" s="1142" t="s">
        <v>2464</v>
      </c>
      <c r="J1790" s="1142" t="str">
        <f t="shared" si="55"/>
        <v>02.07.01.03.017 Motor Driver</v>
      </c>
    </row>
    <row r="1791" spans="1:10" x14ac:dyDescent="0.25">
      <c r="A1791" s="1142">
        <v>2</v>
      </c>
      <c r="B1791" s="1142">
        <v>7</v>
      </c>
      <c r="C1791" s="1142">
        <v>1</v>
      </c>
      <c r="D1791" s="1142">
        <v>3</v>
      </c>
      <c r="E1791" s="1142">
        <v>18</v>
      </c>
      <c r="F1791" s="1143" t="str">
        <f t="shared" si="54"/>
        <v>02.07.01.03.018</v>
      </c>
      <c r="G1791" s="1144"/>
      <c r="H1791" s="1142" t="s">
        <v>2333</v>
      </c>
      <c r="J1791" s="1142" t="str">
        <f t="shared" si="55"/>
        <v>02.07.01.03.018 Analog Delay</v>
      </c>
    </row>
    <row r="1792" spans="1:10" x14ac:dyDescent="0.25">
      <c r="A1792" s="1142">
        <v>2</v>
      </c>
      <c r="B1792" s="1142">
        <v>7</v>
      </c>
      <c r="C1792" s="1142">
        <v>1</v>
      </c>
      <c r="D1792" s="1142">
        <v>3</v>
      </c>
      <c r="E1792" s="1142">
        <v>19</v>
      </c>
      <c r="F1792" s="1143" t="str">
        <f t="shared" si="54"/>
        <v>02.07.01.03.019</v>
      </c>
      <c r="G1792" s="1144"/>
      <c r="H1792" s="1142" t="s">
        <v>2465</v>
      </c>
      <c r="J1792" s="1142" t="str">
        <f t="shared" si="55"/>
        <v>02.07.01.03.019 Standard Point Animation</v>
      </c>
    </row>
    <row r="1793" spans="1:10" x14ac:dyDescent="0.25">
      <c r="A1793" s="1142">
        <v>2</v>
      </c>
      <c r="B1793" s="1142">
        <v>7</v>
      </c>
      <c r="C1793" s="1142">
        <v>1</v>
      </c>
      <c r="D1793" s="1142">
        <v>3</v>
      </c>
      <c r="E1793" s="1142">
        <v>20</v>
      </c>
      <c r="F1793" s="1143" t="str">
        <f t="shared" si="54"/>
        <v>02.07.01.03.020</v>
      </c>
      <c r="G1793" s="1144"/>
      <c r="H1793" s="1142" t="s">
        <v>2466</v>
      </c>
      <c r="J1793" s="1142" t="str">
        <f t="shared" si="55"/>
        <v>02.07.01.03.020 Head Set</v>
      </c>
    </row>
    <row r="1794" spans="1:10" x14ac:dyDescent="0.25">
      <c r="A1794" s="1142">
        <v>2</v>
      </c>
      <c r="B1794" s="1142">
        <v>7</v>
      </c>
      <c r="C1794" s="1142">
        <v>1</v>
      </c>
      <c r="D1794" s="1142">
        <v>3</v>
      </c>
      <c r="E1794" s="1142">
        <v>21</v>
      </c>
      <c r="F1794" s="1143" t="str">
        <f t="shared" si="54"/>
        <v>02.07.01.03.021</v>
      </c>
      <c r="G1794" s="1144"/>
      <c r="H1794" s="1142" t="s">
        <v>2467</v>
      </c>
      <c r="J1794" s="1142" t="str">
        <f t="shared" si="55"/>
        <v>02.07.01.03.021 Character Effect Interface</v>
      </c>
    </row>
    <row r="1795" spans="1:10" x14ac:dyDescent="0.25">
      <c r="A1795" s="1142">
        <v>2</v>
      </c>
      <c r="B1795" s="1142">
        <v>7</v>
      </c>
      <c r="C1795" s="1142">
        <v>1</v>
      </c>
      <c r="D1795" s="1142">
        <v>3</v>
      </c>
      <c r="E1795" s="1142">
        <v>22</v>
      </c>
      <c r="F1795" s="1143" t="str">
        <f t="shared" si="54"/>
        <v>02.07.01.03.022</v>
      </c>
      <c r="G1795" s="1144"/>
      <c r="H1795" s="1142" t="s">
        <v>2468</v>
      </c>
      <c r="J1795" s="1142" t="str">
        <f t="shared" si="55"/>
        <v>02.07.01.03.022 Lighting Head Body</v>
      </c>
    </row>
    <row r="1796" spans="1:10" x14ac:dyDescent="0.25">
      <c r="A1796" s="1142">
        <v>2</v>
      </c>
      <c r="B1796" s="1142">
        <v>7</v>
      </c>
      <c r="C1796" s="1142">
        <v>1</v>
      </c>
      <c r="D1796" s="1142">
        <v>3</v>
      </c>
      <c r="E1796" s="1142">
        <v>23</v>
      </c>
      <c r="F1796" s="1143" t="str">
        <f t="shared" ref="F1796:F1859" si="56">IF(A1796&lt;&gt;"",RIGHT("0"&amp;A1796,2)&amp;"."&amp;RIGHT("0"&amp;B1796,2)&amp;"."&amp;RIGHT("0"&amp;C1796,2)&amp;"."&amp;RIGHT("0"&amp;D1796,2)&amp;"."&amp;IF(LEN(E1796)&lt;3,RIGHT("00"&amp;E1796,3),E1796),"")</f>
        <v>02.07.01.03.023</v>
      </c>
      <c r="G1796" s="1144"/>
      <c r="H1796" s="1142" t="s">
        <v>2469</v>
      </c>
      <c r="J1796" s="1142" t="str">
        <f t="shared" ref="J1796:J1859" si="57">F1796&amp;" "&amp;H1796</f>
        <v>02.07.01.03.023 Lighting Mechanic</v>
      </c>
    </row>
    <row r="1797" spans="1:10" x14ac:dyDescent="0.25">
      <c r="A1797" s="1142">
        <v>2</v>
      </c>
      <c r="B1797" s="1142">
        <v>7</v>
      </c>
      <c r="C1797" s="1142">
        <v>1</v>
      </c>
      <c r="D1797" s="1142">
        <v>3</v>
      </c>
      <c r="E1797" s="1142">
        <v>24</v>
      </c>
      <c r="F1797" s="1143" t="str">
        <f t="shared" si="56"/>
        <v>02.07.01.03.024</v>
      </c>
      <c r="G1797" s="1144"/>
      <c r="H1797" s="1142" t="s">
        <v>2470</v>
      </c>
      <c r="J1797" s="1142" t="str">
        <f t="shared" si="57"/>
        <v>02.07.01.03.024 Peralatan studio Video dan film A Lain-lain</v>
      </c>
    </row>
    <row r="1798" spans="1:10" x14ac:dyDescent="0.25">
      <c r="A1798" s="1142">
        <v>2</v>
      </c>
      <c r="B1798" s="1142">
        <v>7</v>
      </c>
      <c r="C1798" s="1142">
        <v>1</v>
      </c>
      <c r="D1798" s="1142">
        <v>4</v>
      </c>
      <c r="E1798" s="1142">
        <v>1</v>
      </c>
      <c r="F1798" s="1143" t="str">
        <f t="shared" si="56"/>
        <v>02.07.01.04.001</v>
      </c>
      <c r="G1798" s="1144"/>
      <c r="H1798" s="1142" t="s">
        <v>2471</v>
      </c>
      <c r="J1798" s="1142" t="str">
        <f t="shared" si="57"/>
        <v>02.07.01.04.001 Mesin Pembuat Clise</v>
      </c>
    </row>
    <row r="1799" spans="1:10" x14ac:dyDescent="0.25">
      <c r="A1799" s="1142">
        <v>2</v>
      </c>
      <c r="B1799" s="1142">
        <v>7</v>
      </c>
      <c r="C1799" s="1142">
        <v>1</v>
      </c>
      <c r="D1799" s="1142">
        <v>4</v>
      </c>
      <c r="E1799" s="1142">
        <v>2</v>
      </c>
      <c r="F1799" s="1143" t="str">
        <f t="shared" si="56"/>
        <v>02.07.01.04.002</v>
      </c>
      <c r="G1799" s="1144"/>
      <c r="H1799" s="1142" t="s">
        <v>2472</v>
      </c>
      <c r="J1799" s="1142" t="str">
        <f t="shared" si="57"/>
        <v>02.07.01.04.002 Mesin Cetak Tangan</v>
      </c>
    </row>
    <row r="1800" spans="1:10" x14ac:dyDescent="0.25">
      <c r="A1800" s="1142">
        <v>2</v>
      </c>
      <c r="B1800" s="1142">
        <v>7</v>
      </c>
      <c r="C1800" s="1142">
        <v>1</v>
      </c>
      <c r="D1800" s="1142">
        <v>4</v>
      </c>
      <c r="E1800" s="1142">
        <v>3</v>
      </c>
      <c r="F1800" s="1143" t="str">
        <f t="shared" si="56"/>
        <v>02.07.01.04.003</v>
      </c>
      <c r="G1800" s="1144"/>
      <c r="H1800" s="1142" t="s">
        <v>2473</v>
      </c>
      <c r="J1800" s="1142" t="str">
        <f t="shared" si="57"/>
        <v>02.07.01.04.003 Mesin Cetak Listrik Sheet</v>
      </c>
    </row>
    <row r="1801" spans="1:10" x14ac:dyDescent="0.25">
      <c r="A1801" s="1142">
        <v>2</v>
      </c>
      <c r="B1801" s="1142">
        <v>7</v>
      </c>
      <c r="C1801" s="1142">
        <v>1</v>
      </c>
      <c r="D1801" s="1142">
        <v>4</v>
      </c>
      <c r="E1801" s="1142">
        <v>4</v>
      </c>
      <c r="F1801" s="1143" t="str">
        <f t="shared" si="56"/>
        <v>02.07.01.04.004</v>
      </c>
      <c r="G1801" s="1144"/>
      <c r="H1801" s="1142" t="s">
        <v>2474</v>
      </c>
      <c r="J1801" s="1142" t="str">
        <f t="shared" si="57"/>
        <v>02.07.01.04.004 Mesin Cetak Listrik Roll</v>
      </c>
    </row>
    <row r="1802" spans="1:10" x14ac:dyDescent="0.25">
      <c r="A1802" s="1142">
        <v>2</v>
      </c>
      <c r="B1802" s="1142">
        <v>7</v>
      </c>
      <c r="C1802" s="1142">
        <v>1</v>
      </c>
      <c r="D1802" s="1142">
        <v>4</v>
      </c>
      <c r="E1802" s="1142">
        <v>5</v>
      </c>
      <c r="F1802" s="1143" t="str">
        <f t="shared" si="56"/>
        <v>02.07.01.04.005</v>
      </c>
      <c r="G1802" s="1144"/>
      <c r="H1802" s="1142" t="s">
        <v>2475</v>
      </c>
      <c r="J1802" s="1142" t="str">
        <f t="shared" si="57"/>
        <v>02.07.01.04.005 Mesin Cetak Listrik Elektronik</v>
      </c>
    </row>
    <row r="1803" spans="1:10" x14ac:dyDescent="0.25">
      <c r="A1803" s="1142">
        <v>2</v>
      </c>
      <c r="B1803" s="1142">
        <v>7</v>
      </c>
      <c r="C1803" s="1142">
        <v>1</v>
      </c>
      <c r="D1803" s="1142">
        <v>4</v>
      </c>
      <c r="E1803" s="1142">
        <v>6</v>
      </c>
      <c r="F1803" s="1143" t="str">
        <f t="shared" si="56"/>
        <v>02.07.01.04.006</v>
      </c>
      <c r="G1803" s="1144"/>
      <c r="H1803" s="1142" t="s">
        <v>2476</v>
      </c>
      <c r="J1803" s="1142" t="str">
        <f t="shared" si="57"/>
        <v>02.07.01.04.006 Mesin Cetak Offset Sheet</v>
      </c>
    </row>
    <row r="1804" spans="1:10" x14ac:dyDescent="0.25">
      <c r="A1804" s="1142">
        <v>2</v>
      </c>
      <c r="B1804" s="1142">
        <v>7</v>
      </c>
      <c r="C1804" s="1142">
        <v>1</v>
      </c>
      <c r="D1804" s="1142">
        <v>4</v>
      </c>
      <c r="E1804" s="1142">
        <v>7</v>
      </c>
      <c r="F1804" s="1143" t="str">
        <f t="shared" si="56"/>
        <v>02.07.01.04.007</v>
      </c>
      <c r="G1804" s="1144"/>
      <c r="H1804" s="1142" t="s">
        <v>2477</v>
      </c>
      <c r="J1804" s="1142" t="str">
        <f t="shared" si="57"/>
        <v>02.07.01.04.007 Mesin Cetak Offset Roll</v>
      </c>
    </row>
    <row r="1805" spans="1:10" x14ac:dyDescent="0.25">
      <c r="A1805" s="1142">
        <v>2</v>
      </c>
      <c r="B1805" s="1142">
        <v>7</v>
      </c>
      <c r="C1805" s="1142">
        <v>1</v>
      </c>
      <c r="D1805" s="1142">
        <v>4</v>
      </c>
      <c r="E1805" s="1142">
        <v>8</v>
      </c>
      <c r="F1805" s="1143" t="str">
        <f t="shared" si="56"/>
        <v>02.07.01.04.008</v>
      </c>
      <c r="G1805" s="1144"/>
      <c r="H1805" s="1142" t="s">
        <v>2478</v>
      </c>
      <c r="J1805" s="1142" t="str">
        <f t="shared" si="57"/>
        <v>02.07.01.04.008 Mesin Cetak Offset Mini</v>
      </c>
    </row>
    <row r="1806" spans="1:10" x14ac:dyDescent="0.25">
      <c r="A1806" s="1142">
        <v>2</v>
      </c>
      <c r="B1806" s="1142">
        <v>7</v>
      </c>
      <c r="C1806" s="1142">
        <v>1</v>
      </c>
      <c r="D1806" s="1142">
        <v>4</v>
      </c>
      <c r="E1806" s="1142">
        <v>9</v>
      </c>
      <c r="F1806" s="1143" t="str">
        <f t="shared" si="56"/>
        <v>02.07.01.04.009</v>
      </c>
      <c r="G1806" s="1144"/>
      <c r="H1806" s="1142" t="s">
        <v>2479</v>
      </c>
      <c r="J1806" s="1142" t="str">
        <f t="shared" si="57"/>
        <v>02.07.01.04.009 Mesin Pemotong Biasa</v>
      </c>
    </row>
    <row r="1807" spans="1:10" x14ac:dyDescent="0.25">
      <c r="A1807" s="1142">
        <v>2</v>
      </c>
      <c r="B1807" s="1142">
        <v>7</v>
      </c>
      <c r="C1807" s="1142">
        <v>1</v>
      </c>
      <c r="D1807" s="1142">
        <v>4</v>
      </c>
      <c r="E1807" s="1142">
        <v>10</v>
      </c>
      <c r="F1807" s="1143" t="str">
        <f t="shared" si="56"/>
        <v>02.07.01.04.010</v>
      </c>
      <c r="G1807" s="1144"/>
      <c r="H1807" s="1142" t="s">
        <v>2480</v>
      </c>
      <c r="J1807" s="1142" t="str">
        <f t="shared" si="57"/>
        <v>02.07.01.04.010 Mesin Pemotong Biasa Tiga Pisau</v>
      </c>
    </row>
    <row r="1808" spans="1:10" x14ac:dyDescent="0.25">
      <c r="A1808" s="1142">
        <v>2</v>
      </c>
      <c r="B1808" s="1142">
        <v>7</v>
      </c>
      <c r="C1808" s="1142">
        <v>1</v>
      </c>
      <c r="D1808" s="1142">
        <v>4</v>
      </c>
      <c r="E1808" s="1142">
        <v>11</v>
      </c>
      <c r="F1808" s="1143" t="str">
        <f t="shared" si="56"/>
        <v>02.07.01.04.011</v>
      </c>
      <c r="G1808" s="1144"/>
      <c r="H1808" s="1142" t="s">
        <v>2481</v>
      </c>
      <c r="J1808" s="1142" t="str">
        <f t="shared" si="57"/>
        <v>02.07.01.04.011 Mesin Jilid Bundar</v>
      </c>
    </row>
    <row r="1809" spans="1:10" x14ac:dyDescent="0.25">
      <c r="A1809" s="1142">
        <v>2</v>
      </c>
      <c r="B1809" s="1142">
        <v>7</v>
      </c>
      <c r="C1809" s="1142">
        <v>1</v>
      </c>
      <c r="D1809" s="1142">
        <v>4</v>
      </c>
      <c r="E1809" s="1142">
        <v>12</v>
      </c>
      <c r="F1809" s="1143" t="str">
        <f t="shared" si="56"/>
        <v>02.07.01.04.012</v>
      </c>
      <c r="G1809" s="1144"/>
      <c r="H1809" s="1142" t="s">
        <v>2482</v>
      </c>
      <c r="J1809" s="1142" t="str">
        <f t="shared" si="57"/>
        <v>02.07.01.04.012 Mesin Jilid Besar</v>
      </c>
    </row>
    <row r="1810" spans="1:10" x14ac:dyDescent="0.25">
      <c r="A1810" s="1142">
        <v>2</v>
      </c>
      <c r="B1810" s="1142">
        <v>7</v>
      </c>
      <c r="C1810" s="1142">
        <v>1</v>
      </c>
      <c r="D1810" s="1142">
        <v>4</v>
      </c>
      <c r="E1810" s="1142">
        <v>13</v>
      </c>
      <c r="F1810" s="1143" t="str">
        <f t="shared" si="56"/>
        <v>02.07.01.04.013</v>
      </c>
      <c r="G1810" s="1144"/>
      <c r="H1810" s="1142" t="s">
        <v>2483</v>
      </c>
      <c r="J1810" s="1142" t="str">
        <f t="shared" si="57"/>
        <v>02.07.01.04.013 Mesin Jilid</v>
      </c>
    </row>
    <row r="1811" spans="1:10" x14ac:dyDescent="0.25">
      <c r="A1811" s="1142">
        <v>2</v>
      </c>
      <c r="B1811" s="1142">
        <v>7</v>
      </c>
      <c r="C1811" s="1142">
        <v>1</v>
      </c>
      <c r="D1811" s="1142">
        <v>4</v>
      </c>
      <c r="E1811" s="1142">
        <v>14</v>
      </c>
      <c r="F1811" s="1143" t="str">
        <f t="shared" si="56"/>
        <v>02.07.01.04.014</v>
      </c>
      <c r="G1811" s="1144"/>
      <c r="H1811" s="1142" t="s">
        <v>2484</v>
      </c>
      <c r="J1811" s="1142" t="str">
        <f t="shared" si="57"/>
        <v>02.07.01.04.014 Mesin Lipat</v>
      </c>
    </row>
    <row r="1812" spans="1:10" x14ac:dyDescent="0.25">
      <c r="A1812" s="1142">
        <v>2</v>
      </c>
      <c r="B1812" s="1142">
        <v>7</v>
      </c>
      <c r="C1812" s="1142">
        <v>1</v>
      </c>
      <c r="D1812" s="1142">
        <v>4</v>
      </c>
      <c r="E1812" s="1142">
        <v>15</v>
      </c>
      <c r="F1812" s="1143" t="str">
        <f t="shared" si="56"/>
        <v>02.07.01.04.015</v>
      </c>
      <c r="G1812" s="1144"/>
      <c r="H1812" s="1142" t="s">
        <v>2485</v>
      </c>
      <c r="J1812" s="1142" t="str">
        <f t="shared" si="57"/>
        <v>02.07.01.04.015 Mesin Pembuat Huruf</v>
      </c>
    </row>
    <row r="1813" spans="1:10" x14ac:dyDescent="0.25">
      <c r="A1813" s="1142">
        <v>2</v>
      </c>
      <c r="B1813" s="1142">
        <v>7</v>
      </c>
      <c r="C1813" s="1142">
        <v>1</v>
      </c>
      <c r="D1813" s="1142">
        <v>4</v>
      </c>
      <c r="E1813" s="1142">
        <v>16</v>
      </c>
      <c r="F1813" s="1143" t="str">
        <f t="shared" si="56"/>
        <v>02.07.01.04.016</v>
      </c>
      <c r="G1813" s="1144"/>
      <c r="H1813" s="1142" t="s">
        <v>2486</v>
      </c>
      <c r="J1813" s="1142" t="str">
        <f t="shared" si="57"/>
        <v>02.07.01.04.016 Mesin Penyusun Huruf Biasa</v>
      </c>
    </row>
    <row r="1814" spans="1:10" x14ac:dyDescent="0.25">
      <c r="A1814" s="1142">
        <v>2</v>
      </c>
      <c r="B1814" s="1142">
        <v>7</v>
      </c>
      <c r="C1814" s="1142">
        <v>1</v>
      </c>
      <c r="D1814" s="1142">
        <v>4</v>
      </c>
      <c r="E1814" s="1142">
        <v>17</v>
      </c>
      <c r="F1814" s="1143" t="str">
        <f t="shared" si="56"/>
        <v>02.07.01.04.017</v>
      </c>
      <c r="G1814" s="1144"/>
      <c r="H1814" s="1142" t="s">
        <v>2487</v>
      </c>
      <c r="J1814" s="1142" t="str">
        <f t="shared" si="57"/>
        <v>02.07.01.04.017 Mesin Penyusun Huruf Photo (Foto Type Setting)</v>
      </c>
    </row>
    <row r="1815" spans="1:10" x14ac:dyDescent="0.25">
      <c r="A1815" s="1142">
        <v>2</v>
      </c>
      <c r="B1815" s="1142">
        <v>7</v>
      </c>
      <c r="C1815" s="1142">
        <v>1</v>
      </c>
      <c r="D1815" s="1142">
        <v>4</v>
      </c>
      <c r="E1815" s="1142">
        <v>18</v>
      </c>
      <c r="F1815" s="1143" t="str">
        <f t="shared" si="56"/>
        <v>02.07.01.04.018</v>
      </c>
      <c r="G1815" s="1144"/>
      <c r="H1815" s="1142" t="s">
        <v>1301</v>
      </c>
      <c r="J1815" s="1142" t="str">
        <f t="shared" si="57"/>
        <v>02.07.01.04.018 Mesin Pelubang</v>
      </c>
    </row>
    <row r="1816" spans="1:10" x14ac:dyDescent="0.25">
      <c r="A1816" s="1142">
        <v>2</v>
      </c>
      <c r="B1816" s="1142">
        <v>7</v>
      </c>
      <c r="C1816" s="1142">
        <v>1</v>
      </c>
      <c r="D1816" s="1142">
        <v>4</v>
      </c>
      <c r="E1816" s="1142">
        <v>19</v>
      </c>
      <c r="F1816" s="1143" t="str">
        <f t="shared" si="56"/>
        <v>02.07.01.04.019</v>
      </c>
      <c r="G1816" s="1144"/>
      <c r="H1816" s="1142" t="s">
        <v>2488</v>
      </c>
      <c r="J1816" s="1142" t="str">
        <f t="shared" si="57"/>
        <v>02.07.01.04.019 Mesin Proof</v>
      </c>
    </row>
    <row r="1817" spans="1:10" x14ac:dyDescent="0.25">
      <c r="A1817" s="1142">
        <v>2</v>
      </c>
      <c r="B1817" s="1142">
        <v>7</v>
      </c>
      <c r="C1817" s="1142">
        <v>1</v>
      </c>
      <c r="D1817" s="1142">
        <v>4</v>
      </c>
      <c r="E1817" s="1142">
        <v>20</v>
      </c>
      <c r="F1817" s="1143" t="str">
        <f t="shared" si="56"/>
        <v>02.07.01.04.020</v>
      </c>
      <c r="G1817" s="1144"/>
      <c r="H1817" s="1142" t="s">
        <v>2489</v>
      </c>
      <c r="J1817" s="1142" t="str">
        <f t="shared" si="57"/>
        <v>02.07.01.04.020 Camera Vertikal</v>
      </c>
    </row>
    <row r="1818" spans="1:10" x14ac:dyDescent="0.25">
      <c r="A1818" s="1142">
        <v>2</v>
      </c>
      <c r="B1818" s="1142">
        <v>7</v>
      </c>
      <c r="C1818" s="1142">
        <v>1</v>
      </c>
      <c r="D1818" s="1142">
        <v>4</v>
      </c>
      <c r="E1818" s="1142">
        <v>21</v>
      </c>
      <c r="F1818" s="1143" t="str">
        <f t="shared" si="56"/>
        <v>02.07.01.04.021</v>
      </c>
      <c r="G1818" s="1144"/>
      <c r="H1818" s="1142" t="s">
        <v>1279</v>
      </c>
      <c r="J1818" s="1142" t="str">
        <f t="shared" si="57"/>
        <v>02.07.01.04.021 Mesin Press</v>
      </c>
    </row>
    <row r="1819" spans="1:10" x14ac:dyDescent="0.25">
      <c r="A1819" s="1142">
        <v>2</v>
      </c>
      <c r="B1819" s="1142">
        <v>7</v>
      </c>
      <c r="C1819" s="1142">
        <v>1</v>
      </c>
      <c r="D1819" s="1142">
        <v>4</v>
      </c>
      <c r="E1819" s="1142">
        <v>22</v>
      </c>
      <c r="F1819" s="1143" t="str">
        <f t="shared" si="56"/>
        <v>02.07.01.04.022</v>
      </c>
      <c r="G1819" s="1144"/>
      <c r="H1819" s="1142" t="s">
        <v>2490</v>
      </c>
      <c r="J1819" s="1142" t="str">
        <f t="shared" si="57"/>
        <v>02.07.01.04.022 Mesin Jahit Kawat</v>
      </c>
    </row>
    <row r="1820" spans="1:10" x14ac:dyDescent="0.25">
      <c r="A1820" s="1142">
        <v>2</v>
      </c>
      <c r="B1820" s="1142">
        <v>7</v>
      </c>
      <c r="C1820" s="1142">
        <v>1</v>
      </c>
      <c r="D1820" s="1142">
        <v>4</v>
      </c>
      <c r="E1820" s="1142">
        <v>23</v>
      </c>
      <c r="F1820" s="1143" t="str">
        <f t="shared" si="56"/>
        <v>02.07.01.04.023</v>
      </c>
      <c r="G1820" s="1144"/>
      <c r="H1820" s="1142" t="s">
        <v>2491</v>
      </c>
      <c r="J1820" s="1142" t="str">
        <f t="shared" si="57"/>
        <v>02.07.01.04.023 Mesin Jahit Benang</v>
      </c>
    </row>
    <row r="1821" spans="1:10" x14ac:dyDescent="0.25">
      <c r="A1821" s="1142">
        <v>2</v>
      </c>
      <c r="B1821" s="1142">
        <v>7</v>
      </c>
      <c r="C1821" s="1142">
        <v>1</v>
      </c>
      <c r="D1821" s="1142">
        <v>4</v>
      </c>
      <c r="E1821" s="1142">
        <v>24</v>
      </c>
      <c r="F1821" s="1143" t="str">
        <f t="shared" si="56"/>
        <v>02.07.01.04.024</v>
      </c>
      <c r="G1821" s="1144"/>
      <c r="H1821" s="1142" t="s">
        <v>2492</v>
      </c>
      <c r="J1821" s="1142" t="str">
        <f t="shared" si="57"/>
        <v>02.07.01.04.024 Mesin Pilung</v>
      </c>
    </row>
    <row r="1822" spans="1:10" x14ac:dyDescent="0.25">
      <c r="A1822" s="1142">
        <v>2</v>
      </c>
      <c r="B1822" s="1142">
        <v>7</v>
      </c>
      <c r="C1822" s="1142">
        <v>1</v>
      </c>
      <c r="D1822" s="1142">
        <v>4</v>
      </c>
      <c r="E1822" s="1142">
        <v>25</v>
      </c>
      <c r="F1822" s="1143" t="str">
        <f t="shared" si="56"/>
        <v>02.07.01.04.025</v>
      </c>
      <c r="G1822" s="1144"/>
      <c r="H1822" s="1142" t="s">
        <v>2493</v>
      </c>
      <c r="J1822" s="1142" t="str">
        <f t="shared" si="57"/>
        <v>02.07.01.04.025 Mesin Garis</v>
      </c>
    </row>
    <row r="1823" spans="1:10" x14ac:dyDescent="0.25">
      <c r="A1823" s="1142">
        <v>2</v>
      </c>
      <c r="B1823" s="1142">
        <v>7</v>
      </c>
      <c r="C1823" s="1142">
        <v>1</v>
      </c>
      <c r="D1823" s="1142">
        <v>4</v>
      </c>
      <c r="E1823" s="1142">
        <v>26</v>
      </c>
      <c r="F1823" s="1143" t="str">
        <f t="shared" si="56"/>
        <v>02.07.01.04.026</v>
      </c>
      <c r="G1823" s="1144"/>
      <c r="H1823" s="1142" t="s">
        <v>1957</v>
      </c>
      <c r="J1823" s="1142" t="str">
        <f t="shared" si="57"/>
        <v>02.07.01.04.026 Mesin Perekam Stensil Folio</v>
      </c>
    </row>
    <row r="1824" spans="1:10" x14ac:dyDescent="0.25">
      <c r="A1824" s="1142">
        <v>2</v>
      </c>
      <c r="B1824" s="1142">
        <v>7</v>
      </c>
      <c r="C1824" s="1142">
        <v>1</v>
      </c>
      <c r="D1824" s="1142">
        <v>4</v>
      </c>
      <c r="E1824" s="1142">
        <v>27</v>
      </c>
      <c r="F1824" s="1143" t="str">
        <f t="shared" si="56"/>
        <v>02.07.01.04.027</v>
      </c>
      <c r="G1824" s="1144"/>
      <c r="H1824" s="1142" t="s">
        <v>2494</v>
      </c>
      <c r="J1824" s="1142" t="str">
        <f t="shared" si="57"/>
        <v>02.07.01.04.027 Mesin Perekam Stensil Double Folio</v>
      </c>
    </row>
    <row r="1825" spans="1:10" x14ac:dyDescent="0.25">
      <c r="A1825" s="1142">
        <v>2</v>
      </c>
      <c r="B1825" s="1142">
        <v>7</v>
      </c>
      <c r="C1825" s="1142">
        <v>1</v>
      </c>
      <c r="D1825" s="1142">
        <v>4</v>
      </c>
      <c r="E1825" s="1142">
        <v>28</v>
      </c>
      <c r="F1825" s="1143" t="str">
        <f t="shared" si="56"/>
        <v>02.07.01.04.028</v>
      </c>
      <c r="G1825" s="1144"/>
      <c r="H1825" s="1142" t="s">
        <v>2495</v>
      </c>
      <c r="J1825" s="1142" t="str">
        <f t="shared" si="57"/>
        <v>02.07.01.04.028 Mesin Plate Maker Folio</v>
      </c>
    </row>
    <row r="1826" spans="1:10" x14ac:dyDescent="0.25">
      <c r="A1826" s="1142">
        <v>2</v>
      </c>
      <c r="B1826" s="1142">
        <v>7</v>
      </c>
      <c r="C1826" s="1142">
        <v>1</v>
      </c>
      <c r="D1826" s="1142">
        <v>4</v>
      </c>
      <c r="E1826" s="1142">
        <v>29</v>
      </c>
      <c r="F1826" s="1143" t="str">
        <f t="shared" si="56"/>
        <v>02.07.01.04.029</v>
      </c>
      <c r="G1826" s="1144"/>
      <c r="H1826" s="1142" t="s">
        <v>2496</v>
      </c>
      <c r="J1826" s="1142" t="str">
        <f t="shared" si="57"/>
        <v>02.07.01.04.029 Mesin Plate Maker Double Folio</v>
      </c>
    </row>
    <row r="1827" spans="1:10" x14ac:dyDescent="0.25">
      <c r="A1827" s="1142">
        <v>2</v>
      </c>
      <c r="B1827" s="1142">
        <v>7</v>
      </c>
      <c r="C1827" s="1142">
        <v>1</v>
      </c>
      <c r="D1827" s="1142">
        <v>4</v>
      </c>
      <c r="E1827" s="1142">
        <v>30</v>
      </c>
      <c r="F1827" s="1143" t="str">
        <f t="shared" si="56"/>
        <v>02.07.01.04.030</v>
      </c>
      <c r="G1827" s="1144"/>
      <c r="H1827" s="1142" t="s">
        <v>2497</v>
      </c>
      <c r="J1827" s="1142" t="str">
        <f t="shared" si="57"/>
        <v>02.07.01.04.030 Mesin Penjilid</v>
      </c>
    </row>
    <row r="1828" spans="1:10" x14ac:dyDescent="0.25">
      <c r="A1828" s="1142">
        <v>2</v>
      </c>
      <c r="B1828" s="1142">
        <v>7</v>
      </c>
      <c r="C1828" s="1142">
        <v>1</v>
      </c>
      <c r="D1828" s="1142">
        <v>4</v>
      </c>
      <c r="E1828" s="1142">
        <v>31</v>
      </c>
      <c r="F1828" s="1143" t="str">
        <f t="shared" si="56"/>
        <v>02.07.01.04.031</v>
      </c>
      <c r="G1828" s="1144"/>
      <c r="H1828" s="1142" t="s">
        <v>2498</v>
      </c>
      <c r="J1828" s="1142" t="str">
        <f t="shared" si="57"/>
        <v>02.07.01.04.031 Mesin Handpress</v>
      </c>
    </row>
    <row r="1829" spans="1:10" x14ac:dyDescent="0.25">
      <c r="A1829" s="1142">
        <v>2</v>
      </c>
      <c r="B1829" s="1142">
        <v>7</v>
      </c>
      <c r="C1829" s="1142">
        <v>1</v>
      </c>
      <c r="D1829" s="1142">
        <v>4</v>
      </c>
      <c r="E1829" s="1142">
        <v>32</v>
      </c>
      <c r="F1829" s="1143" t="str">
        <f t="shared" si="56"/>
        <v>02.07.01.04.032</v>
      </c>
      <c r="G1829" s="1144"/>
      <c r="H1829" s="1142" t="s">
        <v>2499</v>
      </c>
      <c r="J1829" s="1142" t="str">
        <f t="shared" si="57"/>
        <v>02.07.01.04.032 Mesin Stahd</v>
      </c>
    </row>
    <row r="1830" spans="1:10" x14ac:dyDescent="0.25">
      <c r="A1830" s="1142">
        <v>2</v>
      </c>
      <c r="B1830" s="1142">
        <v>7</v>
      </c>
      <c r="C1830" s="1142">
        <v>1</v>
      </c>
      <c r="D1830" s="1142">
        <v>4</v>
      </c>
      <c r="E1830" s="1142">
        <v>33</v>
      </c>
      <c r="F1830" s="1143" t="str">
        <f t="shared" si="56"/>
        <v>02.07.01.04.033</v>
      </c>
      <c r="G1830" s="1144"/>
      <c r="H1830" s="1142" t="s">
        <v>2500</v>
      </c>
      <c r="J1830" s="1142" t="str">
        <f t="shared" si="57"/>
        <v>02.07.01.04.033 Mesin Kertas</v>
      </c>
    </row>
    <row r="1831" spans="1:10" x14ac:dyDescent="0.25">
      <c r="A1831" s="1142">
        <v>2</v>
      </c>
      <c r="B1831" s="1142">
        <v>7</v>
      </c>
      <c r="C1831" s="1142">
        <v>1</v>
      </c>
      <c r="D1831" s="1142">
        <v>4</v>
      </c>
      <c r="E1831" s="1142">
        <v>34</v>
      </c>
      <c r="F1831" s="1143" t="str">
        <f t="shared" si="56"/>
        <v>02.07.01.04.034</v>
      </c>
      <c r="G1831" s="1144"/>
      <c r="H1831" s="1142" t="s">
        <v>2501</v>
      </c>
      <c r="J1831" s="1142" t="str">
        <f t="shared" si="57"/>
        <v>02.07.01.04.034 Kacip Potong Sudut</v>
      </c>
    </row>
    <row r="1832" spans="1:10" x14ac:dyDescent="0.25">
      <c r="A1832" s="1142">
        <v>2</v>
      </c>
      <c r="B1832" s="1142">
        <v>7</v>
      </c>
      <c r="C1832" s="1142">
        <v>1</v>
      </c>
      <c r="D1832" s="1142">
        <v>4</v>
      </c>
      <c r="E1832" s="1142">
        <v>35</v>
      </c>
      <c r="F1832" s="1143" t="str">
        <f t="shared" si="56"/>
        <v>02.07.01.04.035</v>
      </c>
      <c r="G1832" s="1144"/>
      <c r="H1832" s="1142" t="s">
        <v>2502</v>
      </c>
      <c r="J1832" s="1142" t="str">
        <f t="shared" si="57"/>
        <v>02.07.01.04.035 Alat Pembuat Vormstand</v>
      </c>
    </row>
    <row r="1833" spans="1:10" x14ac:dyDescent="0.25">
      <c r="A1833" s="1142">
        <v>2</v>
      </c>
      <c r="B1833" s="1142">
        <v>7</v>
      </c>
      <c r="C1833" s="1142">
        <v>1</v>
      </c>
      <c r="D1833" s="1142">
        <v>4</v>
      </c>
      <c r="E1833" s="1142">
        <v>36</v>
      </c>
      <c r="F1833" s="1143" t="str">
        <f t="shared" si="56"/>
        <v>02.07.01.04.036</v>
      </c>
      <c r="G1833" s="1144"/>
      <c r="H1833" s="1142" t="s">
        <v>2503</v>
      </c>
      <c r="J1833" s="1142" t="str">
        <f t="shared" si="57"/>
        <v>02.07.01.04.036 Mesin Passet</v>
      </c>
    </row>
    <row r="1834" spans="1:10" x14ac:dyDescent="0.25">
      <c r="A1834" s="1142">
        <v>2</v>
      </c>
      <c r="B1834" s="1142">
        <v>7</v>
      </c>
      <c r="C1834" s="1142">
        <v>1</v>
      </c>
      <c r="D1834" s="1142">
        <v>4</v>
      </c>
      <c r="E1834" s="1142">
        <v>37</v>
      </c>
      <c r="F1834" s="1143" t="str">
        <f t="shared" si="56"/>
        <v>02.07.01.04.037</v>
      </c>
      <c r="G1834" s="1144"/>
      <c r="H1834" s="1142" t="s">
        <v>2504</v>
      </c>
      <c r="J1834" s="1142" t="str">
        <f t="shared" si="57"/>
        <v>02.07.01.04.037 Mesin Prasise Klise</v>
      </c>
    </row>
    <row r="1835" spans="1:10" x14ac:dyDescent="0.25">
      <c r="A1835" s="1142">
        <v>2</v>
      </c>
      <c r="B1835" s="1142">
        <v>7</v>
      </c>
      <c r="C1835" s="1142">
        <v>1</v>
      </c>
      <c r="D1835" s="1142">
        <v>4</v>
      </c>
      <c r="E1835" s="1142">
        <v>38</v>
      </c>
      <c r="F1835" s="1143" t="str">
        <f t="shared" si="56"/>
        <v>02.07.01.04.038</v>
      </c>
      <c r="G1835" s="1144"/>
      <c r="H1835" s="1142" t="s">
        <v>2505</v>
      </c>
      <c r="J1835" s="1142" t="str">
        <f t="shared" si="57"/>
        <v>02.07.01.04.038 Mesin Pemborong Film Setengah Plano</v>
      </c>
    </row>
    <row r="1836" spans="1:10" x14ac:dyDescent="0.25">
      <c r="A1836" s="1142">
        <v>2</v>
      </c>
      <c r="B1836" s="1142">
        <v>7</v>
      </c>
      <c r="C1836" s="1142">
        <v>1</v>
      </c>
      <c r="D1836" s="1142">
        <v>4</v>
      </c>
      <c r="E1836" s="1142">
        <v>39</v>
      </c>
      <c r="F1836" s="1143" t="str">
        <f t="shared" si="56"/>
        <v>02.07.01.04.039</v>
      </c>
      <c r="G1836" s="1144"/>
      <c r="H1836" s="1142" t="s">
        <v>2506</v>
      </c>
      <c r="J1836" s="1142" t="str">
        <f t="shared" si="57"/>
        <v>02.07.01.04.039 Mesin Cetak Mas</v>
      </c>
    </row>
    <row r="1837" spans="1:10" x14ac:dyDescent="0.25">
      <c r="A1837" s="1142">
        <v>2</v>
      </c>
      <c r="B1837" s="1142">
        <v>7</v>
      </c>
      <c r="C1837" s="1142">
        <v>1</v>
      </c>
      <c r="D1837" s="1142">
        <v>4</v>
      </c>
      <c r="E1837" s="1142">
        <v>40</v>
      </c>
      <c r="F1837" s="1143" t="str">
        <f t="shared" si="56"/>
        <v>02.07.01.04.040</v>
      </c>
      <c r="G1837" s="1144"/>
      <c r="H1837" s="1142" t="s">
        <v>2507</v>
      </c>
      <c r="J1837" s="1142" t="str">
        <f t="shared" si="57"/>
        <v>02.07.01.04.040 Mesin Cetak Stereo Typerr</v>
      </c>
    </row>
    <row r="1838" spans="1:10" x14ac:dyDescent="0.25">
      <c r="A1838" s="1142">
        <v>2</v>
      </c>
      <c r="B1838" s="1142">
        <v>7</v>
      </c>
      <c r="C1838" s="1142">
        <v>1</v>
      </c>
      <c r="D1838" s="1142">
        <v>4</v>
      </c>
      <c r="E1838" s="1142">
        <v>41</v>
      </c>
      <c r="F1838" s="1143" t="str">
        <f t="shared" si="56"/>
        <v>02.07.01.04.041</v>
      </c>
      <c r="G1838" s="1144"/>
      <c r="H1838" s="1142" t="s">
        <v>2508</v>
      </c>
      <c r="J1838" s="1142" t="str">
        <f t="shared" si="57"/>
        <v>02.07.01.04.041 Mesin Cetak Braile</v>
      </c>
    </row>
    <row r="1839" spans="1:10" x14ac:dyDescent="0.25">
      <c r="A1839" s="1142">
        <v>2</v>
      </c>
      <c r="B1839" s="1142">
        <v>7</v>
      </c>
      <c r="C1839" s="1142">
        <v>1</v>
      </c>
      <c r="D1839" s="1142">
        <v>4</v>
      </c>
      <c r="E1839" s="1142">
        <v>42</v>
      </c>
      <c r="F1839" s="1143" t="str">
        <f t="shared" si="56"/>
        <v>02.07.01.04.042</v>
      </c>
      <c r="G1839" s="1144"/>
      <c r="H1839" s="1142" t="s">
        <v>2509</v>
      </c>
      <c r="J1839" s="1142" t="str">
        <f t="shared" si="57"/>
        <v>02.07.01.04.042 Mesin Fonds</v>
      </c>
    </row>
    <row r="1840" spans="1:10" x14ac:dyDescent="0.25">
      <c r="A1840" s="1142">
        <v>2</v>
      </c>
      <c r="B1840" s="1142">
        <v>7</v>
      </c>
      <c r="C1840" s="1142">
        <v>1</v>
      </c>
      <c r="D1840" s="1142">
        <v>4</v>
      </c>
      <c r="E1840" s="1142">
        <v>43</v>
      </c>
      <c r="F1840" s="1143" t="str">
        <f t="shared" si="56"/>
        <v>02.07.01.04.043</v>
      </c>
      <c r="G1840" s="1144"/>
      <c r="H1840" s="1142" t="s">
        <v>2510</v>
      </c>
      <c r="J1840" s="1142" t="str">
        <f t="shared" si="57"/>
        <v>02.07.01.04.043 Mesin Folding</v>
      </c>
    </row>
    <row r="1841" spans="1:10" x14ac:dyDescent="0.25">
      <c r="A1841" s="1142">
        <v>2</v>
      </c>
      <c r="B1841" s="1142">
        <v>7</v>
      </c>
      <c r="C1841" s="1142">
        <v>1</v>
      </c>
      <c r="D1841" s="1142">
        <v>4</v>
      </c>
      <c r="E1841" s="1142">
        <v>44</v>
      </c>
      <c r="F1841" s="1143" t="str">
        <f t="shared" si="56"/>
        <v>02.07.01.04.044</v>
      </c>
      <c r="G1841" s="1144"/>
      <c r="H1841" s="1142" t="s">
        <v>2511</v>
      </c>
      <c r="J1841" s="1142" t="str">
        <f t="shared" si="57"/>
        <v>02.07.01.04.044 Mesin Barcade</v>
      </c>
    </row>
    <row r="1842" spans="1:10" x14ac:dyDescent="0.25">
      <c r="A1842" s="1142">
        <v>2</v>
      </c>
      <c r="B1842" s="1142">
        <v>7</v>
      </c>
      <c r="C1842" s="1142">
        <v>1</v>
      </c>
      <c r="D1842" s="1142">
        <v>4</v>
      </c>
      <c r="E1842" s="1142">
        <v>45</v>
      </c>
      <c r="F1842" s="1143" t="str">
        <f t="shared" si="56"/>
        <v>02.07.01.04.045</v>
      </c>
      <c r="G1842" s="1144"/>
      <c r="H1842" s="1142" t="s">
        <v>2512</v>
      </c>
      <c r="J1842" s="1142" t="str">
        <f t="shared" si="57"/>
        <v>02.07.01.04.045 Mesin Prosesional Velobinder</v>
      </c>
    </row>
    <row r="1843" spans="1:10" x14ac:dyDescent="0.25">
      <c r="A1843" s="1142">
        <v>2</v>
      </c>
      <c r="B1843" s="1142">
        <v>7</v>
      </c>
      <c r="C1843" s="1142">
        <v>1</v>
      </c>
      <c r="D1843" s="1142">
        <v>4</v>
      </c>
      <c r="E1843" s="1142">
        <v>46</v>
      </c>
      <c r="F1843" s="1143" t="str">
        <f t="shared" si="56"/>
        <v>02.07.01.04.046</v>
      </c>
      <c r="G1843" s="1144"/>
      <c r="H1843" s="1142" t="s">
        <v>2513</v>
      </c>
      <c r="J1843" s="1142" t="str">
        <f t="shared" si="57"/>
        <v>02.07.01.04.046 Mesin Cacah</v>
      </c>
    </row>
    <row r="1844" spans="1:10" x14ac:dyDescent="0.25">
      <c r="A1844" s="1142">
        <v>2</v>
      </c>
      <c r="B1844" s="1142">
        <v>7</v>
      </c>
      <c r="C1844" s="1142">
        <v>1</v>
      </c>
      <c r="D1844" s="1142">
        <v>4</v>
      </c>
      <c r="E1844" s="1142">
        <v>47</v>
      </c>
      <c r="F1844" s="1143" t="str">
        <f t="shared" si="56"/>
        <v>02.07.01.04.047</v>
      </c>
      <c r="G1844" s="1144"/>
      <c r="H1844" s="1142" t="s">
        <v>2514</v>
      </c>
      <c r="J1844" s="1142" t="str">
        <f t="shared" si="57"/>
        <v>02.07.01.04.047 Peralatan Cetak Lain-lain</v>
      </c>
    </row>
    <row r="1845" spans="1:10" x14ac:dyDescent="0.25">
      <c r="A1845" s="1142">
        <v>2</v>
      </c>
      <c r="B1845" s="1142">
        <v>7</v>
      </c>
      <c r="C1845" s="1142">
        <v>1</v>
      </c>
      <c r="D1845" s="1142">
        <v>5</v>
      </c>
      <c r="E1845" s="1142">
        <v>1</v>
      </c>
      <c r="F1845" s="1143" t="str">
        <f t="shared" si="56"/>
        <v>02.07.01.05.001</v>
      </c>
      <c r="G1845" s="1144"/>
      <c r="H1845" s="1142" t="s">
        <v>2515</v>
      </c>
      <c r="J1845" s="1142" t="str">
        <f t="shared" si="57"/>
        <v>02.07.01.05.001 Alat Penyimpan Data</v>
      </c>
    </row>
    <row r="1846" spans="1:10" x14ac:dyDescent="0.25">
      <c r="A1846" s="1142">
        <v>2</v>
      </c>
      <c r="B1846" s="1142">
        <v>7</v>
      </c>
      <c r="C1846" s="1142">
        <v>1</v>
      </c>
      <c r="D1846" s="1142">
        <v>5</v>
      </c>
      <c r="E1846" s="1142">
        <v>2</v>
      </c>
      <c r="F1846" s="1143" t="str">
        <f t="shared" si="56"/>
        <v>02.07.01.05.002</v>
      </c>
      <c r="G1846" s="1144"/>
      <c r="H1846" s="1142" t="s">
        <v>2516</v>
      </c>
      <c r="J1846" s="1142" t="str">
        <f t="shared" si="57"/>
        <v>02.07.01.05.002 Alat Pengolah Data</v>
      </c>
    </row>
    <row r="1847" spans="1:10" x14ac:dyDescent="0.25">
      <c r="A1847" s="1142">
        <v>2</v>
      </c>
      <c r="B1847" s="1142">
        <v>7</v>
      </c>
      <c r="C1847" s="1142">
        <v>1</v>
      </c>
      <c r="D1847" s="1142">
        <v>5</v>
      </c>
      <c r="E1847" s="1142">
        <v>3</v>
      </c>
      <c r="F1847" s="1143" t="str">
        <f t="shared" si="56"/>
        <v>02.07.01.05.003</v>
      </c>
      <c r="G1847" s="1144"/>
      <c r="H1847" s="1142" t="s">
        <v>2517</v>
      </c>
      <c r="J1847" s="1142" t="str">
        <f t="shared" si="57"/>
        <v>02.07.01.05.003 Peralatan Computing Lain-lain</v>
      </c>
    </row>
    <row r="1848" spans="1:10" x14ac:dyDescent="0.25">
      <c r="A1848" s="1142">
        <v>2</v>
      </c>
      <c r="B1848" s="1142">
        <v>7</v>
      </c>
      <c r="C1848" s="1142">
        <v>1</v>
      </c>
      <c r="D1848" s="1142">
        <v>6</v>
      </c>
      <c r="E1848" s="1142">
        <v>1</v>
      </c>
      <c r="F1848" s="1143" t="str">
        <f t="shared" si="56"/>
        <v>02.07.01.06.001</v>
      </c>
      <c r="G1848" s="1144"/>
      <c r="H1848" s="1142" t="s">
        <v>2518</v>
      </c>
      <c r="J1848" s="1142" t="str">
        <f t="shared" si="57"/>
        <v>02.07.01.06.001 Autograf Unit</v>
      </c>
    </row>
    <row r="1849" spans="1:10" x14ac:dyDescent="0.25">
      <c r="A1849" s="1142">
        <v>2</v>
      </c>
      <c r="B1849" s="1142">
        <v>7</v>
      </c>
      <c r="C1849" s="1142">
        <v>1</v>
      </c>
      <c r="D1849" s="1142">
        <v>6</v>
      </c>
      <c r="E1849" s="1142">
        <v>2</v>
      </c>
      <c r="F1849" s="1143" t="str">
        <f t="shared" si="56"/>
        <v>02.07.01.06.002</v>
      </c>
      <c r="G1849" s="1144"/>
      <c r="H1849" s="1142" t="s">
        <v>2519</v>
      </c>
      <c r="J1849" s="1142" t="str">
        <f t="shared" si="57"/>
        <v>02.07.01.06.002 Aviograf + Plotting Table</v>
      </c>
    </row>
    <row r="1850" spans="1:10" x14ac:dyDescent="0.25">
      <c r="A1850" s="1142">
        <v>2</v>
      </c>
      <c r="B1850" s="1142">
        <v>7</v>
      </c>
      <c r="C1850" s="1142">
        <v>1</v>
      </c>
      <c r="D1850" s="1142">
        <v>6</v>
      </c>
      <c r="E1850" s="1142">
        <v>3</v>
      </c>
      <c r="F1850" s="1143" t="str">
        <f t="shared" si="56"/>
        <v>02.07.01.06.003</v>
      </c>
      <c r="G1850" s="1144"/>
      <c r="H1850" s="1142" t="s">
        <v>2520</v>
      </c>
      <c r="J1850" s="1142" t="str">
        <f t="shared" si="57"/>
        <v>02.07.01.06.003 Planitop</v>
      </c>
    </row>
    <row r="1851" spans="1:10" x14ac:dyDescent="0.25">
      <c r="A1851" s="1142">
        <v>2</v>
      </c>
      <c r="B1851" s="1142">
        <v>7</v>
      </c>
      <c r="C1851" s="1142">
        <v>1</v>
      </c>
      <c r="D1851" s="1142">
        <v>6</v>
      </c>
      <c r="E1851" s="1142">
        <v>4</v>
      </c>
      <c r="F1851" s="1143" t="str">
        <f t="shared" si="56"/>
        <v>02.07.01.06.004</v>
      </c>
      <c r="G1851" s="1144"/>
      <c r="H1851" s="1142" t="s">
        <v>2521</v>
      </c>
      <c r="J1851" s="1142" t="str">
        <f t="shared" si="57"/>
        <v>02.07.01.06.004 Point Transfer Device</v>
      </c>
    </row>
    <row r="1852" spans="1:10" x14ac:dyDescent="0.25">
      <c r="A1852" s="1142">
        <v>2</v>
      </c>
      <c r="B1852" s="1142">
        <v>7</v>
      </c>
      <c r="C1852" s="1142">
        <v>1</v>
      </c>
      <c r="D1852" s="1142">
        <v>6</v>
      </c>
      <c r="E1852" s="1142">
        <v>5</v>
      </c>
      <c r="F1852" s="1143" t="str">
        <f t="shared" si="56"/>
        <v>02.07.01.06.005</v>
      </c>
      <c r="G1852" s="1144"/>
      <c r="H1852" s="1142" t="s">
        <v>2522</v>
      </c>
      <c r="J1852" s="1142" t="str">
        <f t="shared" si="57"/>
        <v>02.07.01.06.005 Terestrial Camera</v>
      </c>
    </row>
    <row r="1853" spans="1:10" x14ac:dyDescent="0.25">
      <c r="A1853" s="1142">
        <v>2</v>
      </c>
      <c r="B1853" s="1142">
        <v>7</v>
      </c>
      <c r="C1853" s="1142">
        <v>1</v>
      </c>
      <c r="D1853" s="1142">
        <v>6</v>
      </c>
      <c r="E1853" s="1142">
        <v>6</v>
      </c>
      <c r="F1853" s="1143" t="str">
        <f t="shared" si="56"/>
        <v>02.07.01.06.006</v>
      </c>
      <c r="G1853" s="1144"/>
      <c r="H1853" s="1142" t="s">
        <v>2523</v>
      </c>
      <c r="J1853" s="1142" t="str">
        <f t="shared" si="57"/>
        <v>02.07.01.06.006 Slohed Tomled</v>
      </c>
    </row>
    <row r="1854" spans="1:10" x14ac:dyDescent="0.25">
      <c r="A1854" s="1142">
        <v>2</v>
      </c>
      <c r="B1854" s="1142">
        <v>7</v>
      </c>
      <c r="C1854" s="1142">
        <v>1</v>
      </c>
      <c r="D1854" s="1142">
        <v>6</v>
      </c>
      <c r="E1854" s="1142">
        <v>7</v>
      </c>
      <c r="F1854" s="1143" t="str">
        <f t="shared" si="56"/>
        <v>02.07.01.06.007</v>
      </c>
      <c r="G1854" s="1144"/>
      <c r="H1854" s="1142" t="s">
        <v>2524</v>
      </c>
      <c r="J1854" s="1142" t="str">
        <f t="shared" si="57"/>
        <v>02.07.01.06.007 Rectifier</v>
      </c>
    </row>
    <row r="1855" spans="1:10" x14ac:dyDescent="0.25">
      <c r="A1855" s="1142">
        <v>2</v>
      </c>
      <c r="B1855" s="1142">
        <v>7</v>
      </c>
      <c r="C1855" s="1142">
        <v>1</v>
      </c>
      <c r="D1855" s="1142">
        <v>6</v>
      </c>
      <c r="E1855" s="1142">
        <v>8</v>
      </c>
      <c r="F1855" s="1143" t="str">
        <f t="shared" si="56"/>
        <v>02.07.01.06.008</v>
      </c>
      <c r="G1855" s="1144"/>
      <c r="H1855" s="1142" t="s">
        <v>2525</v>
      </c>
      <c r="J1855" s="1142" t="str">
        <f t="shared" si="57"/>
        <v>02.07.01.06.008 Sketch Master</v>
      </c>
    </row>
    <row r="1856" spans="1:10" x14ac:dyDescent="0.25">
      <c r="A1856" s="1142">
        <v>2</v>
      </c>
      <c r="B1856" s="1142">
        <v>7</v>
      </c>
      <c r="C1856" s="1142">
        <v>1</v>
      </c>
      <c r="D1856" s="1142">
        <v>6</v>
      </c>
      <c r="E1856" s="1142">
        <v>9</v>
      </c>
      <c r="F1856" s="1143" t="str">
        <f t="shared" si="56"/>
        <v>02.07.01.06.009</v>
      </c>
      <c r="G1856" s="1144"/>
      <c r="H1856" s="1142" t="s">
        <v>2526</v>
      </c>
      <c r="J1856" s="1142" t="str">
        <f t="shared" si="57"/>
        <v>02.07.01.06.009 Optical Pantograph</v>
      </c>
    </row>
    <row r="1857" spans="1:10" x14ac:dyDescent="0.25">
      <c r="A1857" s="1142">
        <v>2</v>
      </c>
      <c r="B1857" s="1142">
        <v>7</v>
      </c>
      <c r="C1857" s="1142">
        <v>1</v>
      </c>
      <c r="D1857" s="1142">
        <v>6</v>
      </c>
      <c r="E1857" s="1142">
        <v>10</v>
      </c>
      <c r="F1857" s="1143" t="str">
        <f t="shared" si="56"/>
        <v>02.07.01.06.010</v>
      </c>
      <c r="G1857" s="1144"/>
      <c r="H1857" s="1142" t="s">
        <v>2527</v>
      </c>
      <c r="J1857" s="1142" t="str">
        <f t="shared" si="57"/>
        <v>02.07.01.06.010 Contact Pronter</v>
      </c>
    </row>
    <row r="1858" spans="1:10" x14ac:dyDescent="0.25">
      <c r="A1858" s="1142">
        <v>2</v>
      </c>
      <c r="B1858" s="1142">
        <v>7</v>
      </c>
      <c r="C1858" s="1142">
        <v>1</v>
      </c>
      <c r="D1858" s="1142">
        <v>6</v>
      </c>
      <c r="E1858" s="1142">
        <v>11</v>
      </c>
      <c r="F1858" s="1143" t="str">
        <f t="shared" si="56"/>
        <v>02.07.01.06.011</v>
      </c>
      <c r="G1858" s="1144"/>
      <c r="H1858" s="1142" t="s">
        <v>2528</v>
      </c>
      <c r="J1858" s="1142" t="str">
        <f t="shared" si="57"/>
        <v>02.07.01.06.011 Pengering Foto</v>
      </c>
    </row>
    <row r="1859" spans="1:10" x14ac:dyDescent="0.25">
      <c r="A1859" s="1142">
        <v>2</v>
      </c>
      <c r="B1859" s="1142">
        <v>7</v>
      </c>
      <c r="C1859" s="1142">
        <v>1</v>
      </c>
      <c r="D1859" s="1142">
        <v>6</v>
      </c>
      <c r="E1859" s="1142">
        <v>12</v>
      </c>
      <c r="F1859" s="1143" t="str">
        <f t="shared" si="56"/>
        <v>02.07.01.06.012</v>
      </c>
      <c r="G1859" s="1144"/>
      <c r="H1859" s="1142" t="s">
        <v>2529</v>
      </c>
      <c r="J1859" s="1142" t="str">
        <f t="shared" si="57"/>
        <v>02.07.01.06.012 Vacum Frams</v>
      </c>
    </row>
    <row r="1860" spans="1:10" x14ac:dyDescent="0.25">
      <c r="A1860" s="1142">
        <v>2</v>
      </c>
      <c r="B1860" s="1142">
        <v>7</v>
      </c>
      <c r="C1860" s="1142">
        <v>1</v>
      </c>
      <c r="D1860" s="1142">
        <v>6</v>
      </c>
      <c r="E1860" s="1142">
        <v>13</v>
      </c>
      <c r="F1860" s="1143" t="str">
        <f t="shared" ref="F1860:F1923" si="58">IF(A1860&lt;&gt;"",RIGHT("0"&amp;A1860,2)&amp;"."&amp;RIGHT("0"&amp;B1860,2)&amp;"."&amp;RIGHT("0"&amp;C1860,2)&amp;"."&amp;RIGHT("0"&amp;D1860,2)&amp;"."&amp;IF(LEN(E1860)&lt;3,RIGHT("00"&amp;E1860,3),E1860),"")</f>
        <v>02.07.01.06.013</v>
      </c>
      <c r="G1860" s="1144"/>
      <c r="H1860" s="1142" t="s">
        <v>2530</v>
      </c>
      <c r="J1860" s="1142" t="str">
        <f t="shared" ref="J1860:J1923" si="59">F1860&amp;" "&amp;H1860</f>
        <v>02.07.01.06.013 Coordinatongraph</v>
      </c>
    </row>
    <row r="1861" spans="1:10" x14ac:dyDescent="0.25">
      <c r="A1861" s="1142">
        <v>2</v>
      </c>
      <c r="B1861" s="1142">
        <v>7</v>
      </c>
      <c r="C1861" s="1142">
        <v>1</v>
      </c>
      <c r="D1861" s="1142">
        <v>6</v>
      </c>
      <c r="E1861" s="1142">
        <v>14</v>
      </c>
      <c r="F1861" s="1143" t="str">
        <f t="shared" si="58"/>
        <v>02.07.01.06.014</v>
      </c>
      <c r="G1861" s="1144"/>
      <c r="H1861" s="1142" t="s">
        <v>2531</v>
      </c>
      <c r="J1861" s="1142" t="str">
        <f t="shared" si="59"/>
        <v>02.07.01.06.014 Steracacop</v>
      </c>
    </row>
    <row r="1862" spans="1:10" x14ac:dyDescent="0.25">
      <c r="A1862" s="1142">
        <v>2</v>
      </c>
      <c r="B1862" s="1142">
        <v>7</v>
      </c>
      <c r="C1862" s="1142">
        <v>1</v>
      </c>
      <c r="D1862" s="1142">
        <v>6</v>
      </c>
      <c r="E1862" s="1142">
        <v>15</v>
      </c>
      <c r="F1862" s="1143" t="str">
        <f t="shared" si="58"/>
        <v>02.07.01.06.015</v>
      </c>
      <c r="G1862" s="1144"/>
      <c r="H1862" s="1142" t="s">
        <v>2532</v>
      </c>
      <c r="J1862" s="1142" t="str">
        <f t="shared" si="59"/>
        <v>02.07.01.06.015 Waterpas</v>
      </c>
    </row>
    <row r="1863" spans="1:10" x14ac:dyDescent="0.25">
      <c r="A1863" s="1142">
        <v>2</v>
      </c>
      <c r="B1863" s="1142">
        <v>7</v>
      </c>
      <c r="C1863" s="1142">
        <v>1</v>
      </c>
      <c r="D1863" s="1142">
        <v>6</v>
      </c>
      <c r="E1863" s="1142">
        <v>16</v>
      </c>
      <c r="F1863" s="1143" t="str">
        <f t="shared" si="58"/>
        <v>02.07.01.06.016</v>
      </c>
      <c r="G1863" s="1144"/>
      <c r="H1863" s="1142" t="s">
        <v>2533</v>
      </c>
      <c r="J1863" s="1142" t="str">
        <f t="shared" si="59"/>
        <v>02.07.01.06.016 Theodolit</v>
      </c>
    </row>
    <row r="1864" spans="1:10" x14ac:dyDescent="0.25">
      <c r="A1864" s="1142">
        <v>2</v>
      </c>
      <c r="B1864" s="1142">
        <v>7</v>
      </c>
      <c r="C1864" s="1142">
        <v>1</v>
      </c>
      <c r="D1864" s="1142">
        <v>6</v>
      </c>
      <c r="E1864" s="1142">
        <v>17</v>
      </c>
      <c r="F1864" s="1143" t="str">
        <f t="shared" si="58"/>
        <v>02.07.01.06.017</v>
      </c>
      <c r="G1864" s="1144"/>
      <c r="H1864" s="1142" t="s">
        <v>2534</v>
      </c>
      <c r="J1864" s="1142" t="str">
        <f t="shared" si="59"/>
        <v>02.07.01.06.017 Diatonat</v>
      </c>
    </row>
    <row r="1865" spans="1:10" x14ac:dyDescent="0.25">
      <c r="A1865" s="1142">
        <v>2</v>
      </c>
      <c r="B1865" s="1142">
        <v>7</v>
      </c>
      <c r="C1865" s="1142">
        <v>1</v>
      </c>
      <c r="D1865" s="1142">
        <v>6</v>
      </c>
      <c r="E1865" s="1142">
        <v>18</v>
      </c>
      <c r="F1865" s="1143" t="str">
        <f t="shared" si="58"/>
        <v>02.07.01.06.018</v>
      </c>
      <c r="G1865" s="1144"/>
      <c r="H1865" s="1142" t="s">
        <v>2535</v>
      </c>
      <c r="J1865" s="1142" t="str">
        <f t="shared" si="59"/>
        <v>02.07.01.06.018 B.T.M</v>
      </c>
    </row>
    <row r="1866" spans="1:10" x14ac:dyDescent="0.25">
      <c r="A1866" s="1142">
        <v>2</v>
      </c>
      <c r="B1866" s="1142">
        <v>7</v>
      </c>
      <c r="C1866" s="1142">
        <v>1</v>
      </c>
      <c r="D1866" s="1142">
        <v>6</v>
      </c>
      <c r="E1866" s="1142">
        <v>19</v>
      </c>
      <c r="F1866" s="1143" t="str">
        <f t="shared" si="58"/>
        <v>02.07.01.06.019</v>
      </c>
      <c r="G1866" s="1144"/>
      <c r="H1866" s="1142" t="s">
        <v>2536</v>
      </c>
      <c r="J1866" s="1142" t="str">
        <f t="shared" si="59"/>
        <v>02.07.01.06.019 Level</v>
      </c>
    </row>
    <row r="1867" spans="1:10" x14ac:dyDescent="0.25">
      <c r="A1867" s="1142">
        <v>2</v>
      </c>
      <c r="B1867" s="1142">
        <v>7</v>
      </c>
      <c r="C1867" s="1142">
        <v>1</v>
      </c>
      <c r="D1867" s="1142">
        <v>6</v>
      </c>
      <c r="E1867" s="1142">
        <v>20</v>
      </c>
      <c r="F1867" s="1143" t="str">
        <f t="shared" si="58"/>
        <v>02.07.01.06.020</v>
      </c>
      <c r="G1867" s="1144"/>
      <c r="H1867" s="1142" t="s">
        <v>2537</v>
      </c>
      <c r="J1867" s="1142" t="str">
        <f t="shared" si="59"/>
        <v>02.07.01.06.020 Jalon</v>
      </c>
    </row>
    <row r="1868" spans="1:10" x14ac:dyDescent="0.25">
      <c r="A1868" s="1142">
        <v>2</v>
      </c>
      <c r="B1868" s="1142">
        <v>7</v>
      </c>
      <c r="C1868" s="1142">
        <v>1</v>
      </c>
      <c r="D1868" s="1142">
        <v>6</v>
      </c>
      <c r="E1868" s="1142">
        <v>21</v>
      </c>
      <c r="F1868" s="1143" t="str">
        <f t="shared" si="58"/>
        <v>02.07.01.06.021</v>
      </c>
      <c r="G1868" s="1144"/>
      <c r="H1868" s="1142" t="s">
        <v>2538</v>
      </c>
      <c r="J1868" s="1142" t="str">
        <f t="shared" si="59"/>
        <v>02.07.01.06.021 Rambu/Bak Ukur</v>
      </c>
    </row>
    <row r="1869" spans="1:10" x14ac:dyDescent="0.25">
      <c r="A1869" s="1142">
        <v>2</v>
      </c>
      <c r="B1869" s="1142">
        <v>7</v>
      </c>
      <c r="C1869" s="1142">
        <v>1</v>
      </c>
      <c r="D1869" s="1142">
        <v>6</v>
      </c>
      <c r="E1869" s="1142">
        <v>22</v>
      </c>
      <c r="F1869" s="1143" t="str">
        <f t="shared" si="58"/>
        <v>02.07.01.06.022</v>
      </c>
      <c r="G1869" s="1144"/>
      <c r="H1869" s="1142" t="s">
        <v>2539</v>
      </c>
      <c r="J1869" s="1142" t="str">
        <f t="shared" si="59"/>
        <v>02.07.01.06.022 Compas Geologi</v>
      </c>
    </row>
    <row r="1870" spans="1:10" x14ac:dyDescent="0.25">
      <c r="A1870" s="1142">
        <v>2</v>
      </c>
      <c r="B1870" s="1142">
        <v>7</v>
      </c>
      <c r="C1870" s="1142">
        <v>1</v>
      </c>
      <c r="D1870" s="1142">
        <v>6</v>
      </c>
      <c r="E1870" s="1142">
        <v>23</v>
      </c>
      <c r="F1870" s="1143" t="str">
        <f t="shared" si="58"/>
        <v>02.07.01.06.023</v>
      </c>
      <c r="G1870" s="1144"/>
      <c r="H1870" s="1142" t="s">
        <v>2540</v>
      </c>
      <c r="J1870" s="1142" t="str">
        <f t="shared" si="59"/>
        <v>02.07.01.06.023 Cline Master</v>
      </c>
    </row>
    <row r="1871" spans="1:10" x14ac:dyDescent="0.25">
      <c r="A1871" s="1142">
        <v>2</v>
      </c>
      <c r="B1871" s="1142">
        <v>7</v>
      </c>
      <c r="C1871" s="1142">
        <v>1</v>
      </c>
      <c r="D1871" s="1142">
        <v>6</v>
      </c>
      <c r="E1871" s="1142">
        <v>24</v>
      </c>
      <c r="F1871" s="1143" t="str">
        <f t="shared" si="58"/>
        <v>02.07.01.06.024</v>
      </c>
      <c r="G1871" s="1144"/>
      <c r="H1871" s="1142" t="s">
        <v>2541</v>
      </c>
      <c r="J1871" s="1142" t="str">
        <f t="shared" si="59"/>
        <v>02.07.01.06.024 Alti Meter</v>
      </c>
    </row>
    <row r="1872" spans="1:10" x14ac:dyDescent="0.25">
      <c r="A1872" s="1142">
        <v>2</v>
      </c>
      <c r="B1872" s="1142">
        <v>7</v>
      </c>
      <c r="C1872" s="1142">
        <v>1</v>
      </c>
      <c r="D1872" s="1142">
        <v>6</v>
      </c>
      <c r="E1872" s="1142">
        <v>25</v>
      </c>
      <c r="F1872" s="1143" t="str">
        <f t="shared" si="58"/>
        <v>02.07.01.06.025</v>
      </c>
      <c r="G1872" s="1144"/>
      <c r="H1872" s="1142" t="s">
        <v>2542</v>
      </c>
      <c r="J1872" s="1142" t="str">
        <f t="shared" si="59"/>
        <v>02.07.01.06.025 Holio Meter</v>
      </c>
    </row>
    <row r="1873" spans="1:10" x14ac:dyDescent="0.25">
      <c r="A1873" s="1142">
        <v>2</v>
      </c>
      <c r="B1873" s="1142">
        <v>7</v>
      </c>
      <c r="C1873" s="1142">
        <v>1</v>
      </c>
      <c r="D1873" s="1142">
        <v>6</v>
      </c>
      <c r="E1873" s="1142">
        <v>26</v>
      </c>
      <c r="F1873" s="1143" t="str">
        <f t="shared" si="58"/>
        <v>02.07.01.06.026</v>
      </c>
      <c r="G1873" s="1144"/>
      <c r="H1873" s="1142" t="s">
        <v>2543</v>
      </c>
      <c r="J1873" s="1142" t="str">
        <f t="shared" si="59"/>
        <v>02.07.01.06.026 Telescope</v>
      </c>
    </row>
    <row r="1874" spans="1:10" x14ac:dyDescent="0.25">
      <c r="A1874" s="1142">
        <v>2</v>
      </c>
      <c r="B1874" s="1142">
        <v>7</v>
      </c>
      <c r="C1874" s="1142">
        <v>1</v>
      </c>
      <c r="D1874" s="1142">
        <v>6</v>
      </c>
      <c r="E1874" s="1142">
        <v>27</v>
      </c>
      <c r="F1874" s="1143" t="str">
        <f t="shared" si="58"/>
        <v>02.07.01.06.027</v>
      </c>
      <c r="G1874" s="1144"/>
      <c r="H1874" s="1142" t="s">
        <v>2544</v>
      </c>
      <c r="J1874" s="1142" t="str">
        <f t="shared" si="59"/>
        <v>02.07.01.06.027 Passer Doos</v>
      </c>
    </row>
    <row r="1875" spans="1:10" x14ac:dyDescent="0.25">
      <c r="A1875" s="1142">
        <v>2</v>
      </c>
      <c r="B1875" s="1142">
        <v>7</v>
      </c>
      <c r="C1875" s="1142">
        <v>1</v>
      </c>
      <c r="D1875" s="1142">
        <v>6</v>
      </c>
      <c r="E1875" s="1142">
        <v>28</v>
      </c>
      <c r="F1875" s="1143" t="str">
        <f t="shared" si="58"/>
        <v>02.07.01.06.028</v>
      </c>
      <c r="G1875" s="1144"/>
      <c r="H1875" s="1142" t="s">
        <v>2545</v>
      </c>
      <c r="J1875" s="1142" t="str">
        <f t="shared" si="59"/>
        <v>02.07.01.06.028 Curve Meter</v>
      </c>
    </row>
    <row r="1876" spans="1:10" x14ac:dyDescent="0.25">
      <c r="A1876" s="1142">
        <v>2</v>
      </c>
      <c r="B1876" s="1142">
        <v>7</v>
      </c>
      <c r="C1876" s="1142">
        <v>1</v>
      </c>
      <c r="D1876" s="1142">
        <v>6</v>
      </c>
      <c r="E1876" s="1142">
        <v>29</v>
      </c>
      <c r="F1876" s="1143" t="str">
        <f t="shared" si="58"/>
        <v>02.07.01.06.029</v>
      </c>
      <c r="G1876" s="1144"/>
      <c r="H1876" s="1142" t="s">
        <v>1473</v>
      </c>
      <c r="J1876" s="1142" t="str">
        <f t="shared" si="59"/>
        <v>02.07.01.06.029 Rol Meter</v>
      </c>
    </row>
    <row r="1877" spans="1:10" x14ac:dyDescent="0.25">
      <c r="A1877" s="1142">
        <v>2</v>
      </c>
      <c r="B1877" s="1142">
        <v>7</v>
      </c>
      <c r="C1877" s="1142">
        <v>1</v>
      </c>
      <c r="D1877" s="1142">
        <v>6</v>
      </c>
      <c r="E1877" s="1142">
        <v>30</v>
      </c>
      <c r="F1877" s="1143" t="str">
        <f t="shared" si="58"/>
        <v>02.07.01.06.030</v>
      </c>
      <c r="G1877" s="1144"/>
      <c r="H1877" s="1142" t="s">
        <v>2546</v>
      </c>
      <c r="J1877" s="1142" t="str">
        <f t="shared" si="59"/>
        <v>02.07.01.06.030 Meet Band</v>
      </c>
    </row>
    <row r="1878" spans="1:10" x14ac:dyDescent="0.25">
      <c r="A1878" s="1142">
        <v>2</v>
      </c>
      <c r="B1878" s="1142">
        <v>7</v>
      </c>
      <c r="C1878" s="1142">
        <v>1</v>
      </c>
      <c r="D1878" s="1142">
        <v>6</v>
      </c>
      <c r="E1878" s="1142">
        <v>31</v>
      </c>
      <c r="F1878" s="1143" t="str">
        <f t="shared" si="58"/>
        <v>02.07.01.06.031</v>
      </c>
      <c r="G1878" s="1144"/>
      <c r="H1878" s="1142" t="s">
        <v>2547</v>
      </c>
      <c r="J1878" s="1142" t="str">
        <f t="shared" si="59"/>
        <v>02.07.01.06.031 Jembatan Timbang</v>
      </c>
    </row>
    <row r="1879" spans="1:10" x14ac:dyDescent="0.25">
      <c r="A1879" s="1142">
        <v>2</v>
      </c>
      <c r="B1879" s="1142">
        <v>7</v>
      </c>
      <c r="C1879" s="1142">
        <v>1</v>
      </c>
      <c r="D1879" s="1142">
        <v>6</v>
      </c>
      <c r="E1879" s="1142">
        <v>32</v>
      </c>
      <c r="F1879" s="1143" t="str">
        <f t="shared" si="58"/>
        <v>02.07.01.06.032</v>
      </c>
      <c r="G1879" s="1144"/>
      <c r="H1879" s="1142" t="s">
        <v>2548</v>
      </c>
      <c r="J1879" s="1142" t="str">
        <f t="shared" si="59"/>
        <v>02.07.01.06.032 Timbangan Gantung</v>
      </c>
    </row>
    <row r="1880" spans="1:10" x14ac:dyDescent="0.25">
      <c r="A1880" s="1142">
        <v>2</v>
      </c>
      <c r="B1880" s="1142">
        <v>7</v>
      </c>
      <c r="C1880" s="1142">
        <v>1</v>
      </c>
      <c r="D1880" s="1142">
        <v>6</v>
      </c>
      <c r="E1880" s="1142">
        <v>33</v>
      </c>
      <c r="F1880" s="1143" t="str">
        <f t="shared" si="58"/>
        <v>02.07.01.06.033</v>
      </c>
      <c r="G1880" s="1144"/>
      <c r="H1880" s="1142" t="s">
        <v>2549</v>
      </c>
      <c r="J1880" s="1142" t="str">
        <f t="shared" si="59"/>
        <v>02.07.01.06.033 Kompas</v>
      </c>
    </row>
    <row r="1881" spans="1:10" x14ac:dyDescent="0.25">
      <c r="A1881" s="1142">
        <v>2</v>
      </c>
      <c r="B1881" s="1142">
        <v>7</v>
      </c>
      <c r="C1881" s="1142">
        <v>1</v>
      </c>
      <c r="D1881" s="1142">
        <v>6</v>
      </c>
      <c r="E1881" s="1142">
        <v>34</v>
      </c>
      <c r="F1881" s="1143" t="str">
        <f t="shared" si="58"/>
        <v>02.07.01.06.034</v>
      </c>
      <c r="G1881" s="1144"/>
      <c r="H1881" s="1142" t="s">
        <v>2550</v>
      </c>
      <c r="J1881" s="1142" t="str">
        <f t="shared" si="59"/>
        <v>02.07.01.06.034 Timbangan Obat</v>
      </c>
    </row>
    <row r="1882" spans="1:10" x14ac:dyDescent="0.25">
      <c r="A1882" s="1142">
        <v>2</v>
      </c>
      <c r="B1882" s="1142">
        <v>7</v>
      </c>
      <c r="C1882" s="1142">
        <v>1</v>
      </c>
      <c r="D1882" s="1142">
        <v>6</v>
      </c>
      <c r="E1882" s="1142">
        <v>35</v>
      </c>
      <c r="F1882" s="1143" t="str">
        <f t="shared" si="58"/>
        <v>02.07.01.06.035</v>
      </c>
      <c r="G1882" s="1144"/>
      <c r="H1882" s="1142" t="s">
        <v>2551</v>
      </c>
      <c r="J1882" s="1142" t="str">
        <f t="shared" si="59"/>
        <v>02.07.01.06.035 Timbangan Hewan</v>
      </c>
    </row>
    <row r="1883" spans="1:10" x14ac:dyDescent="0.25">
      <c r="A1883" s="1142">
        <v>2</v>
      </c>
      <c r="B1883" s="1142">
        <v>7</v>
      </c>
      <c r="C1883" s="1142">
        <v>1</v>
      </c>
      <c r="D1883" s="1142">
        <v>6</v>
      </c>
      <c r="E1883" s="1142">
        <v>36</v>
      </c>
      <c r="F1883" s="1143" t="str">
        <f t="shared" si="58"/>
        <v>02.07.01.06.036</v>
      </c>
      <c r="G1883" s="1144"/>
      <c r="H1883" s="1142" t="s">
        <v>2552</v>
      </c>
      <c r="J1883" s="1142" t="str">
        <f t="shared" si="59"/>
        <v>02.07.01.06.036 Peralatan Pemetaan Ukur Lain-lain</v>
      </c>
    </row>
    <row r="1884" spans="1:10" x14ac:dyDescent="0.25">
      <c r="A1884" s="1142">
        <v>2</v>
      </c>
      <c r="B1884" s="1142">
        <v>7</v>
      </c>
      <c r="C1884" s="1142">
        <v>2</v>
      </c>
      <c r="D1884" s="1142">
        <v>1</v>
      </c>
      <c r="E1884" s="1142">
        <v>1</v>
      </c>
      <c r="F1884" s="1143" t="str">
        <f t="shared" si="58"/>
        <v>02.07.02.01.001</v>
      </c>
      <c r="G1884" s="1144"/>
      <c r="H1884" s="1142" t="s">
        <v>2553</v>
      </c>
      <c r="J1884" s="1142" t="str">
        <f t="shared" si="59"/>
        <v>02.07.02.01.001 Unit Transcarver/Transmiter UHF</v>
      </c>
    </row>
    <row r="1885" spans="1:10" x14ac:dyDescent="0.25">
      <c r="A1885" s="1142">
        <v>2</v>
      </c>
      <c r="B1885" s="1142">
        <v>7</v>
      </c>
      <c r="C1885" s="1142">
        <v>2</v>
      </c>
      <c r="D1885" s="1142">
        <v>1</v>
      </c>
      <c r="E1885" s="1142">
        <v>2</v>
      </c>
      <c r="F1885" s="1143" t="str">
        <f t="shared" si="58"/>
        <v>02.07.02.01.002</v>
      </c>
      <c r="G1885" s="1144"/>
      <c r="H1885" s="1142" t="s">
        <v>2554</v>
      </c>
      <c r="J1885" s="1142" t="str">
        <f t="shared" si="59"/>
        <v>02.07.02.01.002 Unit Transcarver/Transmiter VHF</v>
      </c>
    </row>
    <row r="1886" spans="1:10" x14ac:dyDescent="0.25">
      <c r="A1886" s="1142">
        <v>2</v>
      </c>
      <c r="B1886" s="1142">
        <v>7</v>
      </c>
      <c r="C1886" s="1142">
        <v>2</v>
      </c>
      <c r="D1886" s="1142">
        <v>1</v>
      </c>
      <c r="E1886" s="1142">
        <v>3</v>
      </c>
      <c r="F1886" s="1143" t="str">
        <f t="shared" si="58"/>
        <v>02.07.02.01.003</v>
      </c>
      <c r="G1886" s="1144"/>
      <c r="H1886" s="1142" t="s">
        <v>2555</v>
      </c>
      <c r="J1886" s="1142" t="str">
        <f t="shared" si="59"/>
        <v>02.07.02.01.003 Unit Transcarver/Transmiter HF</v>
      </c>
    </row>
    <row r="1887" spans="1:10" x14ac:dyDescent="0.25">
      <c r="A1887" s="1142">
        <v>2</v>
      </c>
      <c r="B1887" s="1142">
        <v>7</v>
      </c>
      <c r="C1887" s="1142">
        <v>2</v>
      </c>
      <c r="D1887" s="1142">
        <v>1</v>
      </c>
      <c r="E1887" s="1142">
        <v>4</v>
      </c>
      <c r="F1887" s="1143" t="str">
        <f t="shared" si="58"/>
        <v>02.07.02.01.004</v>
      </c>
      <c r="G1887" s="1144"/>
      <c r="H1887" s="1142" t="s">
        <v>2556</v>
      </c>
      <c r="J1887" s="1142" t="str">
        <f t="shared" si="59"/>
        <v>02.07.02.01.004 Amplifier</v>
      </c>
    </row>
    <row r="1888" spans="1:10" x14ac:dyDescent="0.25">
      <c r="A1888" s="1142">
        <v>2</v>
      </c>
      <c r="B1888" s="1142">
        <v>7</v>
      </c>
      <c r="C1888" s="1142">
        <v>2</v>
      </c>
      <c r="D1888" s="1142">
        <v>1</v>
      </c>
      <c r="E1888" s="1142">
        <v>5</v>
      </c>
      <c r="F1888" s="1143" t="str">
        <f t="shared" si="58"/>
        <v>02.07.02.01.005</v>
      </c>
      <c r="G1888" s="1144"/>
      <c r="H1888" s="1142" t="s">
        <v>2120</v>
      </c>
      <c r="J1888" s="1142" t="str">
        <f t="shared" si="59"/>
        <v>02.07.02.01.005 Microphone</v>
      </c>
    </row>
    <row r="1889" spans="1:10" x14ac:dyDescent="0.25">
      <c r="A1889" s="1142">
        <v>2</v>
      </c>
      <c r="B1889" s="1142">
        <v>7</v>
      </c>
      <c r="C1889" s="1142">
        <v>2</v>
      </c>
      <c r="D1889" s="1142">
        <v>1</v>
      </c>
      <c r="E1889" s="1142">
        <v>6</v>
      </c>
      <c r="F1889" s="1143" t="str">
        <f t="shared" si="58"/>
        <v>02.07.02.01.006</v>
      </c>
      <c r="G1889" s="1144"/>
      <c r="H1889" s="1142" t="s">
        <v>2113</v>
      </c>
      <c r="J1889" s="1142" t="str">
        <f t="shared" si="59"/>
        <v>02.07.02.01.006 Loudspeaker</v>
      </c>
    </row>
    <row r="1890" spans="1:10" x14ac:dyDescent="0.25">
      <c r="A1890" s="1142">
        <v>2</v>
      </c>
      <c r="B1890" s="1142">
        <v>7</v>
      </c>
      <c r="C1890" s="1142">
        <v>2</v>
      </c>
      <c r="D1890" s="1142">
        <v>1</v>
      </c>
      <c r="E1890" s="1142">
        <v>7</v>
      </c>
      <c r="F1890" s="1143" t="str">
        <f t="shared" si="58"/>
        <v>02.07.02.01.007</v>
      </c>
      <c r="G1890" s="1144"/>
      <c r="H1890" s="1142" t="s">
        <v>2119</v>
      </c>
      <c r="J1890" s="1142" t="str">
        <f t="shared" si="59"/>
        <v>02.07.02.01.007 Megaphone</v>
      </c>
    </row>
    <row r="1891" spans="1:10" x14ac:dyDescent="0.25">
      <c r="A1891" s="1142">
        <v>2</v>
      </c>
      <c r="B1891" s="1142">
        <v>7</v>
      </c>
      <c r="C1891" s="1142">
        <v>2</v>
      </c>
      <c r="D1891" s="1142">
        <v>1</v>
      </c>
      <c r="E1891" s="1142">
        <v>8</v>
      </c>
      <c r="F1891" s="1143" t="str">
        <f t="shared" si="58"/>
        <v>02.07.02.01.008</v>
      </c>
      <c r="G1891" s="1144"/>
      <c r="H1891" s="1142" t="s">
        <v>2114</v>
      </c>
      <c r="J1891" s="1142" t="str">
        <f t="shared" si="59"/>
        <v>02.07.02.01.008 Sound System</v>
      </c>
    </row>
    <row r="1892" spans="1:10" x14ac:dyDescent="0.25">
      <c r="A1892" s="1142">
        <v>2</v>
      </c>
      <c r="B1892" s="1142">
        <v>7</v>
      </c>
      <c r="C1892" s="1142">
        <v>2</v>
      </c>
      <c r="D1892" s="1142">
        <v>1</v>
      </c>
      <c r="E1892" s="1142">
        <v>9</v>
      </c>
      <c r="F1892" s="1143" t="str">
        <f t="shared" si="58"/>
        <v>02.07.02.01.009</v>
      </c>
      <c r="G1892" s="1144"/>
      <c r="H1892" s="1142" t="s">
        <v>2557</v>
      </c>
      <c r="J1892" s="1142" t="str">
        <f t="shared" si="59"/>
        <v>02.07.02.01.009 Telephone (PABX)</v>
      </c>
    </row>
    <row r="1893" spans="1:10" x14ac:dyDescent="0.25">
      <c r="A1893" s="1142">
        <v>2</v>
      </c>
      <c r="B1893" s="1142">
        <v>7</v>
      </c>
      <c r="C1893" s="1142">
        <v>2</v>
      </c>
      <c r="D1893" s="1142">
        <v>1</v>
      </c>
      <c r="E1893" s="1142">
        <v>10</v>
      </c>
      <c r="F1893" s="1143" t="str">
        <f t="shared" si="58"/>
        <v>02.07.02.01.010</v>
      </c>
      <c r="G1893" s="1144"/>
      <c r="H1893" s="1142" t="s">
        <v>2558</v>
      </c>
      <c r="J1893" s="1142" t="str">
        <f t="shared" si="59"/>
        <v>02.07.02.01.010 Intermediate Telephone/Key Telephone</v>
      </c>
    </row>
    <row r="1894" spans="1:10" x14ac:dyDescent="0.25">
      <c r="A1894" s="1142">
        <v>2</v>
      </c>
      <c r="B1894" s="1142">
        <v>7</v>
      </c>
      <c r="C1894" s="1142">
        <v>2</v>
      </c>
      <c r="D1894" s="1142">
        <v>1</v>
      </c>
      <c r="E1894" s="1142">
        <v>11</v>
      </c>
      <c r="F1894" s="1143" t="str">
        <f t="shared" si="58"/>
        <v>02.07.02.01.011</v>
      </c>
      <c r="G1894" s="1144"/>
      <c r="H1894" s="1142" t="s">
        <v>2559</v>
      </c>
      <c r="J1894" s="1142" t="str">
        <f t="shared" si="59"/>
        <v>02.07.02.01.011 Pesawat Telephone</v>
      </c>
    </row>
    <row r="1895" spans="1:10" x14ac:dyDescent="0.25">
      <c r="A1895" s="1142">
        <v>2</v>
      </c>
      <c r="B1895" s="1142">
        <v>7</v>
      </c>
      <c r="C1895" s="1142">
        <v>2</v>
      </c>
      <c r="D1895" s="1142">
        <v>1</v>
      </c>
      <c r="E1895" s="1142">
        <v>12</v>
      </c>
      <c r="F1895" s="1143" t="str">
        <f t="shared" si="58"/>
        <v>02.07.02.01.012</v>
      </c>
      <c r="G1895" s="1144"/>
      <c r="H1895" s="1142" t="s">
        <v>2560</v>
      </c>
      <c r="J1895" s="1142" t="str">
        <f t="shared" si="59"/>
        <v>02.07.02.01.012 Telephone Mobile</v>
      </c>
    </row>
    <row r="1896" spans="1:10" x14ac:dyDescent="0.25">
      <c r="A1896" s="1142">
        <v>2</v>
      </c>
      <c r="B1896" s="1142">
        <v>7</v>
      </c>
      <c r="C1896" s="1142">
        <v>2</v>
      </c>
      <c r="D1896" s="1142">
        <v>1</v>
      </c>
      <c r="E1896" s="1142">
        <v>13</v>
      </c>
      <c r="F1896" s="1143" t="str">
        <f t="shared" si="58"/>
        <v>02.07.02.01.013</v>
      </c>
      <c r="G1896" s="1144"/>
      <c r="H1896" s="1142" t="s">
        <v>2561</v>
      </c>
      <c r="J1896" s="1142" t="str">
        <f t="shared" si="59"/>
        <v>02.07.02.01.013 Pager</v>
      </c>
    </row>
    <row r="1897" spans="1:10" x14ac:dyDescent="0.25">
      <c r="A1897" s="1142">
        <v>2</v>
      </c>
      <c r="B1897" s="1142">
        <v>7</v>
      </c>
      <c r="C1897" s="1142">
        <v>2</v>
      </c>
      <c r="D1897" s="1142">
        <v>1</v>
      </c>
      <c r="E1897" s="1142">
        <v>14</v>
      </c>
      <c r="F1897" s="1143" t="str">
        <f t="shared" si="58"/>
        <v>02.07.02.01.014</v>
      </c>
      <c r="G1897" s="1144"/>
      <c r="H1897" s="1142" t="s">
        <v>2562</v>
      </c>
      <c r="J1897" s="1142" t="str">
        <f t="shared" si="59"/>
        <v>02.07.02.01.014 Handy Talky</v>
      </c>
    </row>
    <row r="1898" spans="1:10" x14ac:dyDescent="0.25">
      <c r="A1898" s="1142">
        <v>2</v>
      </c>
      <c r="B1898" s="1142">
        <v>7</v>
      </c>
      <c r="C1898" s="1142">
        <v>2</v>
      </c>
      <c r="D1898" s="1142">
        <v>1</v>
      </c>
      <c r="E1898" s="1142">
        <v>15</v>
      </c>
      <c r="F1898" s="1143" t="str">
        <f t="shared" si="58"/>
        <v>02.07.02.01.015</v>
      </c>
      <c r="G1898" s="1144"/>
      <c r="H1898" s="1142" t="s">
        <v>2563</v>
      </c>
      <c r="J1898" s="1142" t="str">
        <f t="shared" si="59"/>
        <v>02.07.02.01.015 Telex</v>
      </c>
    </row>
    <row r="1899" spans="1:10" x14ac:dyDescent="0.25">
      <c r="A1899" s="1142">
        <v>2</v>
      </c>
      <c r="B1899" s="1142">
        <v>7</v>
      </c>
      <c r="C1899" s="1142">
        <v>2</v>
      </c>
      <c r="D1899" s="1142">
        <v>1</v>
      </c>
      <c r="E1899" s="1142">
        <v>16</v>
      </c>
      <c r="F1899" s="1143" t="str">
        <f t="shared" si="58"/>
        <v>02.07.02.01.016</v>
      </c>
      <c r="G1899" s="1144"/>
      <c r="H1899" s="1142" t="s">
        <v>2564</v>
      </c>
      <c r="J1899" s="1142" t="str">
        <f t="shared" si="59"/>
        <v>02.07.02.01.016 Intercom</v>
      </c>
    </row>
    <row r="1900" spans="1:10" x14ac:dyDescent="0.25">
      <c r="A1900" s="1142">
        <v>2</v>
      </c>
      <c r="B1900" s="1142">
        <v>7</v>
      </c>
      <c r="C1900" s="1142">
        <v>2</v>
      </c>
      <c r="D1900" s="1142">
        <v>1</v>
      </c>
      <c r="E1900" s="1142">
        <v>17</v>
      </c>
      <c r="F1900" s="1143" t="str">
        <f t="shared" si="58"/>
        <v>02.07.02.01.017</v>
      </c>
      <c r="G1900" s="1144"/>
      <c r="H1900" s="1142" t="s">
        <v>2565</v>
      </c>
      <c r="J1900" s="1142" t="str">
        <f t="shared" si="59"/>
        <v>02.07.02.01.017 Talk Back</v>
      </c>
    </row>
    <row r="1901" spans="1:10" x14ac:dyDescent="0.25">
      <c r="A1901" s="1142">
        <v>2</v>
      </c>
      <c r="B1901" s="1142">
        <v>7</v>
      </c>
      <c r="C1901" s="1142">
        <v>2</v>
      </c>
      <c r="D1901" s="1142">
        <v>1</v>
      </c>
      <c r="E1901" s="1142">
        <v>18</v>
      </c>
      <c r="F1901" s="1143" t="str">
        <f t="shared" si="58"/>
        <v>02.07.02.01.018</v>
      </c>
      <c r="G1901" s="1144"/>
      <c r="H1901" s="1142" t="s">
        <v>2566</v>
      </c>
      <c r="J1901" s="1142" t="str">
        <f t="shared" si="59"/>
        <v>02.07.02.01.018 Selective Colling</v>
      </c>
    </row>
    <row r="1902" spans="1:10" x14ac:dyDescent="0.25">
      <c r="A1902" s="1142">
        <v>2</v>
      </c>
      <c r="B1902" s="1142">
        <v>7</v>
      </c>
      <c r="C1902" s="1142">
        <v>2</v>
      </c>
      <c r="D1902" s="1142">
        <v>1</v>
      </c>
      <c r="E1902" s="1142">
        <v>19</v>
      </c>
      <c r="F1902" s="1143" t="str">
        <f t="shared" si="58"/>
        <v>02.07.02.01.019</v>
      </c>
      <c r="G1902" s="1144"/>
      <c r="H1902" s="1142" t="s">
        <v>2567</v>
      </c>
      <c r="J1902" s="1142" t="str">
        <f t="shared" si="59"/>
        <v>02.07.02.01.019 Peralatan Spech Plas</v>
      </c>
    </row>
    <row r="1903" spans="1:10" x14ac:dyDescent="0.25">
      <c r="A1903" s="1142">
        <v>2</v>
      </c>
      <c r="B1903" s="1142">
        <v>7</v>
      </c>
      <c r="C1903" s="1142">
        <v>2</v>
      </c>
      <c r="D1903" s="1142">
        <v>1</v>
      </c>
      <c r="E1903" s="1142">
        <v>20</v>
      </c>
      <c r="F1903" s="1143" t="str">
        <f t="shared" si="58"/>
        <v>02.07.02.01.020</v>
      </c>
      <c r="G1903" s="1144"/>
      <c r="H1903" s="1142" t="s">
        <v>2568</v>
      </c>
      <c r="J1903" s="1142" t="str">
        <f t="shared" si="59"/>
        <v>02.07.02.01.020 Facsimile</v>
      </c>
    </row>
    <row r="1904" spans="1:10" x14ac:dyDescent="0.25">
      <c r="A1904" s="1142">
        <v>2</v>
      </c>
      <c r="B1904" s="1142">
        <v>7</v>
      </c>
      <c r="C1904" s="1142">
        <v>2</v>
      </c>
      <c r="D1904" s="1142">
        <v>1</v>
      </c>
      <c r="E1904" s="1142">
        <v>21</v>
      </c>
      <c r="F1904" s="1143" t="str">
        <f t="shared" si="58"/>
        <v>02.07.02.01.021</v>
      </c>
      <c r="G1904" s="1144"/>
      <c r="H1904" s="1142" t="s">
        <v>2569</v>
      </c>
      <c r="J1904" s="1142" t="str">
        <f t="shared" si="59"/>
        <v>02.07.02.01.021 Handphone</v>
      </c>
    </row>
    <row r="1905" spans="1:10" x14ac:dyDescent="0.25">
      <c r="A1905" s="1142">
        <v>2</v>
      </c>
      <c r="B1905" s="1142">
        <v>7</v>
      </c>
      <c r="C1905" s="1142">
        <v>2</v>
      </c>
      <c r="D1905" s="1142">
        <v>1</v>
      </c>
      <c r="E1905" s="1142">
        <v>22</v>
      </c>
      <c r="F1905" s="1143" t="str">
        <f t="shared" si="58"/>
        <v>02.07.02.01.022</v>
      </c>
      <c r="G1905" s="1144"/>
      <c r="H1905" s="1142" t="s">
        <v>2570</v>
      </c>
      <c r="J1905" s="1142" t="str">
        <f t="shared" si="59"/>
        <v>02.07.02.01.022 Local Battery Telephone</v>
      </c>
    </row>
    <row r="1906" spans="1:10" x14ac:dyDescent="0.25">
      <c r="A1906" s="1142">
        <v>2</v>
      </c>
      <c r="B1906" s="1142">
        <v>7</v>
      </c>
      <c r="C1906" s="1142">
        <v>2</v>
      </c>
      <c r="D1906" s="1142">
        <v>1</v>
      </c>
      <c r="E1906" s="1142">
        <v>23</v>
      </c>
      <c r="F1906" s="1143" t="str">
        <f t="shared" si="58"/>
        <v>02.07.02.01.023</v>
      </c>
      <c r="G1906" s="1144"/>
      <c r="H1906" s="1142" t="s">
        <v>2569</v>
      </c>
      <c r="J1906" s="1142" t="str">
        <f t="shared" si="59"/>
        <v>02.07.02.01.023 Handphone</v>
      </c>
    </row>
    <row r="1907" spans="1:10" x14ac:dyDescent="0.25">
      <c r="A1907" s="1142">
        <v>2</v>
      </c>
      <c r="B1907" s="1142">
        <v>7</v>
      </c>
      <c r="C1907" s="1142">
        <v>2</v>
      </c>
      <c r="D1907" s="1142">
        <v>1</v>
      </c>
      <c r="E1907" s="1142">
        <v>24</v>
      </c>
      <c r="F1907" s="1143" t="str">
        <f t="shared" si="58"/>
        <v>02.07.02.01.024</v>
      </c>
      <c r="G1907" s="1144"/>
      <c r="H1907" s="1142" t="s">
        <v>2571</v>
      </c>
      <c r="J1907" s="1142" t="str">
        <f t="shared" si="59"/>
        <v>02.07.02.01.024 Alat Komunikasi Lain-lain</v>
      </c>
    </row>
    <row r="1908" spans="1:10" x14ac:dyDescent="0.25">
      <c r="A1908" s="1142">
        <v>2</v>
      </c>
      <c r="B1908" s="1142">
        <v>7</v>
      </c>
      <c r="C1908" s="1142">
        <v>2</v>
      </c>
      <c r="D1908" s="1142">
        <v>2</v>
      </c>
      <c r="E1908" s="1142">
        <v>1</v>
      </c>
      <c r="F1908" s="1143" t="str">
        <f t="shared" si="58"/>
        <v>02.07.02.02.001</v>
      </c>
      <c r="G1908" s="1144"/>
      <c r="H1908" s="1142" t="s">
        <v>2572</v>
      </c>
      <c r="J1908" s="1142" t="str">
        <f t="shared" si="59"/>
        <v>02.07.02.02.001 Unit Transceiver SSB Portable</v>
      </c>
    </row>
    <row r="1909" spans="1:10" x14ac:dyDescent="0.25">
      <c r="A1909" s="1142">
        <v>2</v>
      </c>
      <c r="B1909" s="1142">
        <v>7</v>
      </c>
      <c r="C1909" s="1142">
        <v>2</v>
      </c>
      <c r="D1909" s="1142">
        <v>2</v>
      </c>
      <c r="E1909" s="1142">
        <v>2</v>
      </c>
      <c r="F1909" s="1143" t="str">
        <f t="shared" si="58"/>
        <v>02.07.02.02.002</v>
      </c>
      <c r="G1909" s="1144"/>
      <c r="H1909" s="1142" t="s">
        <v>2573</v>
      </c>
      <c r="J1909" s="1142" t="str">
        <f t="shared" si="59"/>
        <v>02.07.02.02.002 Unit Transceiver SSB Transportable</v>
      </c>
    </row>
    <row r="1910" spans="1:10" x14ac:dyDescent="0.25">
      <c r="A1910" s="1142">
        <v>2</v>
      </c>
      <c r="B1910" s="1142">
        <v>7</v>
      </c>
      <c r="C1910" s="1142">
        <v>2</v>
      </c>
      <c r="D1910" s="1142">
        <v>2</v>
      </c>
      <c r="E1910" s="1142">
        <v>3</v>
      </c>
      <c r="F1910" s="1143" t="str">
        <f t="shared" si="58"/>
        <v>02.07.02.02.003</v>
      </c>
      <c r="G1910" s="1144"/>
      <c r="H1910" s="1142" t="s">
        <v>2574</v>
      </c>
      <c r="J1910" s="1142" t="str">
        <f t="shared" si="59"/>
        <v>02.07.02.02.003 Unit Transceiver SSB Statioa + E2210ry]</v>
      </c>
    </row>
    <row r="1911" spans="1:10" x14ac:dyDescent="0.25">
      <c r="A1911" s="1142">
        <v>2</v>
      </c>
      <c r="B1911" s="1142">
        <v>7</v>
      </c>
      <c r="C1911" s="1142">
        <v>2</v>
      </c>
      <c r="D1911" s="1142">
        <v>2</v>
      </c>
      <c r="E1911" s="1142">
        <v>4</v>
      </c>
      <c r="F1911" s="1143" t="str">
        <f t="shared" si="58"/>
        <v>02.07.02.02.004</v>
      </c>
      <c r="G1911" s="1144"/>
      <c r="H1911" s="1142" t="s">
        <v>2575</v>
      </c>
      <c r="J1911" s="1142" t="str">
        <f t="shared" si="59"/>
        <v>02.07.02.02.004 Alat Komunikasi Radio SSB Lain-lain</v>
      </c>
    </row>
    <row r="1912" spans="1:10" x14ac:dyDescent="0.25">
      <c r="A1912" s="1142">
        <v>2</v>
      </c>
      <c r="B1912" s="1142">
        <v>7</v>
      </c>
      <c r="C1912" s="1142">
        <v>2</v>
      </c>
      <c r="D1912" s="1142">
        <v>3</v>
      </c>
      <c r="E1912" s="1142">
        <v>1</v>
      </c>
      <c r="F1912" s="1143" t="str">
        <f t="shared" si="58"/>
        <v>02.07.02.03.001</v>
      </c>
      <c r="G1912" s="1144"/>
      <c r="H1912" s="1142" t="s">
        <v>2576</v>
      </c>
      <c r="J1912" s="1142" t="str">
        <f t="shared" si="59"/>
        <v>02.07.02.03.001 Unit Transceiver HF Portable</v>
      </c>
    </row>
    <row r="1913" spans="1:10" x14ac:dyDescent="0.25">
      <c r="A1913" s="1142">
        <v>2</v>
      </c>
      <c r="B1913" s="1142">
        <v>7</v>
      </c>
      <c r="C1913" s="1142">
        <v>2</v>
      </c>
      <c r="D1913" s="1142">
        <v>3</v>
      </c>
      <c r="E1913" s="1142">
        <v>2</v>
      </c>
      <c r="F1913" s="1143" t="str">
        <f t="shared" si="58"/>
        <v>02.07.02.03.002</v>
      </c>
      <c r="G1913" s="1144"/>
      <c r="H1913" s="1142" t="s">
        <v>2577</v>
      </c>
      <c r="J1913" s="1142" t="str">
        <f t="shared" si="59"/>
        <v>02.07.02.03.002 Unit Transceiver HF Transportable</v>
      </c>
    </row>
    <row r="1914" spans="1:10" x14ac:dyDescent="0.25">
      <c r="A1914" s="1142">
        <v>2</v>
      </c>
      <c r="B1914" s="1142">
        <v>7</v>
      </c>
      <c r="C1914" s="1142">
        <v>2</v>
      </c>
      <c r="D1914" s="1142">
        <v>3</v>
      </c>
      <c r="E1914" s="1142">
        <v>3</v>
      </c>
      <c r="F1914" s="1143" t="str">
        <f t="shared" si="58"/>
        <v>02.07.02.03.003</v>
      </c>
      <c r="G1914" s="1144"/>
      <c r="H1914" s="1142" t="s">
        <v>2578</v>
      </c>
      <c r="J1914" s="1142" t="str">
        <f t="shared" si="59"/>
        <v>02.07.02.03.003 Unit Transceiver Stationary</v>
      </c>
    </row>
    <row r="1915" spans="1:10" x14ac:dyDescent="0.25">
      <c r="A1915" s="1142">
        <v>2</v>
      </c>
      <c r="B1915" s="1142">
        <v>7</v>
      </c>
      <c r="C1915" s="1142">
        <v>2</v>
      </c>
      <c r="D1915" s="1142">
        <v>3</v>
      </c>
      <c r="E1915" s="1142">
        <v>4</v>
      </c>
      <c r="F1915" s="1143" t="str">
        <f t="shared" si="58"/>
        <v>02.07.02.03.004</v>
      </c>
      <c r="G1915" s="1144"/>
      <c r="H1915" s="1142" t="s">
        <v>2579</v>
      </c>
      <c r="J1915" s="1142" t="str">
        <f t="shared" si="59"/>
        <v>02.07.02.03.004 Unit Transceiver FM</v>
      </c>
    </row>
    <row r="1916" spans="1:10" x14ac:dyDescent="0.25">
      <c r="A1916" s="1142">
        <v>2</v>
      </c>
      <c r="B1916" s="1142">
        <v>7</v>
      </c>
      <c r="C1916" s="1142">
        <v>2</v>
      </c>
      <c r="D1916" s="1142">
        <v>3</v>
      </c>
      <c r="E1916" s="1142">
        <v>5</v>
      </c>
      <c r="F1916" s="1143" t="str">
        <f t="shared" si="58"/>
        <v>02.07.02.03.005</v>
      </c>
      <c r="G1916" s="1144"/>
      <c r="H1916" s="1142" t="s">
        <v>2580</v>
      </c>
      <c r="J1916" s="1142" t="str">
        <f t="shared" si="59"/>
        <v>02.07.02.03.005 Alat komunikasi Radio HF/FM Lain-lain</v>
      </c>
    </row>
    <row r="1917" spans="1:10" x14ac:dyDescent="0.25">
      <c r="A1917" s="1142">
        <v>2</v>
      </c>
      <c r="B1917" s="1142">
        <v>7</v>
      </c>
      <c r="C1917" s="1142">
        <v>2</v>
      </c>
      <c r="D1917" s="1142">
        <v>4</v>
      </c>
      <c r="E1917" s="1142">
        <v>1</v>
      </c>
      <c r="F1917" s="1143" t="str">
        <f t="shared" si="58"/>
        <v>02.07.02.04.001</v>
      </c>
      <c r="G1917" s="1144"/>
      <c r="H1917" s="1142" t="s">
        <v>2581</v>
      </c>
      <c r="J1917" s="1142" t="str">
        <f t="shared" si="59"/>
        <v>02.07.02.04.001 Unit Transceiver VHF Portable</v>
      </c>
    </row>
    <row r="1918" spans="1:10" x14ac:dyDescent="0.25">
      <c r="A1918" s="1142">
        <v>2</v>
      </c>
      <c r="B1918" s="1142">
        <v>7</v>
      </c>
      <c r="C1918" s="1142">
        <v>2</v>
      </c>
      <c r="D1918" s="1142">
        <v>4</v>
      </c>
      <c r="E1918" s="1142">
        <v>2</v>
      </c>
      <c r="F1918" s="1143" t="str">
        <f t="shared" si="58"/>
        <v>02.07.02.04.002</v>
      </c>
      <c r="G1918" s="1144"/>
      <c r="H1918" s="1142" t="s">
        <v>2582</v>
      </c>
      <c r="J1918" s="1142" t="str">
        <f t="shared" si="59"/>
        <v>02.07.02.04.002 Unit Transceiver VHF Transportable</v>
      </c>
    </row>
    <row r="1919" spans="1:10" x14ac:dyDescent="0.25">
      <c r="A1919" s="1142">
        <v>2</v>
      </c>
      <c r="B1919" s="1142">
        <v>7</v>
      </c>
      <c r="C1919" s="1142">
        <v>2</v>
      </c>
      <c r="D1919" s="1142">
        <v>4</v>
      </c>
      <c r="E1919" s="1142">
        <v>3</v>
      </c>
      <c r="F1919" s="1143" t="str">
        <f t="shared" si="58"/>
        <v>02.07.02.04.003</v>
      </c>
      <c r="G1919" s="1144"/>
      <c r="H1919" s="1142" t="s">
        <v>2583</v>
      </c>
      <c r="J1919" s="1142" t="str">
        <f t="shared" si="59"/>
        <v>02.07.02.04.003 Unit Transceiver UHF Stationary</v>
      </c>
    </row>
    <row r="1920" spans="1:10" x14ac:dyDescent="0.25">
      <c r="A1920" s="1142">
        <v>2</v>
      </c>
      <c r="B1920" s="1142">
        <v>7</v>
      </c>
      <c r="C1920" s="1142">
        <v>2</v>
      </c>
      <c r="D1920" s="1142">
        <v>4</v>
      </c>
      <c r="E1920" s="1142">
        <v>4</v>
      </c>
      <c r="F1920" s="1143" t="str">
        <f t="shared" si="58"/>
        <v>02.07.02.04.004</v>
      </c>
      <c r="G1920" s="1144"/>
      <c r="H1920" s="1142" t="s">
        <v>2584</v>
      </c>
      <c r="J1920" s="1142" t="str">
        <f t="shared" si="59"/>
        <v>02.07.02.04.004 Alat Komunikasi Radio VHF Lain-lain</v>
      </c>
    </row>
    <row r="1921" spans="1:10" x14ac:dyDescent="0.25">
      <c r="A1921" s="1142">
        <v>2</v>
      </c>
      <c r="B1921" s="1142">
        <v>7</v>
      </c>
      <c r="C1921" s="1142">
        <v>2</v>
      </c>
      <c r="D1921" s="1142">
        <v>5</v>
      </c>
      <c r="E1921" s="1142">
        <v>1</v>
      </c>
      <c r="F1921" s="1143" t="str">
        <f t="shared" si="58"/>
        <v>02.07.02.05.001</v>
      </c>
      <c r="G1921" s="1144"/>
      <c r="H1921" s="1142" t="s">
        <v>2585</v>
      </c>
      <c r="J1921" s="1142" t="str">
        <f t="shared" si="59"/>
        <v>02.07.02.05.001 Unit Transceiver UHF Portable</v>
      </c>
    </row>
    <row r="1922" spans="1:10" x14ac:dyDescent="0.25">
      <c r="A1922" s="1142">
        <v>2</v>
      </c>
      <c r="B1922" s="1142">
        <v>7</v>
      </c>
      <c r="C1922" s="1142">
        <v>2</v>
      </c>
      <c r="D1922" s="1142">
        <v>5</v>
      </c>
      <c r="E1922" s="1142">
        <v>2</v>
      </c>
      <c r="F1922" s="1143" t="str">
        <f t="shared" si="58"/>
        <v>02.07.02.05.002</v>
      </c>
      <c r="G1922" s="1144"/>
      <c r="H1922" s="1142" t="s">
        <v>2586</v>
      </c>
      <c r="J1922" s="1142" t="str">
        <f t="shared" si="59"/>
        <v>02.07.02.05.002 Unit Transceiver UHF Transportable</v>
      </c>
    </row>
    <row r="1923" spans="1:10" x14ac:dyDescent="0.25">
      <c r="A1923" s="1142">
        <v>2</v>
      </c>
      <c r="B1923" s="1142">
        <v>7</v>
      </c>
      <c r="C1923" s="1142">
        <v>2</v>
      </c>
      <c r="D1923" s="1142">
        <v>5</v>
      </c>
      <c r="E1923" s="1142">
        <v>3</v>
      </c>
      <c r="F1923" s="1143" t="str">
        <f t="shared" si="58"/>
        <v>02.07.02.05.003</v>
      </c>
      <c r="G1923" s="1144"/>
      <c r="H1923" s="1142" t="s">
        <v>2583</v>
      </c>
      <c r="J1923" s="1142" t="str">
        <f t="shared" si="59"/>
        <v>02.07.02.05.003 Unit Transceiver UHF Stationary</v>
      </c>
    </row>
    <row r="1924" spans="1:10" x14ac:dyDescent="0.25">
      <c r="A1924" s="1142">
        <v>2</v>
      </c>
      <c r="B1924" s="1142">
        <v>7</v>
      </c>
      <c r="C1924" s="1142">
        <v>2</v>
      </c>
      <c r="D1924" s="1142">
        <v>5</v>
      </c>
      <c r="E1924" s="1142">
        <v>4</v>
      </c>
      <c r="F1924" s="1143" t="str">
        <f t="shared" ref="F1924:F1987" si="60">IF(A1924&lt;&gt;"",RIGHT("0"&amp;A1924,2)&amp;"."&amp;RIGHT("0"&amp;B1924,2)&amp;"."&amp;RIGHT("0"&amp;C1924,2)&amp;"."&amp;RIGHT("0"&amp;D1924,2)&amp;"."&amp;IF(LEN(E1924)&lt;3,RIGHT("00"&amp;E1924,3),E1924),"")</f>
        <v>02.07.02.05.004</v>
      </c>
      <c r="G1924" s="1144"/>
      <c r="H1924" s="1142" t="s">
        <v>2587</v>
      </c>
      <c r="J1924" s="1142" t="str">
        <f t="shared" ref="J1924:J1987" si="61">F1924&amp;" "&amp;H1924</f>
        <v>02.07.02.05.004 Alat komunikasi Radio UHF Lain-lain</v>
      </c>
    </row>
    <row r="1925" spans="1:10" x14ac:dyDescent="0.25">
      <c r="A1925" s="1142">
        <v>2</v>
      </c>
      <c r="B1925" s="1142">
        <v>7</v>
      </c>
      <c r="C1925" s="1142">
        <v>2</v>
      </c>
      <c r="D1925" s="1142">
        <v>6</v>
      </c>
      <c r="E1925" s="1142">
        <v>1</v>
      </c>
      <c r="F1925" s="1143" t="str">
        <f t="shared" si="60"/>
        <v>02.07.02.06.001</v>
      </c>
      <c r="G1925" s="1144"/>
      <c r="H1925" s="1142" t="s">
        <v>2588</v>
      </c>
      <c r="J1925" s="1142" t="str">
        <f t="shared" si="61"/>
        <v>02.07.02.06.001 Publik Address (Lapangan)</v>
      </c>
    </row>
    <row r="1926" spans="1:10" x14ac:dyDescent="0.25">
      <c r="A1926" s="1142">
        <v>2</v>
      </c>
      <c r="B1926" s="1142">
        <v>7</v>
      </c>
      <c r="C1926" s="1142">
        <v>2</v>
      </c>
      <c r="D1926" s="1142">
        <v>6</v>
      </c>
      <c r="E1926" s="1142">
        <v>2</v>
      </c>
      <c r="F1926" s="1143" t="str">
        <f t="shared" si="60"/>
        <v>02.07.02.06.002</v>
      </c>
      <c r="G1926" s="1144"/>
      <c r="H1926" s="1142" t="s">
        <v>2589</v>
      </c>
      <c r="J1926" s="1142" t="str">
        <f t="shared" si="61"/>
        <v>02.07.02.06.002 Wireless Amplifier</v>
      </c>
    </row>
    <row r="1927" spans="1:10" x14ac:dyDescent="0.25">
      <c r="A1927" s="1142">
        <v>2</v>
      </c>
      <c r="B1927" s="1142">
        <v>7</v>
      </c>
      <c r="C1927" s="1142">
        <v>2</v>
      </c>
      <c r="D1927" s="1142">
        <v>6</v>
      </c>
      <c r="E1927" s="1142">
        <v>3</v>
      </c>
      <c r="F1927" s="1143" t="str">
        <f t="shared" si="60"/>
        <v>02.07.02.06.003</v>
      </c>
      <c r="G1927" s="1144"/>
      <c r="H1927" s="1142" t="s">
        <v>2590</v>
      </c>
      <c r="J1927" s="1142" t="str">
        <f t="shared" si="61"/>
        <v>02.07.02.06.003 Slide Projector (Lapangan)</v>
      </c>
    </row>
    <row r="1928" spans="1:10" x14ac:dyDescent="0.25">
      <c r="A1928" s="1142">
        <v>2</v>
      </c>
      <c r="B1928" s="1142">
        <v>7</v>
      </c>
      <c r="C1928" s="1142">
        <v>2</v>
      </c>
      <c r="D1928" s="1142">
        <v>6</v>
      </c>
      <c r="E1928" s="1142">
        <v>4</v>
      </c>
      <c r="F1928" s="1143" t="str">
        <f t="shared" si="60"/>
        <v>02.07.02.06.004</v>
      </c>
      <c r="G1928" s="1144"/>
      <c r="H1928" s="1142" t="s">
        <v>2591</v>
      </c>
      <c r="J1928" s="1142" t="str">
        <f t="shared" si="61"/>
        <v>02.07.02.06.004 Alat Komunikasi Sosial Lain-lain</v>
      </c>
    </row>
    <row r="1929" spans="1:10" x14ac:dyDescent="0.25">
      <c r="A1929" s="1142">
        <v>2</v>
      </c>
      <c r="B1929" s="1142">
        <v>7</v>
      </c>
      <c r="C1929" s="1142">
        <v>2</v>
      </c>
      <c r="D1929" s="1142">
        <v>7</v>
      </c>
      <c r="E1929" s="1142">
        <v>1</v>
      </c>
      <c r="F1929" s="1143" t="str">
        <f t="shared" si="60"/>
        <v>02.07.02.07.001</v>
      </c>
      <c r="G1929" s="1144"/>
      <c r="H1929" s="1142" t="s">
        <v>2592</v>
      </c>
      <c r="J1929" s="1142" t="str">
        <f t="shared" si="61"/>
        <v>02.07.02.07.001 Morse Keyer</v>
      </c>
    </row>
    <row r="1930" spans="1:10" x14ac:dyDescent="0.25">
      <c r="A1930" s="1142">
        <v>2</v>
      </c>
      <c r="B1930" s="1142">
        <v>7</v>
      </c>
      <c r="C1930" s="1142">
        <v>2</v>
      </c>
      <c r="D1930" s="1142">
        <v>7</v>
      </c>
      <c r="E1930" s="1142">
        <v>2</v>
      </c>
      <c r="F1930" s="1143" t="str">
        <f t="shared" si="60"/>
        <v>02.07.02.07.002</v>
      </c>
      <c r="G1930" s="1144"/>
      <c r="H1930" s="1142" t="s">
        <v>2593</v>
      </c>
      <c r="J1930" s="1142" t="str">
        <f t="shared" si="61"/>
        <v>02.07.02.07.002 Automatic Morse Keyer</v>
      </c>
    </row>
    <row r="1931" spans="1:10" x14ac:dyDescent="0.25">
      <c r="A1931" s="1142">
        <v>2</v>
      </c>
      <c r="B1931" s="1142">
        <v>7</v>
      </c>
      <c r="C1931" s="1142">
        <v>2</v>
      </c>
      <c r="D1931" s="1142">
        <v>7</v>
      </c>
      <c r="E1931" s="1142">
        <v>3</v>
      </c>
      <c r="F1931" s="1143" t="str">
        <f t="shared" si="60"/>
        <v>02.07.02.07.003</v>
      </c>
      <c r="G1931" s="1144"/>
      <c r="H1931" s="1142" t="s">
        <v>2594</v>
      </c>
      <c r="J1931" s="1142" t="str">
        <f t="shared" si="61"/>
        <v>02.07.02.07.003 Alat Semboyan</v>
      </c>
    </row>
    <row r="1932" spans="1:10" x14ac:dyDescent="0.25">
      <c r="A1932" s="1142">
        <v>2</v>
      </c>
      <c r="B1932" s="1142">
        <v>7</v>
      </c>
      <c r="C1932" s="1142">
        <v>2</v>
      </c>
      <c r="D1932" s="1142">
        <v>7</v>
      </c>
      <c r="E1932" s="1142">
        <v>4</v>
      </c>
      <c r="F1932" s="1143" t="str">
        <f t="shared" si="60"/>
        <v>02.07.02.07.004</v>
      </c>
      <c r="G1932" s="1144"/>
      <c r="H1932" s="1142" t="s">
        <v>2595</v>
      </c>
      <c r="J1932" s="1142" t="str">
        <f t="shared" si="61"/>
        <v>02.07.02.07.004 Alat-alat Sandi Lain-lain</v>
      </c>
    </row>
    <row r="1933" spans="1:10" x14ac:dyDescent="0.25">
      <c r="A1933" s="1142">
        <v>2</v>
      </c>
      <c r="B1933" s="1142">
        <v>7</v>
      </c>
      <c r="C1933" s="1142">
        <v>3</v>
      </c>
      <c r="D1933" s="1142">
        <v>1</v>
      </c>
      <c r="E1933" s="1142">
        <v>1</v>
      </c>
      <c r="F1933" s="1143" t="str">
        <f t="shared" si="60"/>
        <v>02.07.03.01.001</v>
      </c>
      <c r="G1933" s="1144"/>
      <c r="H1933" s="1142" t="s">
        <v>2596</v>
      </c>
      <c r="J1933" s="1142" t="str">
        <f t="shared" si="61"/>
        <v>02.07.03.01.001 Unit Pemancar MF/MW Portable</v>
      </c>
    </row>
    <row r="1934" spans="1:10" x14ac:dyDescent="0.25">
      <c r="A1934" s="1142">
        <v>2</v>
      </c>
      <c r="B1934" s="1142">
        <v>7</v>
      </c>
      <c r="C1934" s="1142">
        <v>3</v>
      </c>
      <c r="D1934" s="1142">
        <v>1</v>
      </c>
      <c r="E1934" s="1142">
        <v>2</v>
      </c>
      <c r="F1934" s="1143" t="str">
        <f t="shared" si="60"/>
        <v>02.07.03.01.002</v>
      </c>
      <c r="G1934" s="1144"/>
      <c r="H1934" s="1142" t="s">
        <v>2597</v>
      </c>
      <c r="J1934" s="1142" t="str">
        <f t="shared" si="61"/>
        <v>02.07.03.01.002 Unit Pemancar MF/MW Transportable</v>
      </c>
    </row>
    <row r="1935" spans="1:10" x14ac:dyDescent="0.25">
      <c r="A1935" s="1142">
        <v>2</v>
      </c>
      <c r="B1935" s="1142">
        <v>7</v>
      </c>
      <c r="C1935" s="1142">
        <v>3</v>
      </c>
      <c r="D1935" s="1142">
        <v>1</v>
      </c>
      <c r="E1935" s="1142">
        <v>3</v>
      </c>
      <c r="F1935" s="1143" t="str">
        <f t="shared" si="60"/>
        <v>02.07.03.01.003</v>
      </c>
      <c r="G1935" s="1144"/>
      <c r="H1935" s="1142" t="s">
        <v>2598</v>
      </c>
      <c r="J1935" s="1142" t="str">
        <f t="shared" si="61"/>
        <v>02.07.03.01.003 Unit Pemancar MF/MW Stationary</v>
      </c>
    </row>
    <row r="1936" spans="1:10" x14ac:dyDescent="0.25">
      <c r="A1936" s="1142">
        <v>2</v>
      </c>
      <c r="B1936" s="1142">
        <v>7</v>
      </c>
      <c r="C1936" s="1142">
        <v>3</v>
      </c>
      <c r="D1936" s="1142">
        <v>1</v>
      </c>
      <c r="E1936" s="1142">
        <v>4</v>
      </c>
      <c r="F1936" s="1143" t="str">
        <f t="shared" si="60"/>
        <v>02.07.03.01.004</v>
      </c>
      <c r="G1936" s="1144"/>
      <c r="H1936" s="1142" t="s">
        <v>2599</v>
      </c>
      <c r="J1936" s="1142" t="str">
        <f t="shared" si="61"/>
        <v>02.07.03.01.004 Peralatan Pemancar MF/MW Lain-lain</v>
      </c>
    </row>
    <row r="1937" spans="1:10" x14ac:dyDescent="0.25">
      <c r="A1937" s="1142">
        <v>2</v>
      </c>
      <c r="B1937" s="1142">
        <v>7</v>
      </c>
      <c r="C1937" s="1142">
        <v>3</v>
      </c>
      <c r="D1937" s="1142">
        <v>2</v>
      </c>
      <c r="E1937" s="1142">
        <v>1</v>
      </c>
      <c r="F1937" s="1143" t="str">
        <f t="shared" si="60"/>
        <v>02.07.03.02.001</v>
      </c>
      <c r="G1937" s="1144"/>
      <c r="H1937" s="1142" t="s">
        <v>2600</v>
      </c>
      <c r="J1937" s="1142" t="str">
        <f t="shared" si="61"/>
        <v>02.07.03.02.001 Unit Pemancar HF/SW Portable</v>
      </c>
    </row>
    <row r="1938" spans="1:10" x14ac:dyDescent="0.25">
      <c r="A1938" s="1142">
        <v>2</v>
      </c>
      <c r="B1938" s="1142">
        <v>7</v>
      </c>
      <c r="C1938" s="1142">
        <v>3</v>
      </c>
      <c r="D1938" s="1142">
        <v>2</v>
      </c>
      <c r="E1938" s="1142">
        <v>2</v>
      </c>
      <c r="F1938" s="1143" t="str">
        <f t="shared" si="60"/>
        <v>02.07.03.02.002</v>
      </c>
      <c r="G1938" s="1144"/>
      <c r="H1938" s="1142" t="s">
        <v>2601</v>
      </c>
      <c r="J1938" s="1142" t="str">
        <f t="shared" si="61"/>
        <v>02.07.03.02.002 Unit Pemancar HF/SW Transportable</v>
      </c>
    </row>
    <row r="1939" spans="1:10" x14ac:dyDescent="0.25">
      <c r="A1939" s="1142">
        <v>2</v>
      </c>
      <c r="B1939" s="1142">
        <v>7</v>
      </c>
      <c r="C1939" s="1142">
        <v>3</v>
      </c>
      <c r="D1939" s="1142">
        <v>2</v>
      </c>
      <c r="E1939" s="1142">
        <v>3</v>
      </c>
      <c r="F1939" s="1143" t="str">
        <f t="shared" si="60"/>
        <v>02.07.03.02.003</v>
      </c>
      <c r="G1939" s="1144"/>
      <c r="H1939" s="1142" t="s">
        <v>2602</v>
      </c>
      <c r="J1939" s="1142" t="str">
        <f t="shared" si="61"/>
        <v>02.07.03.02.003 Unit Pemancar HF/SW Stationary</v>
      </c>
    </row>
    <row r="1940" spans="1:10" x14ac:dyDescent="0.25">
      <c r="A1940" s="1142">
        <v>2</v>
      </c>
      <c r="B1940" s="1142">
        <v>7</v>
      </c>
      <c r="C1940" s="1142">
        <v>3</v>
      </c>
      <c r="D1940" s="1142">
        <v>2</v>
      </c>
      <c r="E1940" s="1142">
        <v>4</v>
      </c>
      <c r="F1940" s="1143" t="str">
        <f t="shared" si="60"/>
        <v>02.07.03.02.004</v>
      </c>
      <c r="G1940" s="1144"/>
      <c r="H1940" s="1142" t="s">
        <v>2603</v>
      </c>
      <c r="J1940" s="1142" t="str">
        <f t="shared" si="61"/>
        <v>02.07.03.02.004 Alat Pemancar HF/SW Lain-lain</v>
      </c>
    </row>
    <row r="1941" spans="1:10" x14ac:dyDescent="0.25">
      <c r="A1941" s="1142">
        <v>2</v>
      </c>
      <c r="B1941" s="1142">
        <v>7</v>
      </c>
      <c r="C1941" s="1142">
        <v>3</v>
      </c>
      <c r="D1941" s="1142">
        <v>3</v>
      </c>
      <c r="E1941" s="1142">
        <v>1</v>
      </c>
      <c r="F1941" s="1143" t="str">
        <f t="shared" si="60"/>
        <v>02.07.03.03.001</v>
      </c>
      <c r="G1941" s="1144"/>
      <c r="H1941" s="1142" t="s">
        <v>2604</v>
      </c>
      <c r="J1941" s="1142" t="str">
        <f t="shared" si="61"/>
        <v>02.07.03.03.001 Unit Pemancar VHF/FM Portable</v>
      </c>
    </row>
    <row r="1942" spans="1:10" x14ac:dyDescent="0.25">
      <c r="A1942" s="1142">
        <v>2</v>
      </c>
      <c r="B1942" s="1142">
        <v>7</v>
      </c>
      <c r="C1942" s="1142">
        <v>3</v>
      </c>
      <c r="D1942" s="1142">
        <v>3</v>
      </c>
      <c r="E1942" s="1142">
        <v>2</v>
      </c>
      <c r="F1942" s="1143" t="str">
        <f t="shared" si="60"/>
        <v>02.07.03.03.002</v>
      </c>
      <c r="G1942" s="1144"/>
      <c r="H1942" s="1142" t="s">
        <v>2605</v>
      </c>
      <c r="J1942" s="1142" t="str">
        <f t="shared" si="61"/>
        <v>02.07.03.03.002 Unit Pemancar VHF/FM Transportable</v>
      </c>
    </row>
    <row r="1943" spans="1:10" x14ac:dyDescent="0.25">
      <c r="A1943" s="1142">
        <v>2</v>
      </c>
      <c r="B1943" s="1142">
        <v>7</v>
      </c>
      <c r="C1943" s="1142">
        <v>3</v>
      </c>
      <c r="D1943" s="1142">
        <v>3</v>
      </c>
      <c r="E1943" s="1142">
        <v>3</v>
      </c>
      <c r="F1943" s="1143" t="str">
        <f t="shared" si="60"/>
        <v>02.07.03.03.003</v>
      </c>
      <c r="G1943" s="1144"/>
      <c r="H1943" s="1142" t="s">
        <v>2606</v>
      </c>
      <c r="J1943" s="1142" t="str">
        <f t="shared" si="61"/>
        <v>02.07.03.03.003 Unit Pemancar VHF/FM Stationary</v>
      </c>
    </row>
    <row r="1944" spans="1:10" x14ac:dyDescent="0.25">
      <c r="A1944" s="1142">
        <v>2</v>
      </c>
      <c r="B1944" s="1142">
        <v>7</v>
      </c>
      <c r="C1944" s="1142">
        <v>3</v>
      </c>
      <c r="D1944" s="1142">
        <v>3</v>
      </c>
      <c r="E1944" s="1142">
        <v>4</v>
      </c>
      <c r="F1944" s="1143" t="str">
        <f t="shared" si="60"/>
        <v>02.07.03.03.004</v>
      </c>
      <c r="G1944" s="1144"/>
      <c r="H1944" s="1142" t="s">
        <v>2607</v>
      </c>
      <c r="J1944" s="1142" t="str">
        <f t="shared" si="61"/>
        <v>02.07.03.03.004 Alat Pemancar VHF/FM  Lain-lain</v>
      </c>
    </row>
    <row r="1945" spans="1:10" x14ac:dyDescent="0.25">
      <c r="A1945" s="1142">
        <v>2</v>
      </c>
      <c r="B1945" s="1142">
        <v>7</v>
      </c>
      <c r="C1945" s="1142">
        <v>3</v>
      </c>
      <c r="D1945" s="1142">
        <v>4</v>
      </c>
      <c r="E1945" s="1142">
        <v>1</v>
      </c>
      <c r="F1945" s="1143" t="str">
        <f t="shared" si="60"/>
        <v>02.07.03.04.001</v>
      </c>
      <c r="G1945" s="1144"/>
      <c r="H1945" s="1142" t="s">
        <v>2608</v>
      </c>
      <c r="J1945" s="1142" t="str">
        <f t="shared" si="61"/>
        <v>02.07.03.04.001 Unit Pemancar UHF Portable</v>
      </c>
    </row>
    <row r="1946" spans="1:10" x14ac:dyDescent="0.25">
      <c r="A1946" s="1142">
        <v>2</v>
      </c>
      <c r="B1946" s="1142">
        <v>7</v>
      </c>
      <c r="C1946" s="1142">
        <v>3</v>
      </c>
      <c r="D1946" s="1142">
        <v>4</v>
      </c>
      <c r="E1946" s="1142">
        <v>2</v>
      </c>
      <c r="F1946" s="1143" t="str">
        <f t="shared" si="60"/>
        <v>02.07.03.04.002</v>
      </c>
      <c r="G1946" s="1144"/>
      <c r="H1946" s="1142" t="s">
        <v>2609</v>
      </c>
      <c r="J1946" s="1142" t="str">
        <f t="shared" si="61"/>
        <v>02.07.03.04.002 Unit Pemancar UHF Transportable</v>
      </c>
    </row>
    <row r="1947" spans="1:10" x14ac:dyDescent="0.25">
      <c r="A1947" s="1142">
        <v>2</v>
      </c>
      <c r="B1947" s="1142">
        <v>7</v>
      </c>
      <c r="C1947" s="1142">
        <v>3</v>
      </c>
      <c r="D1947" s="1142">
        <v>4</v>
      </c>
      <c r="E1947" s="1142">
        <v>3</v>
      </c>
      <c r="F1947" s="1143" t="str">
        <f t="shared" si="60"/>
        <v>02.07.03.04.003</v>
      </c>
      <c r="G1947" s="1144"/>
      <c r="H1947" s="1142" t="s">
        <v>2610</v>
      </c>
      <c r="J1947" s="1142" t="str">
        <f t="shared" si="61"/>
        <v>02.07.03.04.003 Unit Pemancar UHF Statioanry</v>
      </c>
    </row>
    <row r="1948" spans="1:10" x14ac:dyDescent="0.25">
      <c r="A1948" s="1142">
        <v>2</v>
      </c>
      <c r="B1948" s="1142">
        <v>7</v>
      </c>
      <c r="C1948" s="1142">
        <v>3</v>
      </c>
      <c r="D1948" s="1142">
        <v>4</v>
      </c>
      <c r="E1948" s="1142">
        <v>4</v>
      </c>
      <c r="F1948" s="1143" t="str">
        <f t="shared" si="60"/>
        <v>02.07.03.04.004</v>
      </c>
      <c r="G1948" s="1144"/>
      <c r="H1948" s="1142" t="s">
        <v>2611</v>
      </c>
      <c r="J1948" s="1142" t="str">
        <f t="shared" si="61"/>
        <v>02.07.03.04.004 Portable Reporter Link</v>
      </c>
    </row>
    <row r="1949" spans="1:10" x14ac:dyDescent="0.25">
      <c r="A1949" s="1142">
        <v>2</v>
      </c>
      <c r="B1949" s="1142">
        <v>7</v>
      </c>
      <c r="C1949" s="1142">
        <v>3</v>
      </c>
      <c r="D1949" s="1142">
        <v>4</v>
      </c>
      <c r="E1949" s="1142">
        <v>5</v>
      </c>
      <c r="F1949" s="1143" t="str">
        <f t="shared" si="60"/>
        <v>02.07.03.04.005</v>
      </c>
      <c r="G1949" s="1144"/>
      <c r="H1949" s="1142" t="s">
        <v>2612</v>
      </c>
      <c r="J1949" s="1142" t="str">
        <f t="shared" si="61"/>
        <v>02.07.03.04.005 Alat Pemancar UHF Lain-lain</v>
      </c>
    </row>
    <row r="1950" spans="1:10" x14ac:dyDescent="0.25">
      <c r="A1950" s="1142">
        <v>2</v>
      </c>
      <c r="B1950" s="1142">
        <v>7</v>
      </c>
      <c r="C1950" s="1142">
        <v>3</v>
      </c>
      <c r="D1950" s="1142">
        <v>5</v>
      </c>
      <c r="E1950" s="1142">
        <v>1</v>
      </c>
      <c r="F1950" s="1143" t="str">
        <f t="shared" si="60"/>
        <v>02.07.03.05.001</v>
      </c>
      <c r="G1950" s="1144"/>
      <c r="H1950" s="1142" t="s">
        <v>2613</v>
      </c>
      <c r="J1950" s="1142" t="str">
        <f t="shared" si="61"/>
        <v>02.07.03.05.001 Unit Pemancar SHF Portable</v>
      </c>
    </row>
    <row r="1951" spans="1:10" x14ac:dyDescent="0.25">
      <c r="A1951" s="1142">
        <v>2</v>
      </c>
      <c r="B1951" s="1142">
        <v>7</v>
      </c>
      <c r="C1951" s="1142">
        <v>3</v>
      </c>
      <c r="D1951" s="1142">
        <v>5</v>
      </c>
      <c r="E1951" s="1142">
        <v>2</v>
      </c>
      <c r="F1951" s="1143" t="str">
        <f t="shared" si="60"/>
        <v>02.07.03.05.002</v>
      </c>
      <c r="G1951" s="1144"/>
      <c r="H1951" s="1142" t="s">
        <v>2614</v>
      </c>
      <c r="J1951" s="1142" t="str">
        <f t="shared" si="61"/>
        <v>02.07.03.05.002 Unit Pemancar SHF Transportable</v>
      </c>
    </row>
    <row r="1952" spans="1:10" x14ac:dyDescent="0.25">
      <c r="A1952" s="1142">
        <v>2</v>
      </c>
      <c r="B1952" s="1142">
        <v>7</v>
      </c>
      <c r="C1952" s="1142">
        <v>3</v>
      </c>
      <c r="D1952" s="1142">
        <v>5</v>
      </c>
      <c r="E1952" s="1142">
        <v>3</v>
      </c>
      <c r="F1952" s="1143" t="str">
        <f t="shared" si="60"/>
        <v>02.07.03.05.003</v>
      </c>
      <c r="G1952" s="1144"/>
      <c r="H1952" s="1142" t="s">
        <v>2615</v>
      </c>
      <c r="J1952" s="1142" t="str">
        <f t="shared" si="61"/>
        <v>02.07.03.05.003 Unit Pemancar SHF Stationary</v>
      </c>
    </row>
    <row r="1953" spans="1:10" x14ac:dyDescent="0.25">
      <c r="A1953" s="1142">
        <v>2</v>
      </c>
      <c r="B1953" s="1142">
        <v>7</v>
      </c>
      <c r="C1953" s="1142">
        <v>3</v>
      </c>
      <c r="D1953" s="1142">
        <v>5</v>
      </c>
      <c r="E1953" s="1142">
        <v>4</v>
      </c>
      <c r="F1953" s="1143" t="str">
        <f t="shared" si="60"/>
        <v>02.07.03.05.004</v>
      </c>
      <c r="G1953" s="1144"/>
      <c r="H1953" s="1142" t="s">
        <v>2616</v>
      </c>
      <c r="J1953" s="1142" t="str">
        <f t="shared" si="61"/>
        <v>02.07.03.05.004 Satelite Link (Up/Down Link)</v>
      </c>
    </row>
    <row r="1954" spans="1:10" x14ac:dyDescent="0.25">
      <c r="A1954" s="1142">
        <v>2</v>
      </c>
      <c r="B1954" s="1142">
        <v>7</v>
      </c>
      <c r="C1954" s="1142">
        <v>3</v>
      </c>
      <c r="D1954" s="1142">
        <v>5</v>
      </c>
      <c r="E1954" s="1142">
        <v>5</v>
      </c>
      <c r="F1954" s="1143" t="str">
        <f t="shared" si="60"/>
        <v>02.07.03.05.005</v>
      </c>
      <c r="G1954" s="1144"/>
      <c r="H1954" s="1142" t="s">
        <v>2617</v>
      </c>
      <c r="J1954" s="1142" t="str">
        <f t="shared" si="61"/>
        <v>02.07.03.05.005 Alat Pemancar SHF Lain-lain</v>
      </c>
    </row>
    <row r="1955" spans="1:10" x14ac:dyDescent="0.25">
      <c r="A1955" s="1142">
        <v>2</v>
      </c>
      <c r="B1955" s="1142">
        <v>7</v>
      </c>
      <c r="C1955" s="1142">
        <v>3</v>
      </c>
      <c r="D1955" s="1142">
        <v>6</v>
      </c>
      <c r="E1955" s="1142">
        <v>1</v>
      </c>
      <c r="F1955" s="1143" t="str">
        <f t="shared" si="60"/>
        <v>02.07.03.06.001</v>
      </c>
      <c r="G1955" s="1144"/>
      <c r="H1955" s="1142" t="s">
        <v>2618</v>
      </c>
      <c r="J1955" s="1142" t="str">
        <f t="shared" si="61"/>
        <v>02.07.03.06.001 Antena MF/MW Portable</v>
      </c>
    </row>
    <row r="1956" spans="1:10" x14ac:dyDescent="0.25">
      <c r="A1956" s="1142">
        <v>2</v>
      </c>
      <c r="B1956" s="1142">
        <v>7</v>
      </c>
      <c r="C1956" s="1142">
        <v>3</v>
      </c>
      <c r="D1956" s="1142">
        <v>6</v>
      </c>
      <c r="E1956" s="1142">
        <v>2</v>
      </c>
      <c r="F1956" s="1143" t="str">
        <f t="shared" si="60"/>
        <v>02.07.03.06.002</v>
      </c>
      <c r="G1956" s="1144"/>
      <c r="H1956" s="1142" t="s">
        <v>2619</v>
      </c>
      <c r="J1956" s="1142" t="str">
        <f t="shared" si="61"/>
        <v>02.07.03.06.002 Antena MF/MW Transportable</v>
      </c>
    </row>
    <row r="1957" spans="1:10" x14ac:dyDescent="0.25">
      <c r="A1957" s="1142">
        <v>2</v>
      </c>
      <c r="B1957" s="1142">
        <v>7</v>
      </c>
      <c r="C1957" s="1142">
        <v>3</v>
      </c>
      <c r="D1957" s="1142">
        <v>6</v>
      </c>
      <c r="E1957" s="1142">
        <v>3</v>
      </c>
      <c r="F1957" s="1143" t="str">
        <f t="shared" si="60"/>
        <v>02.07.03.06.003</v>
      </c>
      <c r="G1957" s="1144"/>
      <c r="H1957" s="1142" t="s">
        <v>2620</v>
      </c>
      <c r="J1957" s="1142" t="str">
        <f t="shared" si="61"/>
        <v>02.07.03.06.003 Antena MF/MW Stationary</v>
      </c>
    </row>
    <row r="1958" spans="1:10" x14ac:dyDescent="0.25">
      <c r="A1958" s="1142">
        <v>2</v>
      </c>
      <c r="B1958" s="1142">
        <v>7</v>
      </c>
      <c r="C1958" s="1142">
        <v>3</v>
      </c>
      <c r="D1958" s="1142">
        <v>6</v>
      </c>
      <c r="E1958" s="1142">
        <v>4</v>
      </c>
      <c r="F1958" s="1143" t="str">
        <f t="shared" si="60"/>
        <v>02.07.03.06.004</v>
      </c>
      <c r="G1958" s="1144"/>
      <c r="H1958" s="1142" t="s">
        <v>2621</v>
      </c>
      <c r="J1958" s="1142" t="str">
        <f t="shared" si="61"/>
        <v>02.07.03.06.004 Peralatan Antena MF/MW Lain-lain</v>
      </c>
    </row>
    <row r="1959" spans="1:10" x14ac:dyDescent="0.25">
      <c r="A1959" s="1142">
        <v>2</v>
      </c>
      <c r="B1959" s="1142">
        <v>7</v>
      </c>
      <c r="C1959" s="1142">
        <v>3</v>
      </c>
      <c r="D1959" s="1142">
        <v>7</v>
      </c>
      <c r="E1959" s="1142">
        <v>1</v>
      </c>
      <c r="F1959" s="1143" t="str">
        <f t="shared" si="60"/>
        <v>02.07.03.07.001</v>
      </c>
      <c r="G1959" s="1144"/>
      <c r="H1959" s="1142" t="s">
        <v>2622</v>
      </c>
      <c r="J1959" s="1142" t="str">
        <f t="shared" si="61"/>
        <v>02.07.03.07.001 Antena HF/SW Portable</v>
      </c>
    </row>
    <row r="1960" spans="1:10" x14ac:dyDescent="0.25">
      <c r="A1960" s="1142">
        <v>2</v>
      </c>
      <c r="B1960" s="1142">
        <v>7</v>
      </c>
      <c r="C1960" s="1142">
        <v>3</v>
      </c>
      <c r="D1960" s="1142">
        <v>7</v>
      </c>
      <c r="E1960" s="1142">
        <v>2</v>
      </c>
      <c r="F1960" s="1143" t="str">
        <f t="shared" si="60"/>
        <v>02.07.03.07.002</v>
      </c>
      <c r="G1960" s="1144"/>
      <c r="H1960" s="1142" t="s">
        <v>2623</v>
      </c>
      <c r="J1960" s="1142" t="str">
        <f t="shared" si="61"/>
        <v>02.07.03.07.002 Antena HF/SW Transportable</v>
      </c>
    </row>
    <row r="1961" spans="1:10" x14ac:dyDescent="0.25">
      <c r="A1961" s="1142">
        <v>2</v>
      </c>
      <c r="B1961" s="1142">
        <v>7</v>
      </c>
      <c r="C1961" s="1142">
        <v>3</v>
      </c>
      <c r="D1961" s="1142">
        <v>7</v>
      </c>
      <c r="E1961" s="1142">
        <v>3</v>
      </c>
      <c r="F1961" s="1143" t="str">
        <f t="shared" si="60"/>
        <v>02.07.03.07.003</v>
      </c>
      <c r="G1961" s="1144"/>
      <c r="H1961" s="1142" t="s">
        <v>2624</v>
      </c>
      <c r="J1961" s="1142" t="str">
        <f t="shared" si="61"/>
        <v>02.07.03.07.003 Antena HF/SW Stationary</v>
      </c>
    </row>
    <row r="1962" spans="1:10" x14ac:dyDescent="0.25">
      <c r="A1962" s="1142">
        <v>2</v>
      </c>
      <c r="B1962" s="1142">
        <v>7</v>
      </c>
      <c r="C1962" s="1142">
        <v>3</v>
      </c>
      <c r="D1962" s="1142">
        <v>7</v>
      </c>
      <c r="E1962" s="1142">
        <v>4</v>
      </c>
      <c r="F1962" s="1143" t="str">
        <f t="shared" si="60"/>
        <v>02.07.03.07.004</v>
      </c>
      <c r="G1962" s="1144"/>
      <c r="H1962" s="1142" t="s">
        <v>2625</v>
      </c>
      <c r="J1962" s="1142" t="str">
        <f t="shared" si="61"/>
        <v>02.07.03.07.004 Peralatan Antena HF/SW Lain-lain</v>
      </c>
    </row>
    <row r="1963" spans="1:10" x14ac:dyDescent="0.25">
      <c r="A1963" s="1142">
        <v>2</v>
      </c>
      <c r="B1963" s="1142">
        <v>7</v>
      </c>
      <c r="C1963" s="1142">
        <v>3</v>
      </c>
      <c r="D1963" s="1142">
        <v>8</v>
      </c>
      <c r="E1963" s="1142">
        <v>1</v>
      </c>
      <c r="F1963" s="1143" t="str">
        <f t="shared" si="60"/>
        <v>02.07.03.08.001</v>
      </c>
      <c r="G1963" s="1144"/>
      <c r="H1963" s="1142" t="s">
        <v>2626</v>
      </c>
      <c r="J1963" s="1142" t="str">
        <f t="shared" si="61"/>
        <v>02.07.03.08.001 Antena VHF/FM Portable</v>
      </c>
    </row>
    <row r="1964" spans="1:10" x14ac:dyDescent="0.25">
      <c r="A1964" s="1142">
        <v>2</v>
      </c>
      <c r="B1964" s="1142">
        <v>7</v>
      </c>
      <c r="C1964" s="1142">
        <v>3</v>
      </c>
      <c r="D1964" s="1142">
        <v>8</v>
      </c>
      <c r="E1964" s="1142">
        <v>2</v>
      </c>
      <c r="F1964" s="1143" t="str">
        <f t="shared" si="60"/>
        <v>02.07.03.08.002</v>
      </c>
      <c r="G1964" s="1144"/>
      <c r="H1964" s="1142" t="s">
        <v>2627</v>
      </c>
      <c r="J1964" s="1142" t="str">
        <f t="shared" si="61"/>
        <v>02.07.03.08.002 Antena VHF/FM Transportable</v>
      </c>
    </row>
    <row r="1965" spans="1:10" x14ac:dyDescent="0.25">
      <c r="A1965" s="1142">
        <v>2</v>
      </c>
      <c r="B1965" s="1142">
        <v>7</v>
      </c>
      <c r="C1965" s="1142">
        <v>3</v>
      </c>
      <c r="D1965" s="1142">
        <v>8</v>
      </c>
      <c r="E1965" s="1142">
        <v>3</v>
      </c>
      <c r="F1965" s="1143" t="str">
        <f t="shared" si="60"/>
        <v>02.07.03.08.003</v>
      </c>
      <c r="G1965" s="1144"/>
      <c r="H1965" s="1142" t="s">
        <v>2628</v>
      </c>
      <c r="J1965" s="1142" t="str">
        <f t="shared" si="61"/>
        <v>02.07.03.08.003 Antena VHF/FM Stationary</v>
      </c>
    </row>
    <row r="1966" spans="1:10" x14ac:dyDescent="0.25">
      <c r="A1966" s="1142">
        <v>2</v>
      </c>
      <c r="B1966" s="1142">
        <v>7</v>
      </c>
      <c r="C1966" s="1142">
        <v>3</v>
      </c>
      <c r="D1966" s="1142">
        <v>8</v>
      </c>
      <c r="E1966" s="1142">
        <v>4</v>
      </c>
      <c r="F1966" s="1143" t="str">
        <f t="shared" si="60"/>
        <v>02.07.03.08.004</v>
      </c>
      <c r="G1966" s="1144"/>
      <c r="H1966" s="1142" t="s">
        <v>2629</v>
      </c>
      <c r="J1966" s="1142" t="str">
        <f t="shared" si="61"/>
        <v>02.07.03.08.004 Peralatan Antena VHF/FM Lain-lain</v>
      </c>
    </row>
    <row r="1967" spans="1:10" x14ac:dyDescent="0.25">
      <c r="A1967" s="1142">
        <v>2</v>
      </c>
      <c r="B1967" s="1142">
        <v>7</v>
      </c>
      <c r="C1967" s="1142">
        <v>3</v>
      </c>
      <c r="D1967" s="1142">
        <v>9</v>
      </c>
      <c r="E1967" s="1142">
        <v>1</v>
      </c>
      <c r="F1967" s="1143" t="str">
        <f t="shared" si="60"/>
        <v>02.07.03.09.001</v>
      </c>
      <c r="G1967" s="1144"/>
      <c r="H1967" s="1142" t="s">
        <v>2630</v>
      </c>
      <c r="J1967" s="1142" t="str">
        <f t="shared" si="61"/>
        <v>02.07.03.09.001 Antena UHF Portable</v>
      </c>
    </row>
    <row r="1968" spans="1:10" x14ac:dyDescent="0.25">
      <c r="A1968" s="1142">
        <v>2</v>
      </c>
      <c r="B1968" s="1142">
        <v>7</v>
      </c>
      <c r="C1968" s="1142">
        <v>3</v>
      </c>
      <c r="D1968" s="1142">
        <v>9</v>
      </c>
      <c r="E1968" s="1142">
        <v>2</v>
      </c>
      <c r="F1968" s="1143" t="str">
        <f t="shared" si="60"/>
        <v>02.07.03.09.002</v>
      </c>
      <c r="G1968" s="1144"/>
      <c r="H1968" s="1142" t="s">
        <v>2631</v>
      </c>
      <c r="J1968" s="1142" t="str">
        <f t="shared" si="61"/>
        <v>02.07.03.09.002 Antena UHF Transportable</v>
      </c>
    </row>
    <row r="1969" spans="1:10" x14ac:dyDescent="0.25">
      <c r="A1969" s="1142">
        <v>2</v>
      </c>
      <c r="B1969" s="1142">
        <v>7</v>
      </c>
      <c r="C1969" s="1142">
        <v>3</v>
      </c>
      <c r="D1969" s="1142">
        <v>9</v>
      </c>
      <c r="E1969" s="1142">
        <v>3</v>
      </c>
      <c r="F1969" s="1143" t="str">
        <f t="shared" si="60"/>
        <v>02.07.03.09.003</v>
      </c>
      <c r="G1969" s="1144"/>
      <c r="H1969" s="1142" t="s">
        <v>2632</v>
      </c>
      <c r="J1969" s="1142" t="str">
        <f t="shared" si="61"/>
        <v>02.07.03.09.003 Antena UHF Statioanry</v>
      </c>
    </row>
    <row r="1970" spans="1:10" x14ac:dyDescent="0.25">
      <c r="A1970" s="1142">
        <v>2</v>
      </c>
      <c r="B1970" s="1142">
        <v>7</v>
      </c>
      <c r="C1970" s="1142">
        <v>3</v>
      </c>
      <c r="D1970" s="1142">
        <v>9</v>
      </c>
      <c r="E1970" s="1142">
        <v>4</v>
      </c>
      <c r="F1970" s="1143" t="str">
        <f t="shared" si="60"/>
        <v>02.07.03.09.004</v>
      </c>
      <c r="G1970" s="1144"/>
      <c r="H1970" s="1142" t="s">
        <v>2633</v>
      </c>
      <c r="J1970" s="1142" t="str">
        <f t="shared" si="61"/>
        <v>02.07.03.09.004 Peralatan Antena UHF  Lain-lain</v>
      </c>
    </row>
    <row r="1971" spans="1:10" x14ac:dyDescent="0.25">
      <c r="A1971" s="1142">
        <v>2</v>
      </c>
      <c r="B1971" s="1142">
        <v>7</v>
      </c>
      <c r="C1971" s="1142">
        <v>3</v>
      </c>
      <c r="D1971" s="1142">
        <v>10</v>
      </c>
      <c r="E1971" s="1142">
        <v>1</v>
      </c>
      <c r="F1971" s="1143" t="str">
        <f t="shared" si="60"/>
        <v>02.07.03.10.001</v>
      </c>
      <c r="G1971" s="1144"/>
      <c r="H1971" s="1142" t="s">
        <v>2634</v>
      </c>
      <c r="J1971" s="1142" t="str">
        <f t="shared" si="61"/>
        <v>02.07.03.10.001  Antena SHF/Parabola Portable</v>
      </c>
    </row>
    <row r="1972" spans="1:10" x14ac:dyDescent="0.25">
      <c r="A1972" s="1142">
        <v>2</v>
      </c>
      <c r="B1972" s="1142">
        <v>7</v>
      </c>
      <c r="C1972" s="1142">
        <v>3</v>
      </c>
      <c r="D1972" s="1142">
        <v>10</v>
      </c>
      <c r="E1972" s="1142">
        <v>2</v>
      </c>
      <c r="F1972" s="1143" t="str">
        <f t="shared" si="60"/>
        <v>02.07.03.10.002</v>
      </c>
      <c r="G1972" s="1144"/>
      <c r="H1972" s="1142" t="s">
        <v>2635</v>
      </c>
      <c r="J1972" s="1142" t="str">
        <f t="shared" si="61"/>
        <v>02.07.03.10.002  Antena SHF/Parabola Transportable</v>
      </c>
    </row>
    <row r="1973" spans="1:10" x14ac:dyDescent="0.25">
      <c r="A1973" s="1142">
        <v>2</v>
      </c>
      <c r="B1973" s="1142">
        <v>7</v>
      </c>
      <c r="C1973" s="1142">
        <v>3</v>
      </c>
      <c r="D1973" s="1142">
        <v>10</v>
      </c>
      <c r="E1973" s="1142">
        <v>3</v>
      </c>
      <c r="F1973" s="1143" t="str">
        <f t="shared" si="60"/>
        <v>02.07.03.10.003</v>
      </c>
      <c r="G1973" s="1144"/>
      <c r="H1973" s="1142" t="s">
        <v>2636</v>
      </c>
      <c r="J1973" s="1142" t="str">
        <f t="shared" si="61"/>
        <v>02.07.03.10.003  Antena SHF/Parabola Stationary</v>
      </c>
    </row>
    <row r="1974" spans="1:10" x14ac:dyDescent="0.25">
      <c r="A1974" s="1142">
        <v>2</v>
      </c>
      <c r="B1974" s="1142">
        <v>7</v>
      </c>
      <c r="C1974" s="1142">
        <v>3</v>
      </c>
      <c r="D1974" s="1142">
        <v>10</v>
      </c>
      <c r="E1974" s="1142">
        <v>4</v>
      </c>
      <c r="F1974" s="1143" t="str">
        <f t="shared" si="60"/>
        <v>02.07.03.10.004</v>
      </c>
      <c r="G1974" s="1144"/>
      <c r="H1974" s="1142" t="s">
        <v>2637</v>
      </c>
      <c r="J1974" s="1142" t="str">
        <f t="shared" si="61"/>
        <v>02.07.03.10.004 Peralatan Antena SHF/Parabola  Lain-lain</v>
      </c>
    </row>
    <row r="1975" spans="1:10" x14ac:dyDescent="0.25">
      <c r="A1975" s="1142">
        <v>2</v>
      </c>
      <c r="B1975" s="1142">
        <v>7</v>
      </c>
      <c r="C1975" s="1142">
        <v>3</v>
      </c>
      <c r="D1975" s="1142">
        <v>11</v>
      </c>
      <c r="E1975" s="1142">
        <v>1</v>
      </c>
      <c r="F1975" s="1143" t="str">
        <f t="shared" si="60"/>
        <v>02.07.03.11.001</v>
      </c>
      <c r="G1975" s="1144"/>
      <c r="H1975" s="1142" t="s">
        <v>2638</v>
      </c>
      <c r="J1975" s="1142" t="str">
        <f t="shared" si="61"/>
        <v>02.07.03.11.001 Translator VHF/VHF Portable</v>
      </c>
    </row>
    <row r="1976" spans="1:10" x14ac:dyDescent="0.25">
      <c r="A1976" s="1142">
        <v>2</v>
      </c>
      <c r="B1976" s="1142">
        <v>7</v>
      </c>
      <c r="C1976" s="1142">
        <v>3</v>
      </c>
      <c r="D1976" s="1142">
        <v>11</v>
      </c>
      <c r="E1976" s="1142">
        <v>2</v>
      </c>
      <c r="F1976" s="1143" t="str">
        <f t="shared" si="60"/>
        <v>02.07.03.11.002</v>
      </c>
      <c r="G1976" s="1144"/>
      <c r="H1976" s="1142" t="s">
        <v>2639</v>
      </c>
      <c r="J1976" s="1142" t="str">
        <f t="shared" si="61"/>
        <v>02.07.03.11.002 Translator VHF/VHF Transportable</v>
      </c>
    </row>
    <row r="1977" spans="1:10" x14ac:dyDescent="0.25">
      <c r="A1977" s="1142">
        <v>2</v>
      </c>
      <c r="B1977" s="1142">
        <v>7</v>
      </c>
      <c r="C1977" s="1142">
        <v>3</v>
      </c>
      <c r="D1977" s="1142">
        <v>11</v>
      </c>
      <c r="E1977" s="1142">
        <v>3</v>
      </c>
      <c r="F1977" s="1143" t="str">
        <f t="shared" si="60"/>
        <v>02.07.03.11.003</v>
      </c>
      <c r="G1977" s="1144"/>
      <c r="H1977" s="1142" t="s">
        <v>2640</v>
      </c>
      <c r="J1977" s="1142" t="str">
        <f t="shared" si="61"/>
        <v>02.07.03.11.003 Translator VHF/VHF Stationary</v>
      </c>
    </row>
    <row r="1978" spans="1:10" x14ac:dyDescent="0.25">
      <c r="A1978" s="1142">
        <v>2</v>
      </c>
      <c r="B1978" s="1142">
        <v>7</v>
      </c>
      <c r="C1978" s="1142">
        <v>3</v>
      </c>
      <c r="D1978" s="1142">
        <v>11</v>
      </c>
      <c r="E1978" s="1142">
        <v>4</v>
      </c>
      <c r="F1978" s="1143" t="str">
        <f t="shared" si="60"/>
        <v>02.07.03.11.004</v>
      </c>
      <c r="G1978" s="1144"/>
      <c r="H1978" s="1142" t="s">
        <v>2641</v>
      </c>
      <c r="J1978" s="1142" t="str">
        <f t="shared" si="61"/>
        <v>02.07.03.11.004 Peralatan Translator VHF Lain-lain</v>
      </c>
    </row>
    <row r="1979" spans="1:10" x14ac:dyDescent="0.25">
      <c r="A1979" s="1142">
        <v>2</v>
      </c>
      <c r="B1979" s="1142">
        <v>7</v>
      </c>
      <c r="C1979" s="1142">
        <v>3</v>
      </c>
      <c r="D1979" s="1142">
        <v>12</v>
      </c>
      <c r="E1979" s="1142">
        <v>1</v>
      </c>
      <c r="F1979" s="1143" t="str">
        <f t="shared" si="60"/>
        <v>02.07.03.12.001</v>
      </c>
      <c r="G1979" s="1144"/>
      <c r="H1979" s="1142" t="s">
        <v>2642</v>
      </c>
      <c r="J1979" s="1142" t="str">
        <f t="shared" si="61"/>
        <v>02.07.03.12.001 Translator UHF Portable</v>
      </c>
    </row>
    <row r="1980" spans="1:10" x14ac:dyDescent="0.25">
      <c r="A1980" s="1142">
        <v>2</v>
      </c>
      <c r="B1980" s="1142">
        <v>7</v>
      </c>
      <c r="C1980" s="1142">
        <v>3</v>
      </c>
      <c r="D1980" s="1142">
        <v>12</v>
      </c>
      <c r="E1980" s="1142">
        <v>2</v>
      </c>
      <c r="F1980" s="1143" t="str">
        <f t="shared" si="60"/>
        <v>02.07.03.12.002</v>
      </c>
      <c r="G1980" s="1144"/>
      <c r="H1980" s="1142" t="s">
        <v>2643</v>
      </c>
      <c r="J1980" s="1142" t="str">
        <f t="shared" si="61"/>
        <v>02.07.03.12.002 Translator UHF Transportable</v>
      </c>
    </row>
    <row r="1981" spans="1:10" x14ac:dyDescent="0.25">
      <c r="A1981" s="1142">
        <v>2</v>
      </c>
      <c r="B1981" s="1142">
        <v>7</v>
      </c>
      <c r="C1981" s="1142">
        <v>3</v>
      </c>
      <c r="D1981" s="1142">
        <v>12</v>
      </c>
      <c r="E1981" s="1142">
        <v>3</v>
      </c>
      <c r="F1981" s="1143" t="str">
        <f t="shared" si="60"/>
        <v>02.07.03.12.003</v>
      </c>
      <c r="G1981" s="1144"/>
      <c r="H1981" s="1142" t="s">
        <v>2644</v>
      </c>
      <c r="J1981" s="1142" t="str">
        <f t="shared" si="61"/>
        <v>02.07.03.12.003 Translator UHF Stationary</v>
      </c>
    </row>
    <row r="1982" spans="1:10" x14ac:dyDescent="0.25">
      <c r="A1982" s="1142">
        <v>2</v>
      </c>
      <c r="B1982" s="1142">
        <v>7</v>
      </c>
      <c r="C1982" s="1142">
        <v>3</v>
      </c>
      <c r="D1982" s="1142">
        <v>12</v>
      </c>
      <c r="E1982" s="1142">
        <v>4</v>
      </c>
      <c r="F1982" s="1143" t="str">
        <f t="shared" si="60"/>
        <v>02.07.03.12.004</v>
      </c>
      <c r="G1982" s="1144"/>
      <c r="H1982" s="1142" t="s">
        <v>2645</v>
      </c>
      <c r="J1982" s="1142" t="str">
        <f t="shared" si="61"/>
        <v>02.07.03.12.004 Peralatan Translator UHF Lain-lain</v>
      </c>
    </row>
    <row r="1983" spans="1:10" x14ac:dyDescent="0.25">
      <c r="A1983" s="1142">
        <v>2</v>
      </c>
      <c r="B1983" s="1142">
        <v>7</v>
      </c>
      <c r="C1983" s="1142">
        <v>3</v>
      </c>
      <c r="D1983" s="1142">
        <v>13</v>
      </c>
      <c r="E1983" s="1142">
        <v>1</v>
      </c>
      <c r="F1983" s="1143" t="str">
        <f t="shared" si="60"/>
        <v>02.07.03.13.001</v>
      </c>
      <c r="G1983" s="1144"/>
      <c r="H1983" s="1142" t="s">
        <v>2646</v>
      </c>
      <c r="J1983" s="1142" t="str">
        <f t="shared" si="61"/>
        <v>02.07.03.13.001 Translator VHF/UHF Portable</v>
      </c>
    </row>
    <row r="1984" spans="1:10" x14ac:dyDescent="0.25">
      <c r="A1984" s="1142">
        <v>2</v>
      </c>
      <c r="B1984" s="1142">
        <v>7</v>
      </c>
      <c r="C1984" s="1142">
        <v>3</v>
      </c>
      <c r="D1984" s="1142">
        <v>13</v>
      </c>
      <c r="E1984" s="1142">
        <v>2</v>
      </c>
      <c r="F1984" s="1143" t="str">
        <f t="shared" si="60"/>
        <v>02.07.03.13.002</v>
      </c>
      <c r="G1984" s="1144"/>
      <c r="H1984" s="1142" t="s">
        <v>2647</v>
      </c>
      <c r="J1984" s="1142" t="str">
        <f t="shared" si="61"/>
        <v>02.07.03.13.002 Translator VHF/UHF Transportable</v>
      </c>
    </row>
    <row r="1985" spans="1:10" x14ac:dyDescent="0.25">
      <c r="A1985" s="1142">
        <v>2</v>
      </c>
      <c r="B1985" s="1142">
        <v>7</v>
      </c>
      <c r="C1985" s="1142">
        <v>3</v>
      </c>
      <c r="D1985" s="1142">
        <v>13</v>
      </c>
      <c r="E1985" s="1142">
        <v>3</v>
      </c>
      <c r="F1985" s="1143" t="str">
        <f t="shared" si="60"/>
        <v>02.07.03.13.003</v>
      </c>
      <c r="G1985" s="1144"/>
      <c r="H1985" s="1142" t="s">
        <v>2648</v>
      </c>
      <c r="J1985" s="1142" t="str">
        <f t="shared" si="61"/>
        <v>02.07.03.13.003 Translator VHF/UHF Stationary</v>
      </c>
    </row>
    <row r="1986" spans="1:10" x14ac:dyDescent="0.25">
      <c r="A1986" s="1142">
        <v>2</v>
      </c>
      <c r="B1986" s="1142">
        <v>7</v>
      </c>
      <c r="C1986" s="1142">
        <v>3</v>
      </c>
      <c r="D1986" s="1142">
        <v>13</v>
      </c>
      <c r="E1986" s="1142">
        <v>4</v>
      </c>
      <c r="F1986" s="1143" t="str">
        <f t="shared" si="60"/>
        <v>02.07.03.13.004</v>
      </c>
      <c r="G1986" s="1144"/>
      <c r="H1986" s="1142" t="s">
        <v>2649</v>
      </c>
      <c r="J1986" s="1142" t="str">
        <f t="shared" si="61"/>
        <v>02.07.03.13.004 Peralatan Translator VHF /UHF Lain-lain</v>
      </c>
    </row>
    <row r="1987" spans="1:10" x14ac:dyDescent="0.25">
      <c r="A1987" s="1142">
        <v>2</v>
      </c>
      <c r="B1987" s="1142">
        <v>7</v>
      </c>
      <c r="C1987" s="1142">
        <v>3</v>
      </c>
      <c r="D1987" s="1142">
        <v>14</v>
      </c>
      <c r="E1987" s="1142">
        <v>1</v>
      </c>
      <c r="F1987" s="1143" t="str">
        <f t="shared" si="60"/>
        <v>02.07.03.14.001</v>
      </c>
      <c r="G1987" s="1144"/>
      <c r="H1987" s="1142" t="s">
        <v>2650</v>
      </c>
      <c r="J1987" s="1142" t="str">
        <f t="shared" si="61"/>
        <v>02.07.03.14.001 Translator UHF/VHF Portable</v>
      </c>
    </row>
    <row r="1988" spans="1:10" x14ac:dyDescent="0.25">
      <c r="A1988" s="1142">
        <v>2</v>
      </c>
      <c r="B1988" s="1142">
        <v>7</v>
      </c>
      <c r="C1988" s="1142">
        <v>3</v>
      </c>
      <c r="D1988" s="1142">
        <v>14</v>
      </c>
      <c r="E1988" s="1142">
        <v>2</v>
      </c>
      <c r="F1988" s="1143" t="str">
        <f t="shared" ref="F1988:F2051" si="62">IF(A1988&lt;&gt;"",RIGHT("0"&amp;A1988,2)&amp;"."&amp;RIGHT("0"&amp;B1988,2)&amp;"."&amp;RIGHT("0"&amp;C1988,2)&amp;"."&amp;RIGHT("0"&amp;D1988,2)&amp;"."&amp;IF(LEN(E1988)&lt;3,RIGHT("00"&amp;E1988,3),E1988),"")</f>
        <v>02.07.03.14.002</v>
      </c>
      <c r="G1988" s="1144"/>
      <c r="H1988" s="1142" t="s">
        <v>2651</v>
      </c>
      <c r="J1988" s="1142" t="str">
        <f t="shared" ref="J1988:J2051" si="63">F1988&amp;" "&amp;H1988</f>
        <v>02.07.03.14.002 Translator UHF/VHF Transportable</v>
      </c>
    </row>
    <row r="1989" spans="1:10" x14ac:dyDescent="0.25">
      <c r="A1989" s="1142">
        <v>2</v>
      </c>
      <c r="B1989" s="1142">
        <v>7</v>
      </c>
      <c r="C1989" s="1142">
        <v>3</v>
      </c>
      <c r="D1989" s="1142">
        <v>14</v>
      </c>
      <c r="E1989" s="1142">
        <v>3</v>
      </c>
      <c r="F1989" s="1143" t="str">
        <f t="shared" si="62"/>
        <v>02.07.03.14.003</v>
      </c>
      <c r="G1989" s="1144"/>
      <c r="H1989" s="1142" t="s">
        <v>2652</v>
      </c>
      <c r="J1989" s="1142" t="str">
        <f t="shared" si="63"/>
        <v>02.07.03.14.003 Translator UHF/VHF Stationary</v>
      </c>
    </row>
    <row r="1990" spans="1:10" x14ac:dyDescent="0.25">
      <c r="A1990" s="1142">
        <v>2</v>
      </c>
      <c r="B1990" s="1142">
        <v>7</v>
      </c>
      <c r="C1990" s="1142">
        <v>3</v>
      </c>
      <c r="D1990" s="1142">
        <v>14</v>
      </c>
      <c r="E1990" s="1142">
        <v>4</v>
      </c>
      <c r="F1990" s="1143" t="str">
        <f t="shared" si="62"/>
        <v>02.07.03.14.004</v>
      </c>
      <c r="G1990" s="1144"/>
      <c r="H1990" s="1142" t="s">
        <v>2653</v>
      </c>
      <c r="J1990" s="1142" t="str">
        <f t="shared" si="63"/>
        <v>02.07.03.14.004 Peralatan Translator UHF/VHF  Lain-lain</v>
      </c>
    </row>
    <row r="1991" spans="1:10" x14ac:dyDescent="0.25">
      <c r="A1991" s="1142">
        <v>2</v>
      </c>
      <c r="B1991" s="1142">
        <v>7</v>
      </c>
      <c r="C1991" s="1142">
        <v>3</v>
      </c>
      <c r="D1991" s="1142">
        <v>15</v>
      </c>
      <c r="E1991" s="1142">
        <v>1</v>
      </c>
      <c r="F1991" s="1143" t="str">
        <f t="shared" si="62"/>
        <v>02.07.03.15.001</v>
      </c>
      <c r="G1991" s="1144"/>
      <c r="H1991" s="1142" t="s">
        <v>2654</v>
      </c>
      <c r="J1991" s="1142" t="str">
        <f t="shared" si="63"/>
        <v>02.07.03.15.001 Microvawe FPU Portable</v>
      </c>
    </row>
    <row r="1992" spans="1:10" x14ac:dyDescent="0.25">
      <c r="A1992" s="1142">
        <v>2</v>
      </c>
      <c r="B1992" s="1142">
        <v>7</v>
      </c>
      <c r="C1992" s="1142">
        <v>3</v>
      </c>
      <c r="D1992" s="1142">
        <v>15</v>
      </c>
      <c r="E1992" s="1142">
        <v>2</v>
      </c>
      <c r="F1992" s="1143" t="str">
        <f t="shared" si="62"/>
        <v>02.07.03.15.002</v>
      </c>
      <c r="G1992" s="1144"/>
      <c r="H1992" s="1142" t="s">
        <v>2655</v>
      </c>
      <c r="J1992" s="1142" t="str">
        <f t="shared" si="63"/>
        <v>02.07.03.15.002 Microvawe FPU Transportable</v>
      </c>
    </row>
    <row r="1993" spans="1:10" x14ac:dyDescent="0.25">
      <c r="A1993" s="1142">
        <v>2</v>
      </c>
      <c r="B1993" s="1142">
        <v>7</v>
      </c>
      <c r="C1993" s="1142">
        <v>3</v>
      </c>
      <c r="D1993" s="1142">
        <v>15</v>
      </c>
      <c r="E1993" s="1142">
        <v>3</v>
      </c>
      <c r="F1993" s="1143" t="str">
        <f t="shared" si="62"/>
        <v>02.07.03.15.003</v>
      </c>
      <c r="G1993" s="1144"/>
      <c r="H1993" s="1142" t="s">
        <v>2656</v>
      </c>
      <c r="J1993" s="1142" t="str">
        <f t="shared" si="63"/>
        <v>02.07.03.15.003 Microvawe FPU Stationary</v>
      </c>
    </row>
    <row r="1994" spans="1:10" x14ac:dyDescent="0.25">
      <c r="A1994" s="1142">
        <v>2</v>
      </c>
      <c r="B1994" s="1142">
        <v>7</v>
      </c>
      <c r="C1994" s="1142">
        <v>3</v>
      </c>
      <c r="D1994" s="1142">
        <v>15</v>
      </c>
      <c r="E1994" s="1142">
        <v>4</v>
      </c>
      <c r="F1994" s="1143" t="str">
        <f t="shared" si="62"/>
        <v>02.07.03.15.004</v>
      </c>
      <c r="G1994" s="1144"/>
      <c r="H1994" s="1142" t="s">
        <v>2657</v>
      </c>
      <c r="J1994" s="1142" t="str">
        <f t="shared" si="63"/>
        <v>02.07.03.15.004 Peralatan Microwave FPU</v>
      </c>
    </row>
    <row r="1995" spans="1:10" x14ac:dyDescent="0.25">
      <c r="A1995" s="1142">
        <v>2</v>
      </c>
      <c r="B1995" s="1142">
        <v>7</v>
      </c>
      <c r="C1995" s="1142">
        <v>3</v>
      </c>
      <c r="D1995" s="1142">
        <v>16</v>
      </c>
      <c r="E1995" s="1142">
        <v>1</v>
      </c>
      <c r="F1995" s="1143" t="str">
        <f t="shared" si="62"/>
        <v>02.07.03.16.001</v>
      </c>
      <c r="G1995" s="1144"/>
      <c r="H1995" s="1142" t="s">
        <v>2658</v>
      </c>
      <c r="J1995" s="1142" t="str">
        <f t="shared" si="63"/>
        <v>02.07.03.16.001 Microvawe Terestrial Portable</v>
      </c>
    </row>
    <row r="1996" spans="1:10" x14ac:dyDescent="0.25">
      <c r="A1996" s="1142">
        <v>2</v>
      </c>
      <c r="B1996" s="1142">
        <v>7</v>
      </c>
      <c r="C1996" s="1142">
        <v>3</v>
      </c>
      <c r="D1996" s="1142">
        <v>16</v>
      </c>
      <c r="E1996" s="1142">
        <v>2</v>
      </c>
      <c r="F1996" s="1143" t="str">
        <f t="shared" si="62"/>
        <v>02.07.03.16.002</v>
      </c>
      <c r="G1996" s="1144"/>
      <c r="H1996" s="1142" t="s">
        <v>2659</v>
      </c>
      <c r="J1996" s="1142" t="str">
        <f t="shared" si="63"/>
        <v>02.07.03.16.002 Microvawe Terestrial Transportable</v>
      </c>
    </row>
    <row r="1997" spans="1:10" x14ac:dyDescent="0.25">
      <c r="A1997" s="1142">
        <v>2</v>
      </c>
      <c r="B1997" s="1142">
        <v>7</v>
      </c>
      <c r="C1997" s="1142">
        <v>3</v>
      </c>
      <c r="D1997" s="1142">
        <v>16</v>
      </c>
      <c r="E1997" s="1142">
        <v>3</v>
      </c>
      <c r="F1997" s="1143" t="str">
        <f t="shared" si="62"/>
        <v>02.07.03.16.003</v>
      </c>
      <c r="G1997" s="1144"/>
      <c r="H1997" s="1142" t="s">
        <v>2660</v>
      </c>
      <c r="J1997" s="1142" t="str">
        <f t="shared" si="63"/>
        <v>02.07.03.16.003 Microvawe Terestrial Stationary</v>
      </c>
    </row>
    <row r="1998" spans="1:10" x14ac:dyDescent="0.25">
      <c r="A1998" s="1142">
        <v>2</v>
      </c>
      <c r="B1998" s="1142">
        <v>7</v>
      </c>
      <c r="C1998" s="1142">
        <v>3</v>
      </c>
      <c r="D1998" s="1142">
        <v>16</v>
      </c>
      <c r="E1998" s="1142">
        <v>4</v>
      </c>
      <c r="F1998" s="1143" t="str">
        <f t="shared" si="62"/>
        <v>02.07.03.16.004</v>
      </c>
      <c r="G1998" s="1144"/>
      <c r="H1998" s="1142" t="s">
        <v>2661</v>
      </c>
      <c r="J1998" s="1142" t="str">
        <f t="shared" si="63"/>
        <v>02.07.03.16.004 Peralatan Microwave Terestrial Lain-lain</v>
      </c>
    </row>
    <row r="1999" spans="1:10" x14ac:dyDescent="0.25">
      <c r="A1999" s="1142">
        <v>2</v>
      </c>
      <c r="B1999" s="1142">
        <v>7</v>
      </c>
      <c r="C1999" s="1142">
        <v>3</v>
      </c>
      <c r="D1999" s="1142">
        <v>17</v>
      </c>
      <c r="E1999" s="1142">
        <v>1</v>
      </c>
      <c r="F1999" s="1143" t="str">
        <f t="shared" si="62"/>
        <v>02.07.03.17.001</v>
      </c>
      <c r="G1999" s="1144"/>
      <c r="H1999" s="1142" t="s">
        <v>2662</v>
      </c>
      <c r="J1999" s="1142" t="str">
        <f t="shared" si="63"/>
        <v>02.07.03.17.001 Microvawe TVRO Portable</v>
      </c>
    </row>
    <row r="2000" spans="1:10" x14ac:dyDescent="0.25">
      <c r="A2000" s="1142">
        <v>2</v>
      </c>
      <c r="B2000" s="1142">
        <v>7</v>
      </c>
      <c r="C2000" s="1142">
        <v>3</v>
      </c>
      <c r="D2000" s="1142">
        <v>17</v>
      </c>
      <c r="E2000" s="1142">
        <v>2</v>
      </c>
      <c r="F2000" s="1143" t="str">
        <f t="shared" si="62"/>
        <v>02.07.03.17.002</v>
      </c>
      <c r="G2000" s="1144"/>
      <c r="H2000" s="1142" t="s">
        <v>2663</v>
      </c>
      <c r="J2000" s="1142" t="str">
        <f t="shared" si="63"/>
        <v>02.07.03.17.002 Microvawe TVRO Transportable</v>
      </c>
    </row>
    <row r="2001" spans="1:10" x14ac:dyDescent="0.25">
      <c r="A2001" s="1142">
        <v>2</v>
      </c>
      <c r="B2001" s="1142">
        <v>7</v>
      </c>
      <c r="C2001" s="1142">
        <v>3</v>
      </c>
      <c r="D2001" s="1142">
        <v>17</v>
      </c>
      <c r="E2001" s="1142">
        <v>3</v>
      </c>
      <c r="F2001" s="1143" t="str">
        <f t="shared" si="62"/>
        <v>02.07.03.17.003</v>
      </c>
      <c r="G2001" s="1144"/>
      <c r="H2001" s="1142" t="s">
        <v>2664</v>
      </c>
      <c r="J2001" s="1142" t="str">
        <f t="shared" si="63"/>
        <v>02.07.03.17.003 Microvawe TVRO Stationary</v>
      </c>
    </row>
    <row r="2002" spans="1:10" x14ac:dyDescent="0.25">
      <c r="A2002" s="1142">
        <v>2</v>
      </c>
      <c r="B2002" s="1142">
        <v>7</v>
      </c>
      <c r="C2002" s="1142">
        <v>3</v>
      </c>
      <c r="D2002" s="1142">
        <v>17</v>
      </c>
      <c r="E2002" s="1142">
        <v>4</v>
      </c>
      <c r="F2002" s="1143" t="str">
        <f t="shared" si="62"/>
        <v>02.07.03.17.004</v>
      </c>
      <c r="G2002" s="1144"/>
      <c r="H2002" s="1142" t="s">
        <v>2665</v>
      </c>
      <c r="J2002" s="1142" t="str">
        <f t="shared" si="63"/>
        <v>02.07.03.17.004 Peralatan Microwave TVRO  Lain-lain</v>
      </c>
    </row>
    <row r="2003" spans="1:10" x14ac:dyDescent="0.25">
      <c r="A2003" s="1142">
        <v>2</v>
      </c>
      <c r="B2003" s="1142">
        <v>7</v>
      </c>
      <c r="C2003" s="1142">
        <v>3</v>
      </c>
      <c r="D2003" s="1142">
        <v>18</v>
      </c>
      <c r="E2003" s="1142">
        <v>1</v>
      </c>
      <c r="F2003" s="1143" t="str">
        <f t="shared" si="62"/>
        <v>02.07.03.18.001</v>
      </c>
      <c r="G2003" s="1144"/>
      <c r="H2003" s="1142" t="s">
        <v>2666</v>
      </c>
      <c r="J2003" s="1142" t="str">
        <f t="shared" si="63"/>
        <v>02.07.03.18.001 Dummy Load Portable</v>
      </c>
    </row>
    <row r="2004" spans="1:10" x14ac:dyDescent="0.25">
      <c r="A2004" s="1142">
        <v>2</v>
      </c>
      <c r="B2004" s="1142">
        <v>7</v>
      </c>
      <c r="C2004" s="1142">
        <v>3</v>
      </c>
      <c r="D2004" s="1142">
        <v>18</v>
      </c>
      <c r="E2004" s="1142">
        <v>2</v>
      </c>
      <c r="F2004" s="1143" t="str">
        <f t="shared" si="62"/>
        <v>02.07.03.18.002</v>
      </c>
      <c r="G2004" s="1144"/>
      <c r="H2004" s="1142" t="s">
        <v>2667</v>
      </c>
      <c r="J2004" s="1142" t="str">
        <f t="shared" si="63"/>
        <v>02.07.03.18.002 Dummy Load Transportable</v>
      </c>
    </row>
    <row r="2005" spans="1:10" x14ac:dyDescent="0.25">
      <c r="A2005" s="1142">
        <v>2</v>
      </c>
      <c r="B2005" s="1142">
        <v>7</v>
      </c>
      <c r="C2005" s="1142">
        <v>3</v>
      </c>
      <c r="D2005" s="1142">
        <v>18</v>
      </c>
      <c r="E2005" s="1142">
        <v>3</v>
      </c>
      <c r="F2005" s="1143" t="str">
        <f t="shared" si="62"/>
        <v>02.07.03.18.003</v>
      </c>
      <c r="G2005" s="1144"/>
      <c r="H2005" s="1142" t="s">
        <v>2668</v>
      </c>
      <c r="J2005" s="1142" t="str">
        <f t="shared" si="63"/>
        <v>02.07.03.18.003 Dummy Load Stationary</v>
      </c>
    </row>
    <row r="2006" spans="1:10" x14ac:dyDescent="0.25">
      <c r="A2006" s="1142">
        <v>2</v>
      </c>
      <c r="B2006" s="1142">
        <v>7</v>
      </c>
      <c r="C2006" s="1142">
        <v>3</v>
      </c>
      <c r="D2006" s="1142">
        <v>18</v>
      </c>
      <c r="E2006" s="1142">
        <v>4</v>
      </c>
      <c r="F2006" s="1143" t="str">
        <f t="shared" si="62"/>
        <v>02.07.03.18.004</v>
      </c>
      <c r="G2006" s="1144"/>
      <c r="H2006" s="1142" t="s">
        <v>2669</v>
      </c>
      <c r="J2006" s="1142" t="str">
        <f t="shared" si="63"/>
        <v>02.07.03.18.004 Peralatan Dummy Load Lain-lain</v>
      </c>
    </row>
    <row r="2007" spans="1:10" x14ac:dyDescent="0.25">
      <c r="A2007" s="1142">
        <v>2</v>
      </c>
      <c r="B2007" s="1142">
        <v>7</v>
      </c>
      <c r="C2007" s="1142">
        <v>3</v>
      </c>
      <c r="D2007" s="1142">
        <v>19</v>
      </c>
      <c r="E2007" s="1142">
        <v>1</v>
      </c>
      <c r="F2007" s="1143" t="str">
        <f t="shared" si="62"/>
        <v>02.07.03.19.001</v>
      </c>
      <c r="G2007" s="1144"/>
      <c r="H2007" s="1142" t="s">
        <v>2670</v>
      </c>
      <c r="J2007" s="1142" t="str">
        <f t="shared" si="63"/>
        <v>02.07.03.19.001 Switcher Combination</v>
      </c>
    </row>
    <row r="2008" spans="1:10" x14ac:dyDescent="0.25">
      <c r="A2008" s="1142">
        <v>2</v>
      </c>
      <c r="B2008" s="1142">
        <v>7</v>
      </c>
      <c r="C2008" s="1142">
        <v>3</v>
      </c>
      <c r="D2008" s="1142">
        <v>19</v>
      </c>
      <c r="E2008" s="1142">
        <v>2</v>
      </c>
      <c r="F2008" s="1143" t="str">
        <f t="shared" si="62"/>
        <v>02.07.03.19.002</v>
      </c>
      <c r="G2008" s="1144"/>
      <c r="H2008" s="1142" t="s">
        <v>2671</v>
      </c>
      <c r="J2008" s="1142" t="str">
        <f t="shared" si="63"/>
        <v>02.07.03.19.002 Switcher Manual</v>
      </c>
    </row>
    <row r="2009" spans="1:10" x14ac:dyDescent="0.25">
      <c r="A2009" s="1142">
        <v>2</v>
      </c>
      <c r="B2009" s="1142">
        <v>7</v>
      </c>
      <c r="C2009" s="1142">
        <v>3</v>
      </c>
      <c r="D2009" s="1142">
        <v>19</v>
      </c>
      <c r="E2009" s="1142">
        <v>3</v>
      </c>
      <c r="F2009" s="1143" t="str">
        <f t="shared" si="62"/>
        <v>02.07.03.19.003</v>
      </c>
      <c r="G2009" s="1144"/>
      <c r="H2009" s="1142" t="s">
        <v>2672</v>
      </c>
      <c r="J2009" s="1142" t="str">
        <f t="shared" si="63"/>
        <v>02.07.03.19.003 Switcher Automatic Motor</v>
      </c>
    </row>
    <row r="2010" spans="1:10" x14ac:dyDescent="0.25">
      <c r="A2010" s="1142">
        <v>2</v>
      </c>
      <c r="B2010" s="1142">
        <v>7</v>
      </c>
      <c r="C2010" s="1142">
        <v>3</v>
      </c>
      <c r="D2010" s="1142">
        <v>19</v>
      </c>
      <c r="E2010" s="1142">
        <v>4</v>
      </c>
      <c r="F2010" s="1143" t="str">
        <f t="shared" si="62"/>
        <v>02.07.03.19.004</v>
      </c>
      <c r="G2010" s="1144"/>
      <c r="H2010" s="1142" t="s">
        <v>2673</v>
      </c>
      <c r="J2010" s="1142" t="str">
        <f t="shared" si="63"/>
        <v>02.07.03.19.004 Switchwe Antena Lain-lain</v>
      </c>
    </row>
    <row r="2011" spans="1:10" x14ac:dyDescent="0.25">
      <c r="A2011" s="1142">
        <v>2</v>
      </c>
      <c r="B2011" s="1142">
        <v>7</v>
      </c>
      <c r="C2011" s="1142">
        <v>3</v>
      </c>
      <c r="D2011" s="1142">
        <v>20</v>
      </c>
      <c r="E2011" s="1142">
        <v>1</v>
      </c>
      <c r="F2011" s="1143" t="str">
        <f t="shared" si="62"/>
        <v>02.07.03.20.001</v>
      </c>
      <c r="G2011" s="1144"/>
      <c r="H2011" s="1142" t="s">
        <v>2674</v>
      </c>
      <c r="J2011" s="1142" t="str">
        <f t="shared" si="63"/>
        <v>02.07.03.20.001 Self Supporting Tower</v>
      </c>
    </row>
    <row r="2012" spans="1:10" x14ac:dyDescent="0.25">
      <c r="A2012" s="1142">
        <v>2</v>
      </c>
      <c r="B2012" s="1142">
        <v>7</v>
      </c>
      <c r="C2012" s="1142">
        <v>3</v>
      </c>
      <c r="D2012" s="1142">
        <v>20</v>
      </c>
      <c r="E2012" s="1142">
        <v>2</v>
      </c>
      <c r="F2012" s="1143" t="str">
        <f t="shared" si="62"/>
        <v>02.07.03.20.002</v>
      </c>
      <c r="G2012" s="1144"/>
      <c r="H2012" s="1142" t="s">
        <v>2675</v>
      </c>
      <c r="J2012" s="1142" t="str">
        <f t="shared" si="63"/>
        <v>02.07.03.20.002 Gury Tower</v>
      </c>
    </row>
    <row r="2013" spans="1:10" x14ac:dyDescent="0.25">
      <c r="A2013" s="1142">
        <v>2</v>
      </c>
      <c r="B2013" s="1142">
        <v>7</v>
      </c>
      <c r="C2013" s="1142">
        <v>3</v>
      </c>
      <c r="D2013" s="1142">
        <v>20</v>
      </c>
      <c r="E2013" s="1142">
        <v>3</v>
      </c>
      <c r="F2013" s="1143" t="str">
        <f t="shared" si="62"/>
        <v>02.07.03.20.003</v>
      </c>
      <c r="G2013" s="1144"/>
      <c r="H2013" s="1142" t="s">
        <v>2676</v>
      </c>
      <c r="J2013" s="1142" t="str">
        <f t="shared" si="63"/>
        <v>02.07.03.20.003 Mast Tower</v>
      </c>
    </row>
    <row r="2014" spans="1:10" x14ac:dyDescent="0.25">
      <c r="A2014" s="1142">
        <v>2</v>
      </c>
      <c r="B2014" s="1142">
        <v>7</v>
      </c>
      <c r="C2014" s="1142">
        <v>3</v>
      </c>
      <c r="D2014" s="1142">
        <v>20</v>
      </c>
      <c r="E2014" s="1142">
        <v>4</v>
      </c>
      <c r="F2014" s="1143" t="str">
        <f t="shared" si="62"/>
        <v>02.07.03.20.004</v>
      </c>
      <c r="G2014" s="1144"/>
      <c r="H2014" s="1142" t="s">
        <v>2677</v>
      </c>
      <c r="J2014" s="1142" t="str">
        <f t="shared" si="63"/>
        <v>02.07.03.20.004 Concrete Tower</v>
      </c>
    </row>
    <row r="2015" spans="1:10" x14ac:dyDescent="0.25">
      <c r="A2015" s="1142">
        <v>2</v>
      </c>
      <c r="B2015" s="1142">
        <v>7</v>
      </c>
      <c r="C2015" s="1142">
        <v>3</v>
      </c>
      <c r="D2015" s="1142">
        <v>20</v>
      </c>
      <c r="E2015" s="1142">
        <v>5</v>
      </c>
      <c r="F2015" s="1143" t="str">
        <f t="shared" si="62"/>
        <v>02.07.03.20.005</v>
      </c>
      <c r="G2015" s="1144"/>
      <c r="H2015" s="1142" t="s">
        <v>2678</v>
      </c>
      <c r="J2015" s="1142" t="str">
        <f t="shared" si="63"/>
        <v>02.07.03.20.005 Switcher/Menara Antena Lain-lain</v>
      </c>
    </row>
    <row r="2016" spans="1:10" x14ac:dyDescent="0.25">
      <c r="A2016" s="1142">
        <v>2</v>
      </c>
      <c r="B2016" s="1142">
        <v>7</v>
      </c>
      <c r="C2016" s="1142">
        <v>3</v>
      </c>
      <c r="D2016" s="1142">
        <v>21</v>
      </c>
      <c r="E2016" s="1142">
        <v>1</v>
      </c>
      <c r="F2016" s="1143" t="str">
        <f t="shared" si="62"/>
        <v>02.07.03.21.001</v>
      </c>
      <c r="G2016" s="1144"/>
      <c r="H2016" s="1142" t="s">
        <v>2679</v>
      </c>
      <c r="J2016" s="1142" t="str">
        <f t="shared" si="63"/>
        <v>02.07.03.21.001 Open Wire</v>
      </c>
    </row>
    <row r="2017" spans="1:10" x14ac:dyDescent="0.25">
      <c r="A2017" s="1142">
        <v>2</v>
      </c>
      <c r="B2017" s="1142">
        <v>7</v>
      </c>
      <c r="C2017" s="1142">
        <v>3</v>
      </c>
      <c r="D2017" s="1142">
        <v>21</v>
      </c>
      <c r="E2017" s="1142">
        <v>2</v>
      </c>
      <c r="F2017" s="1143" t="str">
        <f t="shared" si="62"/>
        <v>02.07.03.21.002</v>
      </c>
      <c r="G2017" s="1144"/>
      <c r="H2017" s="1142" t="s">
        <v>2680</v>
      </c>
      <c r="J2017" s="1142" t="str">
        <f t="shared" si="63"/>
        <v>02.07.03.21.002 Coaxial Feeder</v>
      </c>
    </row>
    <row r="2018" spans="1:10" x14ac:dyDescent="0.25">
      <c r="A2018" s="1142">
        <v>2</v>
      </c>
      <c r="B2018" s="1142">
        <v>7</v>
      </c>
      <c r="C2018" s="1142">
        <v>3</v>
      </c>
      <c r="D2018" s="1142">
        <v>21</v>
      </c>
      <c r="E2018" s="1142">
        <v>3</v>
      </c>
      <c r="F2018" s="1143" t="str">
        <f t="shared" si="62"/>
        <v>02.07.03.21.003</v>
      </c>
      <c r="G2018" s="1144"/>
      <c r="H2018" s="1142" t="s">
        <v>2681</v>
      </c>
      <c r="J2018" s="1142" t="str">
        <f t="shared" si="63"/>
        <v>02.07.03.21.003 Antena Tuning Unit</v>
      </c>
    </row>
    <row r="2019" spans="1:10" x14ac:dyDescent="0.25">
      <c r="A2019" s="1142">
        <v>2</v>
      </c>
      <c r="B2019" s="1142">
        <v>7</v>
      </c>
      <c r="C2019" s="1142">
        <v>3</v>
      </c>
      <c r="D2019" s="1142">
        <v>21</v>
      </c>
      <c r="E2019" s="1142">
        <v>4</v>
      </c>
      <c r="F2019" s="1143" t="str">
        <f t="shared" si="62"/>
        <v>02.07.03.21.004</v>
      </c>
      <c r="G2019" s="1144"/>
      <c r="H2019" s="1142" t="s">
        <v>2682</v>
      </c>
      <c r="J2019" s="1142" t="str">
        <f t="shared" si="63"/>
        <v>02.07.03.21.004 Dehydrator</v>
      </c>
    </row>
    <row r="2020" spans="1:10" x14ac:dyDescent="0.25">
      <c r="A2020" s="1142">
        <v>2</v>
      </c>
      <c r="B2020" s="1142">
        <v>7</v>
      </c>
      <c r="C2020" s="1142">
        <v>3</v>
      </c>
      <c r="D2020" s="1142">
        <v>21</v>
      </c>
      <c r="E2020" s="1142">
        <v>5</v>
      </c>
      <c r="F2020" s="1143" t="str">
        <f t="shared" si="62"/>
        <v>02.07.03.21.005</v>
      </c>
      <c r="G2020" s="1144"/>
      <c r="H2020" s="1142" t="s">
        <v>2683</v>
      </c>
      <c r="J2020" s="1142" t="str">
        <f t="shared" si="63"/>
        <v>02.07.03.21.005 Feeder lain-lain</v>
      </c>
    </row>
    <row r="2021" spans="1:10" x14ac:dyDescent="0.25">
      <c r="A2021" s="1142">
        <v>2</v>
      </c>
      <c r="B2021" s="1142">
        <v>7</v>
      </c>
      <c r="C2021" s="1142">
        <v>3</v>
      </c>
      <c r="D2021" s="1142">
        <v>22</v>
      </c>
      <c r="E2021" s="1142">
        <v>1</v>
      </c>
      <c r="F2021" s="1143" t="str">
        <f t="shared" si="62"/>
        <v>02.07.03.22.001</v>
      </c>
      <c r="G2021" s="1144"/>
      <c r="H2021" s="1142" t="s">
        <v>2684</v>
      </c>
      <c r="J2021" s="1142" t="str">
        <f t="shared" si="63"/>
        <v>02.07.03.22.001 Dehumidifier</v>
      </c>
    </row>
    <row r="2022" spans="1:10" x14ac:dyDescent="0.25">
      <c r="A2022" s="1142">
        <v>2</v>
      </c>
      <c r="B2022" s="1142">
        <v>7</v>
      </c>
      <c r="C2022" s="1142">
        <v>3</v>
      </c>
      <c r="D2022" s="1142">
        <v>22</v>
      </c>
      <c r="E2022" s="1142">
        <v>2</v>
      </c>
      <c r="F2022" s="1143" t="str">
        <f t="shared" si="62"/>
        <v>02.07.03.22.002</v>
      </c>
      <c r="G2022" s="1144"/>
      <c r="H2022" s="1142" t="s">
        <v>2685</v>
      </c>
      <c r="J2022" s="1142" t="str">
        <f t="shared" si="63"/>
        <v>02.07.03.22.002 Humitity Control Lain-lain</v>
      </c>
    </row>
    <row r="2023" spans="1:10" x14ac:dyDescent="0.25">
      <c r="A2023" s="1142">
        <v>2</v>
      </c>
      <c r="B2023" s="1142">
        <v>7</v>
      </c>
      <c r="C2023" s="1142">
        <v>3</v>
      </c>
      <c r="D2023" s="1142">
        <v>23</v>
      </c>
      <c r="E2023" s="1142">
        <v>1</v>
      </c>
      <c r="F2023" s="1143" t="str">
        <f t="shared" si="62"/>
        <v>02.07.03.23.001</v>
      </c>
      <c r="G2023" s="1144"/>
      <c r="H2023" s="1142" t="s">
        <v>2686</v>
      </c>
      <c r="J2023" s="1142" t="str">
        <f t="shared" si="63"/>
        <v>02.07.03.23.001 Receiver STL/VHF (FM)</v>
      </c>
    </row>
    <row r="2024" spans="1:10" x14ac:dyDescent="0.25">
      <c r="A2024" s="1142">
        <v>2</v>
      </c>
      <c r="B2024" s="1142">
        <v>7</v>
      </c>
      <c r="C2024" s="1142">
        <v>3</v>
      </c>
      <c r="D2024" s="1142">
        <v>23</v>
      </c>
      <c r="E2024" s="1142">
        <v>2</v>
      </c>
      <c r="F2024" s="1143" t="str">
        <f t="shared" si="62"/>
        <v>02.07.03.23.002</v>
      </c>
      <c r="G2024" s="1144"/>
      <c r="H2024" s="1142" t="s">
        <v>2687</v>
      </c>
      <c r="J2024" s="1142" t="str">
        <f t="shared" si="63"/>
        <v>02.07.03.23.002 Receiver STL/UHF</v>
      </c>
    </row>
    <row r="2025" spans="1:10" x14ac:dyDescent="0.25">
      <c r="A2025" s="1142">
        <v>2</v>
      </c>
      <c r="B2025" s="1142">
        <v>7</v>
      </c>
      <c r="C2025" s="1142">
        <v>3</v>
      </c>
      <c r="D2025" s="1142">
        <v>23</v>
      </c>
      <c r="E2025" s="1142">
        <v>3</v>
      </c>
      <c r="F2025" s="1143" t="str">
        <f t="shared" si="62"/>
        <v>02.07.03.23.003</v>
      </c>
      <c r="G2025" s="1144"/>
      <c r="H2025" s="1142" t="s">
        <v>2688</v>
      </c>
      <c r="J2025" s="1142" t="str">
        <f t="shared" si="63"/>
        <v>02.07.03.23.003 Receiver STL/SHF</v>
      </c>
    </row>
    <row r="2026" spans="1:10" x14ac:dyDescent="0.25">
      <c r="A2026" s="1142">
        <v>2</v>
      </c>
      <c r="B2026" s="1142">
        <v>7</v>
      </c>
      <c r="C2026" s="1142">
        <v>3</v>
      </c>
      <c r="D2026" s="1142">
        <v>23</v>
      </c>
      <c r="E2026" s="1142">
        <v>4</v>
      </c>
      <c r="F2026" s="1143" t="str">
        <f t="shared" si="62"/>
        <v>02.07.03.23.004</v>
      </c>
      <c r="G2026" s="1144"/>
      <c r="H2026" s="1142" t="s">
        <v>2689</v>
      </c>
      <c r="J2026" s="1142" t="str">
        <f t="shared" si="63"/>
        <v>02.07.03.23.004 TVRO</v>
      </c>
    </row>
    <row r="2027" spans="1:10" x14ac:dyDescent="0.25">
      <c r="A2027" s="1142">
        <v>2</v>
      </c>
      <c r="B2027" s="1142">
        <v>7</v>
      </c>
      <c r="C2027" s="1142">
        <v>3</v>
      </c>
      <c r="D2027" s="1142">
        <v>23</v>
      </c>
      <c r="E2027" s="1142">
        <v>5</v>
      </c>
      <c r="F2027" s="1143" t="str">
        <f t="shared" si="62"/>
        <v>02.07.03.23.005</v>
      </c>
      <c r="G2027" s="1144"/>
      <c r="H2027" s="1142" t="s">
        <v>2690</v>
      </c>
      <c r="J2027" s="1142" t="str">
        <f t="shared" si="63"/>
        <v>02.07.03.23.005 Line Amplifier</v>
      </c>
    </row>
    <row r="2028" spans="1:10" x14ac:dyDescent="0.25">
      <c r="A2028" s="1142">
        <v>2</v>
      </c>
      <c r="B2028" s="1142">
        <v>7</v>
      </c>
      <c r="C2028" s="1142">
        <v>3</v>
      </c>
      <c r="D2028" s="1142">
        <v>23</v>
      </c>
      <c r="E2028" s="1142">
        <v>6</v>
      </c>
      <c r="F2028" s="1143" t="str">
        <f t="shared" si="62"/>
        <v>02.07.03.23.006</v>
      </c>
      <c r="G2028" s="1144"/>
      <c r="H2028" s="1142" t="s">
        <v>2691</v>
      </c>
      <c r="J2028" s="1142" t="str">
        <f t="shared" si="63"/>
        <v>02.07.03.23.006 SRO</v>
      </c>
    </row>
    <row r="2029" spans="1:10" x14ac:dyDescent="0.25">
      <c r="A2029" s="1142">
        <v>2</v>
      </c>
      <c r="B2029" s="1142">
        <v>7</v>
      </c>
      <c r="C2029" s="1142">
        <v>3</v>
      </c>
      <c r="D2029" s="1142">
        <v>23</v>
      </c>
      <c r="E2029" s="1142">
        <v>7</v>
      </c>
      <c r="F2029" s="1143" t="str">
        <f t="shared" si="62"/>
        <v>02.07.03.23.007</v>
      </c>
      <c r="G2029" s="1144"/>
      <c r="H2029" s="1142" t="s">
        <v>2692</v>
      </c>
      <c r="J2029" s="1142" t="str">
        <f t="shared" si="63"/>
        <v>02.07.03.23.007 Line Equalizer</v>
      </c>
    </row>
    <row r="2030" spans="1:10" x14ac:dyDescent="0.25">
      <c r="A2030" s="1142">
        <v>2</v>
      </c>
      <c r="B2030" s="1142">
        <v>7</v>
      </c>
      <c r="C2030" s="1142">
        <v>3</v>
      </c>
      <c r="D2030" s="1142">
        <v>23</v>
      </c>
      <c r="E2030" s="1142">
        <v>8</v>
      </c>
      <c r="F2030" s="1143" t="str">
        <f t="shared" si="62"/>
        <v>02.07.03.23.008</v>
      </c>
      <c r="G2030" s="1144"/>
      <c r="H2030" s="1142" t="s">
        <v>2693</v>
      </c>
      <c r="J2030" s="1142" t="str">
        <f t="shared" si="63"/>
        <v>02.07.03.23.008 Automatic Gain Control</v>
      </c>
    </row>
    <row r="2031" spans="1:10" x14ac:dyDescent="0.25">
      <c r="A2031" s="1142">
        <v>2</v>
      </c>
      <c r="B2031" s="1142">
        <v>7</v>
      </c>
      <c r="C2031" s="1142">
        <v>3</v>
      </c>
      <c r="D2031" s="1142">
        <v>23</v>
      </c>
      <c r="E2031" s="1142">
        <v>9</v>
      </c>
      <c r="F2031" s="1143" t="str">
        <f t="shared" si="62"/>
        <v>02.07.03.23.009</v>
      </c>
      <c r="G2031" s="1144"/>
      <c r="H2031" s="1142" t="s">
        <v>2694</v>
      </c>
      <c r="J2031" s="1142" t="str">
        <f t="shared" si="63"/>
        <v>02.07.03.23.009 Compresor Amplifier</v>
      </c>
    </row>
    <row r="2032" spans="1:10" x14ac:dyDescent="0.25">
      <c r="A2032" s="1142">
        <v>2</v>
      </c>
      <c r="B2032" s="1142">
        <v>7</v>
      </c>
      <c r="C2032" s="1142">
        <v>3</v>
      </c>
      <c r="D2032" s="1142">
        <v>23</v>
      </c>
      <c r="E2032" s="1142">
        <v>10</v>
      </c>
      <c r="F2032" s="1143" t="str">
        <f t="shared" si="62"/>
        <v>02.07.03.23.010</v>
      </c>
      <c r="G2032" s="1144"/>
      <c r="H2032" s="1142" t="s">
        <v>2695</v>
      </c>
      <c r="J2032" s="1142" t="str">
        <f t="shared" si="63"/>
        <v>02.07.03.23.010 Expander Amplifier</v>
      </c>
    </row>
    <row r="2033" spans="1:10" x14ac:dyDescent="0.25">
      <c r="A2033" s="1142">
        <v>2</v>
      </c>
      <c r="B2033" s="1142">
        <v>7</v>
      </c>
      <c r="C2033" s="1142">
        <v>3</v>
      </c>
      <c r="D2033" s="1142">
        <v>23</v>
      </c>
      <c r="E2033" s="1142">
        <v>11</v>
      </c>
      <c r="F2033" s="1143" t="str">
        <f t="shared" si="62"/>
        <v>02.07.03.23.011</v>
      </c>
      <c r="G2033" s="1144"/>
      <c r="H2033" s="1142" t="s">
        <v>2696</v>
      </c>
      <c r="J2033" s="1142" t="str">
        <f t="shared" si="63"/>
        <v>02.07.03.23.011 Ettenuator</v>
      </c>
    </row>
    <row r="2034" spans="1:10" x14ac:dyDescent="0.25">
      <c r="A2034" s="1142">
        <v>2</v>
      </c>
      <c r="B2034" s="1142">
        <v>7</v>
      </c>
      <c r="C2034" s="1142">
        <v>3</v>
      </c>
      <c r="D2034" s="1142">
        <v>23</v>
      </c>
      <c r="E2034" s="1142">
        <v>12</v>
      </c>
      <c r="F2034" s="1143" t="str">
        <f t="shared" si="62"/>
        <v>02.07.03.23.012</v>
      </c>
      <c r="G2034" s="1144"/>
      <c r="H2034" s="1142" t="s">
        <v>2697</v>
      </c>
      <c r="J2034" s="1142" t="str">
        <f t="shared" si="63"/>
        <v>02.07.03.23.012 Audio Processor</v>
      </c>
    </row>
    <row r="2035" spans="1:10" x14ac:dyDescent="0.25">
      <c r="A2035" s="1142">
        <v>2</v>
      </c>
      <c r="B2035" s="1142">
        <v>7</v>
      </c>
      <c r="C2035" s="1142">
        <v>3</v>
      </c>
      <c r="D2035" s="1142">
        <v>23</v>
      </c>
      <c r="E2035" s="1142">
        <v>13</v>
      </c>
      <c r="F2035" s="1143" t="str">
        <f t="shared" si="62"/>
        <v>02.07.03.23.013</v>
      </c>
      <c r="G2035" s="1144"/>
      <c r="H2035" s="1142" t="s">
        <v>2698</v>
      </c>
      <c r="J2035" s="1142" t="str">
        <f t="shared" si="63"/>
        <v>02.07.03.23.013 Stereo Generator FM</v>
      </c>
    </row>
    <row r="2036" spans="1:10" x14ac:dyDescent="0.25">
      <c r="A2036" s="1142">
        <v>2</v>
      </c>
      <c r="B2036" s="1142">
        <v>7</v>
      </c>
      <c r="C2036" s="1142">
        <v>3</v>
      </c>
      <c r="D2036" s="1142">
        <v>23</v>
      </c>
      <c r="E2036" s="1142">
        <v>14</v>
      </c>
      <c r="F2036" s="1143" t="str">
        <f t="shared" si="62"/>
        <v>02.07.03.23.014</v>
      </c>
      <c r="G2036" s="1144"/>
      <c r="H2036" s="1142" t="s">
        <v>2699</v>
      </c>
      <c r="J2036" s="1142" t="str">
        <f t="shared" si="63"/>
        <v>02.07.03.23.014 Distributor Amplifier</v>
      </c>
    </row>
    <row r="2037" spans="1:10" x14ac:dyDescent="0.25">
      <c r="A2037" s="1142">
        <v>2</v>
      </c>
      <c r="B2037" s="1142">
        <v>7</v>
      </c>
      <c r="C2037" s="1142">
        <v>3</v>
      </c>
      <c r="D2037" s="1142">
        <v>23</v>
      </c>
      <c r="E2037" s="1142">
        <v>15</v>
      </c>
      <c r="F2037" s="1143" t="str">
        <f t="shared" si="62"/>
        <v>02.07.03.23.015</v>
      </c>
      <c r="G2037" s="1144"/>
      <c r="H2037" s="1142" t="s">
        <v>2700</v>
      </c>
      <c r="J2037" s="1142" t="str">
        <f t="shared" si="63"/>
        <v>02.07.03.23.015 Swicher/Patch Panel</v>
      </c>
    </row>
    <row r="2038" spans="1:10" x14ac:dyDescent="0.25">
      <c r="A2038" s="1142">
        <v>2</v>
      </c>
      <c r="B2038" s="1142">
        <v>7</v>
      </c>
      <c r="C2038" s="1142">
        <v>3</v>
      </c>
      <c r="D2038" s="1142">
        <v>23</v>
      </c>
      <c r="E2038" s="1142">
        <v>16</v>
      </c>
      <c r="F2038" s="1143" t="str">
        <f t="shared" si="62"/>
        <v>02.07.03.23.016</v>
      </c>
      <c r="G2038" s="1144"/>
      <c r="H2038" s="1142" t="s">
        <v>2701</v>
      </c>
      <c r="J2038" s="1142" t="str">
        <f t="shared" si="63"/>
        <v>02.07.03.23.016 Audio Monitor</v>
      </c>
    </row>
    <row r="2039" spans="1:10" x14ac:dyDescent="0.25">
      <c r="A2039" s="1142">
        <v>2</v>
      </c>
      <c r="B2039" s="1142">
        <v>7</v>
      </c>
      <c r="C2039" s="1142">
        <v>3</v>
      </c>
      <c r="D2039" s="1142">
        <v>23</v>
      </c>
      <c r="E2039" s="1142">
        <v>17</v>
      </c>
      <c r="F2039" s="1143" t="str">
        <f t="shared" si="62"/>
        <v>02.07.03.23.017</v>
      </c>
      <c r="G2039" s="1144"/>
      <c r="H2039" s="1142" t="s">
        <v>2702</v>
      </c>
      <c r="J2039" s="1142" t="str">
        <f t="shared" si="63"/>
        <v>02.07.03.23.017 AM Monitor</v>
      </c>
    </row>
    <row r="2040" spans="1:10" x14ac:dyDescent="0.25">
      <c r="A2040" s="1142">
        <v>2</v>
      </c>
      <c r="B2040" s="1142">
        <v>7</v>
      </c>
      <c r="C2040" s="1142">
        <v>3</v>
      </c>
      <c r="D2040" s="1142">
        <v>23</v>
      </c>
      <c r="E2040" s="1142">
        <v>18</v>
      </c>
      <c r="F2040" s="1143" t="str">
        <f t="shared" si="62"/>
        <v>02.07.03.23.018</v>
      </c>
      <c r="G2040" s="1144"/>
      <c r="H2040" s="1142" t="s">
        <v>2703</v>
      </c>
      <c r="J2040" s="1142" t="str">
        <f t="shared" si="63"/>
        <v>02.07.03.23.018 FM Monitor</v>
      </c>
    </row>
    <row r="2041" spans="1:10" x14ac:dyDescent="0.25">
      <c r="A2041" s="1142">
        <v>2</v>
      </c>
      <c r="B2041" s="1142">
        <v>7</v>
      </c>
      <c r="C2041" s="1142">
        <v>3</v>
      </c>
      <c r="D2041" s="1142">
        <v>23</v>
      </c>
      <c r="E2041" s="1142">
        <v>19</v>
      </c>
      <c r="F2041" s="1143" t="str">
        <f t="shared" si="62"/>
        <v>02.07.03.23.019</v>
      </c>
      <c r="G2041" s="1144"/>
      <c r="H2041" s="1142" t="s">
        <v>2704</v>
      </c>
      <c r="J2041" s="1142" t="str">
        <f t="shared" si="63"/>
        <v>02.07.03.23.019 Power Distribution Board</v>
      </c>
    </row>
    <row r="2042" spans="1:10" x14ac:dyDescent="0.25">
      <c r="A2042" s="1142">
        <v>2</v>
      </c>
      <c r="B2042" s="1142">
        <v>7</v>
      </c>
      <c r="C2042" s="1142">
        <v>3</v>
      </c>
      <c r="D2042" s="1142">
        <v>23</v>
      </c>
      <c r="E2042" s="1142">
        <v>20</v>
      </c>
      <c r="F2042" s="1143" t="str">
        <f t="shared" si="62"/>
        <v>02.07.03.23.020</v>
      </c>
      <c r="G2042" s="1144"/>
      <c r="H2042" s="1142" t="s">
        <v>2705</v>
      </c>
      <c r="J2042" s="1142" t="str">
        <f t="shared" si="63"/>
        <v>02.07.03.23.020 Lighting Protector</v>
      </c>
    </row>
    <row r="2043" spans="1:10" x14ac:dyDescent="0.25">
      <c r="A2043" s="1142">
        <v>2</v>
      </c>
      <c r="B2043" s="1142">
        <v>7</v>
      </c>
      <c r="C2043" s="1142">
        <v>3</v>
      </c>
      <c r="D2043" s="1142">
        <v>23</v>
      </c>
      <c r="E2043" s="1142">
        <v>21</v>
      </c>
      <c r="F2043" s="1143" t="str">
        <f t="shared" si="62"/>
        <v>02.07.03.23.021</v>
      </c>
      <c r="G2043" s="1144"/>
      <c r="H2043" s="1142" t="s">
        <v>2706</v>
      </c>
      <c r="J2043" s="1142" t="str">
        <f t="shared" si="63"/>
        <v>02.07.03.23.021 All Band Receiver</v>
      </c>
    </row>
    <row r="2044" spans="1:10" x14ac:dyDescent="0.25">
      <c r="A2044" s="1142">
        <v>2</v>
      </c>
      <c r="B2044" s="1142">
        <v>7</v>
      </c>
      <c r="C2044" s="1142">
        <v>3</v>
      </c>
      <c r="D2044" s="1142">
        <v>23</v>
      </c>
      <c r="E2044" s="1142">
        <v>22</v>
      </c>
      <c r="F2044" s="1143" t="str">
        <f t="shared" si="62"/>
        <v>02.07.03.23.022</v>
      </c>
      <c r="G2044" s="1144"/>
      <c r="H2044" s="1142" t="s">
        <v>2707</v>
      </c>
      <c r="J2044" s="1142" t="str">
        <f t="shared" si="63"/>
        <v>02.07.03.23.022 Change Over Switch</v>
      </c>
    </row>
    <row r="2045" spans="1:10" x14ac:dyDescent="0.25">
      <c r="A2045" s="1142">
        <v>2</v>
      </c>
      <c r="B2045" s="1142">
        <v>7</v>
      </c>
      <c r="C2045" s="1142">
        <v>3</v>
      </c>
      <c r="D2045" s="1142">
        <v>23</v>
      </c>
      <c r="E2045" s="1142">
        <v>23</v>
      </c>
      <c r="F2045" s="1143" t="str">
        <f t="shared" si="62"/>
        <v>02.07.03.23.023</v>
      </c>
      <c r="G2045" s="1144"/>
      <c r="H2045" s="1142" t="s">
        <v>2708</v>
      </c>
      <c r="J2045" s="1142" t="str">
        <f t="shared" si="63"/>
        <v>02.07.03.23.023 Program Input Equipment Lain-lain</v>
      </c>
    </row>
    <row r="2046" spans="1:10" x14ac:dyDescent="0.25">
      <c r="A2046" s="1142">
        <v>2</v>
      </c>
      <c r="B2046" s="1142">
        <v>7</v>
      </c>
      <c r="C2046" s="1142">
        <v>3</v>
      </c>
      <c r="D2046" s="1142">
        <v>24</v>
      </c>
      <c r="E2046" s="1142">
        <v>1</v>
      </c>
      <c r="F2046" s="1143" t="str">
        <f t="shared" si="62"/>
        <v>02.07.03.24.001</v>
      </c>
      <c r="G2046" s="1144"/>
      <c r="H2046" s="1142" t="s">
        <v>2709</v>
      </c>
      <c r="J2046" s="1142" t="str">
        <f t="shared" si="63"/>
        <v>02.07.03.24.001 Antena Penerima VHF</v>
      </c>
    </row>
    <row r="2047" spans="1:10" x14ac:dyDescent="0.25">
      <c r="A2047" s="1142">
        <v>2</v>
      </c>
      <c r="B2047" s="1142">
        <v>7</v>
      </c>
      <c r="C2047" s="1142">
        <v>3</v>
      </c>
      <c r="D2047" s="1142">
        <v>24</v>
      </c>
      <c r="E2047" s="1142">
        <v>2</v>
      </c>
      <c r="F2047" s="1143" t="str">
        <f t="shared" si="62"/>
        <v>02.07.03.24.002</v>
      </c>
      <c r="G2047" s="1144"/>
      <c r="H2047" s="1142" t="s">
        <v>2710</v>
      </c>
      <c r="J2047" s="1142" t="str">
        <f t="shared" si="63"/>
        <v>02.07.03.24.002 Peralatan Antena Penerima VHF Lain-lain</v>
      </c>
    </row>
    <row r="2048" spans="1:10" x14ac:dyDescent="0.25">
      <c r="A2048" s="1142">
        <v>2</v>
      </c>
      <c r="B2048" s="1142">
        <v>8</v>
      </c>
      <c r="C2048" s="1142">
        <v>1</v>
      </c>
      <c r="D2048" s="1142">
        <v>1</v>
      </c>
      <c r="E2048" s="1142">
        <v>1</v>
      </c>
      <c r="F2048" s="1143" t="str">
        <f t="shared" si="62"/>
        <v>02.08.01.01.001</v>
      </c>
      <c r="G2048" s="1144"/>
      <c r="H2048" s="1142" t="s">
        <v>507</v>
      </c>
      <c r="J2048" s="1142" t="str">
        <f t="shared" si="63"/>
        <v>02.08.01.01.001 Sterilisator</v>
      </c>
    </row>
    <row r="2049" spans="1:10" x14ac:dyDescent="0.25">
      <c r="A2049" s="1142">
        <v>2</v>
      </c>
      <c r="B2049" s="1142">
        <v>8</v>
      </c>
      <c r="C2049" s="1142">
        <v>1</v>
      </c>
      <c r="D2049" s="1142">
        <v>1</v>
      </c>
      <c r="E2049" s="1142">
        <v>2</v>
      </c>
      <c r="F2049" s="1143" t="str">
        <f t="shared" si="62"/>
        <v>02.08.01.01.002</v>
      </c>
      <c r="G2049" s="1144"/>
      <c r="H2049" s="1142" t="s">
        <v>2711</v>
      </c>
      <c r="J2049" s="1142" t="str">
        <f t="shared" si="63"/>
        <v>02.08.01.01.002 Ninor Surgocal</v>
      </c>
    </row>
    <row r="2050" spans="1:10" x14ac:dyDescent="0.25">
      <c r="A2050" s="1142">
        <v>2</v>
      </c>
      <c r="B2050" s="1142">
        <v>8</v>
      </c>
      <c r="C2050" s="1142">
        <v>1</v>
      </c>
      <c r="D2050" s="1142">
        <v>1</v>
      </c>
      <c r="E2050" s="1142">
        <v>3</v>
      </c>
      <c r="F2050" s="1143" t="str">
        <f t="shared" si="62"/>
        <v>02.08.01.01.003</v>
      </c>
      <c r="G2050" s="1144"/>
      <c r="H2050" s="1142" t="s">
        <v>2712</v>
      </c>
      <c r="J2050" s="1142" t="str">
        <f t="shared" si="63"/>
        <v>02.08.01.01.003 Diagnostik Set</v>
      </c>
    </row>
    <row r="2051" spans="1:10" x14ac:dyDescent="0.25">
      <c r="A2051" s="1142">
        <v>2</v>
      </c>
      <c r="B2051" s="1142">
        <v>8</v>
      </c>
      <c r="C2051" s="1142">
        <v>1</v>
      </c>
      <c r="D2051" s="1142">
        <v>1</v>
      </c>
      <c r="E2051" s="1142">
        <v>4</v>
      </c>
      <c r="F2051" s="1143" t="str">
        <f t="shared" si="62"/>
        <v>02.08.01.01.004</v>
      </c>
      <c r="G2051" s="1144"/>
      <c r="H2051" s="1142" t="s">
        <v>2713</v>
      </c>
      <c r="J2051" s="1142" t="str">
        <f t="shared" si="63"/>
        <v>02.08.01.01.004 Stetoscope</v>
      </c>
    </row>
    <row r="2052" spans="1:10" x14ac:dyDescent="0.25">
      <c r="A2052" s="1142">
        <v>2</v>
      </c>
      <c r="B2052" s="1142">
        <v>8</v>
      </c>
      <c r="C2052" s="1142">
        <v>1</v>
      </c>
      <c r="D2052" s="1142">
        <v>1</v>
      </c>
      <c r="E2052" s="1142">
        <v>5</v>
      </c>
      <c r="F2052" s="1143" t="str">
        <f t="shared" ref="F2052:F2115" si="64">IF(A2052&lt;&gt;"",RIGHT("0"&amp;A2052,2)&amp;"."&amp;RIGHT("0"&amp;B2052,2)&amp;"."&amp;RIGHT("0"&amp;C2052,2)&amp;"."&amp;RIGHT("0"&amp;D2052,2)&amp;"."&amp;IF(LEN(E2052)&lt;3,RIGHT("00"&amp;E2052,3),E2052),"")</f>
        <v>02.08.01.01.005</v>
      </c>
      <c r="G2052" s="1144"/>
      <c r="H2052" s="1142" t="s">
        <v>2714</v>
      </c>
      <c r="J2052" s="1142" t="str">
        <f t="shared" ref="J2052:J2115" si="65">F2052&amp;" "&amp;H2052</f>
        <v>02.08.01.01.005 Tensi Meter</v>
      </c>
    </row>
    <row r="2053" spans="1:10" x14ac:dyDescent="0.25">
      <c r="A2053" s="1142">
        <v>2</v>
      </c>
      <c r="B2053" s="1142">
        <v>8</v>
      </c>
      <c r="C2053" s="1142">
        <v>1</v>
      </c>
      <c r="D2053" s="1142">
        <v>1</v>
      </c>
      <c r="E2053" s="1142">
        <v>6</v>
      </c>
      <c r="F2053" s="1143" t="str">
        <f t="shared" si="64"/>
        <v>02.08.01.01.006</v>
      </c>
      <c r="G2053" s="1144"/>
      <c r="H2053" s="1142" t="s">
        <v>2715</v>
      </c>
      <c r="J2053" s="1142" t="str">
        <f t="shared" si="65"/>
        <v>02.08.01.01.006 Wickham</v>
      </c>
    </row>
    <row r="2054" spans="1:10" x14ac:dyDescent="0.25">
      <c r="A2054" s="1142">
        <v>2</v>
      </c>
      <c r="B2054" s="1142">
        <v>8</v>
      </c>
      <c r="C2054" s="1142">
        <v>1</v>
      </c>
      <c r="D2054" s="1142">
        <v>1</v>
      </c>
      <c r="E2054" s="1142">
        <v>7</v>
      </c>
      <c r="F2054" s="1143" t="str">
        <f t="shared" si="64"/>
        <v>02.08.01.01.007</v>
      </c>
      <c r="G2054" s="1144"/>
      <c r="H2054" s="1142" t="s">
        <v>2716</v>
      </c>
      <c r="J2054" s="1142" t="str">
        <f t="shared" si="65"/>
        <v>02.08.01.01.007 Sead Lasp</v>
      </c>
    </row>
    <row r="2055" spans="1:10" x14ac:dyDescent="0.25">
      <c r="A2055" s="1142">
        <v>2</v>
      </c>
      <c r="B2055" s="1142">
        <v>8</v>
      </c>
      <c r="C2055" s="1142">
        <v>1</v>
      </c>
      <c r="D2055" s="1142">
        <v>1</v>
      </c>
      <c r="E2055" s="1142">
        <v>8</v>
      </c>
      <c r="F2055" s="1143" t="str">
        <f t="shared" si="64"/>
        <v>02.08.01.01.008</v>
      </c>
      <c r="G2055" s="1144"/>
      <c r="H2055" s="1142" t="s">
        <v>569</v>
      </c>
      <c r="J2055" s="1142" t="str">
        <f t="shared" si="65"/>
        <v>02.08.01.01.008 Waskom</v>
      </c>
    </row>
    <row r="2056" spans="1:10" x14ac:dyDescent="0.25">
      <c r="A2056" s="1142">
        <v>2</v>
      </c>
      <c r="B2056" s="1142">
        <v>8</v>
      </c>
      <c r="C2056" s="1142">
        <v>1</v>
      </c>
      <c r="D2056" s="1142">
        <v>1</v>
      </c>
      <c r="E2056" s="1142">
        <v>9</v>
      </c>
      <c r="F2056" s="1143" t="str">
        <f t="shared" si="64"/>
        <v>02.08.01.01.009</v>
      </c>
      <c r="G2056" s="1144"/>
      <c r="H2056" s="1142" t="s">
        <v>2132</v>
      </c>
      <c r="J2056" s="1142" t="str">
        <f t="shared" si="65"/>
        <v>02.08.01.01.009 Timbangan Badan</v>
      </c>
    </row>
    <row r="2057" spans="1:10" x14ac:dyDescent="0.25">
      <c r="A2057" s="1142">
        <v>2</v>
      </c>
      <c r="B2057" s="1142">
        <v>8</v>
      </c>
      <c r="C2057" s="1142">
        <v>1</v>
      </c>
      <c r="D2057" s="1142">
        <v>1</v>
      </c>
      <c r="E2057" s="1142">
        <v>10</v>
      </c>
      <c r="F2057" s="1143" t="str">
        <f t="shared" si="64"/>
        <v>02.08.01.01.010</v>
      </c>
      <c r="G2057" s="1144"/>
      <c r="H2057" s="1142" t="s">
        <v>60</v>
      </c>
      <c r="J2057" s="1142" t="str">
        <f t="shared" si="65"/>
        <v>02.08.01.01.010 Timbangan Bayi</v>
      </c>
    </row>
    <row r="2058" spans="1:10" x14ac:dyDescent="0.25">
      <c r="A2058" s="1142">
        <v>2</v>
      </c>
      <c r="B2058" s="1142">
        <v>8</v>
      </c>
      <c r="C2058" s="1142">
        <v>1</v>
      </c>
      <c r="D2058" s="1142">
        <v>1</v>
      </c>
      <c r="E2058" s="1142">
        <v>11</v>
      </c>
      <c r="F2058" s="1143" t="str">
        <f t="shared" si="64"/>
        <v>02.08.01.01.011</v>
      </c>
      <c r="G2058" s="1144"/>
      <c r="H2058" s="1142" t="s">
        <v>2717</v>
      </c>
      <c r="J2058" s="1142" t="str">
        <f t="shared" si="65"/>
        <v>02.08.01.01.011 Kocher</v>
      </c>
    </row>
    <row r="2059" spans="1:10" x14ac:dyDescent="0.25">
      <c r="A2059" s="1142">
        <v>2</v>
      </c>
      <c r="B2059" s="1142">
        <v>8</v>
      </c>
      <c r="C2059" s="1142">
        <v>1</v>
      </c>
      <c r="D2059" s="1142">
        <v>1</v>
      </c>
      <c r="E2059" s="1142">
        <v>12</v>
      </c>
      <c r="F2059" s="1143" t="str">
        <f t="shared" si="64"/>
        <v>02.08.01.01.012</v>
      </c>
      <c r="G2059" s="1144"/>
      <c r="H2059" s="1142" t="s">
        <v>2718</v>
      </c>
      <c r="J2059" s="1142" t="str">
        <f t="shared" si="65"/>
        <v>02.08.01.01.012 Metal Catheter</v>
      </c>
    </row>
    <row r="2060" spans="1:10" x14ac:dyDescent="0.25">
      <c r="A2060" s="1142">
        <v>2</v>
      </c>
      <c r="B2060" s="1142">
        <v>8</v>
      </c>
      <c r="C2060" s="1142">
        <v>1</v>
      </c>
      <c r="D2060" s="1142">
        <v>1</v>
      </c>
      <c r="E2060" s="1142">
        <v>13</v>
      </c>
      <c r="F2060" s="1143" t="str">
        <f t="shared" si="64"/>
        <v>02.08.01.01.013</v>
      </c>
      <c r="G2060" s="1144"/>
      <c r="H2060" s="1142" t="s">
        <v>2719</v>
      </c>
      <c r="J2060" s="1142" t="str">
        <f t="shared" si="65"/>
        <v>02.08.01.01.013 Sleuf Zondo</v>
      </c>
    </row>
    <row r="2061" spans="1:10" x14ac:dyDescent="0.25">
      <c r="A2061" s="1142">
        <v>2</v>
      </c>
      <c r="B2061" s="1142">
        <v>8</v>
      </c>
      <c r="C2061" s="1142">
        <v>1</v>
      </c>
      <c r="D2061" s="1142">
        <v>1</v>
      </c>
      <c r="E2061" s="1142">
        <v>14</v>
      </c>
      <c r="F2061" s="1143" t="str">
        <f t="shared" si="64"/>
        <v>02.08.01.01.014</v>
      </c>
      <c r="G2061" s="1144"/>
      <c r="H2061" s="1142" t="s">
        <v>2720</v>
      </c>
      <c r="J2061" s="1142" t="str">
        <f t="shared" si="65"/>
        <v>02.08.01.01.014 Anatomische Pinset</v>
      </c>
    </row>
    <row r="2062" spans="1:10" x14ac:dyDescent="0.25">
      <c r="A2062" s="1142">
        <v>2</v>
      </c>
      <c r="B2062" s="1142">
        <v>8</v>
      </c>
      <c r="C2062" s="1142">
        <v>1</v>
      </c>
      <c r="D2062" s="1142">
        <v>1</v>
      </c>
      <c r="E2062" s="1142">
        <v>15</v>
      </c>
      <c r="F2062" s="1143" t="str">
        <f t="shared" si="64"/>
        <v>02.08.01.01.015</v>
      </c>
      <c r="G2062" s="1144"/>
      <c r="H2062" s="1142" t="s">
        <v>2721</v>
      </c>
      <c r="J2062" s="1142" t="str">
        <f t="shared" si="65"/>
        <v>02.08.01.01.015 Chirugical Pinset</v>
      </c>
    </row>
    <row r="2063" spans="1:10" x14ac:dyDescent="0.25">
      <c r="A2063" s="1142">
        <v>2</v>
      </c>
      <c r="B2063" s="1142">
        <v>8</v>
      </c>
      <c r="C2063" s="1142">
        <v>1</v>
      </c>
      <c r="D2063" s="1142">
        <v>1</v>
      </c>
      <c r="E2063" s="1142">
        <v>16</v>
      </c>
      <c r="F2063" s="1143" t="str">
        <f t="shared" si="64"/>
        <v>02.08.01.01.016</v>
      </c>
      <c r="G2063" s="1144"/>
      <c r="H2063" s="1142" t="s">
        <v>2722</v>
      </c>
      <c r="J2063" s="1142" t="str">
        <f t="shared" si="65"/>
        <v>02.08.01.01.016 Maal Vesder</v>
      </c>
    </row>
    <row r="2064" spans="1:10" x14ac:dyDescent="0.25">
      <c r="A2064" s="1142">
        <v>2</v>
      </c>
      <c r="B2064" s="1142">
        <v>8</v>
      </c>
      <c r="C2064" s="1142">
        <v>1</v>
      </c>
      <c r="D2064" s="1142">
        <v>1</v>
      </c>
      <c r="E2064" s="1142">
        <v>17</v>
      </c>
      <c r="F2064" s="1143" t="str">
        <f t="shared" si="64"/>
        <v>02.08.01.01.017</v>
      </c>
      <c r="G2064" s="1144"/>
      <c r="H2064" s="1142" t="s">
        <v>2723</v>
      </c>
      <c r="J2064" s="1142" t="str">
        <f t="shared" si="65"/>
        <v>02.08.01.01.017 Arteri Klem</v>
      </c>
    </row>
    <row r="2065" spans="1:10" x14ac:dyDescent="0.25">
      <c r="A2065" s="1142">
        <v>2</v>
      </c>
      <c r="B2065" s="1142">
        <v>8</v>
      </c>
      <c r="C2065" s="1142">
        <v>1</v>
      </c>
      <c r="D2065" s="1142">
        <v>1</v>
      </c>
      <c r="E2065" s="1142">
        <v>18</v>
      </c>
      <c r="F2065" s="1143" t="str">
        <f t="shared" si="64"/>
        <v>02.08.01.01.018</v>
      </c>
      <c r="G2065" s="1144"/>
      <c r="H2065" s="1142" t="s">
        <v>2724</v>
      </c>
      <c r="J2065" s="1142" t="str">
        <f t="shared" si="65"/>
        <v>02.08.01.01.018 Licht Kast</v>
      </c>
    </row>
    <row r="2066" spans="1:10" x14ac:dyDescent="0.25">
      <c r="A2066" s="1142">
        <v>2</v>
      </c>
      <c r="B2066" s="1142">
        <v>8</v>
      </c>
      <c r="C2066" s="1142">
        <v>1</v>
      </c>
      <c r="D2066" s="1142">
        <v>1</v>
      </c>
      <c r="E2066" s="1142">
        <v>19</v>
      </c>
      <c r="F2066" s="1143" t="str">
        <f t="shared" si="64"/>
        <v>02.08.01.01.019</v>
      </c>
      <c r="G2066" s="1144"/>
      <c r="H2066" s="1142" t="s">
        <v>2725</v>
      </c>
      <c r="J2066" s="1142" t="str">
        <f t="shared" si="65"/>
        <v>02.08.01.01.019 Instrument Kabinet</v>
      </c>
    </row>
    <row r="2067" spans="1:10" x14ac:dyDescent="0.25">
      <c r="A2067" s="1142">
        <v>2</v>
      </c>
      <c r="B2067" s="1142">
        <v>8</v>
      </c>
      <c r="C2067" s="1142">
        <v>1</v>
      </c>
      <c r="D2067" s="1142">
        <v>1</v>
      </c>
      <c r="E2067" s="1142">
        <v>20</v>
      </c>
      <c r="F2067" s="1143" t="str">
        <f t="shared" si="64"/>
        <v>02.08.01.01.020</v>
      </c>
      <c r="G2067" s="1144"/>
      <c r="H2067" s="1142" t="s">
        <v>2726</v>
      </c>
      <c r="J2067" s="1142" t="str">
        <f t="shared" si="65"/>
        <v>02.08.01.01.020 Agraaf</v>
      </c>
    </row>
    <row r="2068" spans="1:10" x14ac:dyDescent="0.25">
      <c r="A2068" s="1142">
        <v>2</v>
      </c>
      <c r="B2068" s="1142">
        <v>8</v>
      </c>
      <c r="C2068" s="1142">
        <v>1</v>
      </c>
      <c r="D2068" s="1142">
        <v>1</v>
      </c>
      <c r="E2068" s="1142">
        <v>21</v>
      </c>
      <c r="F2068" s="1143" t="str">
        <f t="shared" si="64"/>
        <v>02.08.01.01.021</v>
      </c>
      <c r="G2068" s="1144"/>
      <c r="H2068" s="1142" t="s">
        <v>2727</v>
      </c>
      <c r="J2068" s="1142" t="str">
        <f t="shared" si="65"/>
        <v>02.08.01.01.021 Gunting Bengkok</v>
      </c>
    </row>
    <row r="2069" spans="1:10" x14ac:dyDescent="0.25">
      <c r="A2069" s="1142">
        <v>2</v>
      </c>
      <c r="B2069" s="1142">
        <v>8</v>
      </c>
      <c r="C2069" s="1142">
        <v>1</v>
      </c>
      <c r="D2069" s="1142">
        <v>1</v>
      </c>
      <c r="E2069" s="1142">
        <v>22</v>
      </c>
      <c r="F2069" s="1143" t="str">
        <f t="shared" si="64"/>
        <v>02.08.01.01.022</v>
      </c>
      <c r="G2069" s="1144"/>
      <c r="H2069" s="1142" t="s">
        <v>2728</v>
      </c>
      <c r="J2069" s="1142" t="str">
        <f t="shared" si="65"/>
        <v>02.08.01.01.022 Gunting Lurus</v>
      </c>
    </row>
    <row r="2070" spans="1:10" x14ac:dyDescent="0.25">
      <c r="A2070" s="1142">
        <v>2</v>
      </c>
      <c r="B2070" s="1142">
        <v>8</v>
      </c>
      <c r="C2070" s="1142">
        <v>1</v>
      </c>
      <c r="D2070" s="1142">
        <v>1</v>
      </c>
      <c r="E2070" s="1142">
        <v>23</v>
      </c>
      <c r="F2070" s="1143" t="str">
        <f t="shared" si="64"/>
        <v>02.08.01.01.023</v>
      </c>
      <c r="G2070" s="1144"/>
      <c r="H2070" s="1142" t="s">
        <v>2729</v>
      </c>
      <c r="J2070" s="1142" t="str">
        <f t="shared" si="65"/>
        <v>02.08.01.01.023 Luope</v>
      </c>
    </row>
    <row r="2071" spans="1:10" x14ac:dyDescent="0.25">
      <c r="A2071" s="1142">
        <v>2</v>
      </c>
      <c r="B2071" s="1142">
        <v>8</v>
      </c>
      <c r="C2071" s="1142">
        <v>1</v>
      </c>
      <c r="D2071" s="1142">
        <v>1</v>
      </c>
      <c r="E2071" s="1142">
        <v>24</v>
      </c>
      <c r="F2071" s="1143" t="str">
        <f t="shared" si="64"/>
        <v>02.08.01.01.024</v>
      </c>
      <c r="G2071" s="1144"/>
      <c r="H2071" s="1142" t="s">
        <v>2730</v>
      </c>
      <c r="J2071" s="1142" t="str">
        <f t="shared" si="65"/>
        <v>02.08.01.01.024 Needle Holder</v>
      </c>
    </row>
    <row r="2072" spans="1:10" x14ac:dyDescent="0.25">
      <c r="A2072" s="1142">
        <v>2</v>
      </c>
      <c r="B2072" s="1142">
        <v>8</v>
      </c>
      <c r="C2072" s="1142">
        <v>1</v>
      </c>
      <c r="D2072" s="1142">
        <v>1</v>
      </c>
      <c r="E2072" s="1142">
        <v>25</v>
      </c>
      <c r="F2072" s="1143" t="str">
        <f t="shared" si="64"/>
        <v>02.08.01.01.025</v>
      </c>
      <c r="G2072" s="1144"/>
      <c r="H2072" s="1142" t="s">
        <v>2731</v>
      </c>
      <c r="J2072" s="1142" t="str">
        <f t="shared" si="65"/>
        <v>02.08.01.01.025 Weighing Scale</v>
      </c>
    </row>
    <row r="2073" spans="1:10" x14ac:dyDescent="0.25">
      <c r="A2073" s="1142">
        <v>2</v>
      </c>
      <c r="B2073" s="1142">
        <v>8</v>
      </c>
      <c r="C2073" s="1142">
        <v>1</v>
      </c>
      <c r="D2073" s="1142">
        <v>1</v>
      </c>
      <c r="E2073" s="1142">
        <v>26</v>
      </c>
      <c r="F2073" s="1143" t="str">
        <f t="shared" si="64"/>
        <v>02.08.01.01.026</v>
      </c>
      <c r="G2073" s="1144"/>
      <c r="H2073" s="1142" t="s">
        <v>2732</v>
      </c>
      <c r="J2073" s="1142" t="str">
        <f t="shared" si="65"/>
        <v>02.08.01.01.026 Cobned Phys Office Scale</v>
      </c>
    </row>
    <row r="2074" spans="1:10" x14ac:dyDescent="0.25">
      <c r="A2074" s="1142">
        <v>2</v>
      </c>
      <c r="B2074" s="1142">
        <v>8</v>
      </c>
      <c r="C2074" s="1142">
        <v>1</v>
      </c>
      <c r="D2074" s="1142">
        <v>1</v>
      </c>
      <c r="E2074" s="1142">
        <v>27</v>
      </c>
      <c r="F2074" s="1143" t="str">
        <f t="shared" si="64"/>
        <v>02.08.01.01.027</v>
      </c>
      <c r="G2074" s="1144"/>
      <c r="H2074" s="1142" t="s">
        <v>2733</v>
      </c>
      <c r="J2074" s="1142" t="str">
        <f t="shared" si="65"/>
        <v>02.08.01.01.027 Measuring Red</v>
      </c>
    </row>
    <row r="2075" spans="1:10" x14ac:dyDescent="0.25">
      <c r="A2075" s="1142">
        <v>2</v>
      </c>
      <c r="B2075" s="1142">
        <v>8</v>
      </c>
      <c r="C2075" s="1142">
        <v>1</v>
      </c>
      <c r="D2075" s="1142">
        <v>1</v>
      </c>
      <c r="E2075" s="1142">
        <v>28</v>
      </c>
      <c r="F2075" s="1143" t="str">
        <f t="shared" si="64"/>
        <v>02.08.01.01.028</v>
      </c>
      <c r="G2075" s="1144"/>
      <c r="H2075" s="1142" t="s">
        <v>2734</v>
      </c>
      <c r="J2075" s="1142" t="str">
        <f t="shared" si="65"/>
        <v>02.08.01.01.028 Measuring Scale</v>
      </c>
    </row>
    <row r="2076" spans="1:10" x14ac:dyDescent="0.25">
      <c r="A2076" s="1142">
        <v>2</v>
      </c>
      <c r="B2076" s="1142">
        <v>8</v>
      </c>
      <c r="C2076" s="1142">
        <v>1</v>
      </c>
      <c r="D2076" s="1142">
        <v>1</v>
      </c>
      <c r="E2076" s="1142">
        <v>29</v>
      </c>
      <c r="F2076" s="1143" t="str">
        <f t="shared" si="64"/>
        <v>02.08.01.01.029</v>
      </c>
      <c r="G2076" s="1144"/>
      <c r="H2076" s="1142" t="s">
        <v>2735</v>
      </c>
      <c r="J2076" s="1142" t="str">
        <f t="shared" si="65"/>
        <v>02.08.01.01.029 Single Basin Stand</v>
      </c>
    </row>
    <row r="2077" spans="1:10" x14ac:dyDescent="0.25">
      <c r="A2077" s="1142">
        <v>2</v>
      </c>
      <c r="B2077" s="1142">
        <v>8</v>
      </c>
      <c r="C2077" s="1142">
        <v>1</v>
      </c>
      <c r="D2077" s="1142">
        <v>1</v>
      </c>
      <c r="E2077" s="1142">
        <v>30</v>
      </c>
      <c r="F2077" s="1143" t="str">
        <f t="shared" si="64"/>
        <v>02.08.01.01.030</v>
      </c>
      <c r="G2077" s="1144"/>
      <c r="H2077" s="1142" t="s">
        <v>2736</v>
      </c>
      <c r="J2077" s="1142" t="str">
        <f t="shared" si="65"/>
        <v>02.08.01.01.030 Two Basin Stand</v>
      </c>
    </row>
    <row r="2078" spans="1:10" x14ac:dyDescent="0.25">
      <c r="A2078" s="1142">
        <v>2</v>
      </c>
      <c r="B2078" s="1142">
        <v>8</v>
      </c>
      <c r="C2078" s="1142">
        <v>1</v>
      </c>
      <c r="D2078" s="1142">
        <v>1</v>
      </c>
      <c r="E2078" s="1142">
        <v>31</v>
      </c>
      <c r="F2078" s="1143" t="str">
        <f t="shared" si="64"/>
        <v>02.08.01.01.031</v>
      </c>
      <c r="G2078" s="1144"/>
      <c r="H2078" s="1142" t="s">
        <v>2737</v>
      </c>
      <c r="J2078" s="1142" t="str">
        <f t="shared" si="65"/>
        <v>02.08.01.01.031 Instrument Dressing Table</v>
      </c>
    </row>
    <row r="2079" spans="1:10" x14ac:dyDescent="0.25">
      <c r="A2079" s="1142">
        <v>2</v>
      </c>
      <c r="B2079" s="1142">
        <v>8</v>
      </c>
      <c r="C2079" s="1142">
        <v>1</v>
      </c>
      <c r="D2079" s="1142">
        <v>1</v>
      </c>
      <c r="E2079" s="1142">
        <v>32</v>
      </c>
      <c r="F2079" s="1143" t="str">
        <f t="shared" si="64"/>
        <v>02.08.01.01.032</v>
      </c>
      <c r="G2079" s="1144"/>
      <c r="H2079" s="1142" t="s">
        <v>2738</v>
      </c>
      <c r="J2079" s="1142" t="str">
        <f t="shared" si="65"/>
        <v>02.08.01.01.032 Phisyian Bag</v>
      </c>
    </row>
    <row r="2080" spans="1:10" x14ac:dyDescent="0.25">
      <c r="A2080" s="1142">
        <v>2</v>
      </c>
      <c r="B2080" s="1142">
        <v>8</v>
      </c>
      <c r="C2080" s="1142">
        <v>1</v>
      </c>
      <c r="D2080" s="1142">
        <v>1</v>
      </c>
      <c r="E2080" s="1142">
        <v>33</v>
      </c>
      <c r="F2080" s="1143" t="str">
        <f t="shared" si="64"/>
        <v>02.08.01.01.033</v>
      </c>
      <c r="G2080" s="1144"/>
      <c r="H2080" s="1142" t="s">
        <v>2739</v>
      </c>
      <c r="J2080" s="1142" t="str">
        <f t="shared" si="65"/>
        <v>02.08.01.01.033 Lumbar Puntare Ins. Set</v>
      </c>
    </row>
    <row r="2081" spans="1:10" x14ac:dyDescent="0.25">
      <c r="A2081" s="1142">
        <v>2</v>
      </c>
      <c r="B2081" s="1142">
        <v>8</v>
      </c>
      <c r="C2081" s="1142">
        <v>1</v>
      </c>
      <c r="D2081" s="1142">
        <v>1</v>
      </c>
      <c r="E2081" s="1142">
        <v>34</v>
      </c>
      <c r="F2081" s="1143" t="str">
        <f t="shared" si="64"/>
        <v>02.08.01.01.034</v>
      </c>
      <c r="G2081" s="1144"/>
      <c r="H2081" s="1142" t="s">
        <v>2740</v>
      </c>
      <c r="J2081" s="1142" t="str">
        <f t="shared" si="65"/>
        <v>02.08.01.01.034 Trocart</v>
      </c>
    </row>
    <row r="2082" spans="1:10" x14ac:dyDescent="0.25">
      <c r="A2082" s="1142">
        <v>2</v>
      </c>
      <c r="B2082" s="1142">
        <v>8</v>
      </c>
      <c r="C2082" s="1142">
        <v>1</v>
      </c>
      <c r="D2082" s="1142">
        <v>1</v>
      </c>
      <c r="E2082" s="1142">
        <v>35</v>
      </c>
      <c r="F2082" s="1143" t="str">
        <f t="shared" si="64"/>
        <v>02.08.01.01.035</v>
      </c>
      <c r="G2082" s="1144"/>
      <c r="H2082" s="1142" t="s">
        <v>2741</v>
      </c>
      <c r="J2082" s="1142" t="str">
        <f t="shared" si="65"/>
        <v>02.08.01.01.035 Infusing Out Fit</v>
      </c>
    </row>
    <row r="2083" spans="1:10" x14ac:dyDescent="0.25">
      <c r="A2083" s="1142">
        <v>2</v>
      </c>
      <c r="B2083" s="1142">
        <v>8</v>
      </c>
      <c r="C2083" s="1142">
        <v>1</v>
      </c>
      <c r="D2083" s="1142">
        <v>1</v>
      </c>
      <c r="E2083" s="1142">
        <v>36</v>
      </c>
      <c r="F2083" s="1143" t="str">
        <f t="shared" si="64"/>
        <v>02.08.01.01.036</v>
      </c>
      <c r="G2083" s="1144"/>
      <c r="H2083" s="1142" t="s">
        <v>2742</v>
      </c>
      <c r="J2083" s="1142" t="str">
        <f t="shared" si="65"/>
        <v>02.08.01.01.036 Infusing Stand</v>
      </c>
    </row>
    <row r="2084" spans="1:10" x14ac:dyDescent="0.25">
      <c r="A2084" s="1142">
        <v>2</v>
      </c>
      <c r="B2084" s="1142">
        <v>8</v>
      </c>
      <c r="C2084" s="1142">
        <v>1</v>
      </c>
      <c r="D2084" s="1142">
        <v>1</v>
      </c>
      <c r="E2084" s="1142">
        <v>37</v>
      </c>
      <c r="F2084" s="1143" t="str">
        <f t="shared" si="64"/>
        <v>02.08.01.01.037</v>
      </c>
      <c r="G2084" s="1144"/>
      <c r="H2084" s="1142" t="s">
        <v>2743</v>
      </c>
      <c r="J2084" s="1142" t="str">
        <f t="shared" si="65"/>
        <v>02.08.01.01.037 Aplicator</v>
      </c>
    </row>
    <row r="2085" spans="1:10" x14ac:dyDescent="0.25">
      <c r="A2085" s="1142">
        <v>2</v>
      </c>
      <c r="B2085" s="1142">
        <v>8</v>
      </c>
      <c r="C2085" s="1142">
        <v>1</v>
      </c>
      <c r="D2085" s="1142">
        <v>1</v>
      </c>
      <c r="E2085" s="1142">
        <v>38</v>
      </c>
      <c r="F2085" s="1143" t="str">
        <f t="shared" si="64"/>
        <v>02.08.01.01.038</v>
      </c>
      <c r="G2085" s="1144"/>
      <c r="H2085" s="1142" t="s">
        <v>2744</v>
      </c>
      <c r="J2085" s="1142" t="str">
        <f t="shared" si="65"/>
        <v>02.08.01.01.038 Cotton Tip Aplikator</v>
      </c>
    </row>
    <row r="2086" spans="1:10" x14ac:dyDescent="0.25">
      <c r="A2086" s="1142">
        <v>2</v>
      </c>
      <c r="B2086" s="1142">
        <v>8</v>
      </c>
      <c r="C2086" s="1142">
        <v>1</v>
      </c>
      <c r="D2086" s="1142">
        <v>1</v>
      </c>
      <c r="E2086" s="1142">
        <v>39</v>
      </c>
      <c r="F2086" s="1143" t="str">
        <f t="shared" si="64"/>
        <v>02.08.01.01.039</v>
      </c>
      <c r="G2086" s="1144"/>
      <c r="H2086" s="1142" t="s">
        <v>2745</v>
      </c>
      <c r="J2086" s="1142" t="str">
        <f t="shared" si="65"/>
        <v>02.08.01.01.039 Elektro Surgical Knife</v>
      </c>
    </row>
    <row r="2087" spans="1:10" x14ac:dyDescent="0.25">
      <c r="A2087" s="1142">
        <v>2</v>
      </c>
      <c r="B2087" s="1142">
        <v>8</v>
      </c>
      <c r="C2087" s="1142">
        <v>1</v>
      </c>
      <c r="D2087" s="1142">
        <v>1</v>
      </c>
      <c r="E2087" s="1142">
        <v>40</v>
      </c>
      <c r="F2087" s="1143" t="str">
        <f t="shared" si="64"/>
        <v>02.08.01.01.040</v>
      </c>
      <c r="G2087" s="1144"/>
      <c r="H2087" s="1142" t="s">
        <v>2746</v>
      </c>
      <c r="J2087" s="1142" t="str">
        <f t="shared" si="65"/>
        <v>02.08.01.01.040 Scalpel</v>
      </c>
    </row>
    <row r="2088" spans="1:10" x14ac:dyDescent="0.25">
      <c r="A2088" s="1142">
        <v>2</v>
      </c>
      <c r="B2088" s="1142">
        <v>8</v>
      </c>
      <c r="C2088" s="1142">
        <v>1</v>
      </c>
      <c r="D2088" s="1142">
        <v>1</v>
      </c>
      <c r="E2088" s="1142">
        <v>41</v>
      </c>
      <c r="F2088" s="1143" t="str">
        <f t="shared" si="64"/>
        <v>02.08.01.01.041</v>
      </c>
      <c r="G2088" s="1144"/>
      <c r="H2088" s="1142" t="s">
        <v>2747</v>
      </c>
      <c r="J2088" s="1142" t="str">
        <f t="shared" si="65"/>
        <v>02.08.01.01.041 Auto Clape</v>
      </c>
    </row>
    <row r="2089" spans="1:10" x14ac:dyDescent="0.25">
      <c r="A2089" s="1142">
        <v>2</v>
      </c>
      <c r="B2089" s="1142">
        <v>8</v>
      </c>
      <c r="C2089" s="1142">
        <v>1</v>
      </c>
      <c r="D2089" s="1142">
        <v>1</v>
      </c>
      <c r="E2089" s="1142">
        <v>42</v>
      </c>
      <c r="F2089" s="1143" t="str">
        <f t="shared" si="64"/>
        <v>02.08.01.01.042</v>
      </c>
      <c r="G2089" s="1144"/>
      <c r="H2089" s="1142" t="s">
        <v>2748</v>
      </c>
      <c r="J2089" s="1142" t="str">
        <f t="shared" si="65"/>
        <v>02.08.01.01.042 Sponge Bowl</v>
      </c>
    </row>
    <row r="2090" spans="1:10" x14ac:dyDescent="0.25">
      <c r="A2090" s="1142">
        <v>2</v>
      </c>
      <c r="B2090" s="1142">
        <v>8</v>
      </c>
      <c r="C2090" s="1142">
        <v>1</v>
      </c>
      <c r="D2090" s="1142">
        <v>1</v>
      </c>
      <c r="E2090" s="1142">
        <v>43</v>
      </c>
      <c r="F2090" s="1143" t="str">
        <f t="shared" si="64"/>
        <v>02.08.01.01.043</v>
      </c>
      <c r="G2090" s="1144"/>
      <c r="H2090" s="1142" t="s">
        <v>2749</v>
      </c>
      <c r="J2090" s="1142" t="str">
        <f t="shared" si="65"/>
        <v>02.08.01.01.043 Strether</v>
      </c>
    </row>
    <row r="2091" spans="1:10" x14ac:dyDescent="0.25">
      <c r="A2091" s="1142">
        <v>2</v>
      </c>
      <c r="B2091" s="1142">
        <v>8</v>
      </c>
      <c r="C2091" s="1142">
        <v>1</v>
      </c>
      <c r="D2091" s="1142">
        <v>1</v>
      </c>
      <c r="E2091" s="1142">
        <v>44</v>
      </c>
      <c r="F2091" s="1143" t="str">
        <f t="shared" si="64"/>
        <v>02.08.01.01.044</v>
      </c>
      <c r="G2091" s="1144"/>
      <c r="H2091" s="1142" t="s">
        <v>2750</v>
      </c>
      <c r="J2091" s="1142" t="str">
        <f t="shared" si="65"/>
        <v>02.08.01.01.044 Instrument Table</v>
      </c>
    </row>
    <row r="2092" spans="1:10" x14ac:dyDescent="0.25">
      <c r="A2092" s="1142">
        <v>2</v>
      </c>
      <c r="B2092" s="1142">
        <v>8</v>
      </c>
      <c r="C2092" s="1142">
        <v>1</v>
      </c>
      <c r="D2092" s="1142">
        <v>1</v>
      </c>
      <c r="E2092" s="1142">
        <v>45</v>
      </c>
      <c r="F2092" s="1143" t="str">
        <f t="shared" si="64"/>
        <v>02.08.01.01.045</v>
      </c>
      <c r="G2092" s="1144"/>
      <c r="H2092" s="1142" t="s">
        <v>2751</v>
      </c>
      <c r="J2092" s="1142" t="str">
        <f t="shared" si="65"/>
        <v>02.08.01.01.045 Tratment Cabinet</v>
      </c>
    </row>
    <row r="2093" spans="1:10" x14ac:dyDescent="0.25">
      <c r="A2093" s="1142">
        <v>2</v>
      </c>
      <c r="B2093" s="1142">
        <v>8</v>
      </c>
      <c r="C2093" s="1142">
        <v>1</v>
      </c>
      <c r="D2093" s="1142">
        <v>1</v>
      </c>
      <c r="E2093" s="1142">
        <v>46</v>
      </c>
      <c r="F2093" s="1143" t="str">
        <f t="shared" si="64"/>
        <v>02.08.01.01.046</v>
      </c>
      <c r="G2093" s="1144"/>
      <c r="H2093" s="1142" t="s">
        <v>2752</v>
      </c>
      <c r="J2093" s="1142" t="str">
        <f t="shared" si="65"/>
        <v>02.08.01.01.046 Phisychians Examining Lamp</v>
      </c>
    </row>
    <row r="2094" spans="1:10" x14ac:dyDescent="0.25">
      <c r="A2094" s="1142">
        <v>2</v>
      </c>
      <c r="B2094" s="1142">
        <v>8</v>
      </c>
      <c r="C2094" s="1142">
        <v>1</v>
      </c>
      <c r="D2094" s="1142">
        <v>1</v>
      </c>
      <c r="E2094" s="1142">
        <v>47</v>
      </c>
      <c r="F2094" s="1143" t="str">
        <f t="shared" si="64"/>
        <v>02.08.01.01.047</v>
      </c>
      <c r="G2094" s="1144"/>
      <c r="H2094" s="1142" t="s">
        <v>2753</v>
      </c>
      <c r="J2094" s="1142" t="str">
        <f t="shared" si="65"/>
        <v>02.08.01.01.047 Blood Circumcis Clamps</v>
      </c>
    </row>
    <row r="2095" spans="1:10" x14ac:dyDescent="0.25">
      <c r="A2095" s="1142">
        <v>2</v>
      </c>
      <c r="B2095" s="1142">
        <v>8</v>
      </c>
      <c r="C2095" s="1142">
        <v>1</v>
      </c>
      <c r="D2095" s="1142">
        <v>1</v>
      </c>
      <c r="E2095" s="1142">
        <v>48</v>
      </c>
      <c r="F2095" s="1143" t="str">
        <f t="shared" si="64"/>
        <v>02.08.01.01.048</v>
      </c>
      <c r="G2095" s="1144"/>
      <c r="H2095" s="1142" t="s">
        <v>2754</v>
      </c>
      <c r="J2095" s="1142" t="str">
        <f t="shared" si="65"/>
        <v>02.08.01.01.048 Probe With Trianggular</v>
      </c>
    </row>
    <row r="2096" spans="1:10" x14ac:dyDescent="0.25">
      <c r="A2096" s="1142">
        <v>2</v>
      </c>
      <c r="B2096" s="1142">
        <v>8</v>
      </c>
      <c r="C2096" s="1142">
        <v>1</v>
      </c>
      <c r="D2096" s="1142">
        <v>1</v>
      </c>
      <c r="E2096" s="1142">
        <v>49</v>
      </c>
      <c r="F2096" s="1143" t="str">
        <f t="shared" si="64"/>
        <v>02.08.01.01.049</v>
      </c>
      <c r="G2096" s="1144"/>
      <c r="H2096" s="1142" t="s">
        <v>2755</v>
      </c>
      <c r="J2096" s="1142" t="str">
        <f t="shared" si="65"/>
        <v>02.08.01.01.049 Probe With Eye</v>
      </c>
    </row>
    <row r="2097" spans="1:10" x14ac:dyDescent="0.25">
      <c r="A2097" s="1142">
        <v>2</v>
      </c>
      <c r="B2097" s="1142">
        <v>8</v>
      </c>
      <c r="C2097" s="1142">
        <v>1</v>
      </c>
      <c r="D2097" s="1142">
        <v>1</v>
      </c>
      <c r="E2097" s="1142">
        <v>50</v>
      </c>
      <c r="F2097" s="1143" t="str">
        <f t="shared" si="64"/>
        <v>02.08.01.01.050</v>
      </c>
      <c r="G2097" s="1144"/>
      <c r="H2097" s="1142" t="s">
        <v>2756</v>
      </c>
      <c r="J2097" s="1142" t="str">
        <f t="shared" si="65"/>
        <v>02.08.01.01.050 Grooved Dir Withtonguetie</v>
      </c>
    </row>
    <row r="2098" spans="1:10" x14ac:dyDescent="0.25">
      <c r="A2098" s="1142">
        <v>2</v>
      </c>
      <c r="B2098" s="1142">
        <v>8</v>
      </c>
      <c r="C2098" s="1142">
        <v>1</v>
      </c>
      <c r="D2098" s="1142">
        <v>1</v>
      </c>
      <c r="E2098" s="1142">
        <v>51</v>
      </c>
      <c r="F2098" s="1143" t="str">
        <f t="shared" si="64"/>
        <v>02.08.01.01.051</v>
      </c>
      <c r="G2098" s="1144"/>
      <c r="H2098" s="1142" t="s">
        <v>2757</v>
      </c>
      <c r="J2098" s="1142" t="str">
        <f t="shared" si="65"/>
        <v>02.08.01.01.051 Grooved Dir Probe/Tie</v>
      </c>
    </row>
    <row r="2099" spans="1:10" x14ac:dyDescent="0.25">
      <c r="A2099" s="1142">
        <v>2</v>
      </c>
      <c r="B2099" s="1142">
        <v>8</v>
      </c>
      <c r="C2099" s="1142">
        <v>1</v>
      </c>
      <c r="D2099" s="1142">
        <v>1</v>
      </c>
      <c r="E2099" s="1142">
        <v>52</v>
      </c>
      <c r="F2099" s="1143" t="str">
        <f t="shared" si="64"/>
        <v>02.08.01.01.052</v>
      </c>
      <c r="G2099" s="1144"/>
      <c r="H2099" s="1142" t="s">
        <v>2757</v>
      </c>
      <c r="J2099" s="1142" t="str">
        <f t="shared" si="65"/>
        <v>02.08.01.01.052 Grooved Dir Probe/Tie</v>
      </c>
    </row>
    <row r="2100" spans="1:10" x14ac:dyDescent="0.25">
      <c r="A2100" s="1142">
        <v>2</v>
      </c>
      <c r="B2100" s="1142">
        <v>8</v>
      </c>
      <c r="C2100" s="1142">
        <v>1</v>
      </c>
      <c r="D2100" s="1142">
        <v>1</v>
      </c>
      <c r="E2100" s="1142">
        <v>53</v>
      </c>
      <c r="F2100" s="1143" t="str">
        <f t="shared" si="64"/>
        <v>02.08.01.01.053</v>
      </c>
      <c r="G2100" s="1144"/>
      <c r="H2100" s="1142" t="s">
        <v>2758</v>
      </c>
      <c r="J2100" s="1142" t="str">
        <f t="shared" si="65"/>
        <v>02.08.01.01.053 Bakun Sponge Forceps</v>
      </c>
    </row>
    <row r="2101" spans="1:10" x14ac:dyDescent="0.25">
      <c r="A2101" s="1142">
        <v>2</v>
      </c>
      <c r="B2101" s="1142">
        <v>8</v>
      </c>
      <c r="C2101" s="1142">
        <v>1</v>
      </c>
      <c r="D2101" s="1142">
        <v>1</v>
      </c>
      <c r="E2101" s="1142">
        <v>54</v>
      </c>
      <c r="F2101" s="1143" t="str">
        <f t="shared" si="64"/>
        <v>02.08.01.01.054</v>
      </c>
      <c r="G2101" s="1144"/>
      <c r="H2101" s="1142" t="s">
        <v>2759</v>
      </c>
      <c r="J2101" s="1142" t="str">
        <f t="shared" si="65"/>
        <v>02.08.01.01.054 Pheimo Thrax Apparatus</v>
      </c>
    </row>
    <row r="2102" spans="1:10" x14ac:dyDescent="0.25">
      <c r="A2102" s="1142">
        <v>2</v>
      </c>
      <c r="B2102" s="1142">
        <v>8</v>
      </c>
      <c r="C2102" s="1142">
        <v>1</v>
      </c>
      <c r="D2102" s="1142">
        <v>1</v>
      </c>
      <c r="E2102" s="1142">
        <v>55</v>
      </c>
      <c r="F2102" s="1143" t="str">
        <f t="shared" si="64"/>
        <v>02.08.01.01.055</v>
      </c>
      <c r="G2102" s="1144"/>
      <c r="H2102" s="1142" t="s">
        <v>2760</v>
      </c>
      <c r="J2102" s="1142" t="str">
        <f t="shared" si="65"/>
        <v>02.08.01.01.055 Pheumo Pritineum Apparatus</v>
      </c>
    </row>
    <row r="2103" spans="1:10" x14ac:dyDescent="0.25">
      <c r="A2103" s="1142">
        <v>2</v>
      </c>
      <c r="B2103" s="1142">
        <v>8</v>
      </c>
      <c r="C2103" s="1142">
        <v>1</v>
      </c>
      <c r="D2103" s="1142">
        <v>1</v>
      </c>
      <c r="E2103" s="1142">
        <v>56</v>
      </c>
      <c r="F2103" s="1143" t="str">
        <f t="shared" si="64"/>
        <v>02.08.01.01.056</v>
      </c>
      <c r="G2103" s="1144"/>
      <c r="H2103" s="1142" t="s">
        <v>2761</v>
      </c>
      <c r="J2103" s="1142" t="str">
        <f t="shared" si="65"/>
        <v>02.08.01.01.056 Nirbekhem</v>
      </c>
    </row>
    <row r="2104" spans="1:10" x14ac:dyDescent="0.25">
      <c r="A2104" s="1142">
        <v>2</v>
      </c>
      <c r="B2104" s="1142">
        <v>8</v>
      </c>
      <c r="C2104" s="1142">
        <v>1</v>
      </c>
      <c r="D2104" s="1142">
        <v>1</v>
      </c>
      <c r="E2104" s="1142">
        <v>57</v>
      </c>
      <c r="F2104" s="1143" t="str">
        <f t="shared" si="64"/>
        <v>02.08.01.01.057</v>
      </c>
      <c r="G2104" s="1144"/>
      <c r="H2104" s="1142" t="s">
        <v>2762</v>
      </c>
      <c r="J2104" s="1142" t="str">
        <f t="shared" si="65"/>
        <v>02.08.01.01.057 Slip Teng Tang</v>
      </c>
    </row>
    <row r="2105" spans="1:10" x14ac:dyDescent="0.25">
      <c r="A2105" s="1142">
        <v>2</v>
      </c>
      <c r="B2105" s="1142">
        <v>8</v>
      </c>
      <c r="C2105" s="1142">
        <v>1</v>
      </c>
      <c r="D2105" s="1142">
        <v>1</v>
      </c>
      <c r="E2105" s="1142">
        <v>58</v>
      </c>
      <c r="F2105" s="1143" t="str">
        <f t="shared" si="64"/>
        <v>02.08.01.01.058</v>
      </c>
      <c r="G2105" s="1144"/>
      <c r="H2105" s="1142" t="s">
        <v>2763</v>
      </c>
      <c r="J2105" s="1142" t="str">
        <f t="shared" si="65"/>
        <v>02.08.01.01.058 Probe</v>
      </c>
    </row>
    <row r="2106" spans="1:10" x14ac:dyDescent="0.25">
      <c r="A2106" s="1142">
        <v>2</v>
      </c>
      <c r="B2106" s="1142">
        <v>8</v>
      </c>
      <c r="C2106" s="1142">
        <v>1</v>
      </c>
      <c r="D2106" s="1142">
        <v>1</v>
      </c>
      <c r="E2106" s="1142">
        <v>59</v>
      </c>
      <c r="F2106" s="1143" t="str">
        <f t="shared" si="64"/>
        <v>02.08.01.01.059</v>
      </c>
      <c r="G2106" s="1144"/>
      <c r="H2106" s="1142" t="s">
        <v>2764</v>
      </c>
      <c r="J2106" s="1142" t="str">
        <f t="shared" si="65"/>
        <v>02.08.01.01.059 Korem Tang</v>
      </c>
    </row>
    <row r="2107" spans="1:10" x14ac:dyDescent="0.25">
      <c r="A2107" s="1142">
        <v>2</v>
      </c>
      <c r="B2107" s="1142">
        <v>8</v>
      </c>
      <c r="C2107" s="1142">
        <v>1</v>
      </c>
      <c r="D2107" s="1142">
        <v>1</v>
      </c>
      <c r="E2107" s="1142">
        <v>60</v>
      </c>
      <c r="F2107" s="1143" t="str">
        <f t="shared" si="64"/>
        <v>02.08.01.01.060</v>
      </c>
      <c r="G2107" s="1144"/>
      <c r="H2107" s="1142" t="s">
        <v>2765</v>
      </c>
      <c r="J2107" s="1142" t="str">
        <f t="shared" si="65"/>
        <v>02.08.01.01.060 Senter</v>
      </c>
    </row>
    <row r="2108" spans="1:10" x14ac:dyDescent="0.25">
      <c r="A2108" s="1142">
        <v>2</v>
      </c>
      <c r="B2108" s="1142">
        <v>8</v>
      </c>
      <c r="C2108" s="1142">
        <v>1</v>
      </c>
      <c r="D2108" s="1142">
        <v>1</v>
      </c>
      <c r="E2108" s="1142">
        <v>61</v>
      </c>
      <c r="F2108" s="1143" t="str">
        <f t="shared" si="64"/>
        <v>02.08.01.01.061</v>
      </c>
      <c r="G2108" s="1144"/>
      <c r="H2108" s="1142" t="s">
        <v>2766</v>
      </c>
      <c r="J2108" s="1142" t="str">
        <f t="shared" si="65"/>
        <v>02.08.01.01.061 Montir/Stemper</v>
      </c>
    </row>
    <row r="2109" spans="1:10" x14ac:dyDescent="0.25">
      <c r="A2109" s="1142">
        <v>2</v>
      </c>
      <c r="B2109" s="1142">
        <v>8</v>
      </c>
      <c r="C2109" s="1142">
        <v>1</v>
      </c>
      <c r="D2109" s="1142">
        <v>1</v>
      </c>
      <c r="E2109" s="1142">
        <v>62</v>
      </c>
      <c r="F2109" s="1143" t="str">
        <f t="shared" si="64"/>
        <v>02.08.01.01.062</v>
      </c>
      <c r="G2109" s="1144"/>
      <c r="H2109" s="1142" t="s">
        <v>2767</v>
      </c>
      <c r="J2109" s="1142" t="str">
        <f t="shared" si="65"/>
        <v>02.08.01.01.062 Tabung Oksigen</v>
      </c>
    </row>
    <row r="2110" spans="1:10" x14ac:dyDescent="0.25">
      <c r="A2110" s="1142">
        <v>2</v>
      </c>
      <c r="B2110" s="1142">
        <v>8</v>
      </c>
      <c r="C2110" s="1142">
        <v>1</v>
      </c>
      <c r="D2110" s="1142">
        <v>1</v>
      </c>
      <c r="E2110" s="1142">
        <v>63</v>
      </c>
      <c r="F2110" s="1143" t="str">
        <f t="shared" si="64"/>
        <v>02.08.01.01.063</v>
      </c>
      <c r="G2110" s="1144"/>
      <c r="H2110" s="1142" t="s">
        <v>2768</v>
      </c>
      <c r="J2110" s="1142" t="str">
        <f t="shared" si="65"/>
        <v>02.08.01.01.063 Gelas Supit</v>
      </c>
    </row>
    <row r="2111" spans="1:10" x14ac:dyDescent="0.25">
      <c r="A2111" s="1142">
        <v>2</v>
      </c>
      <c r="B2111" s="1142">
        <v>8</v>
      </c>
      <c r="C2111" s="1142">
        <v>1</v>
      </c>
      <c r="D2111" s="1142">
        <v>1</v>
      </c>
      <c r="E2111" s="1142">
        <v>64</v>
      </c>
      <c r="F2111" s="1143" t="str">
        <f t="shared" si="64"/>
        <v>02.08.01.01.064</v>
      </c>
      <c r="G2111" s="1144"/>
      <c r="H2111" s="1142" t="s">
        <v>2769</v>
      </c>
      <c r="J2111" s="1142" t="str">
        <f t="shared" si="65"/>
        <v>02.08.01.01.064 Pispot Sendok</v>
      </c>
    </row>
    <row r="2112" spans="1:10" x14ac:dyDescent="0.25">
      <c r="A2112" s="1142">
        <v>2</v>
      </c>
      <c r="B2112" s="1142">
        <v>8</v>
      </c>
      <c r="C2112" s="1142">
        <v>1</v>
      </c>
      <c r="D2112" s="1142">
        <v>1</v>
      </c>
      <c r="E2112" s="1142">
        <v>65</v>
      </c>
      <c r="F2112" s="1143" t="str">
        <f t="shared" si="64"/>
        <v>02.08.01.01.065</v>
      </c>
      <c r="G2112" s="1144"/>
      <c r="H2112" s="1142" t="s">
        <v>2770</v>
      </c>
      <c r="J2112" s="1142" t="str">
        <f t="shared" si="65"/>
        <v>02.08.01.01.065 Kereta Makan</v>
      </c>
    </row>
    <row r="2113" spans="1:10" x14ac:dyDescent="0.25">
      <c r="A2113" s="1142">
        <v>2</v>
      </c>
      <c r="B2113" s="1142">
        <v>8</v>
      </c>
      <c r="C2113" s="1142">
        <v>1</v>
      </c>
      <c r="D2113" s="1142">
        <v>1</v>
      </c>
      <c r="E2113" s="1142">
        <v>66</v>
      </c>
      <c r="F2113" s="1143" t="str">
        <f t="shared" si="64"/>
        <v>02.08.01.01.066</v>
      </c>
      <c r="G2113" s="1144"/>
      <c r="H2113" s="1142" t="s">
        <v>2771</v>
      </c>
      <c r="J2113" s="1142" t="str">
        <f t="shared" si="65"/>
        <v>02.08.01.01.066 Baskom Makan</v>
      </c>
    </row>
    <row r="2114" spans="1:10" x14ac:dyDescent="0.25">
      <c r="A2114" s="1142">
        <v>2</v>
      </c>
      <c r="B2114" s="1142">
        <v>8</v>
      </c>
      <c r="C2114" s="1142">
        <v>1</v>
      </c>
      <c r="D2114" s="1142">
        <v>1</v>
      </c>
      <c r="E2114" s="1142">
        <v>67</v>
      </c>
      <c r="F2114" s="1143" t="str">
        <f t="shared" si="64"/>
        <v>02.08.01.01.067</v>
      </c>
      <c r="G2114" s="1144"/>
      <c r="H2114" s="1142" t="s">
        <v>2772</v>
      </c>
      <c r="J2114" s="1142" t="str">
        <f t="shared" si="65"/>
        <v>02.08.01.01.067 Rak Pispot</v>
      </c>
    </row>
    <row r="2115" spans="1:10" x14ac:dyDescent="0.25">
      <c r="A2115" s="1142">
        <v>2</v>
      </c>
      <c r="B2115" s="1142">
        <v>8</v>
      </c>
      <c r="C2115" s="1142">
        <v>1</v>
      </c>
      <c r="D2115" s="1142">
        <v>1</v>
      </c>
      <c r="E2115" s="1142">
        <v>68</v>
      </c>
      <c r="F2115" s="1143" t="str">
        <f t="shared" si="64"/>
        <v>02.08.01.01.068</v>
      </c>
      <c r="G2115" s="1144"/>
      <c r="H2115" s="1142" t="s">
        <v>2773</v>
      </c>
      <c r="J2115" s="1142" t="str">
        <f t="shared" si="65"/>
        <v>02.08.01.01.068 ALat Kedokteran Umum Lain Lain</v>
      </c>
    </row>
    <row r="2116" spans="1:10" x14ac:dyDescent="0.25">
      <c r="A2116" s="1142">
        <v>2</v>
      </c>
      <c r="B2116" s="1142">
        <v>8</v>
      </c>
      <c r="C2116" s="1142">
        <v>1</v>
      </c>
      <c r="D2116" s="1142">
        <v>2</v>
      </c>
      <c r="E2116" s="1142">
        <v>1</v>
      </c>
      <c r="F2116" s="1143" t="str">
        <f t="shared" ref="F2116:F2179" si="66">IF(A2116&lt;&gt;"",RIGHT("0"&amp;A2116,2)&amp;"."&amp;RIGHT("0"&amp;B2116,2)&amp;"."&amp;RIGHT("0"&amp;C2116,2)&amp;"."&amp;RIGHT("0"&amp;D2116,2)&amp;"."&amp;IF(LEN(E2116)&lt;3,RIGHT("00"&amp;E2116,3),E2116),"")</f>
        <v>02.08.01.02.001</v>
      </c>
      <c r="G2116" s="1144"/>
      <c r="H2116" s="1142" t="s">
        <v>573</v>
      </c>
      <c r="J2116" s="1142" t="str">
        <f t="shared" ref="J2116:J2179" si="67">F2116&amp;" "&amp;H2116</f>
        <v>02.08.01.02.001 Dental Chair</v>
      </c>
    </row>
    <row r="2117" spans="1:10" x14ac:dyDescent="0.25">
      <c r="A2117" s="1142">
        <v>2</v>
      </c>
      <c r="B2117" s="1142">
        <v>8</v>
      </c>
      <c r="C2117" s="1142">
        <v>1</v>
      </c>
      <c r="D2117" s="1142">
        <v>2</v>
      </c>
      <c r="E2117" s="1142">
        <v>2</v>
      </c>
      <c r="F2117" s="1143" t="str">
        <f t="shared" si="66"/>
        <v>02.08.01.02.002</v>
      </c>
      <c r="G2117" s="1144"/>
      <c r="H2117" s="1142" t="s">
        <v>2774</v>
      </c>
      <c r="J2117" s="1142" t="str">
        <f t="shared" si="67"/>
        <v>02.08.01.02.002 Dental Unit</v>
      </c>
    </row>
    <row r="2118" spans="1:10" x14ac:dyDescent="0.25">
      <c r="A2118" s="1142">
        <v>2</v>
      </c>
      <c r="B2118" s="1142">
        <v>8</v>
      </c>
      <c r="C2118" s="1142">
        <v>1</v>
      </c>
      <c r="D2118" s="1142">
        <v>2</v>
      </c>
      <c r="E2118" s="1142">
        <v>3</v>
      </c>
      <c r="F2118" s="1143" t="str">
        <f t="shared" si="66"/>
        <v>02.08.01.02.003</v>
      </c>
      <c r="G2118" s="1144"/>
      <c r="H2118" s="1142" t="s">
        <v>2775</v>
      </c>
      <c r="J2118" s="1142" t="str">
        <f t="shared" si="67"/>
        <v>02.08.01.02.003 X Ray Unit</v>
      </c>
    </row>
    <row r="2119" spans="1:10" x14ac:dyDescent="0.25">
      <c r="A2119" s="1142">
        <v>2</v>
      </c>
      <c r="B2119" s="1142">
        <v>8</v>
      </c>
      <c r="C2119" s="1142">
        <v>1</v>
      </c>
      <c r="D2119" s="1142">
        <v>2</v>
      </c>
      <c r="E2119" s="1142">
        <v>4</v>
      </c>
      <c r="F2119" s="1143" t="str">
        <f t="shared" si="66"/>
        <v>02.08.01.02.004</v>
      </c>
      <c r="G2119" s="1144"/>
      <c r="H2119" s="1142" t="s">
        <v>2776</v>
      </c>
      <c r="J2119" s="1142" t="str">
        <f t="shared" si="67"/>
        <v>02.08.01.02.004 Air Set Airamatik</v>
      </c>
    </row>
    <row r="2120" spans="1:10" x14ac:dyDescent="0.25">
      <c r="A2120" s="1142">
        <v>2</v>
      </c>
      <c r="B2120" s="1142">
        <v>8</v>
      </c>
      <c r="C2120" s="1142">
        <v>1</v>
      </c>
      <c r="D2120" s="1142">
        <v>2</v>
      </c>
      <c r="E2120" s="1142">
        <v>5</v>
      </c>
      <c r="F2120" s="1143" t="str">
        <f t="shared" si="66"/>
        <v>02.08.01.02.005</v>
      </c>
      <c r="G2120" s="1144"/>
      <c r="H2120" s="1142" t="s">
        <v>2777</v>
      </c>
      <c r="J2120" s="1142" t="str">
        <f t="shared" si="67"/>
        <v>02.08.01.02.005 Hand Instrument</v>
      </c>
    </row>
    <row r="2121" spans="1:10" x14ac:dyDescent="0.25">
      <c r="A2121" s="1142">
        <v>2</v>
      </c>
      <c r="B2121" s="1142">
        <v>8</v>
      </c>
      <c r="C2121" s="1142">
        <v>1</v>
      </c>
      <c r="D2121" s="1142">
        <v>2</v>
      </c>
      <c r="E2121" s="1142">
        <v>6</v>
      </c>
      <c r="F2121" s="1143" t="str">
        <f t="shared" si="66"/>
        <v>02.08.01.02.006</v>
      </c>
      <c r="G2121" s="1144"/>
      <c r="H2121" s="1142" t="s">
        <v>2778</v>
      </c>
      <c r="J2121" s="1142" t="str">
        <f t="shared" si="67"/>
        <v>02.08.01.02.006 Forcep</v>
      </c>
    </row>
    <row r="2122" spans="1:10" x14ac:dyDescent="0.25">
      <c r="A2122" s="1142">
        <v>2</v>
      </c>
      <c r="B2122" s="1142">
        <v>8</v>
      </c>
      <c r="C2122" s="1142">
        <v>1</v>
      </c>
      <c r="D2122" s="1142">
        <v>2</v>
      </c>
      <c r="E2122" s="1142">
        <v>7</v>
      </c>
      <c r="F2122" s="1143" t="str">
        <f t="shared" si="66"/>
        <v>02.08.01.02.007</v>
      </c>
      <c r="G2122" s="1144"/>
      <c r="H2122" s="1142" t="s">
        <v>2779</v>
      </c>
      <c r="J2122" s="1142" t="str">
        <f t="shared" si="67"/>
        <v>02.08.01.02.007 Oral Surgical Set</v>
      </c>
    </row>
    <row r="2123" spans="1:10" x14ac:dyDescent="0.25">
      <c r="A2123" s="1142">
        <v>2</v>
      </c>
      <c r="B2123" s="1142">
        <v>8</v>
      </c>
      <c r="C2123" s="1142">
        <v>1</v>
      </c>
      <c r="D2123" s="1142">
        <v>2</v>
      </c>
      <c r="E2123" s="1142">
        <v>8</v>
      </c>
      <c r="F2123" s="1143" t="str">
        <f t="shared" si="66"/>
        <v>02.08.01.02.008</v>
      </c>
      <c r="G2123" s="1144"/>
      <c r="H2123" s="1142" t="s">
        <v>2780</v>
      </c>
      <c r="J2123" s="1142" t="str">
        <f t="shared" si="67"/>
        <v>02.08.01.02.008 Apdent Juster</v>
      </c>
    </row>
    <row r="2124" spans="1:10" x14ac:dyDescent="0.25">
      <c r="A2124" s="1142">
        <v>2</v>
      </c>
      <c r="B2124" s="1142">
        <v>8</v>
      </c>
      <c r="C2124" s="1142">
        <v>1</v>
      </c>
      <c r="D2124" s="1142">
        <v>2</v>
      </c>
      <c r="E2124" s="1142">
        <v>9</v>
      </c>
      <c r="F2124" s="1143" t="str">
        <f t="shared" si="66"/>
        <v>02.08.01.02.009</v>
      </c>
      <c r="G2124" s="1144"/>
      <c r="H2124" s="1142" t="s">
        <v>2781</v>
      </c>
      <c r="J2124" s="1142" t="str">
        <f t="shared" si="67"/>
        <v>02.08.01.02.009 Aero Sterilisator</v>
      </c>
    </row>
    <row r="2125" spans="1:10" x14ac:dyDescent="0.25">
      <c r="A2125" s="1142">
        <v>2</v>
      </c>
      <c r="B2125" s="1142">
        <v>8</v>
      </c>
      <c r="C2125" s="1142">
        <v>1</v>
      </c>
      <c r="D2125" s="1142">
        <v>2</v>
      </c>
      <c r="E2125" s="1142">
        <v>10</v>
      </c>
      <c r="F2125" s="1143" t="str">
        <f t="shared" si="66"/>
        <v>02.08.01.02.010</v>
      </c>
      <c r="G2125" s="1144"/>
      <c r="H2125" s="1142" t="s">
        <v>2782</v>
      </c>
      <c r="J2125" s="1142" t="str">
        <f t="shared" si="67"/>
        <v>02.08.01.02.010 Operating Chair</v>
      </c>
    </row>
    <row r="2126" spans="1:10" x14ac:dyDescent="0.25">
      <c r="A2126" s="1142">
        <v>2</v>
      </c>
      <c r="B2126" s="1142">
        <v>8</v>
      </c>
      <c r="C2126" s="1142">
        <v>1</v>
      </c>
      <c r="D2126" s="1142">
        <v>2</v>
      </c>
      <c r="E2126" s="1142">
        <v>11</v>
      </c>
      <c r="F2126" s="1143" t="str">
        <f t="shared" si="66"/>
        <v>02.08.01.02.011</v>
      </c>
      <c r="G2126" s="1144"/>
      <c r="H2126" s="1142" t="s">
        <v>2783</v>
      </c>
      <c r="J2126" s="1142" t="str">
        <f t="shared" si="67"/>
        <v>02.08.01.02.011 Infra Red</v>
      </c>
    </row>
    <row r="2127" spans="1:10" x14ac:dyDescent="0.25">
      <c r="A2127" s="1142">
        <v>2</v>
      </c>
      <c r="B2127" s="1142">
        <v>8</v>
      </c>
      <c r="C2127" s="1142">
        <v>1</v>
      </c>
      <c r="D2127" s="1142">
        <v>2</v>
      </c>
      <c r="E2127" s="1142">
        <v>12</v>
      </c>
      <c r="F2127" s="1143" t="str">
        <f t="shared" si="66"/>
        <v>02.08.01.02.012</v>
      </c>
      <c r="G2127" s="1144"/>
      <c r="H2127" s="1142" t="s">
        <v>2784</v>
      </c>
      <c r="J2127" s="1142" t="str">
        <f t="shared" si="67"/>
        <v>02.08.01.02.012 Sendok Cetak</v>
      </c>
    </row>
    <row r="2128" spans="1:10" x14ac:dyDescent="0.25">
      <c r="A2128" s="1142">
        <v>2</v>
      </c>
      <c r="B2128" s="1142">
        <v>8</v>
      </c>
      <c r="C2128" s="1142">
        <v>1</v>
      </c>
      <c r="D2128" s="1142">
        <v>2</v>
      </c>
      <c r="E2128" s="1142">
        <v>13</v>
      </c>
      <c r="F2128" s="1143" t="str">
        <f t="shared" si="66"/>
        <v>02.08.01.02.013</v>
      </c>
      <c r="G2128" s="1144"/>
      <c r="H2128" s="1142" t="s">
        <v>2785</v>
      </c>
      <c r="J2128" s="1142" t="str">
        <f t="shared" si="67"/>
        <v>02.08.01.02.013 Clinical Chair</v>
      </c>
    </row>
    <row r="2129" spans="1:10" x14ac:dyDescent="0.25">
      <c r="A2129" s="1142">
        <v>2</v>
      </c>
      <c r="B2129" s="1142">
        <v>8</v>
      </c>
      <c r="C2129" s="1142">
        <v>1</v>
      </c>
      <c r="D2129" s="1142">
        <v>2</v>
      </c>
      <c r="E2129" s="1142">
        <v>14</v>
      </c>
      <c r="F2129" s="1143" t="str">
        <f t="shared" si="66"/>
        <v>02.08.01.02.014</v>
      </c>
      <c r="G2129" s="1144"/>
      <c r="H2129" s="1142" t="s">
        <v>2786</v>
      </c>
      <c r="J2129" s="1142" t="str">
        <f t="shared" si="67"/>
        <v>02.08.01.02.014 Dosator</v>
      </c>
    </row>
    <row r="2130" spans="1:10" x14ac:dyDescent="0.25">
      <c r="A2130" s="1142">
        <v>2</v>
      </c>
      <c r="B2130" s="1142">
        <v>8</v>
      </c>
      <c r="C2130" s="1142">
        <v>1</v>
      </c>
      <c r="D2130" s="1142">
        <v>2</v>
      </c>
      <c r="E2130" s="1142">
        <v>15</v>
      </c>
      <c r="F2130" s="1143" t="str">
        <f t="shared" si="66"/>
        <v>02.08.01.02.015</v>
      </c>
      <c r="G2130" s="1144"/>
      <c r="H2130" s="1142" t="s">
        <v>2787</v>
      </c>
      <c r="J2130" s="1142" t="str">
        <f t="shared" si="67"/>
        <v>02.08.01.02.015 Minor Surgical Set</v>
      </c>
    </row>
    <row r="2131" spans="1:10" x14ac:dyDescent="0.25">
      <c r="A2131" s="1142">
        <v>2</v>
      </c>
      <c r="B2131" s="1142">
        <v>8</v>
      </c>
      <c r="C2131" s="1142">
        <v>1</v>
      </c>
      <c r="D2131" s="1142">
        <v>2</v>
      </c>
      <c r="E2131" s="1142">
        <v>16</v>
      </c>
      <c r="F2131" s="1143" t="str">
        <f t="shared" si="66"/>
        <v>02.08.01.02.016</v>
      </c>
      <c r="G2131" s="1144"/>
      <c r="H2131" s="1142" t="s">
        <v>2788</v>
      </c>
      <c r="J2131" s="1142" t="str">
        <f t="shared" si="67"/>
        <v>02.08.01.02.016 Dental Sunceon Set</v>
      </c>
    </row>
    <row r="2132" spans="1:10" x14ac:dyDescent="0.25">
      <c r="A2132" s="1142">
        <v>2</v>
      </c>
      <c r="B2132" s="1142">
        <v>8</v>
      </c>
      <c r="C2132" s="1142">
        <v>1</v>
      </c>
      <c r="D2132" s="1142">
        <v>2</v>
      </c>
      <c r="E2132" s="1142">
        <v>17</v>
      </c>
      <c r="F2132" s="1143" t="str">
        <f t="shared" si="66"/>
        <v>02.08.01.02.017</v>
      </c>
      <c r="G2132" s="1144"/>
      <c r="H2132" s="1142" t="s">
        <v>2789</v>
      </c>
      <c r="J2132" s="1142" t="str">
        <f t="shared" si="67"/>
        <v>02.08.01.02.017 Dental X Ray Trafo</v>
      </c>
    </row>
    <row r="2133" spans="1:10" x14ac:dyDescent="0.25">
      <c r="A2133" s="1142">
        <v>2</v>
      </c>
      <c r="B2133" s="1142">
        <v>8</v>
      </c>
      <c r="C2133" s="1142">
        <v>1</v>
      </c>
      <c r="D2133" s="1142">
        <v>2</v>
      </c>
      <c r="E2133" s="1142">
        <v>18</v>
      </c>
      <c r="F2133" s="1143" t="str">
        <f t="shared" si="66"/>
        <v>02.08.01.02.018</v>
      </c>
      <c r="G2133" s="1144"/>
      <c r="H2133" s="1142" t="s">
        <v>2790</v>
      </c>
      <c r="J2133" s="1142" t="str">
        <f t="shared" si="67"/>
        <v>02.08.01.02.018 Polish Motor</v>
      </c>
    </row>
    <row r="2134" spans="1:10" x14ac:dyDescent="0.25">
      <c r="A2134" s="1142">
        <v>2</v>
      </c>
      <c r="B2134" s="1142">
        <v>8</v>
      </c>
      <c r="C2134" s="1142">
        <v>1</v>
      </c>
      <c r="D2134" s="1142">
        <v>2</v>
      </c>
      <c r="E2134" s="1142">
        <v>19</v>
      </c>
      <c r="F2134" s="1143" t="str">
        <f t="shared" si="66"/>
        <v>02.08.01.02.019</v>
      </c>
      <c r="G2134" s="1144"/>
      <c r="H2134" s="1142" t="s">
        <v>2791</v>
      </c>
      <c r="J2134" s="1142" t="str">
        <f t="shared" si="67"/>
        <v>02.08.01.02.019 Gavitron Generator</v>
      </c>
    </row>
    <row r="2135" spans="1:10" x14ac:dyDescent="0.25">
      <c r="A2135" s="1142">
        <v>2</v>
      </c>
      <c r="B2135" s="1142">
        <v>8</v>
      </c>
      <c r="C2135" s="1142">
        <v>1</v>
      </c>
      <c r="D2135" s="1142">
        <v>2</v>
      </c>
      <c r="E2135" s="1142">
        <v>20</v>
      </c>
      <c r="F2135" s="1143" t="str">
        <f t="shared" si="66"/>
        <v>02.08.01.02.020</v>
      </c>
      <c r="G2135" s="1144"/>
      <c r="H2135" s="1142" t="s">
        <v>2792</v>
      </c>
      <c r="J2135" s="1142" t="str">
        <f t="shared" si="67"/>
        <v>02.08.01.02.020 Niva Lita</v>
      </c>
    </row>
    <row r="2136" spans="1:10" x14ac:dyDescent="0.25">
      <c r="A2136" s="1142">
        <v>2</v>
      </c>
      <c r="B2136" s="1142">
        <v>8</v>
      </c>
      <c r="C2136" s="1142">
        <v>1</v>
      </c>
      <c r="D2136" s="1142">
        <v>2</v>
      </c>
      <c r="E2136" s="1142">
        <v>21</v>
      </c>
      <c r="F2136" s="1143" t="str">
        <f t="shared" si="66"/>
        <v>02.08.01.02.021</v>
      </c>
      <c r="G2136" s="1144"/>
      <c r="H2136" s="1142" t="s">
        <v>2793</v>
      </c>
      <c r="J2136" s="1142" t="str">
        <f t="shared" si="67"/>
        <v>02.08.01.02.021 Dental Field Elektronik</v>
      </c>
    </row>
    <row r="2137" spans="1:10" x14ac:dyDescent="0.25">
      <c r="A2137" s="1142">
        <v>2</v>
      </c>
      <c r="B2137" s="1142">
        <v>8</v>
      </c>
      <c r="C2137" s="1142">
        <v>1</v>
      </c>
      <c r="D2137" s="1142">
        <v>2</v>
      </c>
      <c r="E2137" s="1142">
        <v>22</v>
      </c>
      <c r="F2137" s="1143" t="str">
        <f t="shared" si="66"/>
        <v>02.08.01.02.022</v>
      </c>
      <c r="G2137" s="1144"/>
      <c r="H2137" s="1142" t="s">
        <v>2794</v>
      </c>
      <c r="J2137" s="1142" t="str">
        <f t="shared" si="67"/>
        <v>02.08.01.02.022 Dental Cabinet</v>
      </c>
    </row>
    <row r="2138" spans="1:10" x14ac:dyDescent="0.25">
      <c r="A2138" s="1142">
        <v>2</v>
      </c>
      <c r="B2138" s="1142">
        <v>8</v>
      </c>
      <c r="C2138" s="1142">
        <v>1</v>
      </c>
      <c r="D2138" s="1142">
        <v>2</v>
      </c>
      <c r="E2138" s="1142">
        <v>23</v>
      </c>
      <c r="F2138" s="1143" t="str">
        <f t="shared" si="66"/>
        <v>02.08.01.02.023</v>
      </c>
      <c r="G2138" s="1144"/>
      <c r="H2138" s="1142" t="s">
        <v>2795</v>
      </c>
      <c r="J2138" s="1142" t="str">
        <f t="shared" si="67"/>
        <v>02.08.01.02.023 Dental Portable Cabinet</v>
      </c>
    </row>
    <row r="2139" spans="1:10" x14ac:dyDescent="0.25">
      <c r="A2139" s="1142">
        <v>2</v>
      </c>
      <c r="B2139" s="1142">
        <v>8</v>
      </c>
      <c r="C2139" s="1142">
        <v>1</v>
      </c>
      <c r="D2139" s="1142">
        <v>2</v>
      </c>
      <c r="E2139" s="1142">
        <v>24</v>
      </c>
      <c r="F2139" s="1143" t="str">
        <f t="shared" si="66"/>
        <v>02.08.01.02.024</v>
      </c>
      <c r="G2139" s="1144"/>
      <c r="H2139" s="1142" t="s">
        <v>2796</v>
      </c>
      <c r="J2139" s="1142" t="str">
        <f t="shared" si="67"/>
        <v>02.08.01.02.024 Contra Angle</v>
      </c>
    </row>
    <row r="2140" spans="1:10" x14ac:dyDescent="0.25">
      <c r="A2140" s="1142">
        <v>2</v>
      </c>
      <c r="B2140" s="1142">
        <v>8</v>
      </c>
      <c r="C2140" s="1142">
        <v>1</v>
      </c>
      <c r="D2140" s="1142">
        <v>2</v>
      </c>
      <c r="E2140" s="1142">
        <v>25</v>
      </c>
      <c r="F2140" s="1143" t="str">
        <f t="shared" si="66"/>
        <v>02.08.01.02.025</v>
      </c>
      <c r="G2140" s="1144"/>
      <c r="H2140" s="1142" t="s">
        <v>2797</v>
      </c>
      <c r="J2140" s="1142" t="str">
        <f t="shared" si="67"/>
        <v>02.08.01.02.025 Engine Belt</v>
      </c>
    </row>
    <row r="2141" spans="1:10" x14ac:dyDescent="0.25">
      <c r="A2141" s="1142">
        <v>2</v>
      </c>
      <c r="B2141" s="1142">
        <v>8</v>
      </c>
      <c r="C2141" s="1142">
        <v>1</v>
      </c>
      <c r="D2141" s="1142">
        <v>2</v>
      </c>
      <c r="E2141" s="1142">
        <v>26</v>
      </c>
      <c r="F2141" s="1143" t="str">
        <f t="shared" si="66"/>
        <v>02.08.01.02.026</v>
      </c>
      <c r="G2141" s="1144"/>
      <c r="H2141" s="1142" t="s">
        <v>2798</v>
      </c>
      <c r="J2141" s="1142" t="str">
        <f t="shared" si="67"/>
        <v>02.08.01.02.026 Bein</v>
      </c>
    </row>
    <row r="2142" spans="1:10" x14ac:dyDescent="0.25">
      <c r="A2142" s="1142">
        <v>2</v>
      </c>
      <c r="B2142" s="1142">
        <v>8</v>
      </c>
      <c r="C2142" s="1142">
        <v>1</v>
      </c>
      <c r="D2142" s="1142">
        <v>2</v>
      </c>
      <c r="E2142" s="1142">
        <v>27</v>
      </c>
      <c r="F2142" s="1143" t="str">
        <f t="shared" si="66"/>
        <v>02.08.01.02.027</v>
      </c>
      <c r="G2142" s="1144"/>
      <c r="H2142" s="1142" t="s">
        <v>2799</v>
      </c>
      <c r="J2142" s="1142" t="str">
        <f t="shared" si="67"/>
        <v>02.08.01.02.027 Mesial Cryer</v>
      </c>
    </row>
    <row r="2143" spans="1:10" x14ac:dyDescent="0.25">
      <c r="A2143" s="1142">
        <v>2</v>
      </c>
      <c r="B2143" s="1142">
        <v>8</v>
      </c>
      <c r="C2143" s="1142">
        <v>1</v>
      </c>
      <c r="D2143" s="1142">
        <v>2</v>
      </c>
      <c r="E2143" s="1142">
        <v>28</v>
      </c>
      <c r="F2143" s="1143" t="str">
        <f t="shared" si="66"/>
        <v>02.08.01.02.028</v>
      </c>
      <c r="G2143" s="1144"/>
      <c r="H2143" s="1142" t="s">
        <v>2800</v>
      </c>
      <c r="J2143" s="1142" t="str">
        <f t="shared" si="67"/>
        <v>02.08.01.02.028 Distal Cryer</v>
      </c>
    </row>
    <row r="2144" spans="1:10" x14ac:dyDescent="0.25">
      <c r="A2144" s="1142">
        <v>2</v>
      </c>
      <c r="B2144" s="1142">
        <v>8</v>
      </c>
      <c r="C2144" s="1142">
        <v>1</v>
      </c>
      <c r="D2144" s="1142">
        <v>2</v>
      </c>
      <c r="E2144" s="1142">
        <v>29</v>
      </c>
      <c r="F2144" s="1143" t="str">
        <f t="shared" si="66"/>
        <v>02.08.01.02.029</v>
      </c>
      <c r="G2144" s="1144"/>
      <c r="H2144" s="1142" t="s">
        <v>2801</v>
      </c>
      <c r="J2144" s="1142" t="str">
        <f t="shared" si="67"/>
        <v>02.08.01.02.029 Water Siringe</v>
      </c>
    </row>
    <row r="2145" spans="1:10" x14ac:dyDescent="0.25">
      <c r="A2145" s="1142">
        <v>2</v>
      </c>
      <c r="B2145" s="1142">
        <v>8</v>
      </c>
      <c r="C2145" s="1142">
        <v>1</v>
      </c>
      <c r="D2145" s="1142">
        <v>2</v>
      </c>
      <c r="E2145" s="1142">
        <v>30</v>
      </c>
      <c r="F2145" s="1143" t="str">
        <f t="shared" si="66"/>
        <v>02.08.01.02.030</v>
      </c>
      <c r="G2145" s="1144"/>
      <c r="H2145" s="1142" t="s">
        <v>1346</v>
      </c>
      <c r="J2145" s="1142" t="str">
        <f t="shared" si="67"/>
        <v>02.08.01.02.030 Air Blower</v>
      </c>
    </row>
    <row r="2146" spans="1:10" x14ac:dyDescent="0.25">
      <c r="A2146" s="1142">
        <v>2</v>
      </c>
      <c r="B2146" s="1142">
        <v>8</v>
      </c>
      <c r="C2146" s="1142">
        <v>1</v>
      </c>
      <c r="D2146" s="1142">
        <v>2</v>
      </c>
      <c r="E2146" s="1142">
        <v>31</v>
      </c>
      <c r="F2146" s="1143" t="str">
        <f t="shared" si="66"/>
        <v>02.08.01.02.031</v>
      </c>
      <c r="G2146" s="1144"/>
      <c r="H2146" s="1142" t="s">
        <v>2802</v>
      </c>
      <c r="J2146" s="1142" t="str">
        <f t="shared" si="67"/>
        <v>02.08.01.02.031 Cotton Herder</v>
      </c>
    </row>
    <row r="2147" spans="1:10" x14ac:dyDescent="0.25">
      <c r="A2147" s="1142">
        <v>2</v>
      </c>
      <c r="B2147" s="1142">
        <v>8</v>
      </c>
      <c r="C2147" s="1142">
        <v>1</v>
      </c>
      <c r="D2147" s="1142">
        <v>2</v>
      </c>
      <c r="E2147" s="1142">
        <v>32</v>
      </c>
      <c r="F2147" s="1143" t="str">
        <f t="shared" si="66"/>
        <v>02.08.01.02.032</v>
      </c>
      <c r="G2147" s="1144"/>
      <c r="H2147" s="1142" t="s">
        <v>2803</v>
      </c>
      <c r="J2147" s="1142" t="str">
        <f t="shared" si="67"/>
        <v>02.08.01.02.032 Record Syringe</v>
      </c>
    </row>
    <row r="2148" spans="1:10" x14ac:dyDescent="0.25">
      <c r="A2148" s="1142">
        <v>2</v>
      </c>
      <c r="B2148" s="1142">
        <v>8</v>
      </c>
      <c r="C2148" s="1142">
        <v>1</v>
      </c>
      <c r="D2148" s="1142">
        <v>2</v>
      </c>
      <c r="E2148" s="1142">
        <v>33</v>
      </c>
      <c r="F2148" s="1143" t="str">
        <f t="shared" si="66"/>
        <v>02.08.01.02.033</v>
      </c>
      <c r="G2148" s="1144"/>
      <c r="H2148" s="1142" t="s">
        <v>2804</v>
      </c>
      <c r="J2148" s="1142" t="str">
        <f t="shared" si="67"/>
        <v>02.08.01.02.033 Cartrige Syringe</v>
      </c>
    </row>
    <row r="2149" spans="1:10" x14ac:dyDescent="0.25">
      <c r="A2149" s="1142">
        <v>2</v>
      </c>
      <c r="B2149" s="1142">
        <v>8</v>
      </c>
      <c r="C2149" s="1142">
        <v>1</v>
      </c>
      <c r="D2149" s="1142">
        <v>2</v>
      </c>
      <c r="E2149" s="1142">
        <v>34</v>
      </c>
      <c r="F2149" s="1143" t="str">
        <f t="shared" si="66"/>
        <v>02.08.01.02.034</v>
      </c>
      <c r="G2149" s="1144"/>
      <c r="H2149" s="1142" t="s">
        <v>2805</v>
      </c>
      <c r="J2149" s="1142" t="str">
        <f t="shared" si="67"/>
        <v>02.08.01.02.034 Cartrige Needle</v>
      </c>
    </row>
    <row r="2150" spans="1:10" x14ac:dyDescent="0.25">
      <c r="A2150" s="1142">
        <v>2</v>
      </c>
      <c r="B2150" s="1142">
        <v>8</v>
      </c>
      <c r="C2150" s="1142">
        <v>1</v>
      </c>
      <c r="D2150" s="1142">
        <v>2</v>
      </c>
      <c r="E2150" s="1142">
        <v>35</v>
      </c>
      <c r="F2150" s="1143" t="str">
        <f t="shared" si="66"/>
        <v>02.08.01.02.035</v>
      </c>
      <c r="G2150" s="1144"/>
      <c r="H2150" s="1142" t="s">
        <v>2806</v>
      </c>
      <c r="J2150" s="1142" t="str">
        <f t="shared" si="67"/>
        <v>02.08.01.02.035 Gun Scissors</v>
      </c>
    </row>
    <row r="2151" spans="1:10" x14ac:dyDescent="0.25">
      <c r="A2151" s="1142">
        <v>2</v>
      </c>
      <c r="B2151" s="1142">
        <v>8</v>
      </c>
      <c r="C2151" s="1142">
        <v>1</v>
      </c>
      <c r="D2151" s="1142">
        <v>2</v>
      </c>
      <c r="E2151" s="1142">
        <v>36</v>
      </c>
      <c r="F2151" s="1143" t="str">
        <f t="shared" si="66"/>
        <v>02.08.01.02.036</v>
      </c>
      <c r="G2151" s="1144"/>
      <c r="H2151" s="1142" t="s">
        <v>2807</v>
      </c>
      <c r="J2151" s="1142" t="str">
        <f t="shared" si="67"/>
        <v>02.08.01.02.036 Dappen Glass</v>
      </c>
    </row>
    <row r="2152" spans="1:10" x14ac:dyDescent="0.25">
      <c r="A2152" s="1142">
        <v>2</v>
      </c>
      <c r="B2152" s="1142">
        <v>8</v>
      </c>
      <c r="C2152" s="1142">
        <v>1</v>
      </c>
      <c r="D2152" s="1142">
        <v>2</v>
      </c>
      <c r="E2152" s="1142">
        <v>37</v>
      </c>
      <c r="F2152" s="1143" t="str">
        <f t="shared" si="66"/>
        <v>02.08.01.02.037</v>
      </c>
      <c r="G2152" s="1144"/>
      <c r="H2152" s="1142" t="s">
        <v>2808</v>
      </c>
      <c r="J2152" s="1142" t="str">
        <f t="shared" si="67"/>
        <v>02.08.01.02.037 Think Glass Plate</v>
      </c>
    </row>
    <row r="2153" spans="1:10" x14ac:dyDescent="0.25">
      <c r="A2153" s="1142">
        <v>2</v>
      </c>
      <c r="B2153" s="1142">
        <v>8</v>
      </c>
      <c r="C2153" s="1142">
        <v>1</v>
      </c>
      <c r="D2153" s="1142">
        <v>2</v>
      </c>
      <c r="E2153" s="1142">
        <v>38</v>
      </c>
      <c r="F2153" s="1143" t="str">
        <f t="shared" si="66"/>
        <v>02.08.01.02.038</v>
      </c>
      <c r="G2153" s="1144"/>
      <c r="H2153" s="1142" t="s">
        <v>2809</v>
      </c>
      <c r="J2153" s="1142" t="str">
        <f t="shared" si="67"/>
        <v>02.08.01.02.038 Thin Glass Plate</v>
      </c>
    </row>
    <row r="2154" spans="1:10" x14ac:dyDescent="0.25">
      <c r="A2154" s="1142">
        <v>2</v>
      </c>
      <c r="B2154" s="1142">
        <v>8</v>
      </c>
      <c r="C2154" s="1142">
        <v>1</v>
      </c>
      <c r="D2154" s="1142">
        <v>2</v>
      </c>
      <c r="E2154" s="1142">
        <v>39</v>
      </c>
      <c r="F2154" s="1143" t="str">
        <f t="shared" si="66"/>
        <v>02.08.01.02.039</v>
      </c>
      <c r="G2154" s="1144"/>
      <c r="H2154" s="1142" t="s">
        <v>2810</v>
      </c>
      <c r="J2154" s="1142" t="str">
        <f t="shared" si="67"/>
        <v>02.08.01.02.039 Matrix Retamer+Band</v>
      </c>
    </row>
    <row r="2155" spans="1:10" x14ac:dyDescent="0.25">
      <c r="A2155" s="1142">
        <v>2</v>
      </c>
      <c r="B2155" s="1142">
        <v>8</v>
      </c>
      <c r="C2155" s="1142">
        <v>1</v>
      </c>
      <c r="D2155" s="1142">
        <v>2</v>
      </c>
      <c r="E2155" s="1142">
        <v>40</v>
      </c>
      <c r="F2155" s="1143" t="str">
        <f t="shared" si="66"/>
        <v>02.08.01.02.040</v>
      </c>
      <c r="G2155" s="1144"/>
      <c r="H2155" s="1142" t="s">
        <v>2811</v>
      </c>
      <c r="J2155" s="1142" t="str">
        <f t="shared" si="67"/>
        <v>02.08.01.02.040 Mounth Murror+Handle</v>
      </c>
    </row>
    <row r="2156" spans="1:10" x14ac:dyDescent="0.25">
      <c r="A2156" s="1142">
        <v>2</v>
      </c>
      <c r="B2156" s="1142">
        <v>8</v>
      </c>
      <c r="C2156" s="1142">
        <v>1</v>
      </c>
      <c r="D2156" s="1142">
        <v>2</v>
      </c>
      <c r="E2156" s="1142">
        <v>41</v>
      </c>
      <c r="F2156" s="1143" t="str">
        <f t="shared" si="66"/>
        <v>02.08.01.02.041</v>
      </c>
      <c r="G2156" s="1144"/>
      <c r="H2156" s="1142" t="s">
        <v>2812</v>
      </c>
      <c r="J2156" s="1142" t="str">
        <f t="shared" si="67"/>
        <v>02.08.01.02.041 Cemant Spatula</v>
      </c>
    </row>
    <row r="2157" spans="1:10" x14ac:dyDescent="0.25">
      <c r="A2157" s="1142">
        <v>2</v>
      </c>
      <c r="B2157" s="1142">
        <v>8</v>
      </c>
      <c r="C2157" s="1142">
        <v>1</v>
      </c>
      <c r="D2157" s="1142">
        <v>2</v>
      </c>
      <c r="E2157" s="1142">
        <v>42</v>
      </c>
      <c r="F2157" s="1143" t="str">
        <f t="shared" si="66"/>
        <v>02.08.01.02.042</v>
      </c>
      <c r="G2157" s="1144"/>
      <c r="H2157" s="1142" t="s">
        <v>2813</v>
      </c>
      <c r="J2157" s="1142" t="str">
        <f t="shared" si="67"/>
        <v>02.08.01.02.042 Agaat</v>
      </c>
    </row>
    <row r="2158" spans="1:10" x14ac:dyDescent="0.25">
      <c r="A2158" s="1142">
        <v>2</v>
      </c>
      <c r="B2158" s="1142">
        <v>8</v>
      </c>
      <c r="C2158" s="1142">
        <v>1</v>
      </c>
      <c r="D2158" s="1142">
        <v>2</v>
      </c>
      <c r="E2158" s="1142">
        <v>43</v>
      </c>
      <c r="F2158" s="1143" t="str">
        <f t="shared" si="66"/>
        <v>02.08.01.02.043</v>
      </c>
      <c r="G2158" s="1144"/>
      <c r="H2158" s="1142" t="s">
        <v>2814</v>
      </c>
      <c r="J2158" s="1142" t="str">
        <f t="shared" si="67"/>
        <v>02.08.01.02.043 Plastisch Instrument</v>
      </c>
    </row>
    <row r="2159" spans="1:10" x14ac:dyDescent="0.25">
      <c r="A2159" s="1142">
        <v>2</v>
      </c>
      <c r="B2159" s="1142">
        <v>8</v>
      </c>
      <c r="C2159" s="1142">
        <v>1</v>
      </c>
      <c r="D2159" s="1142">
        <v>2</v>
      </c>
      <c r="E2159" s="1142">
        <v>44</v>
      </c>
      <c r="F2159" s="1143" t="str">
        <f t="shared" si="66"/>
        <v>02.08.01.02.044</v>
      </c>
      <c r="G2159" s="1144"/>
      <c r="H2159" s="1142" t="s">
        <v>2815</v>
      </c>
      <c r="J2159" s="1142" t="str">
        <f t="shared" si="67"/>
        <v>02.08.01.02.044 Cemant Stopper</v>
      </c>
    </row>
    <row r="2160" spans="1:10" x14ac:dyDescent="0.25">
      <c r="A2160" s="1142">
        <v>2</v>
      </c>
      <c r="B2160" s="1142">
        <v>8</v>
      </c>
      <c r="C2160" s="1142">
        <v>1</v>
      </c>
      <c r="D2160" s="1142">
        <v>2</v>
      </c>
      <c r="E2160" s="1142">
        <v>45</v>
      </c>
      <c r="F2160" s="1143" t="str">
        <f t="shared" si="66"/>
        <v>02.08.01.02.045</v>
      </c>
      <c r="G2160" s="1144"/>
      <c r="H2160" s="1142" t="s">
        <v>2816</v>
      </c>
      <c r="J2160" s="1142" t="str">
        <f t="shared" si="67"/>
        <v>02.08.01.02.045 Amigan Stopper</v>
      </c>
    </row>
    <row r="2161" spans="1:10" x14ac:dyDescent="0.25">
      <c r="A2161" s="1142">
        <v>2</v>
      </c>
      <c r="B2161" s="1142">
        <v>8</v>
      </c>
      <c r="C2161" s="1142">
        <v>1</v>
      </c>
      <c r="D2161" s="1142">
        <v>2</v>
      </c>
      <c r="E2161" s="1142">
        <v>46</v>
      </c>
      <c r="F2161" s="1143" t="str">
        <f t="shared" si="66"/>
        <v>02.08.01.02.046</v>
      </c>
      <c r="G2161" s="1144"/>
      <c r="H2161" s="1142" t="s">
        <v>2817</v>
      </c>
      <c r="J2161" s="1142" t="str">
        <f t="shared" si="67"/>
        <v>02.08.01.02.046 Burnisher</v>
      </c>
    </row>
    <row r="2162" spans="1:10" x14ac:dyDescent="0.25">
      <c r="A2162" s="1142">
        <v>2</v>
      </c>
      <c r="B2162" s="1142">
        <v>8</v>
      </c>
      <c r="C2162" s="1142">
        <v>1</v>
      </c>
      <c r="D2162" s="1142">
        <v>2</v>
      </c>
      <c r="E2162" s="1142">
        <v>47</v>
      </c>
      <c r="F2162" s="1143" t="str">
        <f t="shared" si="66"/>
        <v>02.08.01.02.047</v>
      </c>
      <c r="G2162" s="1144"/>
      <c r="H2162" s="1142" t="s">
        <v>2818</v>
      </c>
      <c r="J2162" s="1142" t="str">
        <f t="shared" si="67"/>
        <v>02.08.01.02.047 Scaler</v>
      </c>
    </row>
    <row r="2163" spans="1:10" x14ac:dyDescent="0.25">
      <c r="A2163" s="1142">
        <v>2</v>
      </c>
      <c r="B2163" s="1142">
        <v>8</v>
      </c>
      <c r="C2163" s="1142">
        <v>1</v>
      </c>
      <c r="D2163" s="1142">
        <v>2</v>
      </c>
      <c r="E2163" s="1142">
        <v>48</v>
      </c>
      <c r="F2163" s="1143" t="str">
        <f t="shared" si="66"/>
        <v>02.08.01.02.048</v>
      </c>
      <c r="G2163" s="1144"/>
      <c r="H2163" s="1142" t="s">
        <v>2819</v>
      </c>
      <c r="J2163" s="1142" t="str">
        <f t="shared" si="67"/>
        <v>02.08.01.02.048 Excavator</v>
      </c>
    </row>
    <row r="2164" spans="1:10" x14ac:dyDescent="0.25">
      <c r="A2164" s="1142">
        <v>2</v>
      </c>
      <c r="B2164" s="1142">
        <v>8</v>
      </c>
      <c r="C2164" s="1142">
        <v>1</v>
      </c>
      <c r="D2164" s="1142">
        <v>2</v>
      </c>
      <c r="E2164" s="1142">
        <v>49</v>
      </c>
      <c r="F2164" s="1143" t="str">
        <f t="shared" si="66"/>
        <v>02.08.01.02.049</v>
      </c>
      <c r="G2164" s="1144"/>
      <c r="H2164" s="1142" t="s">
        <v>2820</v>
      </c>
      <c r="J2164" s="1142" t="str">
        <f t="shared" si="67"/>
        <v>02.08.01.02.049 Celluloid Stips</v>
      </c>
    </row>
    <row r="2165" spans="1:10" x14ac:dyDescent="0.25">
      <c r="A2165" s="1142">
        <v>2</v>
      </c>
      <c r="B2165" s="1142">
        <v>8</v>
      </c>
      <c r="C2165" s="1142">
        <v>1</v>
      </c>
      <c r="D2165" s="1142">
        <v>2</v>
      </c>
      <c r="E2165" s="1142">
        <v>50</v>
      </c>
      <c r="F2165" s="1143" t="str">
        <f t="shared" si="66"/>
        <v>02.08.01.02.050</v>
      </c>
      <c r="G2165" s="1144"/>
      <c r="H2165" s="1142" t="s">
        <v>2821</v>
      </c>
      <c r="J2165" s="1142" t="str">
        <f t="shared" si="67"/>
        <v>02.08.01.02.050 Metal Polishing Strips</v>
      </c>
    </row>
    <row r="2166" spans="1:10" x14ac:dyDescent="0.25">
      <c r="A2166" s="1142">
        <v>2</v>
      </c>
      <c r="B2166" s="1142">
        <v>8</v>
      </c>
      <c r="C2166" s="1142">
        <v>1</v>
      </c>
      <c r="D2166" s="1142">
        <v>2</v>
      </c>
      <c r="E2166" s="1142">
        <v>51</v>
      </c>
      <c r="F2166" s="1143" t="str">
        <f t="shared" si="66"/>
        <v>02.08.01.02.051</v>
      </c>
      <c r="G2166" s="1144"/>
      <c r="H2166" s="1142" t="s">
        <v>2822</v>
      </c>
      <c r="J2166" s="1142" t="str">
        <f t="shared" si="67"/>
        <v>02.08.01.02.051 Mercury Droping Bottle</v>
      </c>
    </row>
    <row r="2167" spans="1:10" x14ac:dyDescent="0.25">
      <c r="A2167" s="1142">
        <v>2</v>
      </c>
      <c r="B2167" s="1142">
        <v>8</v>
      </c>
      <c r="C2167" s="1142">
        <v>1</v>
      </c>
      <c r="D2167" s="1142">
        <v>2</v>
      </c>
      <c r="E2167" s="1142">
        <v>52</v>
      </c>
      <c r="F2167" s="1143" t="str">
        <f t="shared" si="66"/>
        <v>02.08.01.02.052</v>
      </c>
      <c r="G2167" s="1144"/>
      <c r="H2167" s="1142" t="s">
        <v>2823</v>
      </c>
      <c r="J2167" s="1142" t="str">
        <f t="shared" si="67"/>
        <v>02.08.01.02.052 Countra Angle Burs &amp; Fiss</v>
      </c>
    </row>
    <row r="2168" spans="1:10" x14ac:dyDescent="0.25">
      <c r="A2168" s="1142">
        <v>2</v>
      </c>
      <c r="B2168" s="1142">
        <v>8</v>
      </c>
      <c r="C2168" s="1142">
        <v>1</v>
      </c>
      <c r="D2168" s="1142">
        <v>2</v>
      </c>
      <c r="E2168" s="1142">
        <v>53</v>
      </c>
      <c r="F2168" s="1143" t="str">
        <f t="shared" si="66"/>
        <v>02.08.01.02.053</v>
      </c>
      <c r="G2168" s="1144"/>
      <c r="H2168" s="1142" t="s">
        <v>2824</v>
      </c>
      <c r="J2168" s="1142" t="str">
        <f t="shared" si="67"/>
        <v>02.08.01.02.053 Hand Piece Burs</v>
      </c>
    </row>
    <row r="2169" spans="1:10" x14ac:dyDescent="0.25">
      <c r="A2169" s="1142">
        <v>2</v>
      </c>
      <c r="B2169" s="1142">
        <v>8</v>
      </c>
      <c r="C2169" s="1142">
        <v>1</v>
      </c>
      <c r="D2169" s="1142">
        <v>2</v>
      </c>
      <c r="E2169" s="1142">
        <v>54</v>
      </c>
      <c r="F2169" s="1143" t="str">
        <f t="shared" si="66"/>
        <v>02.08.01.02.054</v>
      </c>
      <c r="G2169" s="1144"/>
      <c r="H2169" s="1142" t="s">
        <v>2825</v>
      </c>
      <c r="J2169" s="1142" t="str">
        <f t="shared" si="67"/>
        <v>02.08.01.02.054 Dental Equipment</v>
      </c>
    </row>
    <row r="2170" spans="1:10" x14ac:dyDescent="0.25">
      <c r="A2170" s="1142">
        <v>2</v>
      </c>
      <c r="B2170" s="1142">
        <v>8</v>
      </c>
      <c r="C2170" s="1142">
        <v>1</v>
      </c>
      <c r="D2170" s="1142">
        <v>2</v>
      </c>
      <c r="E2170" s="1142">
        <v>55</v>
      </c>
      <c r="F2170" s="1143" t="str">
        <f t="shared" si="66"/>
        <v>02.08.01.02.055</v>
      </c>
      <c r="G2170" s="1144"/>
      <c r="H2170" s="1142" t="s">
        <v>2826</v>
      </c>
      <c r="J2170" s="1142" t="str">
        <f t="shared" si="67"/>
        <v>02.08.01.02.055 Alat Kedokteran Gigi Lain Lain</v>
      </c>
    </row>
    <row r="2171" spans="1:10" x14ac:dyDescent="0.25">
      <c r="A2171" s="1142">
        <v>2</v>
      </c>
      <c r="B2171" s="1142">
        <v>8</v>
      </c>
      <c r="C2171" s="1142">
        <v>1</v>
      </c>
      <c r="D2171" s="1142">
        <v>3</v>
      </c>
      <c r="E2171" s="1142">
        <v>1</v>
      </c>
      <c r="F2171" s="1143" t="str">
        <f t="shared" si="66"/>
        <v>02.08.01.03.001</v>
      </c>
      <c r="G2171" s="1144"/>
      <c r="H2171" s="1142" t="s">
        <v>2827</v>
      </c>
      <c r="J2171" s="1142" t="str">
        <f t="shared" si="67"/>
        <v>02.08.01.03.001 Geneacologie Tafel</v>
      </c>
    </row>
    <row r="2172" spans="1:10" x14ac:dyDescent="0.25">
      <c r="A2172" s="1142">
        <v>2</v>
      </c>
      <c r="B2172" s="1142">
        <v>8</v>
      </c>
      <c r="C2172" s="1142">
        <v>1</v>
      </c>
      <c r="D2172" s="1142">
        <v>3</v>
      </c>
      <c r="E2172" s="1142">
        <v>2</v>
      </c>
      <c r="F2172" s="1143" t="str">
        <f t="shared" si="66"/>
        <v>02.08.01.03.002</v>
      </c>
      <c r="G2172" s="1144"/>
      <c r="H2172" s="1142" t="s">
        <v>2828</v>
      </c>
      <c r="J2172" s="1142" t="str">
        <f t="shared" si="67"/>
        <v>02.08.01.03.002 Truno Gas</v>
      </c>
    </row>
    <row r="2173" spans="1:10" x14ac:dyDescent="0.25">
      <c r="A2173" s="1142">
        <v>2</v>
      </c>
      <c r="B2173" s="1142">
        <v>8</v>
      </c>
      <c r="C2173" s="1142">
        <v>1</v>
      </c>
      <c r="D2173" s="1142">
        <v>3</v>
      </c>
      <c r="E2173" s="1142">
        <v>3</v>
      </c>
      <c r="F2173" s="1143" t="str">
        <f t="shared" si="66"/>
        <v>02.08.01.03.003</v>
      </c>
      <c r="G2173" s="1144"/>
      <c r="H2173" s="1142" t="s">
        <v>2829</v>
      </c>
      <c r="J2173" s="1142" t="str">
        <f t="shared" si="67"/>
        <v>02.08.01.03.003 Service Model</v>
      </c>
    </row>
    <row r="2174" spans="1:10" x14ac:dyDescent="0.25">
      <c r="A2174" s="1142">
        <v>2</v>
      </c>
      <c r="B2174" s="1142">
        <v>8</v>
      </c>
      <c r="C2174" s="1142">
        <v>1</v>
      </c>
      <c r="D2174" s="1142">
        <v>3</v>
      </c>
      <c r="E2174" s="1142">
        <v>4</v>
      </c>
      <c r="F2174" s="1143" t="str">
        <f t="shared" si="66"/>
        <v>02.08.01.03.004</v>
      </c>
      <c r="G2174" s="1144"/>
      <c r="H2174" s="1142" t="s">
        <v>559</v>
      </c>
      <c r="J2174" s="1142" t="str">
        <f t="shared" si="67"/>
        <v>02.08.01.03.004 Speculum</v>
      </c>
    </row>
    <row r="2175" spans="1:10" x14ac:dyDescent="0.25">
      <c r="A2175" s="1142">
        <v>2</v>
      </c>
      <c r="B2175" s="1142">
        <v>8</v>
      </c>
      <c r="C2175" s="1142">
        <v>1</v>
      </c>
      <c r="D2175" s="1142">
        <v>3</v>
      </c>
      <c r="E2175" s="1142">
        <v>5</v>
      </c>
      <c r="F2175" s="1143" t="str">
        <f t="shared" si="66"/>
        <v>02.08.01.03.005</v>
      </c>
      <c r="G2175" s="1144"/>
      <c r="H2175" s="1142" t="s">
        <v>2830</v>
      </c>
      <c r="J2175" s="1142" t="str">
        <f t="shared" si="67"/>
        <v>02.08.01.03.005 Uterin Desing</v>
      </c>
    </row>
    <row r="2176" spans="1:10" x14ac:dyDescent="0.25">
      <c r="A2176" s="1142">
        <v>2</v>
      </c>
      <c r="B2176" s="1142">
        <v>8</v>
      </c>
      <c r="C2176" s="1142">
        <v>1</v>
      </c>
      <c r="D2176" s="1142">
        <v>3</v>
      </c>
      <c r="E2176" s="1142">
        <v>6</v>
      </c>
      <c r="F2176" s="1143" t="str">
        <f t="shared" si="66"/>
        <v>02.08.01.03.006</v>
      </c>
      <c r="G2176" s="1144"/>
      <c r="H2176" s="1142" t="s">
        <v>2831</v>
      </c>
      <c r="J2176" s="1142" t="str">
        <f t="shared" si="67"/>
        <v>02.08.01.03.006 Tenaxulum</v>
      </c>
    </row>
    <row r="2177" spans="1:10" x14ac:dyDescent="0.25">
      <c r="A2177" s="1142">
        <v>2</v>
      </c>
      <c r="B2177" s="1142">
        <v>8</v>
      </c>
      <c r="C2177" s="1142">
        <v>1</v>
      </c>
      <c r="D2177" s="1142">
        <v>3</v>
      </c>
      <c r="E2177" s="1142">
        <v>7</v>
      </c>
      <c r="F2177" s="1143" t="str">
        <f t="shared" si="66"/>
        <v>02.08.01.03.007</v>
      </c>
      <c r="G2177" s="1144"/>
      <c r="H2177" s="1142" t="s">
        <v>2832</v>
      </c>
      <c r="J2177" s="1142" t="str">
        <f t="shared" si="67"/>
        <v>02.08.01.03.007 Instrument Tray</v>
      </c>
    </row>
    <row r="2178" spans="1:10" x14ac:dyDescent="0.25">
      <c r="A2178" s="1142">
        <v>2</v>
      </c>
      <c r="B2178" s="1142">
        <v>8</v>
      </c>
      <c r="C2178" s="1142">
        <v>1</v>
      </c>
      <c r="D2178" s="1142">
        <v>3</v>
      </c>
      <c r="E2178" s="1142">
        <v>8</v>
      </c>
      <c r="F2178" s="1143" t="str">
        <f t="shared" si="66"/>
        <v>02.08.01.03.008</v>
      </c>
      <c r="G2178" s="1144"/>
      <c r="H2178" s="1142" t="s">
        <v>2833</v>
      </c>
      <c r="J2178" s="1142" t="str">
        <f t="shared" si="67"/>
        <v>02.08.01.03.008 Uterin Zonde</v>
      </c>
    </row>
    <row r="2179" spans="1:10" x14ac:dyDescent="0.25">
      <c r="A2179" s="1142">
        <v>2</v>
      </c>
      <c r="B2179" s="1142">
        <v>8</v>
      </c>
      <c r="C2179" s="1142">
        <v>1</v>
      </c>
      <c r="D2179" s="1142">
        <v>3</v>
      </c>
      <c r="E2179" s="1142">
        <v>9</v>
      </c>
      <c r="F2179" s="1143" t="str">
        <f t="shared" si="66"/>
        <v>02.08.01.03.009</v>
      </c>
      <c r="G2179" s="1144"/>
      <c r="H2179" s="1142" t="s">
        <v>2834</v>
      </c>
      <c r="J2179" s="1142" t="str">
        <f t="shared" si="67"/>
        <v>02.08.01.03.009 Uterine Packing Forceps</v>
      </c>
    </row>
    <row r="2180" spans="1:10" x14ac:dyDescent="0.25">
      <c r="A2180" s="1142">
        <v>2</v>
      </c>
      <c r="B2180" s="1142">
        <v>8</v>
      </c>
      <c r="C2180" s="1142">
        <v>1</v>
      </c>
      <c r="D2180" s="1142">
        <v>3</v>
      </c>
      <c r="E2180" s="1142">
        <v>10</v>
      </c>
      <c r="F2180" s="1143" t="str">
        <f t="shared" ref="F2180:F2243" si="68">IF(A2180&lt;&gt;"",RIGHT("0"&amp;A2180,2)&amp;"."&amp;RIGHT("0"&amp;B2180,2)&amp;"."&amp;RIGHT("0"&amp;C2180,2)&amp;"."&amp;RIGHT("0"&amp;D2180,2)&amp;"."&amp;IF(LEN(E2180)&lt;3,RIGHT("00"&amp;E2180,3),E2180),"")</f>
        <v>02.08.01.03.010</v>
      </c>
      <c r="G2180" s="1144"/>
      <c r="H2180" s="1142" t="s">
        <v>2835</v>
      </c>
      <c r="J2180" s="1142" t="str">
        <f t="shared" ref="J2180:J2243" si="69">F2180&amp;" "&amp;H2180</f>
        <v>02.08.01.03.010 Uterine Aplikator</v>
      </c>
    </row>
    <row r="2181" spans="1:10" x14ac:dyDescent="0.25">
      <c r="A2181" s="1142">
        <v>2</v>
      </c>
      <c r="B2181" s="1142">
        <v>8</v>
      </c>
      <c r="C2181" s="1142">
        <v>1</v>
      </c>
      <c r="D2181" s="1142">
        <v>3</v>
      </c>
      <c r="E2181" s="1142">
        <v>11</v>
      </c>
      <c r="F2181" s="1143" t="str">
        <f t="shared" si="68"/>
        <v>02.08.01.03.011</v>
      </c>
      <c r="G2181" s="1144"/>
      <c r="H2181" s="1142" t="s">
        <v>2836</v>
      </c>
      <c r="J2181" s="1142" t="str">
        <f t="shared" si="69"/>
        <v>02.08.01.03.011 Uterine Dillator (1 Set)</v>
      </c>
    </row>
    <row r="2182" spans="1:10" x14ac:dyDescent="0.25">
      <c r="A2182" s="1142">
        <v>2</v>
      </c>
      <c r="B2182" s="1142">
        <v>8</v>
      </c>
      <c r="C2182" s="1142">
        <v>1</v>
      </c>
      <c r="D2182" s="1142">
        <v>3</v>
      </c>
      <c r="E2182" s="1142">
        <v>12</v>
      </c>
      <c r="F2182" s="1143" t="str">
        <f t="shared" si="68"/>
        <v>02.08.01.03.012</v>
      </c>
      <c r="G2182" s="1144"/>
      <c r="H2182" s="1142" t="s">
        <v>2837</v>
      </c>
      <c r="J2182" s="1142" t="str">
        <f t="shared" si="69"/>
        <v>02.08.01.03.012 Uterine Tenaculum Forcept</v>
      </c>
    </row>
    <row r="2183" spans="1:10" x14ac:dyDescent="0.25">
      <c r="A2183" s="1142">
        <v>2</v>
      </c>
      <c r="B2183" s="1142">
        <v>8</v>
      </c>
      <c r="C2183" s="1142">
        <v>1</v>
      </c>
      <c r="D2183" s="1142">
        <v>3</v>
      </c>
      <c r="E2183" s="1142">
        <v>13</v>
      </c>
      <c r="F2183" s="1143" t="str">
        <f t="shared" si="68"/>
        <v>02.08.01.03.013</v>
      </c>
      <c r="G2183" s="1144"/>
      <c r="H2183" s="1142" t="s">
        <v>2838</v>
      </c>
      <c r="J2183" s="1142" t="str">
        <f t="shared" si="69"/>
        <v>02.08.01.03.013 Uterine Scisors</v>
      </c>
    </row>
    <row r="2184" spans="1:10" x14ac:dyDescent="0.25">
      <c r="A2184" s="1142">
        <v>2</v>
      </c>
      <c r="B2184" s="1142">
        <v>8</v>
      </c>
      <c r="C2184" s="1142">
        <v>1</v>
      </c>
      <c r="D2184" s="1142">
        <v>3</v>
      </c>
      <c r="E2184" s="1142">
        <v>14</v>
      </c>
      <c r="F2184" s="1143" t="str">
        <f t="shared" si="68"/>
        <v>02.08.01.03.014</v>
      </c>
      <c r="G2184" s="1144"/>
      <c r="H2184" s="1142" t="s">
        <v>2839</v>
      </c>
      <c r="J2184" s="1142" t="str">
        <f t="shared" si="69"/>
        <v>02.08.01.03.014 Uterine Elevating Forceps</v>
      </c>
    </row>
    <row r="2185" spans="1:10" x14ac:dyDescent="0.25">
      <c r="A2185" s="1142">
        <v>2</v>
      </c>
      <c r="B2185" s="1142">
        <v>8</v>
      </c>
      <c r="C2185" s="1142">
        <v>1</v>
      </c>
      <c r="D2185" s="1142">
        <v>3</v>
      </c>
      <c r="E2185" s="1142">
        <v>15</v>
      </c>
      <c r="F2185" s="1143" t="str">
        <f t="shared" si="68"/>
        <v>02.08.01.03.015</v>
      </c>
      <c r="G2185" s="1144"/>
      <c r="H2185" s="1142" t="s">
        <v>2840</v>
      </c>
      <c r="J2185" s="1142" t="str">
        <f t="shared" si="69"/>
        <v>02.08.01.03.015 Uterine Curette</v>
      </c>
    </row>
    <row r="2186" spans="1:10" x14ac:dyDescent="0.25">
      <c r="A2186" s="1142">
        <v>2</v>
      </c>
      <c r="B2186" s="1142">
        <v>8</v>
      </c>
      <c r="C2186" s="1142">
        <v>1</v>
      </c>
      <c r="D2186" s="1142">
        <v>3</v>
      </c>
      <c r="E2186" s="1142">
        <v>16</v>
      </c>
      <c r="F2186" s="1143" t="str">
        <f t="shared" si="68"/>
        <v>02.08.01.03.016</v>
      </c>
      <c r="G2186" s="1144"/>
      <c r="H2186" s="1142" t="s">
        <v>2841</v>
      </c>
      <c r="J2186" s="1142" t="str">
        <f t="shared" si="69"/>
        <v>02.08.01.03.016 Abortive Curette</v>
      </c>
    </row>
    <row r="2187" spans="1:10" x14ac:dyDescent="0.25">
      <c r="A2187" s="1142">
        <v>2</v>
      </c>
      <c r="B2187" s="1142">
        <v>8</v>
      </c>
      <c r="C2187" s="1142">
        <v>1</v>
      </c>
      <c r="D2187" s="1142">
        <v>3</v>
      </c>
      <c r="E2187" s="1142">
        <v>17</v>
      </c>
      <c r="F2187" s="1143" t="str">
        <f t="shared" si="68"/>
        <v>02.08.01.03.017</v>
      </c>
      <c r="G2187" s="1144"/>
      <c r="H2187" s="1142" t="s">
        <v>2842</v>
      </c>
      <c r="J2187" s="1142" t="str">
        <f t="shared" si="69"/>
        <v>02.08.01.03.017 Uterine Seizing Forceps</v>
      </c>
    </row>
    <row r="2188" spans="1:10" x14ac:dyDescent="0.25">
      <c r="A2188" s="1142">
        <v>2</v>
      </c>
      <c r="B2188" s="1142">
        <v>8</v>
      </c>
      <c r="C2188" s="1142">
        <v>1</v>
      </c>
      <c r="D2188" s="1142">
        <v>3</v>
      </c>
      <c r="E2188" s="1142">
        <v>18</v>
      </c>
      <c r="F2188" s="1143" t="str">
        <f t="shared" si="68"/>
        <v>02.08.01.03.018</v>
      </c>
      <c r="G2188" s="1144"/>
      <c r="H2188" s="1142" t="s">
        <v>2843</v>
      </c>
      <c r="J2188" s="1142" t="str">
        <f t="shared" si="69"/>
        <v>02.08.01.03.018 Uterine Gauze Packer</v>
      </c>
    </row>
    <row r="2189" spans="1:10" x14ac:dyDescent="0.25">
      <c r="A2189" s="1142">
        <v>2</v>
      </c>
      <c r="B2189" s="1142">
        <v>8</v>
      </c>
      <c r="C2189" s="1142">
        <v>1</v>
      </c>
      <c r="D2189" s="1142">
        <v>3</v>
      </c>
      <c r="E2189" s="1142">
        <v>19</v>
      </c>
      <c r="F2189" s="1143" t="str">
        <f t="shared" si="68"/>
        <v>02.08.01.03.019</v>
      </c>
      <c r="G2189" s="1144"/>
      <c r="H2189" s="1142" t="s">
        <v>2844</v>
      </c>
      <c r="J2189" s="1142" t="str">
        <f t="shared" si="69"/>
        <v>02.08.01.03.019 Uterine Dauche</v>
      </c>
    </row>
    <row r="2190" spans="1:10" x14ac:dyDescent="0.25">
      <c r="A2190" s="1142">
        <v>2</v>
      </c>
      <c r="B2190" s="1142">
        <v>8</v>
      </c>
      <c r="C2190" s="1142">
        <v>1</v>
      </c>
      <c r="D2190" s="1142">
        <v>3</v>
      </c>
      <c r="E2190" s="1142">
        <v>20</v>
      </c>
      <c r="F2190" s="1143" t="str">
        <f t="shared" si="68"/>
        <v>02.08.01.03.020</v>
      </c>
      <c r="G2190" s="1144"/>
      <c r="H2190" s="1142" t="s">
        <v>2845</v>
      </c>
      <c r="J2190" s="1142" t="str">
        <f t="shared" si="69"/>
        <v>02.08.01.03.020 Uterine Biospy Curette</v>
      </c>
    </row>
    <row r="2191" spans="1:10" x14ac:dyDescent="0.25">
      <c r="A2191" s="1142">
        <v>2</v>
      </c>
      <c r="B2191" s="1142">
        <v>8</v>
      </c>
      <c r="C2191" s="1142">
        <v>1</v>
      </c>
      <c r="D2191" s="1142">
        <v>3</v>
      </c>
      <c r="E2191" s="1142">
        <v>21</v>
      </c>
      <c r="F2191" s="1143" t="str">
        <f t="shared" si="68"/>
        <v>02.08.01.03.021</v>
      </c>
      <c r="G2191" s="1144"/>
      <c r="H2191" s="1142" t="s">
        <v>2846</v>
      </c>
      <c r="J2191" s="1142" t="str">
        <f t="shared" si="69"/>
        <v>02.08.01.03.021 Uterine Suction Curette</v>
      </c>
    </row>
    <row r="2192" spans="1:10" x14ac:dyDescent="0.25">
      <c r="A2192" s="1142">
        <v>2</v>
      </c>
      <c r="B2192" s="1142">
        <v>8</v>
      </c>
      <c r="C2192" s="1142">
        <v>1</v>
      </c>
      <c r="D2192" s="1142">
        <v>3</v>
      </c>
      <c r="E2192" s="1142">
        <v>22</v>
      </c>
      <c r="F2192" s="1143" t="str">
        <f t="shared" si="68"/>
        <v>02.08.01.03.022</v>
      </c>
      <c r="G2192" s="1144"/>
      <c r="H2192" s="1142" t="s">
        <v>2847</v>
      </c>
      <c r="J2192" s="1142" t="str">
        <f t="shared" si="69"/>
        <v>02.08.01.03.022 Uterine Tissue Forceps</v>
      </c>
    </row>
    <row r="2193" spans="1:10" x14ac:dyDescent="0.25">
      <c r="A2193" s="1142">
        <v>2</v>
      </c>
      <c r="B2193" s="1142">
        <v>8</v>
      </c>
      <c r="C2193" s="1142">
        <v>1</v>
      </c>
      <c r="D2193" s="1142">
        <v>3</v>
      </c>
      <c r="E2193" s="1142">
        <v>23</v>
      </c>
      <c r="F2193" s="1143" t="str">
        <f t="shared" si="68"/>
        <v>02.08.01.03.023</v>
      </c>
      <c r="G2193" s="1144"/>
      <c r="H2193" s="1142" t="s">
        <v>2848</v>
      </c>
      <c r="J2193" s="1142" t="str">
        <f t="shared" si="69"/>
        <v>02.08.01.03.023 Obstretical Vac Exter Set</v>
      </c>
    </row>
    <row r="2194" spans="1:10" x14ac:dyDescent="0.25">
      <c r="A2194" s="1142">
        <v>2</v>
      </c>
      <c r="B2194" s="1142">
        <v>8</v>
      </c>
      <c r="C2194" s="1142">
        <v>1</v>
      </c>
      <c r="D2194" s="1142">
        <v>3</v>
      </c>
      <c r="E2194" s="1142">
        <v>24</v>
      </c>
      <c r="F2194" s="1143" t="str">
        <f t="shared" si="68"/>
        <v>02.08.01.03.024</v>
      </c>
      <c r="G2194" s="1144"/>
      <c r="H2194" s="1142" t="s">
        <v>2849</v>
      </c>
      <c r="J2194" s="1142" t="str">
        <f t="shared" si="69"/>
        <v>02.08.01.03.024 Obstretical Forceps</v>
      </c>
    </row>
    <row r="2195" spans="1:10" x14ac:dyDescent="0.25">
      <c r="A2195" s="1142">
        <v>2</v>
      </c>
      <c r="B2195" s="1142">
        <v>8</v>
      </c>
      <c r="C2195" s="1142">
        <v>1</v>
      </c>
      <c r="D2195" s="1142">
        <v>3</v>
      </c>
      <c r="E2195" s="1142">
        <v>25</v>
      </c>
      <c r="F2195" s="1143" t="str">
        <f t="shared" si="68"/>
        <v>02.08.01.03.025</v>
      </c>
      <c r="G2195" s="1144"/>
      <c r="H2195" s="1142" t="s">
        <v>2850</v>
      </c>
      <c r="J2195" s="1142" t="str">
        <f t="shared" si="69"/>
        <v>02.08.01.03.025 Sponge Dressing Forceps</v>
      </c>
    </row>
    <row r="2196" spans="1:10" x14ac:dyDescent="0.25">
      <c r="A2196" s="1142">
        <v>2</v>
      </c>
      <c r="B2196" s="1142">
        <v>8</v>
      </c>
      <c r="C2196" s="1142">
        <v>1</v>
      </c>
      <c r="D2196" s="1142">
        <v>3</v>
      </c>
      <c r="E2196" s="1142">
        <v>26</v>
      </c>
      <c r="F2196" s="1143" t="str">
        <f t="shared" si="68"/>
        <v>02.08.01.03.026</v>
      </c>
      <c r="G2196" s="1144"/>
      <c r="H2196" s="1142" t="s">
        <v>2851</v>
      </c>
      <c r="J2196" s="1142" t="str">
        <f t="shared" si="69"/>
        <v>02.08.01.03.026 Placenta An Ovum Forceps</v>
      </c>
    </row>
    <row r="2197" spans="1:10" x14ac:dyDescent="0.25">
      <c r="A2197" s="1142">
        <v>2</v>
      </c>
      <c r="B2197" s="1142">
        <v>8</v>
      </c>
      <c r="C2197" s="1142">
        <v>1</v>
      </c>
      <c r="D2197" s="1142">
        <v>3</v>
      </c>
      <c r="E2197" s="1142">
        <v>27</v>
      </c>
      <c r="F2197" s="1143" t="str">
        <f t="shared" si="68"/>
        <v>02.08.01.03.027</v>
      </c>
      <c r="G2197" s="1144"/>
      <c r="H2197" s="1142" t="s">
        <v>2852</v>
      </c>
      <c r="J2197" s="1142" t="str">
        <f t="shared" si="69"/>
        <v>02.08.01.03.027 Comb Cencep Tribe</v>
      </c>
    </row>
    <row r="2198" spans="1:10" x14ac:dyDescent="0.25">
      <c r="A2198" s="1142">
        <v>2</v>
      </c>
      <c r="B2198" s="1142">
        <v>8</v>
      </c>
      <c r="C2198" s="1142">
        <v>1</v>
      </c>
      <c r="D2198" s="1142">
        <v>3</v>
      </c>
      <c r="E2198" s="1142">
        <v>28</v>
      </c>
      <c r="F2198" s="1143" t="str">
        <f t="shared" si="68"/>
        <v>02.08.01.03.028</v>
      </c>
      <c r="G2198" s="1144"/>
      <c r="H2198" s="1142" t="s">
        <v>2853</v>
      </c>
      <c r="J2198" s="1142" t="str">
        <f t="shared" si="69"/>
        <v>02.08.01.03.028 Decapitation Hook</v>
      </c>
    </row>
    <row r="2199" spans="1:10" x14ac:dyDescent="0.25">
      <c r="A2199" s="1142">
        <v>2</v>
      </c>
      <c r="B2199" s="1142">
        <v>8</v>
      </c>
      <c r="C2199" s="1142">
        <v>1</v>
      </c>
      <c r="D2199" s="1142">
        <v>3</v>
      </c>
      <c r="E2199" s="1142">
        <v>29</v>
      </c>
      <c r="F2199" s="1143" t="str">
        <f t="shared" si="68"/>
        <v>02.08.01.03.029</v>
      </c>
      <c r="G2199" s="1144"/>
      <c r="H2199" s="1142" t="s">
        <v>2854</v>
      </c>
      <c r="J2199" s="1142" t="str">
        <f t="shared" si="69"/>
        <v>02.08.01.03.029 Prefator</v>
      </c>
    </row>
    <row r="2200" spans="1:10" x14ac:dyDescent="0.25">
      <c r="A2200" s="1142">
        <v>2</v>
      </c>
      <c r="B2200" s="1142">
        <v>8</v>
      </c>
      <c r="C2200" s="1142">
        <v>1</v>
      </c>
      <c r="D2200" s="1142">
        <v>3</v>
      </c>
      <c r="E2200" s="1142">
        <v>30</v>
      </c>
      <c r="F2200" s="1143" t="str">
        <f t="shared" si="68"/>
        <v>02.08.01.03.030</v>
      </c>
      <c r="G2200" s="1144"/>
      <c r="H2200" s="1142" t="s">
        <v>2855</v>
      </c>
      <c r="J2200" s="1142" t="str">
        <f t="shared" si="69"/>
        <v>02.08.01.03.030 Decapitation Scissors</v>
      </c>
    </row>
    <row r="2201" spans="1:10" x14ac:dyDescent="0.25">
      <c r="A2201" s="1142">
        <v>2</v>
      </c>
      <c r="B2201" s="1142">
        <v>8</v>
      </c>
      <c r="C2201" s="1142">
        <v>1</v>
      </c>
      <c r="D2201" s="1142">
        <v>3</v>
      </c>
      <c r="E2201" s="1142">
        <v>31</v>
      </c>
      <c r="F2201" s="1143" t="str">
        <f t="shared" si="68"/>
        <v>02.08.01.03.031</v>
      </c>
      <c r="G2201" s="1144"/>
      <c r="H2201" s="1142" t="s">
        <v>2856</v>
      </c>
      <c r="J2201" s="1142" t="str">
        <f t="shared" si="69"/>
        <v>02.08.01.03.031 Membran Perfomator</v>
      </c>
    </row>
    <row r="2202" spans="1:10" x14ac:dyDescent="0.25">
      <c r="A2202" s="1142">
        <v>2</v>
      </c>
      <c r="B2202" s="1142">
        <v>8</v>
      </c>
      <c r="C2202" s="1142">
        <v>1</v>
      </c>
      <c r="D2202" s="1142">
        <v>3</v>
      </c>
      <c r="E2202" s="1142">
        <v>32</v>
      </c>
      <c r="F2202" s="1143" t="str">
        <f t="shared" si="68"/>
        <v>02.08.01.03.032</v>
      </c>
      <c r="G2202" s="1144"/>
      <c r="H2202" s="1142" t="s">
        <v>2857</v>
      </c>
      <c r="J2202" s="1142" t="str">
        <f t="shared" si="69"/>
        <v>02.08.01.03.032 Nelaton Urethral Catheter</v>
      </c>
    </row>
    <row r="2203" spans="1:10" x14ac:dyDescent="0.25">
      <c r="A2203" s="1142">
        <v>2</v>
      </c>
      <c r="B2203" s="1142">
        <v>8</v>
      </c>
      <c r="C2203" s="1142">
        <v>1</v>
      </c>
      <c r="D2203" s="1142">
        <v>3</v>
      </c>
      <c r="E2203" s="1142">
        <v>33</v>
      </c>
      <c r="F2203" s="1143" t="str">
        <f t="shared" si="68"/>
        <v>02.08.01.03.033</v>
      </c>
      <c r="G2203" s="1144"/>
      <c r="H2203" s="1142" t="s">
        <v>2858</v>
      </c>
      <c r="J2203" s="1142" t="str">
        <f t="shared" si="69"/>
        <v>02.08.01.03.033 Methal Urethral Catheter</v>
      </c>
    </row>
    <row r="2204" spans="1:10" x14ac:dyDescent="0.25">
      <c r="A2204" s="1142">
        <v>2</v>
      </c>
      <c r="B2204" s="1142">
        <v>8</v>
      </c>
      <c r="C2204" s="1142">
        <v>1</v>
      </c>
      <c r="D2204" s="1142">
        <v>3</v>
      </c>
      <c r="E2204" s="1142">
        <v>34</v>
      </c>
      <c r="F2204" s="1143" t="str">
        <f t="shared" si="68"/>
        <v>02.08.01.03.034</v>
      </c>
      <c r="G2204" s="1144"/>
      <c r="H2204" s="1142" t="s">
        <v>2859</v>
      </c>
      <c r="J2204" s="1142" t="str">
        <f t="shared" si="69"/>
        <v>02.08.01.03.034 Pelvi Meter</v>
      </c>
    </row>
    <row r="2205" spans="1:10" x14ac:dyDescent="0.25">
      <c r="A2205" s="1142">
        <v>2</v>
      </c>
      <c r="B2205" s="1142">
        <v>8</v>
      </c>
      <c r="C2205" s="1142">
        <v>1</v>
      </c>
      <c r="D2205" s="1142">
        <v>3</v>
      </c>
      <c r="E2205" s="1142">
        <v>35</v>
      </c>
      <c r="F2205" s="1143" t="str">
        <f t="shared" si="68"/>
        <v>02.08.01.03.035</v>
      </c>
      <c r="G2205" s="1144"/>
      <c r="H2205" s="1142" t="s">
        <v>2860</v>
      </c>
      <c r="J2205" s="1142" t="str">
        <f t="shared" si="69"/>
        <v>02.08.01.03.035 Internal Pelvi Meter</v>
      </c>
    </row>
    <row r="2206" spans="1:10" x14ac:dyDescent="0.25">
      <c r="A2206" s="1142">
        <v>2</v>
      </c>
      <c r="B2206" s="1142">
        <v>8</v>
      </c>
      <c r="C2206" s="1142">
        <v>1</v>
      </c>
      <c r="D2206" s="1142">
        <v>3</v>
      </c>
      <c r="E2206" s="1142">
        <v>36</v>
      </c>
      <c r="F2206" s="1143" t="str">
        <f t="shared" si="68"/>
        <v>02.08.01.03.036</v>
      </c>
      <c r="G2206" s="1144"/>
      <c r="H2206" s="1142" t="s">
        <v>2861</v>
      </c>
      <c r="J2206" s="1142" t="str">
        <f t="shared" si="69"/>
        <v>02.08.01.03.036 Adult Badpan</v>
      </c>
    </row>
    <row r="2207" spans="1:10" x14ac:dyDescent="0.25">
      <c r="A2207" s="1142">
        <v>2</v>
      </c>
      <c r="B2207" s="1142">
        <v>8</v>
      </c>
      <c r="C2207" s="1142">
        <v>1</v>
      </c>
      <c r="D2207" s="1142">
        <v>3</v>
      </c>
      <c r="E2207" s="1142">
        <v>37</v>
      </c>
      <c r="F2207" s="1143" t="str">
        <f t="shared" si="68"/>
        <v>02.08.01.03.037</v>
      </c>
      <c r="G2207" s="1144"/>
      <c r="H2207" s="1142" t="s">
        <v>2862</v>
      </c>
      <c r="J2207" s="1142" t="str">
        <f t="shared" si="69"/>
        <v>02.08.01.03.037 Obtecal/Dilivery/Table</v>
      </c>
    </row>
    <row r="2208" spans="1:10" x14ac:dyDescent="0.25">
      <c r="A2208" s="1142">
        <v>2</v>
      </c>
      <c r="B2208" s="1142">
        <v>8</v>
      </c>
      <c r="C2208" s="1142">
        <v>1</v>
      </c>
      <c r="D2208" s="1142">
        <v>3</v>
      </c>
      <c r="E2208" s="1142">
        <v>38</v>
      </c>
      <c r="F2208" s="1143" t="str">
        <f t="shared" si="68"/>
        <v>02.08.01.03.038</v>
      </c>
      <c r="G2208" s="1144"/>
      <c r="H2208" s="1142" t="s">
        <v>2863</v>
      </c>
      <c r="J2208" s="1142" t="str">
        <f t="shared" si="69"/>
        <v>02.08.01.03.038 Instrument &amp; Dress Table</v>
      </c>
    </row>
    <row r="2209" spans="1:10" x14ac:dyDescent="0.25">
      <c r="A2209" s="1142">
        <v>2</v>
      </c>
      <c r="B2209" s="1142">
        <v>8</v>
      </c>
      <c r="C2209" s="1142">
        <v>1</v>
      </c>
      <c r="D2209" s="1142">
        <v>3</v>
      </c>
      <c r="E2209" s="1142">
        <v>39</v>
      </c>
      <c r="F2209" s="1143" t="str">
        <f t="shared" si="68"/>
        <v>02.08.01.03.039</v>
      </c>
      <c r="G2209" s="1144"/>
      <c r="H2209" s="1142" t="s">
        <v>2864</v>
      </c>
      <c r="J2209" s="1142" t="str">
        <f t="shared" si="69"/>
        <v>02.08.01.03.039 Floor Utensil Rack</v>
      </c>
    </row>
    <row r="2210" spans="1:10" x14ac:dyDescent="0.25">
      <c r="A2210" s="1142">
        <v>2</v>
      </c>
      <c r="B2210" s="1142">
        <v>8</v>
      </c>
      <c r="C2210" s="1142">
        <v>1</v>
      </c>
      <c r="D2210" s="1142">
        <v>3</v>
      </c>
      <c r="E2210" s="1142">
        <v>40</v>
      </c>
      <c r="F2210" s="1143" t="str">
        <f t="shared" si="68"/>
        <v>02.08.01.03.040</v>
      </c>
      <c r="G2210" s="1144"/>
      <c r="H2210" s="1142" t="s">
        <v>2865</v>
      </c>
      <c r="J2210" s="1142" t="str">
        <f t="shared" si="69"/>
        <v>02.08.01.03.040 Tray Carriege</v>
      </c>
    </row>
    <row r="2211" spans="1:10" x14ac:dyDescent="0.25">
      <c r="A2211" s="1142">
        <v>2</v>
      </c>
      <c r="B2211" s="1142">
        <v>8</v>
      </c>
      <c r="C2211" s="1142">
        <v>1</v>
      </c>
      <c r="D2211" s="1142">
        <v>3</v>
      </c>
      <c r="E2211" s="1142">
        <v>41</v>
      </c>
      <c r="F2211" s="1143" t="str">
        <f t="shared" si="68"/>
        <v>02.08.01.03.041</v>
      </c>
      <c r="G2211" s="1144"/>
      <c r="H2211" s="1142" t="s">
        <v>2866</v>
      </c>
      <c r="J2211" s="1142" t="str">
        <f t="shared" si="69"/>
        <v>02.08.01.03.041 Human Body Mdl Male</v>
      </c>
    </row>
    <row r="2212" spans="1:10" x14ac:dyDescent="0.25">
      <c r="A2212" s="1142">
        <v>2</v>
      </c>
      <c r="B2212" s="1142">
        <v>8</v>
      </c>
      <c r="C2212" s="1142">
        <v>1</v>
      </c>
      <c r="D2212" s="1142">
        <v>3</v>
      </c>
      <c r="E2212" s="1142">
        <v>42</v>
      </c>
      <c r="F2212" s="1143" t="str">
        <f t="shared" si="68"/>
        <v>02.08.01.03.042</v>
      </c>
      <c r="G2212" s="1144"/>
      <c r="H2212" s="1142" t="s">
        <v>2867</v>
      </c>
      <c r="J2212" s="1142" t="str">
        <f t="shared" si="69"/>
        <v>02.08.01.03.042 Human Body Mdl Female</v>
      </c>
    </row>
    <row r="2213" spans="1:10" x14ac:dyDescent="0.25">
      <c r="A2213" s="1142">
        <v>2</v>
      </c>
      <c r="B2213" s="1142">
        <v>8</v>
      </c>
      <c r="C2213" s="1142">
        <v>1</v>
      </c>
      <c r="D2213" s="1142">
        <v>3</v>
      </c>
      <c r="E2213" s="1142">
        <v>43</v>
      </c>
      <c r="F2213" s="1143" t="str">
        <f t="shared" si="68"/>
        <v>02.08.01.03.043</v>
      </c>
      <c r="G2213" s="1144"/>
      <c r="H2213" s="1142" t="s">
        <v>2868</v>
      </c>
      <c r="J2213" s="1142" t="str">
        <f t="shared" si="69"/>
        <v>02.08.01.03.043 Foolding Screem</v>
      </c>
    </row>
    <row r="2214" spans="1:10" x14ac:dyDescent="0.25">
      <c r="A2214" s="1142">
        <v>2</v>
      </c>
      <c r="B2214" s="1142">
        <v>8</v>
      </c>
      <c r="C2214" s="1142">
        <v>1</v>
      </c>
      <c r="D2214" s="1142">
        <v>3</v>
      </c>
      <c r="E2214" s="1142">
        <v>44</v>
      </c>
      <c r="F2214" s="1143" t="str">
        <f t="shared" si="68"/>
        <v>02.08.01.03.044</v>
      </c>
      <c r="G2214" s="1144"/>
      <c r="H2214" s="1142" t="s">
        <v>2869</v>
      </c>
      <c r="J2214" s="1142" t="str">
        <f t="shared" si="69"/>
        <v>02.08.01.03.044 Oxigen Inhaler Apparat</v>
      </c>
    </row>
    <row r="2215" spans="1:10" x14ac:dyDescent="0.25">
      <c r="A2215" s="1142">
        <v>2</v>
      </c>
      <c r="B2215" s="1142">
        <v>8</v>
      </c>
      <c r="C2215" s="1142">
        <v>1</v>
      </c>
      <c r="D2215" s="1142">
        <v>3</v>
      </c>
      <c r="E2215" s="1142">
        <v>45</v>
      </c>
      <c r="F2215" s="1143" t="str">
        <f t="shared" si="68"/>
        <v>02.08.01.03.045</v>
      </c>
      <c r="G2215" s="1144"/>
      <c r="H2215" s="1142" t="s">
        <v>2870</v>
      </c>
      <c r="J2215" s="1142" t="str">
        <f t="shared" si="69"/>
        <v>02.08.01.03.045 Oxigen Cilinder Track</v>
      </c>
    </row>
    <row r="2216" spans="1:10" x14ac:dyDescent="0.25">
      <c r="A2216" s="1142">
        <v>2</v>
      </c>
      <c r="B2216" s="1142">
        <v>8</v>
      </c>
      <c r="C2216" s="1142">
        <v>1</v>
      </c>
      <c r="D2216" s="1142">
        <v>3</v>
      </c>
      <c r="E2216" s="1142">
        <v>46</v>
      </c>
      <c r="F2216" s="1143" t="str">
        <f t="shared" si="68"/>
        <v>02.08.01.03.046</v>
      </c>
      <c r="G2216" s="1144"/>
      <c r="H2216" s="1142" t="s">
        <v>2871</v>
      </c>
      <c r="J2216" s="1142" t="str">
        <f t="shared" si="69"/>
        <v>02.08.01.03.046 Oxigen Regulator</v>
      </c>
    </row>
    <row r="2217" spans="1:10" x14ac:dyDescent="0.25">
      <c r="A2217" s="1142">
        <v>2</v>
      </c>
      <c r="B2217" s="1142">
        <v>8</v>
      </c>
      <c r="C2217" s="1142">
        <v>1</v>
      </c>
      <c r="D2217" s="1142">
        <v>3</v>
      </c>
      <c r="E2217" s="1142">
        <v>47</v>
      </c>
      <c r="F2217" s="1143" t="str">
        <f t="shared" si="68"/>
        <v>02.08.01.03.047</v>
      </c>
      <c r="G2217" s="1144"/>
      <c r="H2217" s="1142" t="s">
        <v>2872</v>
      </c>
      <c r="J2217" s="1142" t="str">
        <f t="shared" si="69"/>
        <v>02.08.01.03.047 Feeding Cup</v>
      </c>
    </row>
    <row r="2218" spans="1:10" x14ac:dyDescent="0.25">
      <c r="A2218" s="1142">
        <v>2</v>
      </c>
      <c r="B2218" s="1142">
        <v>8</v>
      </c>
      <c r="C2218" s="1142">
        <v>1</v>
      </c>
      <c r="D2218" s="1142">
        <v>3</v>
      </c>
      <c r="E2218" s="1142">
        <v>48</v>
      </c>
      <c r="F2218" s="1143" t="str">
        <f t="shared" si="68"/>
        <v>02.08.01.03.048</v>
      </c>
      <c r="G2218" s="1144"/>
      <c r="H2218" s="1142" t="s">
        <v>2873</v>
      </c>
      <c r="J2218" s="1142" t="str">
        <f t="shared" si="69"/>
        <v>02.08.01.03.048 Vaginal Tip</v>
      </c>
    </row>
    <row r="2219" spans="1:10" x14ac:dyDescent="0.25">
      <c r="A2219" s="1142">
        <v>2</v>
      </c>
      <c r="B2219" s="1142">
        <v>8</v>
      </c>
      <c r="C2219" s="1142">
        <v>1</v>
      </c>
      <c r="D2219" s="1142">
        <v>3</v>
      </c>
      <c r="E2219" s="1142">
        <v>49</v>
      </c>
      <c r="F2219" s="1143" t="str">
        <f t="shared" si="68"/>
        <v>02.08.01.03.049</v>
      </c>
      <c r="G2219" s="1144"/>
      <c r="H2219" s="1142" t="s">
        <v>2874</v>
      </c>
      <c r="J2219" s="1142" t="str">
        <f t="shared" si="69"/>
        <v>02.08.01.03.049 Infant Rectal Tip</v>
      </c>
    </row>
    <row r="2220" spans="1:10" x14ac:dyDescent="0.25">
      <c r="A2220" s="1142">
        <v>2</v>
      </c>
      <c r="B2220" s="1142">
        <v>8</v>
      </c>
      <c r="C2220" s="1142">
        <v>1</v>
      </c>
      <c r="D2220" s="1142">
        <v>3</v>
      </c>
      <c r="E2220" s="1142">
        <v>50</v>
      </c>
      <c r="F2220" s="1143" t="str">
        <f t="shared" si="68"/>
        <v>02.08.01.03.050</v>
      </c>
      <c r="G2220" s="1144"/>
      <c r="H2220" s="1142" t="s">
        <v>2875</v>
      </c>
      <c r="J2220" s="1142" t="str">
        <f t="shared" si="69"/>
        <v>02.08.01.03.050 Adult Rectal Tip</v>
      </c>
    </row>
    <row r="2221" spans="1:10" x14ac:dyDescent="0.25">
      <c r="A2221" s="1142">
        <v>2</v>
      </c>
      <c r="B2221" s="1142">
        <v>8</v>
      </c>
      <c r="C2221" s="1142">
        <v>1</v>
      </c>
      <c r="D2221" s="1142">
        <v>3</v>
      </c>
      <c r="E2221" s="1142">
        <v>51</v>
      </c>
      <c r="F2221" s="1143" t="str">
        <f t="shared" si="68"/>
        <v>02.08.01.03.051</v>
      </c>
      <c r="G2221" s="1144"/>
      <c r="H2221" s="1142" t="s">
        <v>2876</v>
      </c>
      <c r="J2221" s="1142" t="str">
        <f t="shared" si="69"/>
        <v>02.08.01.03.051 Infant Rectal Siringe</v>
      </c>
    </row>
    <row r="2222" spans="1:10" x14ac:dyDescent="0.25">
      <c r="A2222" s="1142">
        <v>2</v>
      </c>
      <c r="B2222" s="1142">
        <v>8</v>
      </c>
      <c r="C2222" s="1142">
        <v>1</v>
      </c>
      <c r="D2222" s="1142">
        <v>3</v>
      </c>
      <c r="E2222" s="1142">
        <v>52</v>
      </c>
      <c r="F2222" s="1143" t="str">
        <f t="shared" si="68"/>
        <v>02.08.01.03.052</v>
      </c>
      <c r="G2222" s="1144"/>
      <c r="H2222" s="1142" t="s">
        <v>2877</v>
      </c>
      <c r="J2222" s="1142" t="str">
        <f t="shared" si="69"/>
        <v>02.08.01.03.052 Trach Catheter/Trap</v>
      </c>
    </row>
    <row r="2223" spans="1:10" x14ac:dyDescent="0.25">
      <c r="A2223" s="1142">
        <v>2</v>
      </c>
      <c r="B2223" s="1142">
        <v>8</v>
      </c>
      <c r="C2223" s="1142">
        <v>1</v>
      </c>
      <c r="D2223" s="1142">
        <v>3</v>
      </c>
      <c r="E2223" s="1142">
        <v>53</v>
      </c>
      <c r="F2223" s="1143" t="str">
        <f t="shared" si="68"/>
        <v>02.08.01.03.053</v>
      </c>
      <c r="G2223" s="1144"/>
      <c r="H2223" s="1142" t="s">
        <v>2878</v>
      </c>
      <c r="J2223" s="1142" t="str">
        <f t="shared" si="69"/>
        <v>02.08.01.03.053 Clef Palate/NIP/Trap</v>
      </c>
    </row>
    <row r="2224" spans="1:10" x14ac:dyDescent="0.25">
      <c r="A2224" s="1142">
        <v>2</v>
      </c>
      <c r="B2224" s="1142">
        <v>8</v>
      </c>
      <c r="C2224" s="1142">
        <v>1</v>
      </c>
      <c r="D2224" s="1142">
        <v>3</v>
      </c>
      <c r="E2224" s="1142">
        <v>54</v>
      </c>
      <c r="F2224" s="1143" t="str">
        <f t="shared" si="68"/>
        <v>02.08.01.03.054</v>
      </c>
      <c r="G2224" s="1144"/>
      <c r="H2224" s="1142" t="s">
        <v>2879</v>
      </c>
      <c r="J2224" s="1142" t="str">
        <f t="shared" si="69"/>
        <v>02.08.01.03.054 Intra Uterine Syringe</v>
      </c>
    </row>
    <row r="2225" spans="1:10" x14ac:dyDescent="0.25">
      <c r="A2225" s="1142">
        <v>2</v>
      </c>
      <c r="B2225" s="1142">
        <v>8</v>
      </c>
      <c r="C2225" s="1142">
        <v>1</v>
      </c>
      <c r="D2225" s="1142">
        <v>3</v>
      </c>
      <c r="E2225" s="1142">
        <v>55</v>
      </c>
      <c r="F2225" s="1143" t="str">
        <f t="shared" si="68"/>
        <v>02.08.01.03.055</v>
      </c>
      <c r="G2225" s="1144"/>
      <c r="H2225" s="1142" t="s">
        <v>2880</v>
      </c>
      <c r="J2225" s="1142" t="str">
        <f t="shared" si="69"/>
        <v>02.08.01.03.055 Cerpical/Pedical Needle</v>
      </c>
    </row>
    <row r="2226" spans="1:10" x14ac:dyDescent="0.25">
      <c r="A2226" s="1142">
        <v>2</v>
      </c>
      <c r="B2226" s="1142">
        <v>8</v>
      </c>
      <c r="C2226" s="1142">
        <v>1</v>
      </c>
      <c r="D2226" s="1142">
        <v>3</v>
      </c>
      <c r="E2226" s="1142">
        <v>56</v>
      </c>
      <c r="F2226" s="1143" t="str">
        <f t="shared" si="68"/>
        <v>02.08.01.03.056</v>
      </c>
      <c r="G2226" s="1144"/>
      <c r="H2226" s="1142" t="s">
        <v>2881</v>
      </c>
      <c r="J2226" s="1142" t="str">
        <f t="shared" si="69"/>
        <v>02.08.01.03.056 Placenta Model</v>
      </c>
    </row>
    <row r="2227" spans="1:10" x14ac:dyDescent="0.25">
      <c r="A2227" s="1142">
        <v>2</v>
      </c>
      <c r="B2227" s="1142">
        <v>8</v>
      </c>
      <c r="C2227" s="1142">
        <v>1</v>
      </c>
      <c r="D2227" s="1142">
        <v>3</v>
      </c>
      <c r="E2227" s="1142">
        <v>57</v>
      </c>
      <c r="F2227" s="1143" t="str">
        <f t="shared" si="68"/>
        <v>02.08.01.03.057</v>
      </c>
      <c r="G2227" s="1144"/>
      <c r="H2227" s="1142" t="s">
        <v>2882</v>
      </c>
      <c r="J2227" s="1142" t="str">
        <f t="shared" si="69"/>
        <v>02.08.01.03.057 Gevecolod Bed</v>
      </c>
    </row>
    <row r="2228" spans="1:10" x14ac:dyDescent="0.25">
      <c r="A2228" s="1142">
        <v>2</v>
      </c>
      <c r="B2228" s="1142">
        <v>8</v>
      </c>
      <c r="C2228" s="1142">
        <v>1</v>
      </c>
      <c r="D2228" s="1142">
        <v>3</v>
      </c>
      <c r="E2228" s="1142">
        <v>58</v>
      </c>
      <c r="F2228" s="1143" t="str">
        <f t="shared" si="68"/>
        <v>02.08.01.03.058</v>
      </c>
      <c r="G2228" s="1144"/>
      <c r="H2228" s="1142" t="s">
        <v>2883</v>
      </c>
      <c r="J2228" s="1142" t="str">
        <f t="shared" si="69"/>
        <v>02.08.01.03.058 Scemmer Lamp</v>
      </c>
    </row>
    <row r="2229" spans="1:10" x14ac:dyDescent="0.25">
      <c r="A2229" s="1142">
        <v>2</v>
      </c>
      <c r="B2229" s="1142">
        <v>8</v>
      </c>
      <c r="C2229" s="1142">
        <v>1</v>
      </c>
      <c r="D2229" s="1142">
        <v>3</v>
      </c>
      <c r="E2229" s="1142">
        <v>59</v>
      </c>
      <c r="F2229" s="1143" t="str">
        <f t="shared" si="68"/>
        <v>02.08.01.03.059</v>
      </c>
      <c r="G2229" s="1144"/>
      <c r="H2229" s="1142" t="s">
        <v>2884</v>
      </c>
      <c r="J2229" s="1142" t="str">
        <f t="shared" si="69"/>
        <v>02.08.01.03.059 Kom. Metal</v>
      </c>
    </row>
    <row r="2230" spans="1:10" x14ac:dyDescent="0.25">
      <c r="A2230" s="1142">
        <v>2</v>
      </c>
      <c r="B2230" s="1142">
        <v>8</v>
      </c>
      <c r="C2230" s="1142">
        <v>1</v>
      </c>
      <c r="D2230" s="1142">
        <v>3</v>
      </c>
      <c r="E2230" s="1142">
        <v>60</v>
      </c>
      <c r="F2230" s="1143" t="str">
        <f t="shared" si="68"/>
        <v>02.08.01.03.060</v>
      </c>
      <c r="G2230" s="1144"/>
      <c r="H2230" s="1142" t="s">
        <v>2885</v>
      </c>
      <c r="J2230" s="1142" t="str">
        <f t="shared" si="69"/>
        <v>02.08.01.03.060 Lonceet</v>
      </c>
    </row>
    <row r="2231" spans="1:10" x14ac:dyDescent="0.25">
      <c r="A2231" s="1142">
        <v>2</v>
      </c>
      <c r="B2231" s="1142">
        <v>8</v>
      </c>
      <c r="C2231" s="1142">
        <v>1</v>
      </c>
      <c r="D2231" s="1142">
        <v>3</v>
      </c>
      <c r="E2231" s="1142">
        <v>61</v>
      </c>
      <c r="F2231" s="1143" t="str">
        <f t="shared" si="68"/>
        <v>02.08.01.03.061</v>
      </c>
      <c r="G2231" s="1144"/>
      <c r="H2231" s="1142" t="s">
        <v>2886</v>
      </c>
      <c r="J2231" s="1142" t="str">
        <f t="shared" si="69"/>
        <v>02.08.01.03.061 Rectal Camula</v>
      </c>
    </row>
    <row r="2232" spans="1:10" x14ac:dyDescent="0.25">
      <c r="A2232" s="1142">
        <v>2</v>
      </c>
      <c r="B2232" s="1142">
        <v>8</v>
      </c>
      <c r="C2232" s="1142">
        <v>1</v>
      </c>
      <c r="D2232" s="1142">
        <v>3</v>
      </c>
      <c r="E2232" s="1142">
        <v>62</v>
      </c>
      <c r="F2232" s="1143" t="str">
        <f t="shared" si="68"/>
        <v>02.08.01.03.062</v>
      </c>
      <c r="G2232" s="1144"/>
      <c r="H2232" s="1142" t="s">
        <v>2887</v>
      </c>
      <c r="J2232" s="1142" t="str">
        <f t="shared" si="69"/>
        <v>02.08.01.03.062 Acteri Clemkly</v>
      </c>
    </row>
    <row r="2233" spans="1:10" x14ac:dyDescent="0.25">
      <c r="A2233" s="1142">
        <v>2</v>
      </c>
      <c r="B2233" s="1142">
        <v>8</v>
      </c>
      <c r="C2233" s="1142">
        <v>1</v>
      </c>
      <c r="D2233" s="1142">
        <v>3</v>
      </c>
      <c r="E2233" s="1142">
        <v>63</v>
      </c>
      <c r="F2233" s="1143" t="str">
        <f t="shared" si="68"/>
        <v>02.08.01.03.063</v>
      </c>
      <c r="G2233" s="1144"/>
      <c r="H2233" s="1142" t="s">
        <v>2888</v>
      </c>
      <c r="J2233" s="1142" t="str">
        <f t="shared" si="69"/>
        <v>02.08.01.03.063 Standard Cruber</v>
      </c>
    </row>
    <row r="2234" spans="1:10" x14ac:dyDescent="0.25">
      <c r="A2234" s="1142">
        <v>2</v>
      </c>
      <c r="B2234" s="1142">
        <v>8</v>
      </c>
      <c r="C2234" s="1142">
        <v>1</v>
      </c>
      <c r="D2234" s="1142">
        <v>3</v>
      </c>
      <c r="E2234" s="1142">
        <v>64</v>
      </c>
      <c r="F2234" s="1143" t="str">
        <f t="shared" si="68"/>
        <v>02.08.01.03.064</v>
      </c>
      <c r="G2234" s="1144"/>
      <c r="H2234" s="1142" t="s">
        <v>2889</v>
      </c>
      <c r="J2234" s="1142" t="str">
        <f t="shared" si="69"/>
        <v>02.08.01.03.064 Vaginal Powder Blower</v>
      </c>
    </row>
    <row r="2235" spans="1:10" x14ac:dyDescent="0.25">
      <c r="A2235" s="1142">
        <v>2</v>
      </c>
      <c r="B2235" s="1142">
        <v>8</v>
      </c>
      <c r="C2235" s="1142">
        <v>1</v>
      </c>
      <c r="D2235" s="1142">
        <v>3</v>
      </c>
      <c r="E2235" s="1142">
        <v>65</v>
      </c>
      <c r="F2235" s="1143" t="str">
        <f t="shared" si="68"/>
        <v>02.08.01.03.065</v>
      </c>
      <c r="G2235" s="1144"/>
      <c r="H2235" s="1142" t="s">
        <v>2890</v>
      </c>
      <c r="J2235" s="1142" t="str">
        <f t="shared" si="69"/>
        <v>02.08.01.03.065 Alat Kedokteran KB Lain Lain</v>
      </c>
    </row>
    <row r="2236" spans="1:10" x14ac:dyDescent="0.25">
      <c r="A2236" s="1142">
        <v>2</v>
      </c>
      <c r="B2236" s="1142">
        <v>8</v>
      </c>
      <c r="C2236" s="1142">
        <v>1</v>
      </c>
      <c r="D2236" s="1142">
        <v>4</v>
      </c>
      <c r="E2236" s="1142">
        <v>1</v>
      </c>
      <c r="F2236" s="1143" t="str">
        <f t="shared" si="68"/>
        <v>02.08.01.04.001</v>
      </c>
      <c r="G2236" s="1144"/>
      <c r="H2236" s="1142" t="s">
        <v>2891</v>
      </c>
      <c r="J2236" s="1142" t="str">
        <f t="shared" si="69"/>
        <v>02.08.01.04.001 Hand Ophthalmoscope</v>
      </c>
    </row>
    <row r="2237" spans="1:10" x14ac:dyDescent="0.25">
      <c r="A2237" s="1142">
        <v>2</v>
      </c>
      <c r="B2237" s="1142">
        <v>8</v>
      </c>
      <c r="C2237" s="1142">
        <v>1</v>
      </c>
      <c r="D2237" s="1142">
        <v>4</v>
      </c>
      <c r="E2237" s="1142">
        <v>2</v>
      </c>
      <c r="F2237" s="1143" t="str">
        <f t="shared" si="68"/>
        <v>02.08.01.04.002</v>
      </c>
      <c r="G2237" s="1144"/>
      <c r="H2237" s="1142" t="s">
        <v>2892</v>
      </c>
      <c r="J2237" s="1142" t="str">
        <f t="shared" si="69"/>
        <v>02.08.01.04.002 Ophthalmoscope</v>
      </c>
    </row>
    <row r="2238" spans="1:10" x14ac:dyDescent="0.25">
      <c r="A2238" s="1142">
        <v>2</v>
      </c>
      <c r="B2238" s="1142">
        <v>8</v>
      </c>
      <c r="C2238" s="1142">
        <v>1</v>
      </c>
      <c r="D2238" s="1142">
        <v>4</v>
      </c>
      <c r="E2238" s="1142">
        <v>3</v>
      </c>
      <c r="F2238" s="1143" t="str">
        <f t="shared" si="68"/>
        <v>02.08.01.04.003</v>
      </c>
      <c r="G2238" s="1144"/>
      <c r="H2238" s="1142" t="s">
        <v>2893</v>
      </c>
      <c r="J2238" s="1142" t="str">
        <f t="shared" si="69"/>
        <v>02.08.01.04.003 Komoto Skiascope</v>
      </c>
    </row>
    <row r="2239" spans="1:10" x14ac:dyDescent="0.25">
      <c r="A2239" s="1142">
        <v>2</v>
      </c>
      <c r="B2239" s="1142">
        <v>8</v>
      </c>
      <c r="C2239" s="1142">
        <v>1</v>
      </c>
      <c r="D2239" s="1142">
        <v>4</v>
      </c>
      <c r="E2239" s="1142">
        <v>4</v>
      </c>
      <c r="F2239" s="1143" t="str">
        <f t="shared" si="68"/>
        <v>02.08.01.04.004</v>
      </c>
      <c r="G2239" s="1144"/>
      <c r="H2239" s="1142" t="s">
        <v>2894</v>
      </c>
      <c r="J2239" s="1142" t="str">
        <f t="shared" si="69"/>
        <v>02.08.01.04.004 Test Frame</v>
      </c>
    </row>
    <row r="2240" spans="1:10" x14ac:dyDescent="0.25">
      <c r="A2240" s="1142">
        <v>2</v>
      </c>
      <c r="B2240" s="1142">
        <v>8</v>
      </c>
      <c r="C2240" s="1142">
        <v>1</v>
      </c>
      <c r="D2240" s="1142">
        <v>4</v>
      </c>
      <c r="E2240" s="1142">
        <v>5</v>
      </c>
      <c r="F2240" s="1143" t="str">
        <f t="shared" si="68"/>
        <v>02.08.01.04.005</v>
      </c>
      <c r="G2240" s="1144"/>
      <c r="H2240" s="1142" t="s">
        <v>2895</v>
      </c>
      <c r="J2240" s="1142" t="str">
        <f t="shared" si="69"/>
        <v>02.08.01.04.005 Lens Meter</v>
      </c>
    </row>
    <row r="2241" spans="1:10" x14ac:dyDescent="0.25">
      <c r="A2241" s="1142">
        <v>2</v>
      </c>
      <c r="B2241" s="1142">
        <v>8</v>
      </c>
      <c r="C2241" s="1142">
        <v>1</v>
      </c>
      <c r="D2241" s="1142">
        <v>4</v>
      </c>
      <c r="E2241" s="1142">
        <v>6</v>
      </c>
      <c r="F2241" s="1143" t="str">
        <f t="shared" si="68"/>
        <v>02.08.01.04.006</v>
      </c>
      <c r="G2241" s="1144"/>
      <c r="H2241" s="1142" t="s">
        <v>2896</v>
      </c>
      <c r="J2241" s="1142" t="str">
        <f t="shared" si="69"/>
        <v>02.08.01.04.006 Test Lens Meter</v>
      </c>
    </row>
    <row r="2242" spans="1:10" x14ac:dyDescent="0.25">
      <c r="A2242" s="1142">
        <v>2</v>
      </c>
      <c r="B2242" s="1142">
        <v>8</v>
      </c>
      <c r="C2242" s="1142">
        <v>1</v>
      </c>
      <c r="D2242" s="1142">
        <v>4</v>
      </c>
      <c r="E2242" s="1142">
        <v>7</v>
      </c>
      <c r="F2242" s="1143" t="str">
        <f t="shared" si="68"/>
        <v>02.08.01.04.007</v>
      </c>
      <c r="G2242" s="1144"/>
      <c r="H2242" s="1142" t="s">
        <v>2897</v>
      </c>
      <c r="J2242" s="1142" t="str">
        <f t="shared" si="69"/>
        <v>02.08.01.04.007 Dist. Testchart (Adult)</v>
      </c>
    </row>
    <row r="2243" spans="1:10" x14ac:dyDescent="0.25">
      <c r="A2243" s="1142">
        <v>2</v>
      </c>
      <c r="B2243" s="1142">
        <v>8</v>
      </c>
      <c r="C2243" s="1142">
        <v>1</v>
      </c>
      <c r="D2243" s="1142">
        <v>4</v>
      </c>
      <c r="E2243" s="1142">
        <v>8</v>
      </c>
      <c r="F2243" s="1143" t="str">
        <f t="shared" si="68"/>
        <v>02.08.01.04.008</v>
      </c>
      <c r="G2243" s="1144"/>
      <c r="H2243" s="1142" t="s">
        <v>2898</v>
      </c>
      <c r="J2243" s="1142" t="str">
        <f t="shared" si="69"/>
        <v>02.08.01.04.008 Dist. Testchart (Child)</v>
      </c>
    </row>
    <row r="2244" spans="1:10" x14ac:dyDescent="0.25">
      <c r="A2244" s="1142">
        <v>2</v>
      </c>
      <c r="B2244" s="1142">
        <v>8</v>
      </c>
      <c r="C2244" s="1142">
        <v>1</v>
      </c>
      <c r="D2244" s="1142">
        <v>4</v>
      </c>
      <c r="E2244" s="1142">
        <v>9</v>
      </c>
      <c r="F2244" s="1143" t="str">
        <f t="shared" ref="F2244:F2307" si="70">IF(A2244&lt;&gt;"",RIGHT("0"&amp;A2244,2)&amp;"."&amp;RIGHT("0"&amp;B2244,2)&amp;"."&amp;RIGHT("0"&amp;C2244,2)&amp;"."&amp;RIGHT("0"&amp;D2244,2)&amp;"."&amp;IF(LEN(E2244)&lt;3,RIGHT("00"&amp;E2244,3),E2244),"")</f>
        <v>02.08.01.04.009</v>
      </c>
      <c r="G2244" s="1144"/>
      <c r="H2244" s="1142" t="s">
        <v>2899</v>
      </c>
      <c r="J2244" s="1142" t="str">
        <f t="shared" ref="J2244:J2307" si="71">F2244&amp;" "&amp;H2244</f>
        <v>02.08.01.04.009 Ishara eye Retracktor</v>
      </c>
    </row>
    <row r="2245" spans="1:10" x14ac:dyDescent="0.25">
      <c r="A2245" s="1142">
        <v>2</v>
      </c>
      <c r="B2245" s="1142">
        <v>8</v>
      </c>
      <c r="C2245" s="1142">
        <v>1</v>
      </c>
      <c r="D2245" s="1142">
        <v>4</v>
      </c>
      <c r="E2245" s="1142">
        <v>10</v>
      </c>
      <c r="F2245" s="1143" t="str">
        <f t="shared" si="70"/>
        <v>02.08.01.04.010</v>
      </c>
      <c r="G2245" s="1144"/>
      <c r="H2245" s="1142" t="s">
        <v>2900</v>
      </c>
      <c r="J2245" s="1142" t="str">
        <f t="shared" si="71"/>
        <v>02.08.01.04.010 Placido Keratoskope</v>
      </c>
    </row>
    <row r="2246" spans="1:10" x14ac:dyDescent="0.25">
      <c r="A2246" s="1142">
        <v>2</v>
      </c>
      <c r="B2246" s="1142">
        <v>8</v>
      </c>
      <c r="C2246" s="1142">
        <v>1</v>
      </c>
      <c r="D2246" s="1142">
        <v>4</v>
      </c>
      <c r="E2246" s="1142">
        <v>11</v>
      </c>
      <c r="F2246" s="1143" t="str">
        <f t="shared" si="70"/>
        <v>02.08.01.04.011</v>
      </c>
      <c r="G2246" s="1144"/>
      <c r="H2246" s="1142" t="s">
        <v>2901</v>
      </c>
      <c r="J2246" s="1142" t="str">
        <f t="shared" si="71"/>
        <v>02.08.01.04.011 Desmare Eye Retractor</v>
      </c>
    </row>
    <row r="2247" spans="1:10" x14ac:dyDescent="0.25">
      <c r="A2247" s="1142">
        <v>2</v>
      </c>
      <c r="B2247" s="1142">
        <v>8</v>
      </c>
      <c r="C2247" s="1142">
        <v>1</v>
      </c>
      <c r="D2247" s="1142">
        <v>4</v>
      </c>
      <c r="E2247" s="1142">
        <v>12</v>
      </c>
      <c r="F2247" s="1143" t="str">
        <f t="shared" si="70"/>
        <v>02.08.01.04.012</v>
      </c>
      <c r="G2247" s="1144"/>
      <c r="H2247" s="1142" t="s">
        <v>2902</v>
      </c>
      <c r="J2247" s="1142" t="str">
        <f t="shared" si="71"/>
        <v>02.08.01.04.012 Schioetz Tonometer</v>
      </c>
    </row>
    <row r="2248" spans="1:10" x14ac:dyDescent="0.25">
      <c r="A2248" s="1142">
        <v>2</v>
      </c>
      <c r="B2248" s="1142">
        <v>8</v>
      </c>
      <c r="C2248" s="1142">
        <v>1</v>
      </c>
      <c r="D2248" s="1142">
        <v>4</v>
      </c>
      <c r="E2248" s="1142">
        <v>13</v>
      </c>
      <c r="F2248" s="1143" t="str">
        <f t="shared" si="70"/>
        <v>02.08.01.04.013</v>
      </c>
      <c r="G2248" s="1144"/>
      <c r="H2248" s="1142" t="s">
        <v>2903</v>
      </c>
      <c r="J2248" s="1142" t="str">
        <f t="shared" si="71"/>
        <v>02.08.01.04.013 Grac Cataract Knipe</v>
      </c>
    </row>
    <row r="2249" spans="1:10" x14ac:dyDescent="0.25">
      <c r="A2249" s="1142">
        <v>2</v>
      </c>
      <c r="B2249" s="1142">
        <v>8</v>
      </c>
      <c r="C2249" s="1142">
        <v>1</v>
      </c>
      <c r="D2249" s="1142">
        <v>4</v>
      </c>
      <c r="E2249" s="1142">
        <v>14</v>
      </c>
      <c r="F2249" s="1143" t="str">
        <f t="shared" si="70"/>
        <v>02.08.01.04.014</v>
      </c>
      <c r="G2249" s="1144"/>
      <c r="H2249" s="1142" t="s">
        <v>2904</v>
      </c>
      <c r="J2249" s="1142" t="str">
        <f t="shared" si="71"/>
        <v>02.08.01.04.014 Center Poin Scal</v>
      </c>
    </row>
    <row r="2250" spans="1:10" x14ac:dyDescent="0.25">
      <c r="A2250" s="1142">
        <v>2</v>
      </c>
      <c r="B2250" s="1142">
        <v>8</v>
      </c>
      <c r="C2250" s="1142">
        <v>1</v>
      </c>
      <c r="D2250" s="1142">
        <v>4</v>
      </c>
      <c r="E2250" s="1142">
        <v>15</v>
      </c>
      <c r="F2250" s="1143" t="str">
        <f t="shared" si="70"/>
        <v>02.08.01.04.015</v>
      </c>
      <c r="G2250" s="1144"/>
      <c r="H2250" s="1142" t="s">
        <v>2905</v>
      </c>
      <c r="J2250" s="1142" t="str">
        <f t="shared" si="71"/>
        <v>02.08.01.04.015 Lid Scalpel</v>
      </c>
    </row>
    <row r="2251" spans="1:10" x14ac:dyDescent="0.25">
      <c r="A2251" s="1142">
        <v>2</v>
      </c>
      <c r="B2251" s="1142">
        <v>8</v>
      </c>
      <c r="C2251" s="1142">
        <v>1</v>
      </c>
      <c r="D2251" s="1142">
        <v>4</v>
      </c>
      <c r="E2251" s="1142">
        <v>16</v>
      </c>
      <c r="F2251" s="1143" t="str">
        <f t="shared" si="70"/>
        <v>02.08.01.04.016</v>
      </c>
      <c r="G2251" s="1144"/>
      <c r="H2251" s="1142" t="s">
        <v>2906</v>
      </c>
      <c r="J2251" s="1142" t="str">
        <f t="shared" si="71"/>
        <v>02.08.01.04.016 Cistotome</v>
      </c>
    </row>
    <row r="2252" spans="1:10" x14ac:dyDescent="0.25">
      <c r="A2252" s="1142">
        <v>2</v>
      </c>
      <c r="B2252" s="1142">
        <v>8</v>
      </c>
      <c r="C2252" s="1142">
        <v>1</v>
      </c>
      <c r="D2252" s="1142">
        <v>4</v>
      </c>
      <c r="E2252" s="1142">
        <v>17</v>
      </c>
      <c r="F2252" s="1143" t="str">
        <f t="shared" si="70"/>
        <v>02.08.01.04.017</v>
      </c>
      <c r="G2252" s="1144"/>
      <c r="H2252" s="1142" t="s">
        <v>2907</v>
      </c>
      <c r="J2252" s="1142" t="str">
        <f t="shared" si="71"/>
        <v>02.08.01.04.017 Jaeger Keratome</v>
      </c>
    </row>
    <row r="2253" spans="1:10" x14ac:dyDescent="0.25">
      <c r="A2253" s="1142">
        <v>2</v>
      </c>
      <c r="B2253" s="1142">
        <v>8</v>
      </c>
      <c r="C2253" s="1142">
        <v>1</v>
      </c>
      <c r="D2253" s="1142">
        <v>4</v>
      </c>
      <c r="E2253" s="1142">
        <v>18</v>
      </c>
      <c r="F2253" s="1143" t="str">
        <f t="shared" si="70"/>
        <v>02.08.01.04.018</v>
      </c>
      <c r="G2253" s="1144"/>
      <c r="H2253" s="1142" t="s">
        <v>2908</v>
      </c>
      <c r="J2253" s="1142" t="str">
        <f t="shared" si="71"/>
        <v>02.08.01.04.018 Paracentesis Needle</v>
      </c>
    </row>
    <row r="2254" spans="1:10" x14ac:dyDescent="0.25">
      <c r="A2254" s="1142">
        <v>2</v>
      </c>
      <c r="B2254" s="1142">
        <v>8</v>
      </c>
      <c r="C2254" s="1142">
        <v>1</v>
      </c>
      <c r="D2254" s="1142">
        <v>4</v>
      </c>
      <c r="E2254" s="1142">
        <v>19</v>
      </c>
      <c r="F2254" s="1143" t="str">
        <f t="shared" si="70"/>
        <v>02.08.01.04.019</v>
      </c>
      <c r="G2254" s="1144"/>
      <c r="H2254" s="1142" t="s">
        <v>2909</v>
      </c>
      <c r="J2254" s="1142" t="str">
        <f t="shared" si="71"/>
        <v>02.08.01.04.019 Cormeal Cerette</v>
      </c>
    </row>
    <row r="2255" spans="1:10" x14ac:dyDescent="0.25">
      <c r="A2255" s="1142">
        <v>2</v>
      </c>
      <c r="B2255" s="1142">
        <v>8</v>
      </c>
      <c r="C2255" s="1142">
        <v>1</v>
      </c>
      <c r="D2255" s="1142">
        <v>4</v>
      </c>
      <c r="E2255" s="1142">
        <v>20</v>
      </c>
      <c r="F2255" s="1143" t="str">
        <f t="shared" si="70"/>
        <v>02.08.01.04.020</v>
      </c>
      <c r="G2255" s="1144"/>
      <c r="H2255" s="1142" t="s">
        <v>2910</v>
      </c>
      <c r="J2255" s="1142" t="str">
        <f t="shared" si="71"/>
        <v>02.08.01.04.020 Enucleations Scoop</v>
      </c>
    </row>
    <row r="2256" spans="1:10" x14ac:dyDescent="0.25">
      <c r="A2256" s="1142">
        <v>2</v>
      </c>
      <c r="B2256" s="1142">
        <v>8</v>
      </c>
      <c r="C2256" s="1142">
        <v>1</v>
      </c>
      <c r="D2256" s="1142">
        <v>4</v>
      </c>
      <c r="E2256" s="1142">
        <v>21</v>
      </c>
      <c r="F2256" s="1143" t="str">
        <f t="shared" si="70"/>
        <v>02.08.01.04.021</v>
      </c>
      <c r="G2256" s="1144"/>
      <c r="H2256" s="1142" t="s">
        <v>2911</v>
      </c>
      <c r="J2256" s="1142" t="str">
        <f t="shared" si="71"/>
        <v>02.08.01.04.021 Strabismas Hook</v>
      </c>
    </row>
    <row r="2257" spans="1:10" x14ac:dyDescent="0.25">
      <c r="A2257" s="1142">
        <v>2</v>
      </c>
      <c r="B2257" s="1142">
        <v>8</v>
      </c>
      <c r="C2257" s="1142">
        <v>1</v>
      </c>
      <c r="D2257" s="1142">
        <v>4</v>
      </c>
      <c r="E2257" s="1142">
        <v>22</v>
      </c>
      <c r="F2257" s="1143" t="str">
        <f t="shared" si="70"/>
        <v>02.08.01.04.022</v>
      </c>
      <c r="G2257" s="1144"/>
      <c r="H2257" s="1142" t="s">
        <v>2912</v>
      </c>
      <c r="J2257" s="1142" t="str">
        <f t="shared" si="71"/>
        <v>02.08.01.04.022 Fixation Hook</v>
      </c>
    </row>
    <row r="2258" spans="1:10" x14ac:dyDescent="0.25">
      <c r="A2258" s="1142">
        <v>2</v>
      </c>
      <c r="B2258" s="1142">
        <v>8</v>
      </c>
      <c r="C2258" s="1142">
        <v>1</v>
      </c>
      <c r="D2258" s="1142">
        <v>4</v>
      </c>
      <c r="E2258" s="1142">
        <v>23</v>
      </c>
      <c r="F2258" s="1143" t="str">
        <f t="shared" si="70"/>
        <v>02.08.01.04.023</v>
      </c>
      <c r="G2258" s="1144"/>
      <c r="H2258" s="1142" t="s">
        <v>2913</v>
      </c>
      <c r="J2258" s="1142" t="str">
        <f t="shared" si="71"/>
        <v>02.08.01.04.023 Double And Hook</v>
      </c>
    </row>
    <row r="2259" spans="1:10" x14ac:dyDescent="0.25">
      <c r="A2259" s="1142">
        <v>2</v>
      </c>
      <c r="B2259" s="1142">
        <v>8</v>
      </c>
      <c r="C2259" s="1142">
        <v>1</v>
      </c>
      <c r="D2259" s="1142">
        <v>4</v>
      </c>
      <c r="E2259" s="1142">
        <v>24</v>
      </c>
      <c r="F2259" s="1143" t="str">
        <f t="shared" si="70"/>
        <v>02.08.01.04.024</v>
      </c>
      <c r="G2259" s="1144"/>
      <c r="H2259" s="1142" t="s">
        <v>2914</v>
      </c>
      <c r="J2259" s="1142" t="str">
        <f t="shared" si="71"/>
        <v>02.08.01.04.024 Boiton Needle Horder</v>
      </c>
    </row>
    <row r="2260" spans="1:10" x14ac:dyDescent="0.25">
      <c r="A2260" s="1142">
        <v>2</v>
      </c>
      <c r="B2260" s="1142">
        <v>8</v>
      </c>
      <c r="C2260" s="1142">
        <v>1</v>
      </c>
      <c r="D2260" s="1142">
        <v>4</v>
      </c>
      <c r="E2260" s="1142">
        <v>25</v>
      </c>
      <c r="F2260" s="1143" t="str">
        <f t="shared" si="70"/>
        <v>02.08.01.04.025</v>
      </c>
      <c r="G2260" s="1144"/>
      <c r="H2260" s="1142" t="s">
        <v>2915</v>
      </c>
      <c r="J2260" s="1142" t="str">
        <f t="shared" si="71"/>
        <v>02.08.01.04.025 Laerimal Probes</v>
      </c>
    </row>
    <row r="2261" spans="1:10" x14ac:dyDescent="0.25">
      <c r="A2261" s="1142">
        <v>2</v>
      </c>
      <c r="B2261" s="1142">
        <v>8</v>
      </c>
      <c r="C2261" s="1142">
        <v>1</v>
      </c>
      <c r="D2261" s="1142">
        <v>4</v>
      </c>
      <c r="E2261" s="1142">
        <v>26</v>
      </c>
      <c r="F2261" s="1143" t="str">
        <f t="shared" si="70"/>
        <v>02.08.01.04.026</v>
      </c>
      <c r="G2261" s="1144"/>
      <c r="H2261" s="1142" t="s">
        <v>2916</v>
      </c>
      <c r="J2261" s="1142" t="str">
        <f t="shared" si="71"/>
        <v>02.08.01.04.026 Daviel Lens Scope</v>
      </c>
    </row>
    <row r="2262" spans="1:10" x14ac:dyDescent="0.25">
      <c r="A2262" s="1142">
        <v>2</v>
      </c>
      <c r="B2262" s="1142">
        <v>8</v>
      </c>
      <c r="C2262" s="1142">
        <v>1</v>
      </c>
      <c r="D2262" s="1142">
        <v>4</v>
      </c>
      <c r="E2262" s="1142">
        <v>27</v>
      </c>
      <c r="F2262" s="1143" t="str">
        <f t="shared" si="70"/>
        <v>02.08.01.04.027</v>
      </c>
      <c r="G2262" s="1144"/>
      <c r="H2262" s="1142" t="s">
        <v>2917</v>
      </c>
      <c r="J2262" s="1142" t="str">
        <f t="shared" si="71"/>
        <v>02.08.01.04.027 Dressing Forceps</v>
      </c>
    </row>
    <row r="2263" spans="1:10" x14ac:dyDescent="0.25">
      <c r="A2263" s="1142">
        <v>2</v>
      </c>
      <c r="B2263" s="1142">
        <v>8</v>
      </c>
      <c r="C2263" s="1142">
        <v>1</v>
      </c>
      <c r="D2263" s="1142">
        <v>4</v>
      </c>
      <c r="E2263" s="1142">
        <v>28</v>
      </c>
      <c r="F2263" s="1143" t="str">
        <f t="shared" si="70"/>
        <v>02.08.01.04.028</v>
      </c>
      <c r="G2263" s="1144"/>
      <c r="H2263" s="1142" t="s">
        <v>2918</v>
      </c>
      <c r="J2263" s="1142" t="str">
        <f t="shared" si="71"/>
        <v>02.08.01.04.028 Conjunctivital Forceps</v>
      </c>
    </row>
    <row r="2264" spans="1:10" x14ac:dyDescent="0.25">
      <c r="A2264" s="1142">
        <v>2</v>
      </c>
      <c r="B2264" s="1142">
        <v>8</v>
      </c>
      <c r="C2264" s="1142">
        <v>1</v>
      </c>
      <c r="D2264" s="1142">
        <v>4</v>
      </c>
      <c r="E2264" s="1142">
        <v>29</v>
      </c>
      <c r="F2264" s="1143" t="str">
        <f t="shared" si="70"/>
        <v>02.08.01.04.029</v>
      </c>
      <c r="G2264" s="1144"/>
      <c r="H2264" s="1142" t="s">
        <v>2919</v>
      </c>
      <c r="J2264" s="1142" t="str">
        <f t="shared" si="71"/>
        <v>02.08.01.04.029 Fication Forceps</v>
      </c>
    </row>
    <row r="2265" spans="1:10" x14ac:dyDescent="0.25">
      <c r="A2265" s="1142">
        <v>2</v>
      </c>
      <c r="B2265" s="1142">
        <v>8</v>
      </c>
      <c r="C2265" s="1142">
        <v>1</v>
      </c>
      <c r="D2265" s="1142">
        <v>4</v>
      </c>
      <c r="E2265" s="1142">
        <v>30</v>
      </c>
      <c r="F2265" s="1143" t="str">
        <f t="shared" si="70"/>
        <v>02.08.01.04.030</v>
      </c>
      <c r="G2265" s="1144"/>
      <c r="H2265" s="1142" t="s">
        <v>2920</v>
      </c>
      <c r="J2265" s="1142" t="str">
        <f t="shared" si="71"/>
        <v>02.08.01.04.030 Iris Forceps</v>
      </c>
    </row>
    <row r="2266" spans="1:10" x14ac:dyDescent="0.25">
      <c r="A2266" s="1142">
        <v>2</v>
      </c>
      <c r="B2266" s="1142">
        <v>8</v>
      </c>
      <c r="C2266" s="1142">
        <v>1</v>
      </c>
      <c r="D2266" s="1142">
        <v>4</v>
      </c>
      <c r="E2266" s="1142">
        <v>31</v>
      </c>
      <c r="F2266" s="1143" t="str">
        <f t="shared" si="70"/>
        <v>02.08.01.04.031</v>
      </c>
      <c r="G2266" s="1144"/>
      <c r="H2266" s="1142" t="s">
        <v>2921</v>
      </c>
      <c r="J2266" s="1142" t="str">
        <f t="shared" si="71"/>
        <v>02.08.01.04.031 Schwieger Caps Forceps</v>
      </c>
    </row>
    <row r="2267" spans="1:10" x14ac:dyDescent="0.25">
      <c r="A2267" s="1142">
        <v>2</v>
      </c>
      <c r="B2267" s="1142">
        <v>8</v>
      </c>
      <c r="C2267" s="1142">
        <v>1</v>
      </c>
      <c r="D2267" s="1142">
        <v>4</v>
      </c>
      <c r="E2267" s="1142">
        <v>32</v>
      </c>
      <c r="F2267" s="1143" t="str">
        <f t="shared" si="70"/>
        <v>02.08.01.04.032</v>
      </c>
      <c r="G2267" s="1144"/>
      <c r="H2267" s="1142" t="s">
        <v>2922</v>
      </c>
      <c r="J2267" s="1142" t="str">
        <f t="shared" si="71"/>
        <v>02.08.01.04.032 Elshning Caps Forceps</v>
      </c>
    </row>
    <row r="2268" spans="1:10" x14ac:dyDescent="0.25">
      <c r="A2268" s="1142">
        <v>2</v>
      </c>
      <c r="B2268" s="1142">
        <v>8</v>
      </c>
      <c r="C2268" s="1142">
        <v>1</v>
      </c>
      <c r="D2268" s="1142">
        <v>4</v>
      </c>
      <c r="E2268" s="1142">
        <v>33</v>
      </c>
      <c r="F2268" s="1143" t="str">
        <f t="shared" si="70"/>
        <v>02.08.01.04.033</v>
      </c>
      <c r="G2268" s="1144"/>
      <c r="H2268" s="1142" t="s">
        <v>2923</v>
      </c>
      <c r="J2268" s="1142" t="str">
        <f t="shared" si="71"/>
        <v>02.08.01.04.033 Hata Entropium Forceps</v>
      </c>
    </row>
    <row r="2269" spans="1:10" x14ac:dyDescent="0.25">
      <c r="A2269" s="1142">
        <v>2</v>
      </c>
      <c r="B2269" s="1142">
        <v>8</v>
      </c>
      <c r="C2269" s="1142">
        <v>1</v>
      </c>
      <c r="D2269" s="1142">
        <v>4</v>
      </c>
      <c r="E2269" s="1142">
        <v>34</v>
      </c>
      <c r="F2269" s="1143" t="str">
        <f t="shared" si="70"/>
        <v>02.08.01.04.034</v>
      </c>
      <c r="G2269" s="1144"/>
      <c r="H2269" s="1142" t="s">
        <v>2924</v>
      </c>
      <c r="J2269" s="1142" t="str">
        <f t="shared" si="71"/>
        <v>02.08.01.04.034 Kunt Entropium Forceps</v>
      </c>
    </row>
    <row r="2270" spans="1:10" x14ac:dyDescent="0.25">
      <c r="A2270" s="1142">
        <v>2</v>
      </c>
      <c r="B2270" s="1142">
        <v>8</v>
      </c>
      <c r="C2270" s="1142">
        <v>1</v>
      </c>
      <c r="D2270" s="1142">
        <v>4</v>
      </c>
      <c r="E2270" s="1142">
        <v>35</v>
      </c>
      <c r="F2270" s="1143" t="str">
        <f t="shared" si="70"/>
        <v>02.08.01.04.035</v>
      </c>
      <c r="G2270" s="1144"/>
      <c r="H2270" s="1142" t="s">
        <v>2925</v>
      </c>
      <c r="J2270" s="1142" t="str">
        <f t="shared" si="71"/>
        <v>02.08.01.04.035 Yokomatsui Trachoma Forceps</v>
      </c>
    </row>
    <row r="2271" spans="1:10" x14ac:dyDescent="0.25">
      <c r="A2271" s="1142">
        <v>2</v>
      </c>
      <c r="B2271" s="1142">
        <v>8</v>
      </c>
      <c r="C2271" s="1142">
        <v>1</v>
      </c>
      <c r="D2271" s="1142">
        <v>4</v>
      </c>
      <c r="E2271" s="1142">
        <v>36</v>
      </c>
      <c r="F2271" s="1143" t="str">
        <f t="shared" si="70"/>
        <v>02.08.01.04.036</v>
      </c>
      <c r="G2271" s="1144"/>
      <c r="H2271" s="1142" t="s">
        <v>2926</v>
      </c>
      <c r="J2271" s="1142" t="str">
        <f t="shared" si="71"/>
        <v>02.08.01.04.036 Knapp Trachoma Forceps</v>
      </c>
    </row>
    <row r="2272" spans="1:10" x14ac:dyDescent="0.25">
      <c r="A2272" s="1142">
        <v>2</v>
      </c>
      <c r="B2272" s="1142">
        <v>8</v>
      </c>
      <c r="C2272" s="1142">
        <v>1</v>
      </c>
      <c r="D2272" s="1142">
        <v>4</v>
      </c>
      <c r="E2272" s="1142">
        <v>37</v>
      </c>
      <c r="F2272" s="1143" t="str">
        <f t="shared" si="70"/>
        <v>02.08.01.04.037</v>
      </c>
      <c r="G2272" s="1144"/>
      <c r="H2272" s="1142" t="s">
        <v>2927</v>
      </c>
      <c r="J2272" s="1142" t="str">
        <f t="shared" si="71"/>
        <v>02.08.01.04.037 Wecker Iris Forceps</v>
      </c>
    </row>
    <row r="2273" spans="1:10" x14ac:dyDescent="0.25">
      <c r="A2273" s="1142">
        <v>2</v>
      </c>
      <c r="B2273" s="1142">
        <v>8</v>
      </c>
      <c r="C2273" s="1142">
        <v>1</v>
      </c>
      <c r="D2273" s="1142">
        <v>4</v>
      </c>
      <c r="E2273" s="1142">
        <v>38</v>
      </c>
      <c r="F2273" s="1143" t="str">
        <f t="shared" si="70"/>
        <v>02.08.01.04.038</v>
      </c>
      <c r="G2273" s="1144"/>
      <c r="H2273" s="1142" t="s">
        <v>2928</v>
      </c>
      <c r="J2273" s="1142" t="str">
        <f t="shared" si="71"/>
        <v>02.08.01.04.038 Marsusawa Trachoma Forceps</v>
      </c>
    </row>
    <row r="2274" spans="1:10" x14ac:dyDescent="0.25">
      <c r="A2274" s="1142">
        <v>2</v>
      </c>
      <c r="B2274" s="1142">
        <v>8</v>
      </c>
      <c r="C2274" s="1142">
        <v>1</v>
      </c>
      <c r="D2274" s="1142">
        <v>4</v>
      </c>
      <c r="E2274" s="1142">
        <v>39</v>
      </c>
      <c r="F2274" s="1143" t="str">
        <f t="shared" si="70"/>
        <v>02.08.01.04.039</v>
      </c>
      <c r="G2274" s="1144"/>
      <c r="H2274" s="1142" t="s">
        <v>2929</v>
      </c>
      <c r="J2274" s="1142" t="str">
        <f t="shared" si="71"/>
        <v>02.08.01.04.039 Portable Trans Formar</v>
      </c>
    </row>
    <row r="2275" spans="1:10" x14ac:dyDescent="0.25">
      <c r="A2275" s="1142">
        <v>2</v>
      </c>
      <c r="B2275" s="1142">
        <v>8</v>
      </c>
      <c r="C2275" s="1142">
        <v>1</v>
      </c>
      <c r="D2275" s="1142">
        <v>4</v>
      </c>
      <c r="E2275" s="1142">
        <v>40</v>
      </c>
      <c r="F2275" s="1143" t="str">
        <f t="shared" si="70"/>
        <v>02.08.01.04.040</v>
      </c>
      <c r="G2275" s="1144"/>
      <c r="H2275" s="1142" t="s">
        <v>2930</v>
      </c>
      <c r="J2275" s="1142" t="str">
        <f t="shared" si="71"/>
        <v>02.08.01.04.040 OPH Operation Table</v>
      </c>
    </row>
    <row r="2276" spans="1:10" x14ac:dyDescent="0.25">
      <c r="A2276" s="1142">
        <v>2</v>
      </c>
      <c r="B2276" s="1142">
        <v>8</v>
      </c>
      <c r="C2276" s="1142">
        <v>1</v>
      </c>
      <c r="D2276" s="1142">
        <v>4</v>
      </c>
      <c r="E2276" s="1142">
        <v>41</v>
      </c>
      <c r="F2276" s="1143" t="str">
        <f t="shared" si="70"/>
        <v>02.08.01.04.041</v>
      </c>
      <c r="G2276" s="1144"/>
      <c r="H2276" s="1142" t="s">
        <v>2931</v>
      </c>
      <c r="J2276" s="1142" t="str">
        <f t="shared" si="71"/>
        <v>02.08.01.04.041 Wiss eye Speculum</v>
      </c>
    </row>
    <row r="2277" spans="1:10" x14ac:dyDescent="0.25">
      <c r="A2277" s="1142">
        <v>2</v>
      </c>
      <c r="B2277" s="1142">
        <v>8</v>
      </c>
      <c r="C2277" s="1142">
        <v>1</v>
      </c>
      <c r="D2277" s="1142">
        <v>4</v>
      </c>
      <c r="E2277" s="1142">
        <v>42</v>
      </c>
      <c r="F2277" s="1143" t="str">
        <f t="shared" si="70"/>
        <v>02.08.01.04.042</v>
      </c>
      <c r="G2277" s="1144"/>
      <c r="H2277" s="1142" t="s">
        <v>2932</v>
      </c>
      <c r="J2277" s="1142" t="str">
        <f t="shared" si="71"/>
        <v>02.08.01.04.042 Mellingen Eye Speculum</v>
      </c>
    </row>
    <row r="2278" spans="1:10" x14ac:dyDescent="0.25">
      <c r="A2278" s="1142">
        <v>2</v>
      </c>
      <c r="B2278" s="1142">
        <v>8</v>
      </c>
      <c r="C2278" s="1142">
        <v>1</v>
      </c>
      <c r="D2278" s="1142">
        <v>4</v>
      </c>
      <c r="E2278" s="1142">
        <v>43</v>
      </c>
      <c r="F2278" s="1143" t="str">
        <f t="shared" si="70"/>
        <v>02.08.01.04.043</v>
      </c>
      <c r="G2278" s="1144"/>
      <c r="H2278" s="1142" t="s">
        <v>2933</v>
      </c>
      <c r="J2278" s="1142" t="str">
        <f t="shared" si="71"/>
        <v>02.08.01.04.043 Alat Kedokteran Mata Lain-Lain</v>
      </c>
    </row>
    <row r="2279" spans="1:10" x14ac:dyDescent="0.25">
      <c r="A2279" s="1142">
        <v>2</v>
      </c>
      <c r="B2279" s="1142">
        <v>8</v>
      </c>
      <c r="C2279" s="1142">
        <v>1</v>
      </c>
      <c r="D2279" s="1142">
        <v>5</v>
      </c>
      <c r="E2279" s="1142">
        <v>1</v>
      </c>
      <c r="F2279" s="1143" t="str">
        <f t="shared" si="70"/>
        <v>02.08.01.05.001</v>
      </c>
      <c r="G2279" s="1144"/>
      <c r="H2279" s="1142" t="s">
        <v>2934</v>
      </c>
      <c r="J2279" s="1142" t="str">
        <f t="shared" si="71"/>
        <v>02.08.01.05.001 Transformator 4-6 Volt</v>
      </c>
    </row>
    <row r="2280" spans="1:10" x14ac:dyDescent="0.25">
      <c r="A2280" s="1142">
        <v>2</v>
      </c>
      <c r="B2280" s="1142">
        <v>8</v>
      </c>
      <c r="C2280" s="1142">
        <v>1</v>
      </c>
      <c r="D2280" s="1142">
        <v>5</v>
      </c>
      <c r="E2280" s="1142">
        <v>2</v>
      </c>
      <c r="F2280" s="1143" t="str">
        <f t="shared" si="70"/>
        <v>02.08.01.05.002</v>
      </c>
      <c r="G2280" s="1144"/>
      <c r="H2280" s="1142" t="s">
        <v>2935</v>
      </c>
      <c r="J2280" s="1142" t="str">
        <f t="shared" si="71"/>
        <v>02.08.01.05.002 Vena Disection</v>
      </c>
    </row>
    <row r="2281" spans="1:10" x14ac:dyDescent="0.25">
      <c r="A2281" s="1142">
        <v>2</v>
      </c>
      <c r="B2281" s="1142">
        <v>8</v>
      </c>
      <c r="C2281" s="1142">
        <v>1</v>
      </c>
      <c r="D2281" s="1142">
        <v>5</v>
      </c>
      <c r="E2281" s="1142">
        <v>3</v>
      </c>
      <c r="F2281" s="1143" t="str">
        <f t="shared" si="70"/>
        <v>02.08.01.05.003</v>
      </c>
      <c r="G2281" s="1144"/>
      <c r="H2281" s="1142" t="s">
        <v>2936</v>
      </c>
      <c r="J2281" s="1142" t="str">
        <f t="shared" si="71"/>
        <v>02.08.01.05.003 Anenthetis Apparatus</v>
      </c>
    </row>
    <row r="2282" spans="1:10" x14ac:dyDescent="0.25">
      <c r="A2282" s="1142">
        <v>2</v>
      </c>
      <c r="B2282" s="1142">
        <v>8</v>
      </c>
      <c r="C2282" s="1142">
        <v>1</v>
      </c>
      <c r="D2282" s="1142">
        <v>5</v>
      </c>
      <c r="E2282" s="1142">
        <v>4</v>
      </c>
      <c r="F2282" s="1143" t="str">
        <f t="shared" si="70"/>
        <v>02.08.01.05.004</v>
      </c>
      <c r="G2282" s="1144"/>
      <c r="H2282" s="1142" t="s">
        <v>2937</v>
      </c>
      <c r="J2282" s="1142" t="str">
        <f t="shared" si="71"/>
        <v>02.08.01.05.004 Ultra Violet Lamp</v>
      </c>
    </row>
    <row r="2283" spans="1:10" x14ac:dyDescent="0.25">
      <c r="A2283" s="1142">
        <v>2</v>
      </c>
      <c r="B2283" s="1142">
        <v>8</v>
      </c>
      <c r="C2283" s="1142">
        <v>1</v>
      </c>
      <c r="D2283" s="1142">
        <v>5</v>
      </c>
      <c r="E2283" s="1142">
        <v>5</v>
      </c>
      <c r="F2283" s="1143" t="str">
        <f t="shared" si="70"/>
        <v>02.08.01.05.005</v>
      </c>
      <c r="G2283" s="1144"/>
      <c r="H2283" s="1142" t="s">
        <v>2938</v>
      </c>
      <c r="J2283" s="1142" t="str">
        <f t="shared" si="71"/>
        <v>02.08.01.05.005 Corp Alinum Nata Hook</v>
      </c>
    </row>
    <row r="2284" spans="1:10" x14ac:dyDescent="0.25">
      <c r="A2284" s="1142">
        <v>2</v>
      </c>
      <c r="B2284" s="1142">
        <v>8</v>
      </c>
      <c r="C2284" s="1142">
        <v>1</v>
      </c>
      <c r="D2284" s="1142">
        <v>5</v>
      </c>
      <c r="E2284" s="1142">
        <v>6</v>
      </c>
      <c r="F2284" s="1143" t="str">
        <f t="shared" si="70"/>
        <v>02.08.01.05.006</v>
      </c>
      <c r="G2284" s="1144"/>
      <c r="H2284" s="1142" t="s">
        <v>2939</v>
      </c>
      <c r="J2284" s="1142" t="str">
        <f t="shared" si="71"/>
        <v>02.08.01.05.006 Cerumen Ear Hook</v>
      </c>
    </row>
    <row r="2285" spans="1:10" x14ac:dyDescent="0.25">
      <c r="A2285" s="1142">
        <v>2</v>
      </c>
      <c r="B2285" s="1142">
        <v>8</v>
      </c>
      <c r="C2285" s="1142">
        <v>1</v>
      </c>
      <c r="D2285" s="1142">
        <v>5</v>
      </c>
      <c r="E2285" s="1142">
        <v>7</v>
      </c>
      <c r="F2285" s="1143" t="str">
        <f t="shared" si="70"/>
        <v>02.08.01.05.007</v>
      </c>
      <c r="G2285" s="1144"/>
      <c r="H2285" s="1142" t="s">
        <v>2940</v>
      </c>
      <c r="J2285" s="1142" t="str">
        <f t="shared" si="71"/>
        <v>02.08.01.05.007 Era Speculum 1.2.3</v>
      </c>
    </row>
    <row r="2286" spans="1:10" x14ac:dyDescent="0.25">
      <c r="A2286" s="1142">
        <v>2</v>
      </c>
      <c r="B2286" s="1142">
        <v>8</v>
      </c>
      <c r="C2286" s="1142">
        <v>1</v>
      </c>
      <c r="D2286" s="1142">
        <v>5</v>
      </c>
      <c r="E2286" s="1142">
        <v>8</v>
      </c>
      <c r="F2286" s="1143" t="str">
        <f t="shared" si="70"/>
        <v>02.08.01.05.008</v>
      </c>
      <c r="G2286" s="1144"/>
      <c r="H2286" s="1142" t="s">
        <v>2941</v>
      </c>
      <c r="J2286" s="1142" t="str">
        <f t="shared" si="71"/>
        <v>02.08.01.05.008 Tuning Fork</v>
      </c>
    </row>
    <row r="2287" spans="1:10" x14ac:dyDescent="0.25">
      <c r="A2287" s="1142">
        <v>2</v>
      </c>
      <c r="B2287" s="1142">
        <v>8</v>
      </c>
      <c r="C2287" s="1142">
        <v>1</v>
      </c>
      <c r="D2287" s="1142">
        <v>5</v>
      </c>
      <c r="E2287" s="1142">
        <v>9</v>
      </c>
      <c r="F2287" s="1143" t="str">
        <f t="shared" si="70"/>
        <v>02.08.01.05.009</v>
      </c>
      <c r="G2287" s="1144"/>
      <c r="H2287" s="1142" t="s">
        <v>2942</v>
      </c>
      <c r="J2287" s="1142" t="str">
        <f t="shared" si="71"/>
        <v>02.08.01.05.009 Politzer Air Bag</v>
      </c>
    </row>
    <row r="2288" spans="1:10" x14ac:dyDescent="0.25">
      <c r="A2288" s="1142">
        <v>2</v>
      </c>
      <c r="B2288" s="1142">
        <v>8</v>
      </c>
      <c r="C2288" s="1142">
        <v>1</v>
      </c>
      <c r="D2288" s="1142">
        <v>5</v>
      </c>
      <c r="E2288" s="1142">
        <v>10</v>
      </c>
      <c r="F2288" s="1143" t="str">
        <f t="shared" si="70"/>
        <v>02.08.01.05.010</v>
      </c>
      <c r="G2288" s="1144"/>
      <c r="H2288" s="1142" t="s">
        <v>2943</v>
      </c>
      <c r="J2288" s="1142" t="str">
        <f t="shared" si="71"/>
        <v>02.08.01.05.010 Eustachian Catheter</v>
      </c>
    </row>
    <row r="2289" spans="1:10" x14ac:dyDescent="0.25">
      <c r="A2289" s="1142">
        <v>2</v>
      </c>
      <c r="B2289" s="1142">
        <v>8</v>
      </c>
      <c r="C2289" s="1142">
        <v>1</v>
      </c>
      <c r="D2289" s="1142">
        <v>5</v>
      </c>
      <c r="E2289" s="1142">
        <v>11</v>
      </c>
      <c r="F2289" s="1143" t="str">
        <f t="shared" si="70"/>
        <v>02.08.01.05.011</v>
      </c>
      <c r="G2289" s="1144"/>
      <c r="H2289" s="1142" t="s">
        <v>2944</v>
      </c>
      <c r="J2289" s="1142" t="str">
        <f t="shared" si="71"/>
        <v>02.08.01.05.011 Suction Pump</v>
      </c>
    </row>
    <row r="2290" spans="1:10" x14ac:dyDescent="0.25">
      <c r="A2290" s="1142">
        <v>2</v>
      </c>
      <c r="B2290" s="1142">
        <v>8</v>
      </c>
      <c r="C2290" s="1142">
        <v>1</v>
      </c>
      <c r="D2290" s="1142">
        <v>5</v>
      </c>
      <c r="E2290" s="1142">
        <v>12</v>
      </c>
      <c r="F2290" s="1143" t="str">
        <f t="shared" si="70"/>
        <v>02.08.01.05.012</v>
      </c>
      <c r="G2290" s="1144"/>
      <c r="H2290" s="1142" t="s">
        <v>2945</v>
      </c>
      <c r="J2290" s="1142" t="str">
        <f t="shared" si="71"/>
        <v>02.08.01.05.012 Ear Cotton Aplicator</v>
      </c>
    </row>
    <row r="2291" spans="1:10" x14ac:dyDescent="0.25">
      <c r="A2291" s="1142">
        <v>2</v>
      </c>
      <c r="B2291" s="1142">
        <v>8</v>
      </c>
      <c r="C2291" s="1142">
        <v>1</v>
      </c>
      <c r="D2291" s="1142">
        <v>5</v>
      </c>
      <c r="E2291" s="1142">
        <v>13</v>
      </c>
      <c r="F2291" s="1143" t="str">
        <f t="shared" si="70"/>
        <v>02.08.01.05.013</v>
      </c>
      <c r="G2291" s="1144"/>
      <c r="H2291" s="1142" t="s">
        <v>2946</v>
      </c>
      <c r="J2291" s="1142" t="str">
        <f t="shared" si="71"/>
        <v>02.08.01.05.013 Ear Perforation Knife</v>
      </c>
    </row>
    <row r="2292" spans="1:10" x14ac:dyDescent="0.25">
      <c r="A2292" s="1142">
        <v>2</v>
      </c>
      <c r="B2292" s="1142">
        <v>8</v>
      </c>
      <c r="C2292" s="1142">
        <v>1</v>
      </c>
      <c r="D2292" s="1142">
        <v>5</v>
      </c>
      <c r="E2292" s="1142">
        <v>14</v>
      </c>
      <c r="F2292" s="1143" t="str">
        <f t="shared" si="70"/>
        <v>02.08.01.05.014</v>
      </c>
      <c r="G2292" s="1144"/>
      <c r="H2292" s="1142" t="s">
        <v>2947</v>
      </c>
      <c r="J2292" s="1142" t="str">
        <f t="shared" si="71"/>
        <v>02.08.01.05.014 Ear Furuncle Knife</v>
      </c>
    </row>
    <row r="2293" spans="1:10" x14ac:dyDescent="0.25">
      <c r="A2293" s="1142">
        <v>2</v>
      </c>
      <c r="B2293" s="1142">
        <v>8</v>
      </c>
      <c r="C2293" s="1142">
        <v>1</v>
      </c>
      <c r="D2293" s="1142">
        <v>5</v>
      </c>
      <c r="E2293" s="1142">
        <v>15</v>
      </c>
      <c r="F2293" s="1143" t="str">
        <f t="shared" si="70"/>
        <v>02.08.01.05.015</v>
      </c>
      <c r="G2293" s="1144"/>
      <c r="H2293" s="1142" t="s">
        <v>2948</v>
      </c>
      <c r="J2293" s="1142" t="str">
        <f t="shared" si="71"/>
        <v>02.08.01.05.015 Ear Banyonet Forceps</v>
      </c>
    </row>
    <row r="2294" spans="1:10" x14ac:dyDescent="0.25">
      <c r="A2294" s="1142">
        <v>2</v>
      </c>
      <c r="B2294" s="1142">
        <v>8</v>
      </c>
      <c r="C2294" s="1142">
        <v>1</v>
      </c>
      <c r="D2294" s="1142">
        <v>5</v>
      </c>
      <c r="E2294" s="1142">
        <v>16</v>
      </c>
      <c r="F2294" s="1143" t="str">
        <f t="shared" si="70"/>
        <v>02.08.01.05.016</v>
      </c>
      <c r="G2294" s="1144"/>
      <c r="H2294" s="1142" t="s">
        <v>2949</v>
      </c>
      <c r="J2294" s="1142" t="str">
        <f t="shared" si="71"/>
        <v>02.08.01.05.016 Era Knee Forceps</v>
      </c>
    </row>
    <row r="2295" spans="1:10" x14ac:dyDescent="0.25">
      <c r="A2295" s="1142">
        <v>2</v>
      </c>
      <c r="B2295" s="1142">
        <v>8</v>
      </c>
      <c r="C2295" s="1142">
        <v>1</v>
      </c>
      <c r="D2295" s="1142">
        <v>5</v>
      </c>
      <c r="E2295" s="1142">
        <v>17</v>
      </c>
      <c r="F2295" s="1143" t="str">
        <f t="shared" si="70"/>
        <v>02.08.01.05.017</v>
      </c>
      <c r="G2295" s="1144"/>
      <c r="H2295" s="1142" t="s">
        <v>2950</v>
      </c>
      <c r="J2295" s="1142" t="str">
        <f t="shared" si="71"/>
        <v>02.08.01.05.017 Earman Ear Forps</v>
      </c>
    </row>
    <row r="2296" spans="1:10" x14ac:dyDescent="0.25">
      <c r="A2296" s="1142">
        <v>2</v>
      </c>
      <c r="B2296" s="1142">
        <v>8</v>
      </c>
      <c r="C2296" s="1142">
        <v>1</v>
      </c>
      <c r="D2296" s="1142">
        <v>5</v>
      </c>
      <c r="E2296" s="1142">
        <v>18</v>
      </c>
      <c r="F2296" s="1143" t="str">
        <f t="shared" si="70"/>
        <v>02.08.01.05.018</v>
      </c>
      <c r="G2296" s="1144"/>
      <c r="H2296" s="1142" t="s">
        <v>2951</v>
      </c>
      <c r="J2296" s="1142" t="str">
        <f t="shared" si="71"/>
        <v>02.08.01.05.018 Krause Ear Snare</v>
      </c>
    </row>
    <row r="2297" spans="1:10" x14ac:dyDescent="0.25">
      <c r="A2297" s="1142">
        <v>2</v>
      </c>
      <c r="B2297" s="1142">
        <v>8</v>
      </c>
      <c r="C2297" s="1142">
        <v>1</v>
      </c>
      <c r="D2297" s="1142">
        <v>5</v>
      </c>
      <c r="E2297" s="1142">
        <v>19</v>
      </c>
      <c r="F2297" s="1143" t="str">
        <f t="shared" si="70"/>
        <v>02.08.01.05.019</v>
      </c>
      <c r="G2297" s="1144"/>
      <c r="H2297" s="1142" t="s">
        <v>2952</v>
      </c>
      <c r="J2297" s="1142" t="str">
        <f t="shared" si="71"/>
        <v>02.08.01.05.019 Powder Blower</v>
      </c>
    </row>
    <row r="2298" spans="1:10" x14ac:dyDescent="0.25">
      <c r="A2298" s="1142">
        <v>2</v>
      </c>
      <c r="B2298" s="1142">
        <v>8</v>
      </c>
      <c r="C2298" s="1142">
        <v>1</v>
      </c>
      <c r="D2298" s="1142">
        <v>5</v>
      </c>
      <c r="E2298" s="1142">
        <v>20</v>
      </c>
      <c r="F2298" s="1143" t="str">
        <f t="shared" si="70"/>
        <v>02.08.01.05.020</v>
      </c>
      <c r="G2298" s="1144"/>
      <c r="H2298" s="1142" t="s">
        <v>2953</v>
      </c>
      <c r="J2298" s="1142" t="str">
        <f t="shared" si="71"/>
        <v>02.08.01.05.020 Era Syringe (200 CC)</v>
      </c>
    </row>
    <row r="2299" spans="1:10" x14ac:dyDescent="0.25">
      <c r="A2299" s="1142">
        <v>2</v>
      </c>
      <c r="B2299" s="1142">
        <v>8</v>
      </c>
      <c r="C2299" s="1142">
        <v>1</v>
      </c>
      <c r="D2299" s="1142">
        <v>5</v>
      </c>
      <c r="E2299" s="1142">
        <v>21</v>
      </c>
      <c r="F2299" s="1143" t="str">
        <f t="shared" si="70"/>
        <v>02.08.01.05.021</v>
      </c>
      <c r="G2299" s="1144"/>
      <c r="H2299" s="1142" t="s">
        <v>2954</v>
      </c>
      <c r="J2299" s="1142" t="str">
        <f t="shared" si="71"/>
        <v>02.08.01.05.021 Man Passow Retractor</v>
      </c>
    </row>
    <row r="2300" spans="1:10" x14ac:dyDescent="0.25">
      <c r="A2300" s="1142">
        <v>2</v>
      </c>
      <c r="B2300" s="1142">
        <v>8</v>
      </c>
      <c r="C2300" s="1142">
        <v>1</v>
      </c>
      <c r="D2300" s="1142">
        <v>5</v>
      </c>
      <c r="E2300" s="1142">
        <v>22</v>
      </c>
      <c r="F2300" s="1143" t="str">
        <f t="shared" si="70"/>
        <v>02.08.01.05.022</v>
      </c>
      <c r="G2300" s="1144"/>
      <c r="H2300" s="1142" t="s">
        <v>2955</v>
      </c>
      <c r="J2300" s="1142" t="str">
        <f t="shared" si="71"/>
        <v>02.08.01.05.022 Jensen Retrector</v>
      </c>
    </row>
    <row r="2301" spans="1:10" x14ac:dyDescent="0.25">
      <c r="A2301" s="1142">
        <v>2</v>
      </c>
      <c r="B2301" s="1142">
        <v>8</v>
      </c>
      <c r="C2301" s="1142">
        <v>1</v>
      </c>
      <c r="D2301" s="1142">
        <v>5</v>
      </c>
      <c r="E2301" s="1142">
        <v>23</v>
      </c>
      <c r="F2301" s="1143" t="str">
        <f t="shared" si="70"/>
        <v>02.08.01.05.023</v>
      </c>
      <c r="G2301" s="1144"/>
      <c r="H2301" s="1142" t="s">
        <v>2956</v>
      </c>
      <c r="J2301" s="1142" t="str">
        <f t="shared" si="71"/>
        <v>02.08.01.05.023 Hartmanna Attic Canutte</v>
      </c>
    </row>
    <row r="2302" spans="1:10" x14ac:dyDescent="0.25">
      <c r="A2302" s="1142">
        <v>2</v>
      </c>
      <c r="B2302" s="1142">
        <v>8</v>
      </c>
      <c r="C2302" s="1142">
        <v>1</v>
      </c>
      <c r="D2302" s="1142">
        <v>5</v>
      </c>
      <c r="E2302" s="1142">
        <v>24</v>
      </c>
      <c r="F2302" s="1143" t="str">
        <f t="shared" si="70"/>
        <v>02.08.01.05.024</v>
      </c>
      <c r="G2302" s="1144"/>
      <c r="H2302" s="1142" t="s">
        <v>2957</v>
      </c>
      <c r="J2302" s="1142" t="str">
        <f t="shared" si="71"/>
        <v>02.08.01.05.024 Antrum Hook</v>
      </c>
    </row>
    <row r="2303" spans="1:10" x14ac:dyDescent="0.25">
      <c r="A2303" s="1142">
        <v>2</v>
      </c>
      <c r="B2303" s="1142">
        <v>8</v>
      </c>
      <c r="C2303" s="1142">
        <v>1</v>
      </c>
      <c r="D2303" s="1142">
        <v>5</v>
      </c>
      <c r="E2303" s="1142">
        <v>25</v>
      </c>
      <c r="F2303" s="1143" t="str">
        <f t="shared" si="70"/>
        <v>02.08.01.05.025</v>
      </c>
      <c r="G2303" s="1144"/>
      <c r="H2303" s="1142" t="s">
        <v>2958</v>
      </c>
      <c r="J2303" s="1142" t="str">
        <f t="shared" si="71"/>
        <v>02.08.01.05.025 Volman Hone Curette</v>
      </c>
    </row>
    <row r="2304" spans="1:10" x14ac:dyDescent="0.25">
      <c r="A2304" s="1142">
        <v>2</v>
      </c>
      <c r="B2304" s="1142">
        <v>8</v>
      </c>
      <c r="C2304" s="1142">
        <v>1</v>
      </c>
      <c r="D2304" s="1142">
        <v>5</v>
      </c>
      <c r="E2304" s="1142">
        <v>26</v>
      </c>
      <c r="F2304" s="1143" t="str">
        <f t="shared" si="70"/>
        <v>02.08.01.05.026</v>
      </c>
      <c r="G2304" s="1144"/>
      <c r="H2304" s="1142" t="s">
        <v>2959</v>
      </c>
      <c r="J2304" s="1142" t="str">
        <f t="shared" si="71"/>
        <v>02.08.01.05.026 Vulman Retr 2.3.4 Prog</v>
      </c>
    </row>
    <row r="2305" spans="1:10" x14ac:dyDescent="0.25">
      <c r="A2305" s="1142">
        <v>2</v>
      </c>
      <c r="B2305" s="1142">
        <v>8</v>
      </c>
      <c r="C2305" s="1142">
        <v>1</v>
      </c>
      <c r="D2305" s="1142">
        <v>5</v>
      </c>
      <c r="E2305" s="1142">
        <v>27</v>
      </c>
      <c r="F2305" s="1143" t="str">
        <f t="shared" si="70"/>
        <v>02.08.01.05.027</v>
      </c>
      <c r="G2305" s="1144"/>
      <c r="H2305" s="1142" t="s">
        <v>2960</v>
      </c>
      <c r="J2305" s="1142" t="str">
        <f t="shared" si="71"/>
        <v>02.08.01.05.027 Langenback Retractor</v>
      </c>
    </row>
    <row r="2306" spans="1:10" x14ac:dyDescent="0.25">
      <c r="A2306" s="1142">
        <v>2</v>
      </c>
      <c r="B2306" s="1142">
        <v>8</v>
      </c>
      <c r="C2306" s="1142">
        <v>1</v>
      </c>
      <c r="D2306" s="1142">
        <v>5</v>
      </c>
      <c r="E2306" s="1142">
        <v>28</v>
      </c>
      <c r="F2306" s="1143" t="str">
        <f t="shared" si="70"/>
        <v>02.08.01.05.028</v>
      </c>
      <c r="G2306" s="1144"/>
      <c r="H2306" s="1142" t="s">
        <v>2961</v>
      </c>
      <c r="J2306" s="1142" t="str">
        <f t="shared" si="71"/>
        <v>02.08.01.05.028 Peroistal Retractor</v>
      </c>
    </row>
    <row r="2307" spans="1:10" x14ac:dyDescent="0.25">
      <c r="A2307" s="1142">
        <v>2</v>
      </c>
      <c r="B2307" s="1142">
        <v>8</v>
      </c>
      <c r="C2307" s="1142">
        <v>1</v>
      </c>
      <c r="D2307" s="1142">
        <v>5</v>
      </c>
      <c r="E2307" s="1142">
        <v>29</v>
      </c>
      <c r="F2307" s="1143" t="str">
        <f t="shared" si="70"/>
        <v>02.08.01.05.029</v>
      </c>
      <c r="G2307" s="1144"/>
      <c r="H2307" s="1142" t="s">
        <v>2962</v>
      </c>
      <c r="J2307" s="1142" t="str">
        <f t="shared" si="71"/>
        <v>02.08.01.05.029 Langenback Raspatory</v>
      </c>
    </row>
    <row r="2308" spans="1:10" x14ac:dyDescent="0.25">
      <c r="A2308" s="1142">
        <v>2</v>
      </c>
      <c r="B2308" s="1142">
        <v>8</v>
      </c>
      <c r="C2308" s="1142">
        <v>1</v>
      </c>
      <c r="D2308" s="1142">
        <v>5</v>
      </c>
      <c r="E2308" s="1142">
        <v>30</v>
      </c>
      <c r="F2308" s="1143" t="str">
        <f t="shared" ref="F2308:F2371" si="72">IF(A2308&lt;&gt;"",RIGHT("0"&amp;A2308,2)&amp;"."&amp;RIGHT("0"&amp;B2308,2)&amp;"."&amp;RIGHT("0"&amp;C2308,2)&amp;"."&amp;RIGHT("0"&amp;D2308,2)&amp;"."&amp;IF(LEN(E2308)&lt;3,RIGHT("00"&amp;E2308,3),E2308),"")</f>
        <v>02.08.01.05.030</v>
      </c>
      <c r="G2308" s="1144"/>
      <c r="H2308" s="1142" t="s">
        <v>2963</v>
      </c>
      <c r="J2308" s="1142" t="str">
        <f t="shared" ref="J2308:J2371" si="73">F2308&amp;" "&amp;H2308</f>
        <v>02.08.01.05.030 Barth Bone Curette</v>
      </c>
    </row>
    <row r="2309" spans="1:10" x14ac:dyDescent="0.25">
      <c r="A2309" s="1142">
        <v>2</v>
      </c>
      <c r="B2309" s="1142">
        <v>8</v>
      </c>
      <c r="C2309" s="1142">
        <v>1</v>
      </c>
      <c r="D2309" s="1142">
        <v>5</v>
      </c>
      <c r="E2309" s="1142">
        <v>31</v>
      </c>
      <c r="F2309" s="1143" t="str">
        <f t="shared" si="72"/>
        <v>02.08.01.05.031</v>
      </c>
      <c r="G2309" s="1144"/>
      <c r="H2309" s="1142" t="s">
        <v>2964</v>
      </c>
      <c r="J2309" s="1142" t="str">
        <f t="shared" si="73"/>
        <v>02.08.01.05.031 Cittisin Bone Nib Rong</v>
      </c>
    </row>
    <row r="2310" spans="1:10" x14ac:dyDescent="0.25">
      <c r="A2310" s="1142">
        <v>2</v>
      </c>
      <c r="B2310" s="1142">
        <v>8</v>
      </c>
      <c r="C2310" s="1142">
        <v>1</v>
      </c>
      <c r="D2310" s="1142">
        <v>5</v>
      </c>
      <c r="E2310" s="1142">
        <v>32</v>
      </c>
      <c r="F2310" s="1143" t="str">
        <f t="shared" si="72"/>
        <v>02.08.01.05.032</v>
      </c>
      <c r="G2310" s="1144"/>
      <c r="H2310" s="1142" t="s">
        <v>2965</v>
      </c>
      <c r="J2310" s="1142" t="str">
        <f t="shared" si="73"/>
        <v>02.08.01.05.032 Lucae Ronguer</v>
      </c>
    </row>
    <row r="2311" spans="1:10" x14ac:dyDescent="0.25">
      <c r="A2311" s="1142">
        <v>2</v>
      </c>
      <c r="B2311" s="1142">
        <v>8</v>
      </c>
      <c r="C2311" s="1142">
        <v>1</v>
      </c>
      <c r="D2311" s="1142">
        <v>5</v>
      </c>
      <c r="E2311" s="1142">
        <v>33</v>
      </c>
      <c r="F2311" s="1143" t="str">
        <f t="shared" si="72"/>
        <v>02.08.01.05.033</v>
      </c>
      <c r="G2311" s="1144"/>
      <c r="H2311" s="1142" t="s">
        <v>2966</v>
      </c>
      <c r="J2311" s="1142" t="str">
        <f t="shared" si="73"/>
        <v>02.08.01.05.033 Groved Director</v>
      </c>
    </row>
    <row r="2312" spans="1:10" x14ac:dyDescent="0.25">
      <c r="A2312" s="1142">
        <v>2</v>
      </c>
      <c r="B2312" s="1142">
        <v>8</v>
      </c>
      <c r="C2312" s="1142">
        <v>1</v>
      </c>
      <c r="D2312" s="1142">
        <v>5</v>
      </c>
      <c r="E2312" s="1142">
        <v>34</v>
      </c>
      <c r="F2312" s="1143" t="str">
        <f t="shared" si="72"/>
        <v>02.08.01.05.034</v>
      </c>
      <c r="G2312" s="1144"/>
      <c r="H2312" s="1142" t="s">
        <v>2967</v>
      </c>
      <c r="J2312" s="1142" t="str">
        <f t="shared" si="73"/>
        <v>02.08.01.05.034 Krause Nasal Snare</v>
      </c>
    </row>
    <row r="2313" spans="1:10" x14ac:dyDescent="0.25">
      <c r="A2313" s="1142">
        <v>2</v>
      </c>
      <c r="B2313" s="1142">
        <v>8</v>
      </c>
      <c r="C2313" s="1142">
        <v>1</v>
      </c>
      <c r="D2313" s="1142">
        <v>5</v>
      </c>
      <c r="E2313" s="1142">
        <v>35</v>
      </c>
      <c r="F2313" s="1143" t="str">
        <f t="shared" si="72"/>
        <v>02.08.01.05.035</v>
      </c>
      <c r="G2313" s="1144"/>
      <c r="H2313" s="1142" t="s">
        <v>2968</v>
      </c>
      <c r="J2313" s="1142" t="str">
        <f t="shared" si="73"/>
        <v>02.08.01.05.035 Hman Turbin Scissors</v>
      </c>
    </row>
    <row r="2314" spans="1:10" x14ac:dyDescent="0.25">
      <c r="A2314" s="1142">
        <v>2</v>
      </c>
      <c r="B2314" s="1142">
        <v>8</v>
      </c>
      <c r="C2314" s="1142">
        <v>1</v>
      </c>
      <c r="D2314" s="1142">
        <v>5</v>
      </c>
      <c r="E2314" s="1142">
        <v>36</v>
      </c>
      <c r="F2314" s="1143" t="str">
        <f t="shared" si="72"/>
        <v>02.08.01.05.036</v>
      </c>
      <c r="G2314" s="1144"/>
      <c r="H2314" s="1142" t="s">
        <v>2969</v>
      </c>
      <c r="J2314" s="1142" t="str">
        <f t="shared" si="73"/>
        <v>02.08.01.05.036 Ballger Sept Knife</v>
      </c>
    </row>
    <row r="2315" spans="1:10" x14ac:dyDescent="0.25">
      <c r="A2315" s="1142">
        <v>2</v>
      </c>
      <c r="B2315" s="1142">
        <v>8</v>
      </c>
      <c r="C2315" s="1142">
        <v>1</v>
      </c>
      <c r="D2315" s="1142">
        <v>5</v>
      </c>
      <c r="E2315" s="1142">
        <v>37</v>
      </c>
      <c r="F2315" s="1143" t="str">
        <f t="shared" si="72"/>
        <v>02.08.01.05.037</v>
      </c>
      <c r="G2315" s="1144"/>
      <c r="H2315" s="1142" t="s">
        <v>2970</v>
      </c>
      <c r="J2315" s="1142" t="str">
        <f t="shared" si="73"/>
        <v>02.08.01.05.037 Kill Nasal Wing Retf</v>
      </c>
    </row>
    <row r="2316" spans="1:10" x14ac:dyDescent="0.25">
      <c r="A2316" s="1142">
        <v>2</v>
      </c>
      <c r="B2316" s="1142">
        <v>8</v>
      </c>
      <c r="C2316" s="1142">
        <v>1</v>
      </c>
      <c r="D2316" s="1142">
        <v>5</v>
      </c>
      <c r="E2316" s="1142">
        <v>38</v>
      </c>
      <c r="F2316" s="1143" t="str">
        <f t="shared" si="72"/>
        <v>02.08.01.05.038</v>
      </c>
      <c r="G2316" s="1144"/>
      <c r="H2316" s="1142" t="s">
        <v>2971</v>
      </c>
      <c r="J2316" s="1142" t="str">
        <f t="shared" si="73"/>
        <v>02.08.01.05.038 Kill Max Antrum Canula</v>
      </c>
    </row>
    <row r="2317" spans="1:10" x14ac:dyDescent="0.25">
      <c r="A2317" s="1142">
        <v>2</v>
      </c>
      <c r="B2317" s="1142">
        <v>8</v>
      </c>
      <c r="C2317" s="1142">
        <v>1</v>
      </c>
      <c r="D2317" s="1142">
        <v>5</v>
      </c>
      <c r="E2317" s="1142">
        <v>39</v>
      </c>
      <c r="F2317" s="1143" t="str">
        <f t="shared" si="72"/>
        <v>02.08.01.05.039</v>
      </c>
      <c r="G2317" s="1144"/>
      <c r="H2317" s="1142" t="s">
        <v>2972</v>
      </c>
      <c r="J2317" s="1142" t="str">
        <f t="shared" si="73"/>
        <v>02.08.01.05.039 Maxilary Antrum Trocar</v>
      </c>
    </row>
    <row r="2318" spans="1:10" x14ac:dyDescent="0.25">
      <c r="A2318" s="1142">
        <v>2</v>
      </c>
      <c r="B2318" s="1142">
        <v>8</v>
      </c>
      <c r="C2318" s="1142">
        <v>1</v>
      </c>
      <c r="D2318" s="1142">
        <v>5</v>
      </c>
      <c r="E2318" s="1142">
        <v>40</v>
      </c>
      <c r="F2318" s="1143" t="str">
        <f t="shared" si="72"/>
        <v>02.08.01.05.040</v>
      </c>
      <c r="G2318" s="1144"/>
      <c r="H2318" s="1142" t="s">
        <v>2973</v>
      </c>
      <c r="J2318" s="1142" t="str">
        <f t="shared" si="73"/>
        <v>02.08.01.05.040 Max Sinus Mikosa/C&gt;K</v>
      </c>
    </row>
    <row r="2319" spans="1:10" x14ac:dyDescent="0.25">
      <c r="A2319" s="1142">
        <v>2</v>
      </c>
      <c r="B2319" s="1142">
        <v>8</v>
      </c>
      <c r="C2319" s="1142">
        <v>1</v>
      </c>
      <c r="D2319" s="1142">
        <v>5</v>
      </c>
      <c r="E2319" s="1142">
        <v>41</v>
      </c>
      <c r="F2319" s="1143" t="str">
        <f t="shared" si="72"/>
        <v>02.08.01.05.041</v>
      </c>
      <c r="G2319" s="1144"/>
      <c r="H2319" s="1142" t="s">
        <v>2974</v>
      </c>
      <c r="J2319" s="1142" t="str">
        <f t="shared" si="73"/>
        <v>02.08.01.05.041 Kill Nasal Sinus Muc. Curt</v>
      </c>
    </row>
    <row r="2320" spans="1:10" x14ac:dyDescent="0.25">
      <c r="A2320" s="1142">
        <v>2</v>
      </c>
      <c r="B2320" s="1142">
        <v>8</v>
      </c>
      <c r="C2320" s="1142">
        <v>1</v>
      </c>
      <c r="D2320" s="1142">
        <v>5</v>
      </c>
      <c r="E2320" s="1142">
        <v>42</v>
      </c>
      <c r="F2320" s="1143" t="str">
        <f t="shared" si="72"/>
        <v>02.08.01.05.042</v>
      </c>
      <c r="G2320" s="1144"/>
      <c r="H2320" s="1142" t="s">
        <v>2975</v>
      </c>
      <c r="J2320" s="1142" t="str">
        <f t="shared" si="73"/>
        <v>02.08.01.05.042 Smell Instrument Sterelized</v>
      </c>
    </row>
    <row r="2321" spans="1:10" x14ac:dyDescent="0.25">
      <c r="A2321" s="1142">
        <v>2</v>
      </c>
      <c r="B2321" s="1142">
        <v>8</v>
      </c>
      <c r="C2321" s="1142">
        <v>1</v>
      </c>
      <c r="D2321" s="1142">
        <v>5</v>
      </c>
      <c r="E2321" s="1142">
        <v>43</v>
      </c>
      <c r="F2321" s="1143" t="str">
        <f t="shared" si="72"/>
        <v>02.08.01.05.043</v>
      </c>
      <c r="G2321" s="1144"/>
      <c r="H2321" s="1142" t="s">
        <v>2976</v>
      </c>
      <c r="J2321" s="1142" t="str">
        <f t="shared" si="73"/>
        <v>02.08.01.05.043 Killian Bone Hemostat</v>
      </c>
    </row>
    <row r="2322" spans="1:10" x14ac:dyDescent="0.25">
      <c r="A2322" s="1142">
        <v>2</v>
      </c>
      <c r="B2322" s="1142">
        <v>8</v>
      </c>
      <c r="C2322" s="1142">
        <v>1</v>
      </c>
      <c r="D2322" s="1142">
        <v>5</v>
      </c>
      <c r="E2322" s="1142">
        <v>44</v>
      </c>
      <c r="F2322" s="1143" t="str">
        <f t="shared" si="72"/>
        <v>02.08.01.05.044</v>
      </c>
      <c r="G2322" s="1144"/>
      <c r="H2322" s="1142" t="s">
        <v>2977</v>
      </c>
      <c r="J2322" s="1142" t="str">
        <f t="shared" si="73"/>
        <v>02.08.01.05.044 Hartman Nasal Speculum</v>
      </c>
    </row>
    <row r="2323" spans="1:10" x14ac:dyDescent="0.25">
      <c r="A2323" s="1142">
        <v>2</v>
      </c>
      <c r="B2323" s="1142">
        <v>8</v>
      </c>
      <c r="C2323" s="1142">
        <v>1</v>
      </c>
      <c r="D2323" s="1142">
        <v>5</v>
      </c>
      <c r="E2323" s="1142">
        <v>45</v>
      </c>
      <c r="F2323" s="1143" t="str">
        <f t="shared" si="72"/>
        <v>02.08.01.05.045</v>
      </c>
      <c r="G2323" s="1144"/>
      <c r="H2323" s="1142" t="s">
        <v>2978</v>
      </c>
      <c r="J2323" s="1142" t="str">
        <f t="shared" si="73"/>
        <v>02.08.01.05.045 Kitl Nasal Speculum</v>
      </c>
    </row>
    <row r="2324" spans="1:10" x14ac:dyDescent="0.25">
      <c r="A2324" s="1142">
        <v>2</v>
      </c>
      <c r="B2324" s="1142">
        <v>8</v>
      </c>
      <c r="C2324" s="1142">
        <v>1</v>
      </c>
      <c r="D2324" s="1142">
        <v>5</v>
      </c>
      <c r="E2324" s="1142">
        <v>46</v>
      </c>
      <c r="F2324" s="1143" t="str">
        <f t="shared" si="72"/>
        <v>02.08.01.05.046</v>
      </c>
      <c r="G2324" s="1144"/>
      <c r="H2324" s="1142" t="s">
        <v>2979</v>
      </c>
      <c r="J2324" s="1142" t="str">
        <f t="shared" si="73"/>
        <v>02.08.01.05.046 Ethmold Curette</v>
      </c>
    </row>
    <row r="2325" spans="1:10" x14ac:dyDescent="0.25">
      <c r="A2325" s="1142">
        <v>2</v>
      </c>
      <c r="B2325" s="1142">
        <v>8</v>
      </c>
      <c r="C2325" s="1142">
        <v>1</v>
      </c>
      <c r="D2325" s="1142">
        <v>5</v>
      </c>
      <c r="E2325" s="1142">
        <v>47</v>
      </c>
      <c r="F2325" s="1143" t="str">
        <f t="shared" si="72"/>
        <v>02.08.01.05.047</v>
      </c>
      <c r="G2325" s="1144"/>
      <c r="H2325" s="1142" t="s">
        <v>2980</v>
      </c>
      <c r="J2325" s="1142" t="str">
        <f t="shared" si="73"/>
        <v>02.08.01.05.047 Kitl Nasal G &amp; G</v>
      </c>
    </row>
    <row r="2326" spans="1:10" x14ac:dyDescent="0.25">
      <c r="A2326" s="1142">
        <v>2</v>
      </c>
      <c r="B2326" s="1142">
        <v>8</v>
      </c>
      <c r="C2326" s="1142">
        <v>1</v>
      </c>
      <c r="D2326" s="1142">
        <v>5</v>
      </c>
      <c r="E2326" s="1142">
        <v>48</v>
      </c>
      <c r="F2326" s="1143" t="str">
        <f t="shared" si="72"/>
        <v>02.08.01.05.048</v>
      </c>
      <c r="G2326" s="1144"/>
      <c r="H2326" s="1142" t="s">
        <v>2981</v>
      </c>
      <c r="J2326" s="1142" t="str">
        <f t="shared" si="73"/>
        <v>02.08.01.05.048 Kitl Eyebell Protect</v>
      </c>
    </row>
    <row r="2327" spans="1:10" x14ac:dyDescent="0.25">
      <c r="A2327" s="1142">
        <v>2</v>
      </c>
      <c r="B2327" s="1142">
        <v>8</v>
      </c>
      <c r="C2327" s="1142">
        <v>1</v>
      </c>
      <c r="D2327" s="1142">
        <v>5</v>
      </c>
      <c r="E2327" s="1142">
        <v>49</v>
      </c>
      <c r="F2327" s="1143" t="str">
        <f t="shared" si="72"/>
        <v>02.08.01.05.049</v>
      </c>
      <c r="G2327" s="1144"/>
      <c r="H2327" s="1142" t="s">
        <v>2982</v>
      </c>
      <c r="J2327" s="1142" t="str">
        <f t="shared" si="73"/>
        <v>02.08.01.05.049 Mack/Bale Tonsitome</v>
      </c>
    </row>
    <row r="2328" spans="1:10" x14ac:dyDescent="0.25">
      <c r="A2328" s="1142">
        <v>2</v>
      </c>
      <c r="B2328" s="1142">
        <v>8</v>
      </c>
      <c r="C2328" s="1142">
        <v>1</v>
      </c>
      <c r="D2328" s="1142">
        <v>5</v>
      </c>
      <c r="E2328" s="1142">
        <v>50</v>
      </c>
      <c r="F2328" s="1143" t="str">
        <f t="shared" si="72"/>
        <v>02.08.01.05.050</v>
      </c>
      <c r="G2328" s="1144"/>
      <c r="H2328" s="1142" t="s">
        <v>2983</v>
      </c>
      <c r="J2328" s="1142" t="str">
        <f t="shared" si="73"/>
        <v>02.08.01.05.050 Tonsil Knife/Disector</v>
      </c>
    </row>
    <row r="2329" spans="1:10" x14ac:dyDescent="0.25">
      <c r="A2329" s="1142">
        <v>2</v>
      </c>
      <c r="B2329" s="1142">
        <v>8</v>
      </c>
      <c r="C2329" s="1142">
        <v>1</v>
      </c>
      <c r="D2329" s="1142">
        <v>5</v>
      </c>
      <c r="E2329" s="1142">
        <v>51</v>
      </c>
      <c r="F2329" s="1143" t="str">
        <f t="shared" si="72"/>
        <v>02.08.01.05.051</v>
      </c>
      <c r="G2329" s="1144"/>
      <c r="H2329" s="1142" t="s">
        <v>2984</v>
      </c>
      <c r="J2329" s="1142" t="str">
        <f t="shared" si="73"/>
        <v>02.08.01.05.051 Tonsil Snace</v>
      </c>
    </row>
    <row r="2330" spans="1:10" x14ac:dyDescent="0.25">
      <c r="A2330" s="1142">
        <v>2</v>
      </c>
      <c r="B2330" s="1142">
        <v>8</v>
      </c>
      <c r="C2330" s="1142">
        <v>1</v>
      </c>
      <c r="D2330" s="1142">
        <v>5</v>
      </c>
      <c r="E2330" s="1142">
        <v>52</v>
      </c>
      <c r="F2330" s="1143" t="str">
        <f t="shared" si="72"/>
        <v>02.08.01.05.052</v>
      </c>
      <c r="G2330" s="1144"/>
      <c r="H2330" s="1142" t="s">
        <v>2985</v>
      </c>
      <c r="J2330" s="1142" t="str">
        <f t="shared" si="73"/>
        <v>02.08.01.05.052 Tonsil Scccrors</v>
      </c>
    </row>
    <row r="2331" spans="1:10" x14ac:dyDescent="0.25">
      <c r="A2331" s="1142">
        <v>2</v>
      </c>
      <c r="B2331" s="1142">
        <v>8</v>
      </c>
      <c r="C2331" s="1142">
        <v>1</v>
      </c>
      <c r="D2331" s="1142">
        <v>5</v>
      </c>
      <c r="E2331" s="1142">
        <v>53</v>
      </c>
      <c r="F2331" s="1143" t="str">
        <f t="shared" si="72"/>
        <v>02.08.01.05.053</v>
      </c>
      <c r="G2331" s="1144"/>
      <c r="H2331" s="1142" t="s">
        <v>2986</v>
      </c>
      <c r="J2331" s="1142" t="str">
        <f t="shared" si="73"/>
        <v>02.08.01.05.053 Tonsil Diss &amp; Pir Retr</v>
      </c>
    </row>
    <row r="2332" spans="1:10" x14ac:dyDescent="0.25">
      <c r="A2332" s="1142">
        <v>2</v>
      </c>
      <c r="B2332" s="1142">
        <v>8</v>
      </c>
      <c r="C2332" s="1142">
        <v>1</v>
      </c>
      <c r="D2332" s="1142">
        <v>5</v>
      </c>
      <c r="E2332" s="1142">
        <v>54</v>
      </c>
      <c r="F2332" s="1143" t="str">
        <f t="shared" si="72"/>
        <v>02.08.01.05.054</v>
      </c>
      <c r="G2332" s="1144"/>
      <c r="H2332" s="1142" t="s">
        <v>2987</v>
      </c>
      <c r="J2332" s="1142" t="str">
        <f t="shared" si="73"/>
        <v>02.08.01.05.054 Tonsil Suction Canula</v>
      </c>
    </row>
    <row r="2333" spans="1:10" x14ac:dyDescent="0.25">
      <c r="A2333" s="1142">
        <v>2</v>
      </c>
      <c r="B2333" s="1142">
        <v>8</v>
      </c>
      <c r="C2333" s="1142">
        <v>1</v>
      </c>
      <c r="D2333" s="1142">
        <v>5</v>
      </c>
      <c r="E2333" s="1142">
        <v>55</v>
      </c>
      <c r="F2333" s="1143" t="str">
        <f t="shared" si="72"/>
        <v>02.08.01.05.055</v>
      </c>
      <c r="G2333" s="1144"/>
      <c r="H2333" s="1142" t="s">
        <v>2988</v>
      </c>
      <c r="J2333" s="1142" t="str">
        <f t="shared" si="73"/>
        <v>02.08.01.05.055 Prophy Bistoury</v>
      </c>
    </row>
    <row r="2334" spans="1:10" x14ac:dyDescent="0.25">
      <c r="A2334" s="1142">
        <v>2</v>
      </c>
      <c r="B2334" s="1142">
        <v>8</v>
      </c>
      <c r="C2334" s="1142">
        <v>1</v>
      </c>
      <c r="D2334" s="1142">
        <v>5</v>
      </c>
      <c r="E2334" s="1142">
        <v>56</v>
      </c>
      <c r="F2334" s="1143" t="str">
        <f t="shared" si="72"/>
        <v>02.08.01.05.056</v>
      </c>
      <c r="G2334" s="1144"/>
      <c r="H2334" s="1142" t="s">
        <v>2989</v>
      </c>
      <c r="J2334" s="1142" t="str">
        <f t="shared" si="73"/>
        <v>02.08.01.05.056 Fincer Guard</v>
      </c>
    </row>
    <row r="2335" spans="1:10" x14ac:dyDescent="0.25">
      <c r="A2335" s="1142">
        <v>2</v>
      </c>
      <c r="B2335" s="1142">
        <v>8</v>
      </c>
      <c r="C2335" s="1142">
        <v>1</v>
      </c>
      <c r="D2335" s="1142">
        <v>5</v>
      </c>
      <c r="E2335" s="1142">
        <v>57</v>
      </c>
      <c r="F2335" s="1143" t="str">
        <f t="shared" si="72"/>
        <v>02.08.01.05.057</v>
      </c>
      <c r="G2335" s="1144"/>
      <c r="H2335" s="1142" t="s">
        <v>2990</v>
      </c>
      <c r="J2335" s="1142" t="str">
        <f t="shared" si="73"/>
        <v>02.08.01.05.057 Backman Adnoid Cur</v>
      </c>
    </row>
    <row r="2336" spans="1:10" x14ac:dyDescent="0.25">
      <c r="A2336" s="1142">
        <v>2</v>
      </c>
      <c r="B2336" s="1142">
        <v>8</v>
      </c>
      <c r="C2336" s="1142">
        <v>1</v>
      </c>
      <c r="D2336" s="1142">
        <v>5</v>
      </c>
      <c r="E2336" s="1142">
        <v>58</v>
      </c>
      <c r="F2336" s="1143" t="str">
        <f t="shared" si="72"/>
        <v>02.08.01.05.058</v>
      </c>
      <c r="G2336" s="1144"/>
      <c r="H2336" s="1142" t="s">
        <v>2991</v>
      </c>
      <c r="J2336" s="1142" t="str">
        <f t="shared" si="73"/>
        <v>02.08.01.05.058 White Hwad - Jen Moth G</v>
      </c>
    </row>
    <row r="2337" spans="1:10" x14ac:dyDescent="0.25">
      <c r="A2337" s="1142">
        <v>2</v>
      </c>
      <c r="B2337" s="1142">
        <v>8</v>
      </c>
      <c r="C2337" s="1142">
        <v>1</v>
      </c>
      <c r="D2337" s="1142">
        <v>5</v>
      </c>
      <c r="E2337" s="1142">
        <v>59</v>
      </c>
      <c r="F2337" s="1143" t="str">
        <f t="shared" si="72"/>
        <v>02.08.01.05.059</v>
      </c>
      <c r="G2337" s="1144"/>
      <c r="H2337" s="1142" t="s">
        <v>2992</v>
      </c>
      <c r="J2337" s="1142" t="str">
        <f t="shared" si="73"/>
        <v>02.08.01.05.059 Laryngoscope</v>
      </c>
    </row>
    <row r="2338" spans="1:10" x14ac:dyDescent="0.25">
      <c r="A2338" s="1142">
        <v>2</v>
      </c>
      <c r="B2338" s="1142">
        <v>8</v>
      </c>
      <c r="C2338" s="1142">
        <v>1</v>
      </c>
      <c r="D2338" s="1142">
        <v>5</v>
      </c>
      <c r="E2338" s="1142">
        <v>60</v>
      </c>
      <c r="F2338" s="1143" t="str">
        <f t="shared" si="72"/>
        <v>02.08.01.05.060</v>
      </c>
      <c r="G2338" s="1144"/>
      <c r="H2338" s="1142" t="s">
        <v>2993</v>
      </c>
      <c r="J2338" s="1142" t="str">
        <f t="shared" si="73"/>
        <v>02.08.01.05.060 Laryngeal Syringe</v>
      </c>
    </row>
    <row r="2339" spans="1:10" x14ac:dyDescent="0.25">
      <c r="A2339" s="1142">
        <v>2</v>
      </c>
      <c r="B2339" s="1142">
        <v>8</v>
      </c>
      <c r="C2339" s="1142">
        <v>1</v>
      </c>
      <c r="D2339" s="1142">
        <v>5</v>
      </c>
      <c r="E2339" s="1142">
        <v>61</v>
      </c>
      <c r="F2339" s="1143" t="str">
        <f t="shared" si="72"/>
        <v>02.08.01.05.061</v>
      </c>
      <c r="G2339" s="1144"/>
      <c r="H2339" s="1142" t="s">
        <v>2994</v>
      </c>
      <c r="J2339" s="1142" t="str">
        <f t="shared" si="73"/>
        <v>02.08.01.05.061 Laryngeal Minor</v>
      </c>
    </row>
    <row r="2340" spans="1:10" x14ac:dyDescent="0.25">
      <c r="A2340" s="1142">
        <v>2</v>
      </c>
      <c r="B2340" s="1142">
        <v>8</v>
      </c>
      <c r="C2340" s="1142">
        <v>1</v>
      </c>
      <c r="D2340" s="1142">
        <v>5</v>
      </c>
      <c r="E2340" s="1142">
        <v>62</v>
      </c>
      <c r="F2340" s="1143" t="str">
        <f t="shared" si="72"/>
        <v>02.08.01.05.062</v>
      </c>
      <c r="G2340" s="1144"/>
      <c r="H2340" s="1142" t="s">
        <v>2995</v>
      </c>
      <c r="J2340" s="1142" t="str">
        <f t="shared" si="73"/>
        <v>02.08.01.05.062 Laryngeal Abpicator</v>
      </c>
    </row>
    <row r="2341" spans="1:10" x14ac:dyDescent="0.25">
      <c r="A2341" s="1142">
        <v>2</v>
      </c>
      <c r="B2341" s="1142">
        <v>8</v>
      </c>
      <c r="C2341" s="1142">
        <v>1</v>
      </c>
      <c r="D2341" s="1142">
        <v>5</v>
      </c>
      <c r="E2341" s="1142">
        <v>63</v>
      </c>
      <c r="F2341" s="1143" t="str">
        <f t="shared" si="72"/>
        <v>02.08.01.05.063</v>
      </c>
      <c r="G2341" s="1144"/>
      <c r="H2341" s="1142" t="s">
        <v>2996</v>
      </c>
      <c r="J2341" s="1142" t="str">
        <f t="shared" si="73"/>
        <v>02.08.01.05.063 Grasping Forceps</v>
      </c>
    </row>
    <row r="2342" spans="1:10" x14ac:dyDescent="0.25">
      <c r="A2342" s="1142">
        <v>2</v>
      </c>
      <c r="B2342" s="1142">
        <v>8</v>
      </c>
      <c r="C2342" s="1142">
        <v>1</v>
      </c>
      <c r="D2342" s="1142">
        <v>5</v>
      </c>
      <c r="E2342" s="1142">
        <v>64</v>
      </c>
      <c r="F2342" s="1143" t="str">
        <f t="shared" si="72"/>
        <v>02.08.01.05.064</v>
      </c>
      <c r="G2342" s="1144"/>
      <c r="H2342" s="1142" t="s">
        <v>2997</v>
      </c>
      <c r="J2342" s="1142" t="str">
        <f t="shared" si="73"/>
        <v>02.08.01.05.064 Kitl Frontal Sinusprobe</v>
      </c>
    </row>
    <row r="2343" spans="1:10" x14ac:dyDescent="0.25">
      <c r="A2343" s="1142">
        <v>2</v>
      </c>
      <c r="B2343" s="1142">
        <v>8</v>
      </c>
      <c r="C2343" s="1142">
        <v>1</v>
      </c>
      <c r="D2343" s="1142">
        <v>5</v>
      </c>
      <c r="E2343" s="1142">
        <v>65</v>
      </c>
      <c r="F2343" s="1143" t="str">
        <f t="shared" si="72"/>
        <v>02.08.01.05.065</v>
      </c>
      <c r="G2343" s="1144"/>
      <c r="H2343" s="1142" t="s">
        <v>2998</v>
      </c>
      <c r="J2343" s="1142" t="str">
        <f t="shared" si="73"/>
        <v>02.08.01.05.065 Kitl Frontal Sinus Cam</v>
      </c>
    </row>
    <row r="2344" spans="1:10" x14ac:dyDescent="0.25">
      <c r="A2344" s="1142">
        <v>2</v>
      </c>
      <c r="B2344" s="1142">
        <v>8</v>
      </c>
      <c r="C2344" s="1142">
        <v>1</v>
      </c>
      <c r="D2344" s="1142">
        <v>5</v>
      </c>
      <c r="E2344" s="1142">
        <v>66</v>
      </c>
      <c r="F2344" s="1143" t="str">
        <f t="shared" si="72"/>
        <v>02.08.01.05.066</v>
      </c>
      <c r="G2344" s="1144"/>
      <c r="H2344" s="1142" t="s">
        <v>2999</v>
      </c>
      <c r="J2344" s="1142" t="str">
        <f t="shared" si="73"/>
        <v>02.08.01.05.066 Trous Tracear Dilator</v>
      </c>
    </row>
    <row r="2345" spans="1:10" x14ac:dyDescent="0.25">
      <c r="A2345" s="1142">
        <v>2</v>
      </c>
      <c r="B2345" s="1142">
        <v>8</v>
      </c>
      <c r="C2345" s="1142">
        <v>1</v>
      </c>
      <c r="D2345" s="1142">
        <v>5</v>
      </c>
      <c r="E2345" s="1142">
        <v>67</v>
      </c>
      <c r="F2345" s="1143" t="str">
        <f t="shared" si="72"/>
        <v>02.08.01.05.067</v>
      </c>
      <c r="G2345" s="1144"/>
      <c r="H2345" s="1142" t="s">
        <v>3000</v>
      </c>
      <c r="J2345" s="1142" t="str">
        <f t="shared" si="73"/>
        <v>02.08.01.05.067 Frankel Lary Knite</v>
      </c>
    </row>
    <row r="2346" spans="1:10" x14ac:dyDescent="0.25">
      <c r="A2346" s="1142">
        <v>2</v>
      </c>
      <c r="B2346" s="1142">
        <v>8</v>
      </c>
      <c r="C2346" s="1142">
        <v>1</v>
      </c>
      <c r="D2346" s="1142">
        <v>5</v>
      </c>
      <c r="E2346" s="1142">
        <v>68</v>
      </c>
      <c r="F2346" s="1143" t="str">
        <f t="shared" si="72"/>
        <v>02.08.01.05.068</v>
      </c>
      <c r="G2346" s="1144"/>
      <c r="H2346" s="1142" t="s">
        <v>3001</v>
      </c>
      <c r="J2346" s="1142" t="str">
        <f t="shared" si="73"/>
        <v>02.08.01.05.068 Kcoher Coitre Proble</v>
      </c>
    </row>
    <row r="2347" spans="1:10" x14ac:dyDescent="0.25">
      <c r="A2347" s="1142">
        <v>2</v>
      </c>
      <c r="B2347" s="1142">
        <v>8</v>
      </c>
      <c r="C2347" s="1142">
        <v>1</v>
      </c>
      <c r="D2347" s="1142">
        <v>5</v>
      </c>
      <c r="E2347" s="1142">
        <v>69</v>
      </c>
      <c r="F2347" s="1143" t="str">
        <f t="shared" si="72"/>
        <v>02.08.01.05.069</v>
      </c>
      <c r="G2347" s="1144"/>
      <c r="H2347" s="1142" t="s">
        <v>3002</v>
      </c>
      <c r="J2347" s="1142" t="str">
        <f t="shared" si="73"/>
        <v>02.08.01.05.069 Tracntomy Instrumen</v>
      </c>
    </row>
    <row r="2348" spans="1:10" x14ac:dyDescent="0.25">
      <c r="A2348" s="1142">
        <v>2</v>
      </c>
      <c r="B2348" s="1142">
        <v>8</v>
      </c>
      <c r="C2348" s="1142">
        <v>1</v>
      </c>
      <c r="D2348" s="1142">
        <v>5</v>
      </c>
      <c r="E2348" s="1142">
        <v>70</v>
      </c>
      <c r="F2348" s="1143" t="str">
        <f t="shared" si="72"/>
        <v>02.08.01.05.070</v>
      </c>
      <c r="G2348" s="1144"/>
      <c r="H2348" s="1142" t="s">
        <v>3003</v>
      </c>
      <c r="J2348" s="1142" t="str">
        <f t="shared" si="73"/>
        <v>02.08.01.05.070 Emerg Trachtomy Inst</v>
      </c>
    </row>
    <row r="2349" spans="1:10" x14ac:dyDescent="0.25">
      <c r="A2349" s="1142">
        <v>2</v>
      </c>
      <c r="B2349" s="1142">
        <v>8</v>
      </c>
      <c r="C2349" s="1142">
        <v>1</v>
      </c>
      <c r="D2349" s="1142">
        <v>5</v>
      </c>
      <c r="E2349" s="1142">
        <v>71</v>
      </c>
      <c r="F2349" s="1143" t="str">
        <f t="shared" si="72"/>
        <v>02.08.01.05.071</v>
      </c>
      <c r="G2349" s="1144"/>
      <c r="H2349" s="1142" t="s">
        <v>3004</v>
      </c>
      <c r="J2349" s="1142" t="str">
        <f t="shared" si="73"/>
        <v>02.08.01.05.071 Trachjeal Tube (1 Set)</v>
      </c>
    </row>
    <row r="2350" spans="1:10" x14ac:dyDescent="0.25">
      <c r="A2350" s="1142">
        <v>2</v>
      </c>
      <c r="B2350" s="1142">
        <v>8</v>
      </c>
      <c r="C2350" s="1142">
        <v>1</v>
      </c>
      <c r="D2350" s="1142">
        <v>5</v>
      </c>
      <c r="E2350" s="1142">
        <v>72</v>
      </c>
      <c r="F2350" s="1143" t="str">
        <f t="shared" si="72"/>
        <v>02.08.01.05.072</v>
      </c>
      <c r="G2350" s="1144"/>
      <c r="H2350" s="1142" t="s">
        <v>3005</v>
      </c>
      <c r="J2350" s="1142" t="str">
        <f t="shared" si="73"/>
        <v>02.08.01.05.072 Bronchscope Set</v>
      </c>
    </row>
    <row r="2351" spans="1:10" x14ac:dyDescent="0.25">
      <c r="A2351" s="1142">
        <v>2</v>
      </c>
      <c r="B2351" s="1142">
        <v>8</v>
      </c>
      <c r="C2351" s="1142">
        <v>1</v>
      </c>
      <c r="D2351" s="1142">
        <v>5</v>
      </c>
      <c r="E2351" s="1142">
        <v>73</v>
      </c>
      <c r="F2351" s="1143" t="str">
        <f t="shared" si="72"/>
        <v>02.08.01.05.073</v>
      </c>
      <c r="G2351" s="1144"/>
      <c r="H2351" s="1142" t="s">
        <v>3006</v>
      </c>
      <c r="J2351" s="1142" t="str">
        <f t="shared" si="73"/>
        <v>02.08.01.05.073 Lope For Endoscopic</v>
      </c>
    </row>
    <row r="2352" spans="1:10" x14ac:dyDescent="0.25">
      <c r="A2352" s="1142">
        <v>2</v>
      </c>
      <c r="B2352" s="1142">
        <v>8</v>
      </c>
      <c r="C2352" s="1142">
        <v>1</v>
      </c>
      <c r="D2352" s="1142">
        <v>5</v>
      </c>
      <c r="E2352" s="1142">
        <v>74</v>
      </c>
      <c r="F2352" s="1143" t="str">
        <f t="shared" si="72"/>
        <v>02.08.01.05.074</v>
      </c>
      <c r="G2352" s="1144"/>
      <c r="H2352" s="1142" t="s">
        <v>3007</v>
      </c>
      <c r="J2352" s="1142" t="str">
        <f t="shared" si="73"/>
        <v>02.08.01.05.074 Teles For Endoscopic</v>
      </c>
    </row>
    <row r="2353" spans="1:10" x14ac:dyDescent="0.25">
      <c r="A2353" s="1142">
        <v>2</v>
      </c>
      <c r="B2353" s="1142">
        <v>8</v>
      </c>
      <c r="C2353" s="1142">
        <v>1</v>
      </c>
      <c r="D2353" s="1142">
        <v>5</v>
      </c>
      <c r="E2353" s="1142">
        <v>75</v>
      </c>
      <c r="F2353" s="1143" t="str">
        <f t="shared" si="72"/>
        <v>02.08.01.05.075</v>
      </c>
      <c r="G2353" s="1144"/>
      <c r="H2353" s="1142" t="s">
        <v>3008</v>
      </c>
      <c r="J2353" s="1142" t="str">
        <f t="shared" si="73"/>
        <v>02.08.01.05.075 Proef Appar - Atus</v>
      </c>
    </row>
    <row r="2354" spans="1:10" x14ac:dyDescent="0.25">
      <c r="A2354" s="1142">
        <v>2</v>
      </c>
      <c r="B2354" s="1142">
        <v>8</v>
      </c>
      <c r="C2354" s="1142">
        <v>1</v>
      </c>
      <c r="D2354" s="1142">
        <v>5</v>
      </c>
      <c r="E2354" s="1142">
        <v>76</v>
      </c>
      <c r="F2354" s="1143" t="str">
        <f t="shared" si="72"/>
        <v>02.08.01.05.076</v>
      </c>
      <c r="G2354" s="1144"/>
      <c r="H2354" s="1142" t="s">
        <v>3009</v>
      </c>
      <c r="J2354" s="1142" t="str">
        <f t="shared" si="73"/>
        <v>02.08.01.05.076 Caloric Test Set</v>
      </c>
    </row>
    <row r="2355" spans="1:10" x14ac:dyDescent="0.25">
      <c r="A2355" s="1142">
        <v>2</v>
      </c>
      <c r="B2355" s="1142">
        <v>8</v>
      </c>
      <c r="C2355" s="1142">
        <v>1</v>
      </c>
      <c r="D2355" s="1142">
        <v>5</v>
      </c>
      <c r="E2355" s="1142">
        <v>77</v>
      </c>
      <c r="F2355" s="1143" t="str">
        <f t="shared" si="72"/>
        <v>02.08.01.05.077</v>
      </c>
      <c r="G2355" s="1144"/>
      <c r="H2355" s="1142" t="s">
        <v>3010</v>
      </c>
      <c r="J2355" s="1142" t="str">
        <f t="shared" si="73"/>
        <v>02.08.01.05.077 Microwavetheraphy Aparat</v>
      </c>
    </row>
    <row r="2356" spans="1:10" x14ac:dyDescent="0.25">
      <c r="A2356" s="1142">
        <v>2</v>
      </c>
      <c r="B2356" s="1142">
        <v>8</v>
      </c>
      <c r="C2356" s="1142">
        <v>1</v>
      </c>
      <c r="D2356" s="1142">
        <v>5</v>
      </c>
      <c r="E2356" s="1142">
        <v>78</v>
      </c>
      <c r="F2356" s="1143" t="str">
        <f t="shared" si="72"/>
        <v>02.08.01.05.078</v>
      </c>
      <c r="G2356" s="1144"/>
      <c r="H2356" s="1142" t="s">
        <v>3011</v>
      </c>
      <c r="J2356" s="1142" t="str">
        <f t="shared" si="73"/>
        <v>02.08.01.05.078 Aodimeter</v>
      </c>
    </row>
    <row r="2357" spans="1:10" x14ac:dyDescent="0.25">
      <c r="A2357" s="1142">
        <v>2</v>
      </c>
      <c r="B2357" s="1142">
        <v>8</v>
      </c>
      <c r="C2357" s="1142">
        <v>1</v>
      </c>
      <c r="D2357" s="1142">
        <v>5</v>
      </c>
      <c r="E2357" s="1142">
        <v>79</v>
      </c>
      <c r="F2357" s="1143" t="str">
        <f t="shared" si="72"/>
        <v>02.08.01.05.079</v>
      </c>
      <c r="G2357" s="1144"/>
      <c r="H2357" s="1142" t="s">
        <v>3012</v>
      </c>
      <c r="J2357" s="1142" t="str">
        <f t="shared" si="73"/>
        <v>02.08.01.05.079 Infant Audiometer</v>
      </c>
    </row>
    <row r="2358" spans="1:10" x14ac:dyDescent="0.25">
      <c r="A2358" s="1142">
        <v>2</v>
      </c>
      <c r="B2358" s="1142">
        <v>8</v>
      </c>
      <c r="C2358" s="1142">
        <v>1</v>
      </c>
      <c r="D2358" s="1142">
        <v>5</v>
      </c>
      <c r="E2358" s="1142">
        <v>80</v>
      </c>
      <c r="F2358" s="1143" t="str">
        <f t="shared" si="72"/>
        <v>02.08.01.05.080</v>
      </c>
      <c r="G2358" s="1144"/>
      <c r="H2358" s="1142" t="s">
        <v>3012</v>
      </c>
      <c r="J2358" s="1142" t="str">
        <f t="shared" si="73"/>
        <v>02.08.01.05.080 Infant Audiometer</v>
      </c>
    </row>
    <row r="2359" spans="1:10" x14ac:dyDescent="0.25">
      <c r="A2359" s="1142">
        <v>2</v>
      </c>
      <c r="B2359" s="1142">
        <v>8</v>
      </c>
      <c r="C2359" s="1142">
        <v>1</v>
      </c>
      <c r="D2359" s="1142">
        <v>5</v>
      </c>
      <c r="E2359" s="1142">
        <v>81</v>
      </c>
      <c r="F2359" s="1143" t="str">
        <f t="shared" si="72"/>
        <v>02.08.01.05.081</v>
      </c>
      <c r="G2359" s="1144"/>
      <c r="H2359" s="1142" t="s">
        <v>3013</v>
      </c>
      <c r="J2359" s="1142" t="str">
        <f t="shared" si="73"/>
        <v>02.08.01.05.081 Tricloretanesth Apparatus</v>
      </c>
    </row>
    <row r="2360" spans="1:10" x14ac:dyDescent="0.25">
      <c r="A2360" s="1142">
        <v>2</v>
      </c>
      <c r="B2360" s="1142">
        <v>8</v>
      </c>
      <c r="C2360" s="1142">
        <v>1</v>
      </c>
      <c r="D2360" s="1142">
        <v>5</v>
      </c>
      <c r="E2360" s="1142">
        <v>82</v>
      </c>
      <c r="F2360" s="1143" t="str">
        <f t="shared" si="72"/>
        <v>02.08.01.05.082</v>
      </c>
      <c r="G2360" s="1144"/>
      <c r="H2360" s="1142" t="s">
        <v>3014</v>
      </c>
      <c r="J2360" s="1142" t="str">
        <f t="shared" si="73"/>
        <v>02.08.01.05.082 News Pincet Lain Lain</v>
      </c>
    </row>
    <row r="2361" spans="1:10" x14ac:dyDescent="0.25">
      <c r="A2361" s="1142">
        <v>2</v>
      </c>
      <c r="B2361" s="1142">
        <v>8</v>
      </c>
      <c r="C2361" s="1142">
        <v>1</v>
      </c>
      <c r="D2361" s="1142">
        <v>5</v>
      </c>
      <c r="E2361" s="1142">
        <v>83</v>
      </c>
      <c r="F2361" s="1143" t="str">
        <f t="shared" si="72"/>
        <v>02.08.01.05.083</v>
      </c>
      <c r="G2361" s="1144"/>
      <c r="H2361" s="1142" t="s">
        <v>3015</v>
      </c>
      <c r="J2361" s="1142" t="str">
        <f t="shared" si="73"/>
        <v>02.08.01.05.083 Alat Kedokteran THT Lain-Lain</v>
      </c>
    </row>
    <row r="2362" spans="1:10" x14ac:dyDescent="0.25">
      <c r="A2362" s="1142">
        <v>2</v>
      </c>
      <c r="B2362" s="1142">
        <v>8</v>
      </c>
      <c r="C2362" s="1142">
        <v>1</v>
      </c>
      <c r="D2362" s="1142">
        <v>6</v>
      </c>
      <c r="E2362" s="1142">
        <v>1</v>
      </c>
      <c r="F2362" s="1143" t="str">
        <f t="shared" si="72"/>
        <v>02.08.01.06.001</v>
      </c>
      <c r="G2362" s="1144"/>
      <c r="H2362" s="1142" t="s">
        <v>3016</v>
      </c>
      <c r="J2362" s="1142" t="str">
        <f t="shared" si="73"/>
        <v>02.08.01.06.001 Diagnostic X Ray</v>
      </c>
    </row>
    <row r="2363" spans="1:10" x14ac:dyDescent="0.25">
      <c r="A2363" s="1142">
        <v>2</v>
      </c>
      <c r="B2363" s="1142">
        <v>8</v>
      </c>
      <c r="C2363" s="1142">
        <v>1</v>
      </c>
      <c r="D2363" s="1142">
        <v>6</v>
      </c>
      <c r="E2363" s="1142">
        <v>2</v>
      </c>
      <c r="F2363" s="1143" t="str">
        <f t="shared" si="72"/>
        <v>02.08.01.06.002</v>
      </c>
      <c r="G2363" s="1144"/>
      <c r="H2363" s="1142" t="s">
        <v>3017</v>
      </c>
      <c r="J2363" s="1142" t="str">
        <f t="shared" si="73"/>
        <v>02.08.01.06.002 X Ray Developing Trays</v>
      </c>
    </row>
    <row r="2364" spans="1:10" x14ac:dyDescent="0.25">
      <c r="A2364" s="1142">
        <v>2</v>
      </c>
      <c r="B2364" s="1142">
        <v>8</v>
      </c>
      <c r="C2364" s="1142">
        <v>1</v>
      </c>
      <c r="D2364" s="1142">
        <v>6</v>
      </c>
      <c r="E2364" s="1142">
        <v>3</v>
      </c>
      <c r="F2364" s="1143" t="str">
        <f t="shared" si="72"/>
        <v>02.08.01.06.003</v>
      </c>
      <c r="G2364" s="1144"/>
      <c r="H2364" s="1142" t="s">
        <v>3018</v>
      </c>
      <c r="J2364" s="1142" t="str">
        <f t="shared" si="73"/>
        <v>02.08.01.06.003 Filem Dryer</v>
      </c>
    </row>
    <row r="2365" spans="1:10" x14ac:dyDescent="0.25">
      <c r="A2365" s="1142">
        <v>2</v>
      </c>
      <c r="B2365" s="1142">
        <v>8</v>
      </c>
      <c r="C2365" s="1142">
        <v>1</v>
      </c>
      <c r="D2365" s="1142">
        <v>6</v>
      </c>
      <c r="E2365" s="1142">
        <v>4</v>
      </c>
      <c r="F2365" s="1143" t="str">
        <f t="shared" si="72"/>
        <v>02.08.01.06.004</v>
      </c>
      <c r="G2365" s="1144"/>
      <c r="H2365" s="1142" t="s">
        <v>3019</v>
      </c>
      <c r="J2365" s="1142" t="str">
        <f t="shared" si="73"/>
        <v>02.08.01.06.004 Developing Trays</v>
      </c>
    </row>
    <row r="2366" spans="1:10" x14ac:dyDescent="0.25">
      <c r="A2366" s="1142">
        <v>2</v>
      </c>
      <c r="B2366" s="1142">
        <v>8</v>
      </c>
      <c r="C2366" s="1142">
        <v>1</v>
      </c>
      <c r="D2366" s="1142">
        <v>6</v>
      </c>
      <c r="E2366" s="1142">
        <v>5</v>
      </c>
      <c r="F2366" s="1143" t="str">
        <f t="shared" si="72"/>
        <v>02.08.01.06.005</v>
      </c>
      <c r="G2366" s="1144"/>
      <c r="H2366" s="1142" t="s">
        <v>3020</v>
      </c>
      <c r="J2366" s="1142" t="str">
        <f t="shared" si="73"/>
        <v>02.08.01.06.005 Comer Cutter</v>
      </c>
    </row>
    <row r="2367" spans="1:10" x14ac:dyDescent="0.25">
      <c r="A2367" s="1142">
        <v>2</v>
      </c>
      <c r="B2367" s="1142">
        <v>8</v>
      </c>
      <c r="C2367" s="1142">
        <v>1</v>
      </c>
      <c r="D2367" s="1142">
        <v>6</v>
      </c>
      <c r="E2367" s="1142">
        <v>6</v>
      </c>
      <c r="F2367" s="1143" t="str">
        <f t="shared" si="72"/>
        <v>02.08.01.06.006</v>
      </c>
      <c r="G2367" s="1144"/>
      <c r="H2367" s="1142" t="s">
        <v>3021</v>
      </c>
      <c r="J2367" s="1142" t="str">
        <f t="shared" si="73"/>
        <v>02.08.01.06.006 Film Cutter</v>
      </c>
    </row>
    <row r="2368" spans="1:10" x14ac:dyDescent="0.25">
      <c r="A2368" s="1142">
        <v>2</v>
      </c>
      <c r="B2368" s="1142">
        <v>8</v>
      </c>
      <c r="C2368" s="1142">
        <v>1</v>
      </c>
      <c r="D2368" s="1142">
        <v>6</v>
      </c>
      <c r="E2368" s="1142">
        <v>7</v>
      </c>
      <c r="F2368" s="1143" t="str">
        <f t="shared" si="72"/>
        <v>02.08.01.06.007</v>
      </c>
      <c r="G2368" s="1144"/>
      <c r="H2368" s="1142" t="s">
        <v>3022</v>
      </c>
      <c r="J2368" s="1142" t="str">
        <f t="shared" si="73"/>
        <v>02.08.01.06.007 Fluor Film Illuminator</v>
      </c>
    </row>
    <row r="2369" spans="1:10" x14ac:dyDescent="0.25">
      <c r="A2369" s="1142">
        <v>2</v>
      </c>
      <c r="B2369" s="1142">
        <v>8</v>
      </c>
      <c r="C2369" s="1142">
        <v>1</v>
      </c>
      <c r="D2369" s="1142">
        <v>6</v>
      </c>
      <c r="E2369" s="1142">
        <v>8</v>
      </c>
      <c r="F2369" s="1143" t="str">
        <f t="shared" si="72"/>
        <v>02.08.01.06.008</v>
      </c>
      <c r="G2369" s="1144"/>
      <c r="H2369" s="1142" t="s">
        <v>3023</v>
      </c>
      <c r="J2369" s="1142" t="str">
        <f t="shared" si="73"/>
        <v>02.08.01.06.008 Film Hangers</v>
      </c>
    </row>
    <row r="2370" spans="1:10" x14ac:dyDescent="0.25">
      <c r="A2370" s="1142">
        <v>2</v>
      </c>
      <c r="B2370" s="1142">
        <v>8</v>
      </c>
      <c r="C2370" s="1142">
        <v>1</v>
      </c>
      <c r="D2370" s="1142">
        <v>6</v>
      </c>
      <c r="E2370" s="1142">
        <v>9</v>
      </c>
      <c r="F2370" s="1143" t="str">
        <f t="shared" si="72"/>
        <v>02.08.01.06.009</v>
      </c>
      <c r="G2370" s="1144"/>
      <c r="H2370" s="1142" t="s">
        <v>3024</v>
      </c>
      <c r="J2370" s="1142" t="str">
        <f t="shared" si="73"/>
        <v>02.08.01.06.009 Dark Adaptor Coggles</v>
      </c>
    </row>
    <row r="2371" spans="1:10" x14ac:dyDescent="0.25">
      <c r="A2371" s="1142">
        <v>2</v>
      </c>
      <c r="B2371" s="1142">
        <v>8</v>
      </c>
      <c r="C2371" s="1142">
        <v>1</v>
      </c>
      <c r="D2371" s="1142">
        <v>6</v>
      </c>
      <c r="E2371" s="1142">
        <v>10</v>
      </c>
      <c r="F2371" s="1143" t="str">
        <f t="shared" si="72"/>
        <v>02.08.01.06.010</v>
      </c>
      <c r="G2371" s="1144"/>
      <c r="H2371" s="1142" t="s">
        <v>3025</v>
      </c>
      <c r="J2371" s="1142" t="str">
        <f t="shared" si="73"/>
        <v>02.08.01.06.010 Safe Light Lamp</v>
      </c>
    </row>
    <row r="2372" spans="1:10" x14ac:dyDescent="0.25">
      <c r="A2372" s="1142">
        <v>2</v>
      </c>
      <c r="B2372" s="1142">
        <v>8</v>
      </c>
      <c r="C2372" s="1142">
        <v>1</v>
      </c>
      <c r="D2372" s="1142">
        <v>6</v>
      </c>
      <c r="E2372" s="1142">
        <v>11</v>
      </c>
      <c r="F2372" s="1143" t="str">
        <f t="shared" ref="F2372:F2435" si="74">IF(A2372&lt;&gt;"",RIGHT("0"&amp;A2372,2)&amp;"."&amp;RIGHT("0"&amp;B2372,2)&amp;"."&amp;RIGHT("0"&amp;C2372,2)&amp;"."&amp;RIGHT("0"&amp;D2372,2)&amp;"."&amp;IF(LEN(E2372)&lt;3,RIGHT("00"&amp;E2372,3),E2372),"")</f>
        <v>02.08.01.06.011</v>
      </c>
      <c r="G2372" s="1144"/>
      <c r="H2372" s="1142" t="s">
        <v>3026</v>
      </c>
      <c r="J2372" s="1142" t="str">
        <f t="shared" ref="J2372:J2435" si="75">F2372&amp;" "&amp;H2372</f>
        <v>02.08.01.06.011 Protective Lamp</v>
      </c>
    </row>
    <row r="2373" spans="1:10" x14ac:dyDescent="0.25">
      <c r="A2373" s="1142">
        <v>2</v>
      </c>
      <c r="B2373" s="1142">
        <v>8</v>
      </c>
      <c r="C2373" s="1142">
        <v>1</v>
      </c>
      <c r="D2373" s="1142">
        <v>6</v>
      </c>
      <c r="E2373" s="1142">
        <v>12</v>
      </c>
      <c r="F2373" s="1143" t="str">
        <f t="shared" si="74"/>
        <v>02.08.01.06.012</v>
      </c>
      <c r="G2373" s="1144"/>
      <c r="H2373" s="1142" t="s">
        <v>3027</v>
      </c>
      <c r="J2373" s="1142" t="str">
        <f t="shared" si="75"/>
        <v>02.08.01.06.012 Protective Gloves</v>
      </c>
    </row>
    <row r="2374" spans="1:10" x14ac:dyDescent="0.25">
      <c r="A2374" s="1142">
        <v>2</v>
      </c>
      <c r="B2374" s="1142">
        <v>8</v>
      </c>
      <c r="C2374" s="1142">
        <v>1</v>
      </c>
      <c r="D2374" s="1142">
        <v>6</v>
      </c>
      <c r="E2374" s="1142">
        <v>13</v>
      </c>
      <c r="F2374" s="1143" t="str">
        <f t="shared" si="74"/>
        <v>02.08.01.06.013</v>
      </c>
      <c r="G2374" s="1144"/>
      <c r="H2374" s="1142" t="s">
        <v>3028</v>
      </c>
      <c r="J2374" s="1142" t="str">
        <f t="shared" si="75"/>
        <v>02.08.01.06.013 Film Clip</v>
      </c>
    </row>
    <row r="2375" spans="1:10" x14ac:dyDescent="0.25">
      <c r="A2375" s="1142">
        <v>2</v>
      </c>
      <c r="B2375" s="1142">
        <v>8</v>
      </c>
      <c r="C2375" s="1142">
        <v>1</v>
      </c>
      <c r="D2375" s="1142">
        <v>6</v>
      </c>
      <c r="E2375" s="1142">
        <v>14</v>
      </c>
      <c r="F2375" s="1143" t="str">
        <f t="shared" si="74"/>
        <v>02.08.01.06.014</v>
      </c>
      <c r="G2375" s="1144"/>
      <c r="H2375" s="1142" t="s">
        <v>3029</v>
      </c>
      <c r="J2375" s="1142" t="str">
        <f t="shared" si="75"/>
        <v>02.08.01.06.014 Film Magnifier</v>
      </c>
    </row>
    <row r="2376" spans="1:10" x14ac:dyDescent="0.25">
      <c r="A2376" s="1142">
        <v>2</v>
      </c>
      <c r="B2376" s="1142">
        <v>8</v>
      </c>
      <c r="C2376" s="1142">
        <v>1</v>
      </c>
      <c r="D2376" s="1142">
        <v>6</v>
      </c>
      <c r="E2376" s="1142">
        <v>15</v>
      </c>
      <c r="F2376" s="1143" t="str">
        <f t="shared" si="74"/>
        <v>02.08.01.06.015</v>
      </c>
      <c r="G2376" s="1144"/>
      <c r="H2376" s="1142" t="s">
        <v>3030</v>
      </c>
      <c r="J2376" s="1142" t="str">
        <f t="shared" si="75"/>
        <v>02.08.01.06.015 Film Cabinet</v>
      </c>
    </row>
    <row r="2377" spans="1:10" x14ac:dyDescent="0.25">
      <c r="A2377" s="1142">
        <v>2</v>
      </c>
      <c r="B2377" s="1142">
        <v>8</v>
      </c>
      <c r="C2377" s="1142">
        <v>1</v>
      </c>
      <c r="D2377" s="1142">
        <v>6</v>
      </c>
      <c r="E2377" s="1142">
        <v>16</v>
      </c>
      <c r="F2377" s="1143" t="str">
        <f t="shared" si="74"/>
        <v>02.08.01.06.016</v>
      </c>
      <c r="G2377" s="1144"/>
      <c r="H2377" s="1142" t="s">
        <v>3031</v>
      </c>
      <c r="J2377" s="1142" t="str">
        <f t="shared" si="75"/>
        <v>02.08.01.06.016 Foldableprotec FS</v>
      </c>
    </row>
    <row r="2378" spans="1:10" x14ac:dyDescent="0.25">
      <c r="A2378" s="1142">
        <v>2</v>
      </c>
      <c r="B2378" s="1142">
        <v>8</v>
      </c>
      <c r="C2378" s="1142">
        <v>1</v>
      </c>
      <c r="D2378" s="1142">
        <v>6</v>
      </c>
      <c r="E2378" s="1142">
        <v>17</v>
      </c>
      <c r="F2378" s="1143" t="str">
        <f t="shared" si="74"/>
        <v>02.08.01.06.017</v>
      </c>
      <c r="G2378" s="1144"/>
      <c r="H2378" s="1142" t="s">
        <v>3032</v>
      </c>
      <c r="J2378" s="1142" t="str">
        <f t="shared" si="75"/>
        <v>02.08.01.06.017 Cassette</v>
      </c>
    </row>
    <row r="2379" spans="1:10" x14ac:dyDescent="0.25">
      <c r="A2379" s="1142">
        <v>2</v>
      </c>
      <c r="B2379" s="1142">
        <v>8</v>
      </c>
      <c r="C2379" s="1142">
        <v>1</v>
      </c>
      <c r="D2379" s="1142">
        <v>6</v>
      </c>
      <c r="E2379" s="1142">
        <v>18</v>
      </c>
      <c r="F2379" s="1143" t="str">
        <f t="shared" si="74"/>
        <v>02.08.01.06.018</v>
      </c>
      <c r="G2379" s="1144"/>
      <c r="H2379" s="1142" t="s">
        <v>3033</v>
      </c>
      <c r="J2379" s="1142" t="str">
        <f t="shared" si="75"/>
        <v>02.08.01.06.018 Interval Timer</v>
      </c>
    </row>
    <row r="2380" spans="1:10" x14ac:dyDescent="0.25">
      <c r="A2380" s="1142">
        <v>2</v>
      </c>
      <c r="B2380" s="1142">
        <v>8</v>
      </c>
      <c r="C2380" s="1142">
        <v>1</v>
      </c>
      <c r="D2380" s="1142">
        <v>6</v>
      </c>
      <c r="E2380" s="1142">
        <v>19</v>
      </c>
      <c r="F2380" s="1143" t="str">
        <f t="shared" si="74"/>
        <v>02.08.01.06.019</v>
      </c>
      <c r="G2380" s="1144"/>
      <c r="H2380" s="1142" t="s">
        <v>3034</v>
      </c>
      <c r="J2380" s="1142" t="str">
        <f t="shared" si="75"/>
        <v>02.08.01.06.019 Ventilation Fan</v>
      </c>
    </row>
    <row r="2381" spans="1:10" x14ac:dyDescent="0.25">
      <c r="A2381" s="1142">
        <v>2</v>
      </c>
      <c r="B2381" s="1142">
        <v>8</v>
      </c>
      <c r="C2381" s="1142">
        <v>1</v>
      </c>
      <c r="D2381" s="1142">
        <v>6</v>
      </c>
      <c r="E2381" s="1142">
        <v>20</v>
      </c>
      <c r="F2381" s="1143" t="str">
        <f t="shared" si="74"/>
        <v>02.08.01.06.020</v>
      </c>
      <c r="G2381" s="1144"/>
      <c r="H2381" s="1142" t="s">
        <v>3035</v>
      </c>
      <c r="J2381" s="1142" t="str">
        <f t="shared" si="75"/>
        <v>02.08.01.06.020 X Ray Caliper</v>
      </c>
    </row>
    <row r="2382" spans="1:10" x14ac:dyDescent="0.25">
      <c r="A2382" s="1142">
        <v>2</v>
      </c>
      <c r="B2382" s="1142">
        <v>8</v>
      </c>
      <c r="C2382" s="1142">
        <v>1</v>
      </c>
      <c r="D2382" s="1142">
        <v>6</v>
      </c>
      <c r="E2382" s="1142">
        <v>21</v>
      </c>
      <c r="F2382" s="1143" t="str">
        <f t="shared" si="74"/>
        <v>02.08.01.06.021</v>
      </c>
      <c r="G2382" s="1144"/>
      <c r="H2382" s="1142" t="s">
        <v>3036</v>
      </c>
      <c r="J2382" s="1142" t="str">
        <f t="shared" si="75"/>
        <v>02.08.01.06.021 Alat Rotgen Lain-Lain</v>
      </c>
    </row>
    <row r="2383" spans="1:10" x14ac:dyDescent="0.25">
      <c r="A2383" s="1142">
        <v>2</v>
      </c>
      <c r="B2383" s="1142">
        <v>8</v>
      </c>
      <c r="C2383" s="1142">
        <v>1</v>
      </c>
      <c r="D2383" s="1142">
        <v>7</v>
      </c>
      <c r="E2383" s="1142">
        <v>1</v>
      </c>
      <c r="F2383" s="1143" t="str">
        <f t="shared" si="74"/>
        <v>02.08.01.07.001</v>
      </c>
      <c r="G2383" s="1144"/>
      <c r="H2383" s="1142" t="s">
        <v>3037</v>
      </c>
      <c r="J2383" s="1142" t="str">
        <f t="shared" si="75"/>
        <v>02.08.01.07.001 Morter dan Posite</v>
      </c>
    </row>
    <row r="2384" spans="1:10" x14ac:dyDescent="0.25">
      <c r="A2384" s="1142">
        <v>2</v>
      </c>
      <c r="B2384" s="1142">
        <v>8</v>
      </c>
      <c r="C2384" s="1142">
        <v>1</v>
      </c>
      <c r="D2384" s="1142">
        <v>7</v>
      </c>
      <c r="E2384" s="1142">
        <v>2</v>
      </c>
      <c r="F2384" s="1143" t="str">
        <f t="shared" si="74"/>
        <v>02.08.01.07.002</v>
      </c>
      <c r="G2384" s="1144"/>
      <c r="H2384" s="1142" t="s">
        <v>3038</v>
      </c>
      <c r="J2384" s="1142" t="str">
        <f t="shared" si="75"/>
        <v>02.08.01.07.002 Counter Balance</v>
      </c>
    </row>
    <row r="2385" spans="1:10" x14ac:dyDescent="0.25">
      <c r="A2385" s="1142">
        <v>2</v>
      </c>
      <c r="B2385" s="1142">
        <v>8</v>
      </c>
      <c r="C2385" s="1142">
        <v>1</v>
      </c>
      <c r="D2385" s="1142">
        <v>7</v>
      </c>
      <c r="E2385" s="1142">
        <v>3</v>
      </c>
      <c r="F2385" s="1143" t="str">
        <f t="shared" si="74"/>
        <v>02.08.01.07.003</v>
      </c>
      <c r="G2385" s="1144"/>
      <c r="H2385" s="1142" t="s">
        <v>3039</v>
      </c>
      <c r="J2385" s="1142" t="str">
        <f t="shared" si="75"/>
        <v>02.08.01.07.003 Dial Balance</v>
      </c>
    </row>
    <row r="2386" spans="1:10" x14ac:dyDescent="0.25">
      <c r="A2386" s="1142">
        <v>2</v>
      </c>
      <c r="B2386" s="1142">
        <v>8</v>
      </c>
      <c r="C2386" s="1142">
        <v>1</v>
      </c>
      <c r="D2386" s="1142">
        <v>7</v>
      </c>
      <c r="E2386" s="1142">
        <v>4</v>
      </c>
      <c r="F2386" s="1143" t="str">
        <f t="shared" si="74"/>
        <v>02.08.01.07.004</v>
      </c>
      <c r="G2386" s="1144"/>
      <c r="H2386" s="1142" t="s">
        <v>3040</v>
      </c>
      <c r="J2386" s="1142" t="str">
        <f t="shared" si="75"/>
        <v>02.08.01.07.004 Anastistic Balance</v>
      </c>
    </row>
    <row r="2387" spans="1:10" x14ac:dyDescent="0.25">
      <c r="A2387" s="1142">
        <v>2</v>
      </c>
      <c r="B2387" s="1142">
        <v>8</v>
      </c>
      <c r="C2387" s="1142">
        <v>1</v>
      </c>
      <c r="D2387" s="1142">
        <v>7</v>
      </c>
      <c r="E2387" s="1142">
        <v>5</v>
      </c>
      <c r="F2387" s="1143" t="str">
        <f t="shared" si="74"/>
        <v>02.08.01.07.005</v>
      </c>
      <c r="G2387" s="1144"/>
      <c r="H2387" s="1142" t="s">
        <v>3041</v>
      </c>
      <c r="J2387" s="1142" t="str">
        <f t="shared" si="75"/>
        <v>02.08.01.07.005 Seives All Sizes</v>
      </c>
    </row>
    <row r="2388" spans="1:10" x14ac:dyDescent="0.25">
      <c r="A2388" s="1142">
        <v>2</v>
      </c>
      <c r="B2388" s="1142">
        <v>8</v>
      </c>
      <c r="C2388" s="1142">
        <v>1</v>
      </c>
      <c r="D2388" s="1142">
        <v>7</v>
      </c>
      <c r="E2388" s="1142">
        <v>6</v>
      </c>
      <c r="F2388" s="1143" t="str">
        <f t="shared" si="74"/>
        <v>02.08.01.07.006</v>
      </c>
      <c r="G2388" s="1144"/>
      <c r="H2388" s="1142" t="s">
        <v>3042</v>
      </c>
      <c r="J2388" s="1142" t="str">
        <f t="shared" si="75"/>
        <v>02.08.01.07.006 Medicine Can</v>
      </c>
    </row>
    <row r="2389" spans="1:10" x14ac:dyDescent="0.25">
      <c r="A2389" s="1142">
        <v>2</v>
      </c>
      <c r="B2389" s="1142">
        <v>8</v>
      </c>
      <c r="C2389" s="1142">
        <v>1</v>
      </c>
      <c r="D2389" s="1142">
        <v>7</v>
      </c>
      <c r="E2389" s="1142">
        <v>7</v>
      </c>
      <c r="F2389" s="1143" t="str">
        <f t="shared" si="74"/>
        <v>02.08.01.07.007</v>
      </c>
      <c r="G2389" s="1144"/>
      <c r="H2389" s="1142" t="s">
        <v>3043</v>
      </c>
      <c r="J2389" s="1142" t="str">
        <f t="shared" si="75"/>
        <v>02.08.01.07.007 Medicine Spoon Stainless</v>
      </c>
    </row>
    <row r="2390" spans="1:10" x14ac:dyDescent="0.25">
      <c r="A2390" s="1142">
        <v>2</v>
      </c>
      <c r="B2390" s="1142">
        <v>8</v>
      </c>
      <c r="C2390" s="1142">
        <v>1</v>
      </c>
      <c r="D2390" s="1142">
        <v>7</v>
      </c>
      <c r="E2390" s="1142">
        <v>8</v>
      </c>
      <c r="F2390" s="1143" t="str">
        <f t="shared" si="74"/>
        <v>02.08.01.07.008</v>
      </c>
      <c r="G2390" s="1144"/>
      <c r="H2390" s="1142" t="s">
        <v>3044</v>
      </c>
      <c r="J2390" s="1142" t="str">
        <f t="shared" si="75"/>
        <v>02.08.01.07.008 Medicine Spoon Horfr</v>
      </c>
    </row>
    <row r="2391" spans="1:10" x14ac:dyDescent="0.25">
      <c r="A2391" s="1142">
        <v>2</v>
      </c>
      <c r="B2391" s="1142">
        <v>8</v>
      </c>
      <c r="C2391" s="1142">
        <v>1</v>
      </c>
      <c r="D2391" s="1142">
        <v>7</v>
      </c>
      <c r="E2391" s="1142">
        <v>9</v>
      </c>
      <c r="F2391" s="1143" t="str">
        <f t="shared" si="74"/>
        <v>02.08.01.07.009</v>
      </c>
      <c r="G2391" s="1144"/>
      <c r="H2391" s="1142" t="s">
        <v>3045</v>
      </c>
      <c r="J2391" s="1142" t="str">
        <f t="shared" si="75"/>
        <v>02.08.01.07.009 Spoon Set</v>
      </c>
    </row>
    <row r="2392" spans="1:10" x14ac:dyDescent="0.25">
      <c r="A2392" s="1142">
        <v>2</v>
      </c>
      <c r="B2392" s="1142">
        <v>8</v>
      </c>
      <c r="C2392" s="1142">
        <v>1</v>
      </c>
      <c r="D2392" s="1142">
        <v>7</v>
      </c>
      <c r="E2392" s="1142">
        <v>10</v>
      </c>
      <c r="F2392" s="1143" t="str">
        <f t="shared" si="74"/>
        <v>02.08.01.07.010</v>
      </c>
      <c r="G2392" s="1144"/>
      <c r="H2392" s="1142" t="s">
        <v>3046</v>
      </c>
      <c r="J2392" s="1142" t="str">
        <f t="shared" si="75"/>
        <v>02.08.01.07.010 Wrapping Machine</v>
      </c>
    </row>
    <row r="2393" spans="1:10" x14ac:dyDescent="0.25">
      <c r="A2393" s="1142">
        <v>2</v>
      </c>
      <c r="B2393" s="1142">
        <v>8</v>
      </c>
      <c r="C2393" s="1142">
        <v>1</v>
      </c>
      <c r="D2393" s="1142">
        <v>7</v>
      </c>
      <c r="E2393" s="1142">
        <v>11</v>
      </c>
      <c r="F2393" s="1143" t="str">
        <f t="shared" si="74"/>
        <v>02.08.01.07.011</v>
      </c>
      <c r="G2393" s="1144"/>
      <c r="H2393" s="1142" t="s">
        <v>3047</v>
      </c>
      <c r="J2393" s="1142" t="str">
        <f t="shared" si="75"/>
        <v>02.08.01.07.011 Medicine Bottle</v>
      </c>
    </row>
    <row r="2394" spans="1:10" x14ac:dyDescent="0.25">
      <c r="A2394" s="1142">
        <v>2</v>
      </c>
      <c r="B2394" s="1142">
        <v>8</v>
      </c>
      <c r="C2394" s="1142">
        <v>1</v>
      </c>
      <c r="D2394" s="1142">
        <v>7</v>
      </c>
      <c r="E2394" s="1142">
        <v>12</v>
      </c>
      <c r="F2394" s="1143" t="str">
        <f t="shared" si="74"/>
        <v>02.08.01.07.012</v>
      </c>
      <c r="G2394" s="1144"/>
      <c r="H2394" s="1142" t="s">
        <v>3048</v>
      </c>
      <c r="J2394" s="1142" t="str">
        <f t="shared" si="75"/>
        <v>02.08.01.07.012 Liquid Medicine Bottle</v>
      </c>
    </row>
    <row r="2395" spans="1:10" x14ac:dyDescent="0.25">
      <c r="A2395" s="1142">
        <v>2</v>
      </c>
      <c r="B2395" s="1142">
        <v>8</v>
      </c>
      <c r="C2395" s="1142">
        <v>1</v>
      </c>
      <c r="D2395" s="1142">
        <v>7</v>
      </c>
      <c r="E2395" s="1142">
        <v>13</v>
      </c>
      <c r="F2395" s="1143" t="str">
        <f t="shared" si="74"/>
        <v>02.08.01.07.013</v>
      </c>
      <c r="G2395" s="1144"/>
      <c r="H2395" s="1142" t="s">
        <v>3049</v>
      </c>
      <c r="J2395" s="1142" t="str">
        <f t="shared" si="75"/>
        <v>02.08.01.07.013 Steril Bottle Witt, Cup</v>
      </c>
    </row>
    <row r="2396" spans="1:10" x14ac:dyDescent="0.25">
      <c r="A2396" s="1142">
        <v>2</v>
      </c>
      <c r="B2396" s="1142">
        <v>8</v>
      </c>
      <c r="C2396" s="1142">
        <v>1</v>
      </c>
      <c r="D2396" s="1142">
        <v>7</v>
      </c>
      <c r="E2396" s="1142">
        <v>14</v>
      </c>
      <c r="F2396" s="1143" t="str">
        <f t="shared" si="74"/>
        <v>02.08.01.07.014</v>
      </c>
      <c r="G2396" s="1144"/>
      <c r="H2396" s="1142" t="s">
        <v>3050</v>
      </c>
      <c r="J2396" s="1142" t="str">
        <f t="shared" si="75"/>
        <v>02.08.01.07.014 Droping Bottle</v>
      </c>
    </row>
    <row r="2397" spans="1:10" x14ac:dyDescent="0.25">
      <c r="A2397" s="1142">
        <v>2</v>
      </c>
      <c r="B2397" s="1142">
        <v>8</v>
      </c>
      <c r="C2397" s="1142">
        <v>1</v>
      </c>
      <c r="D2397" s="1142">
        <v>7</v>
      </c>
      <c r="E2397" s="1142">
        <v>15</v>
      </c>
      <c r="F2397" s="1143" t="str">
        <f t="shared" si="74"/>
        <v>02.08.01.07.015</v>
      </c>
      <c r="G2397" s="1144"/>
      <c r="H2397" s="1142" t="s">
        <v>3051</v>
      </c>
      <c r="J2397" s="1142" t="str">
        <f t="shared" si="75"/>
        <v>02.08.01.07.015 Graduated Cylinder</v>
      </c>
    </row>
    <row r="2398" spans="1:10" x14ac:dyDescent="0.25">
      <c r="A2398" s="1142">
        <v>2</v>
      </c>
      <c r="B2398" s="1142">
        <v>8</v>
      </c>
      <c r="C2398" s="1142">
        <v>1</v>
      </c>
      <c r="D2398" s="1142">
        <v>7</v>
      </c>
      <c r="E2398" s="1142">
        <v>16</v>
      </c>
      <c r="F2398" s="1143" t="str">
        <f t="shared" si="74"/>
        <v>02.08.01.07.016</v>
      </c>
      <c r="G2398" s="1144"/>
      <c r="H2398" s="1142" t="s">
        <v>3052</v>
      </c>
      <c r="J2398" s="1142" t="str">
        <f t="shared" si="75"/>
        <v>02.08.01.07.016 Cylinder Rack</v>
      </c>
    </row>
    <row r="2399" spans="1:10" x14ac:dyDescent="0.25">
      <c r="A2399" s="1142">
        <v>2</v>
      </c>
      <c r="B2399" s="1142">
        <v>8</v>
      </c>
      <c r="C2399" s="1142">
        <v>1</v>
      </c>
      <c r="D2399" s="1142">
        <v>7</v>
      </c>
      <c r="E2399" s="1142">
        <v>17</v>
      </c>
      <c r="F2399" s="1143" t="str">
        <f t="shared" si="74"/>
        <v>02.08.01.07.017</v>
      </c>
      <c r="G2399" s="1144"/>
      <c r="H2399" s="1142" t="s">
        <v>3053</v>
      </c>
      <c r="J2399" s="1142" t="str">
        <f t="shared" si="75"/>
        <v>02.08.01.07.017 Presceription Bottle</v>
      </c>
    </row>
    <row r="2400" spans="1:10" x14ac:dyDescent="0.25">
      <c r="A2400" s="1142">
        <v>2</v>
      </c>
      <c r="B2400" s="1142">
        <v>8</v>
      </c>
      <c r="C2400" s="1142">
        <v>1</v>
      </c>
      <c r="D2400" s="1142">
        <v>7</v>
      </c>
      <c r="E2400" s="1142">
        <v>18</v>
      </c>
      <c r="F2400" s="1143" t="str">
        <f t="shared" si="74"/>
        <v>02.08.01.07.018</v>
      </c>
      <c r="G2400" s="1144"/>
      <c r="H2400" s="1142" t="s">
        <v>3054</v>
      </c>
      <c r="J2400" s="1142" t="str">
        <f t="shared" si="75"/>
        <v>02.08.01.07.018 Medicine Cup</v>
      </c>
    </row>
    <row r="2401" spans="1:10" x14ac:dyDescent="0.25">
      <c r="A2401" s="1142">
        <v>2</v>
      </c>
      <c r="B2401" s="1142">
        <v>8</v>
      </c>
      <c r="C2401" s="1142">
        <v>1</v>
      </c>
      <c r="D2401" s="1142">
        <v>7</v>
      </c>
      <c r="E2401" s="1142">
        <v>19</v>
      </c>
      <c r="F2401" s="1143" t="str">
        <f t="shared" si="74"/>
        <v>02.08.01.07.019</v>
      </c>
      <c r="G2401" s="1144"/>
      <c r="H2401" s="1142" t="s">
        <v>3055</v>
      </c>
      <c r="J2401" s="1142" t="str">
        <f t="shared" si="75"/>
        <v>02.08.01.07.019 Spatula</v>
      </c>
    </row>
    <row r="2402" spans="1:10" x14ac:dyDescent="0.25">
      <c r="A2402" s="1142">
        <v>2</v>
      </c>
      <c r="B2402" s="1142">
        <v>8</v>
      </c>
      <c r="C2402" s="1142">
        <v>1</v>
      </c>
      <c r="D2402" s="1142">
        <v>7</v>
      </c>
      <c r="E2402" s="1142">
        <v>20</v>
      </c>
      <c r="F2402" s="1143" t="str">
        <f t="shared" si="74"/>
        <v>02.08.01.07.020</v>
      </c>
      <c r="G2402" s="1144"/>
      <c r="H2402" s="1142" t="s">
        <v>3056</v>
      </c>
      <c r="J2402" s="1142" t="str">
        <f t="shared" si="75"/>
        <v>02.08.01.07.020 Oitnment Plate</v>
      </c>
    </row>
    <row r="2403" spans="1:10" x14ac:dyDescent="0.25">
      <c r="A2403" s="1142">
        <v>2</v>
      </c>
      <c r="B2403" s="1142">
        <v>8</v>
      </c>
      <c r="C2403" s="1142">
        <v>1</v>
      </c>
      <c r="D2403" s="1142">
        <v>7</v>
      </c>
      <c r="E2403" s="1142">
        <v>21</v>
      </c>
      <c r="F2403" s="1143" t="str">
        <f t="shared" si="74"/>
        <v>02.08.01.07.021</v>
      </c>
      <c r="G2403" s="1144"/>
      <c r="H2403" s="1142" t="s">
        <v>3057</v>
      </c>
      <c r="J2403" s="1142" t="str">
        <f t="shared" si="75"/>
        <v>02.08.01.07.021 Paster Pot</v>
      </c>
    </row>
    <row r="2404" spans="1:10" x14ac:dyDescent="0.25">
      <c r="A2404" s="1142">
        <v>2</v>
      </c>
      <c r="B2404" s="1142">
        <v>8</v>
      </c>
      <c r="C2404" s="1142">
        <v>1</v>
      </c>
      <c r="D2404" s="1142">
        <v>7</v>
      </c>
      <c r="E2404" s="1142">
        <v>22</v>
      </c>
      <c r="F2404" s="1143" t="str">
        <f t="shared" si="74"/>
        <v>02.08.01.07.022</v>
      </c>
      <c r="G2404" s="1144"/>
      <c r="H2404" s="1142" t="s">
        <v>3058</v>
      </c>
      <c r="J2404" s="1142" t="str">
        <f t="shared" si="75"/>
        <v>02.08.01.07.022 Ointment Can</v>
      </c>
    </row>
    <row r="2405" spans="1:10" x14ac:dyDescent="0.25">
      <c r="A2405" s="1142">
        <v>2</v>
      </c>
      <c r="B2405" s="1142">
        <v>8</v>
      </c>
      <c r="C2405" s="1142">
        <v>1</v>
      </c>
      <c r="D2405" s="1142">
        <v>7</v>
      </c>
      <c r="E2405" s="1142">
        <v>23</v>
      </c>
      <c r="F2405" s="1143" t="str">
        <f t="shared" si="74"/>
        <v>02.08.01.07.023</v>
      </c>
      <c r="G2405" s="1144"/>
      <c r="H2405" s="1142" t="s">
        <v>3059</v>
      </c>
      <c r="J2405" s="1142" t="str">
        <f t="shared" si="75"/>
        <v>02.08.01.07.023 Ointment Pan</v>
      </c>
    </row>
    <row r="2406" spans="1:10" x14ac:dyDescent="0.25">
      <c r="A2406" s="1142">
        <v>2</v>
      </c>
      <c r="B2406" s="1142">
        <v>8</v>
      </c>
      <c r="C2406" s="1142">
        <v>1</v>
      </c>
      <c r="D2406" s="1142">
        <v>7</v>
      </c>
      <c r="E2406" s="1142">
        <v>24</v>
      </c>
      <c r="F2406" s="1143" t="str">
        <f t="shared" si="74"/>
        <v>02.08.01.07.024</v>
      </c>
      <c r="G2406" s="1144"/>
      <c r="H2406" s="1142" t="s">
        <v>3060</v>
      </c>
      <c r="J2406" s="1142" t="str">
        <f t="shared" si="75"/>
        <v>02.08.01.07.024 Ointment Jar</v>
      </c>
    </row>
    <row r="2407" spans="1:10" x14ac:dyDescent="0.25">
      <c r="A2407" s="1142">
        <v>2</v>
      </c>
      <c r="B2407" s="1142">
        <v>8</v>
      </c>
      <c r="C2407" s="1142">
        <v>1</v>
      </c>
      <c r="D2407" s="1142">
        <v>7</v>
      </c>
      <c r="E2407" s="1142">
        <v>25</v>
      </c>
      <c r="F2407" s="1143" t="str">
        <f t="shared" si="74"/>
        <v>02.08.01.07.025</v>
      </c>
      <c r="G2407" s="1144"/>
      <c r="H2407" s="1142" t="s">
        <v>3061</v>
      </c>
      <c r="J2407" s="1142" t="str">
        <f t="shared" si="75"/>
        <v>02.08.01.07.025 Bottle Washer</v>
      </c>
    </row>
    <row r="2408" spans="1:10" x14ac:dyDescent="0.25">
      <c r="A2408" s="1142">
        <v>2</v>
      </c>
      <c r="B2408" s="1142">
        <v>8</v>
      </c>
      <c r="C2408" s="1142">
        <v>1</v>
      </c>
      <c r="D2408" s="1142">
        <v>7</v>
      </c>
      <c r="E2408" s="1142">
        <v>26</v>
      </c>
      <c r="F2408" s="1143" t="str">
        <f t="shared" si="74"/>
        <v>02.08.01.07.026</v>
      </c>
      <c r="G2408" s="1144"/>
      <c r="H2408" s="1142" t="s">
        <v>3062</v>
      </c>
      <c r="J2408" s="1142" t="str">
        <f t="shared" si="75"/>
        <v>02.08.01.07.026 Rotary Bottle Rack</v>
      </c>
    </row>
    <row r="2409" spans="1:10" x14ac:dyDescent="0.25">
      <c r="A2409" s="1142">
        <v>2</v>
      </c>
      <c r="B2409" s="1142">
        <v>8</v>
      </c>
      <c r="C2409" s="1142">
        <v>1</v>
      </c>
      <c r="D2409" s="1142">
        <v>7</v>
      </c>
      <c r="E2409" s="1142">
        <v>27</v>
      </c>
      <c r="F2409" s="1143" t="str">
        <f t="shared" si="74"/>
        <v>02.08.01.07.027</v>
      </c>
      <c r="G2409" s="1144"/>
      <c r="H2409" s="1142" t="s">
        <v>3063</v>
      </c>
      <c r="J2409" s="1142" t="str">
        <f t="shared" si="75"/>
        <v>02.08.01.07.027 Lig Medis Bottle Rack</v>
      </c>
    </row>
    <row r="2410" spans="1:10" x14ac:dyDescent="0.25">
      <c r="A2410" s="1142">
        <v>2</v>
      </c>
      <c r="B2410" s="1142">
        <v>8</v>
      </c>
      <c r="C2410" s="1142">
        <v>1</v>
      </c>
      <c r="D2410" s="1142">
        <v>7</v>
      </c>
      <c r="E2410" s="1142">
        <v>28</v>
      </c>
      <c r="F2410" s="1143" t="str">
        <f t="shared" si="74"/>
        <v>02.08.01.07.028</v>
      </c>
      <c r="G2410" s="1144"/>
      <c r="H2410" s="1142" t="s">
        <v>3064</v>
      </c>
      <c r="J2410" s="1142" t="str">
        <f t="shared" si="75"/>
        <v>02.08.01.07.028 Capsule Filling Macina</v>
      </c>
    </row>
    <row r="2411" spans="1:10" x14ac:dyDescent="0.25">
      <c r="A2411" s="1142">
        <v>2</v>
      </c>
      <c r="B2411" s="1142">
        <v>8</v>
      </c>
      <c r="C2411" s="1142">
        <v>1</v>
      </c>
      <c r="D2411" s="1142">
        <v>7</v>
      </c>
      <c r="E2411" s="1142">
        <v>29</v>
      </c>
      <c r="F2411" s="1143" t="str">
        <f t="shared" si="74"/>
        <v>02.08.01.07.029</v>
      </c>
      <c r="G2411" s="1144"/>
      <c r="H2411" s="1142" t="s">
        <v>3065</v>
      </c>
      <c r="J2411" s="1142" t="str">
        <f t="shared" si="75"/>
        <v>02.08.01.07.029 Presciption Counter</v>
      </c>
    </row>
    <row r="2412" spans="1:10" x14ac:dyDescent="0.25">
      <c r="A2412" s="1142">
        <v>2</v>
      </c>
      <c r="B2412" s="1142">
        <v>8</v>
      </c>
      <c r="C2412" s="1142">
        <v>1</v>
      </c>
      <c r="D2412" s="1142">
        <v>7</v>
      </c>
      <c r="E2412" s="1142">
        <v>30</v>
      </c>
      <c r="F2412" s="1143" t="str">
        <f t="shared" si="74"/>
        <v>02.08.01.07.030</v>
      </c>
      <c r="G2412" s="1144"/>
      <c r="H2412" s="1142" t="s">
        <v>3066</v>
      </c>
      <c r="J2412" s="1142" t="str">
        <f t="shared" si="75"/>
        <v>02.08.01.07.030 Capsule Contrainer</v>
      </c>
    </row>
    <row r="2413" spans="1:10" x14ac:dyDescent="0.25">
      <c r="A2413" s="1142">
        <v>2</v>
      </c>
      <c r="B2413" s="1142">
        <v>8</v>
      </c>
      <c r="C2413" s="1142">
        <v>1</v>
      </c>
      <c r="D2413" s="1142">
        <v>7</v>
      </c>
      <c r="E2413" s="1142">
        <v>31</v>
      </c>
      <c r="F2413" s="1143" t="str">
        <f t="shared" si="74"/>
        <v>02.08.01.07.031</v>
      </c>
      <c r="G2413" s="1144"/>
      <c r="H2413" s="1142" t="s">
        <v>3067</v>
      </c>
      <c r="J2413" s="1142" t="str">
        <f t="shared" si="75"/>
        <v>02.08.01.07.031 Powder Mixer</v>
      </c>
    </row>
    <row r="2414" spans="1:10" x14ac:dyDescent="0.25">
      <c r="A2414" s="1142">
        <v>2</v>
      </c>
      <c r="B2414" s="1142">
        <v>8</v>
      </c>
      <c r="C2414" s="1142">
        <v>1</v>
      </c>
      <c r="D2414" s="1142">
        <v>7</v>
      </c>
      <c r="E2414" s="1142">
        <v>32</v>
      </c>
      <c r="F2414" s="1143" t="str">
        <f t="shared" si="74"/>
        <v>02.08.01.07.032</v>
      </c>
      <c r="G2414" s="1144"/>
      <c r="H2414" s="1142" t="s">
        <v>3068</v>
      </c>
      <c r="J2414" s="1142" t="str">
        <f t="shared" si="75"/>
        <v>02.08.01.07.032 Stirer</v>
      </c>
    </row>
    <row r="2415" spans="1:10" x14ac:dyDescent="0.25">
      <c r="A2415" s="1142">
        <v>2</v>
      </c>
      <c r="B2415" s="1142">
        <v>8</v>
      </c>
      <c r="C2415" s="1142">
        <v>1</v>
      </c>
      <c r="D2415" s="1142">
        <v>7</v>
      </c>
      <c r="E2415" s="1142">
        <v>33</v>
      </c>
      <c r="F2415" s="1143" t="str">
        <f t="shared" si="74"/>
        <v>02.08.01.07.033</v>
      </c>
      <c r="G2415" s="1144"/>
      <c r="H2415" s="1142" t="s">
        <v>3069</v>
      </c>
      <c r="J2415" s="1142" t="str">
        <f t="shared" si="75"/>
        <v>02.08.01.07.033 Tablet Machine</v>
      </c>
    </row>
    <row r="2416" spans="1:10" x14ac:dyDescent="0.25">
      <c r="A2416" s="1142">
        <v>2</v>
      </c>
      <c r="B2416" s="1142">
        <v>8</v>
      </c>
      <c r="C2416" s="1142">
        <v>1</v>
      </c>
      <c r="D2416" s="1142">
        <v>7</v>
      </c>
      <c r="E2416" s="1142">
        <v>34</v>
      </c>
      <c r="F2416" s="1143" t="str">
        <f t="shared" si="74"/>
        <v>02.08.01.07.034</v>
      </c>
      <c r="G2416" s="1144"/>
      <c r="H2416" s="1142" t="s">
        <v>3070</v>
      </c>
      <c r="J2416" s="1142" t="str">
        <f t="shared" si="75"/>
        <v>02.08.01.07.034 Pump Fiter</v>
      </c>
    </row>
    <row r="2417" spans="1:10" x14ac:dyDescent="0.25">
      <c r="A2417" s="1142">
        <v>2</v>
      </c>
      <c r="B2417" s="1142">
        <v>8</v>
      </c>
      <c r="C2417" s="1142">
        <v>1</v>
      </c>
      <c r="D2417" s="1142">
        <v>7</v>
      </c>
      <c r="E2417" s="1142">
        <v>35</v>
      </c>
      <c r="F2417" s="1143" t="str">
        <f t="shared" si="74"/>
        <v>02.08.01.07.035</v>
      </c>
      <c r="G2417" s="1144"/>
      <c r="H2417" s="1142" t="s">
        <v>3071</v>
      </c>
      <c r="J2417" s="1142" t="str">
        <f t="shared" si="75"/>
        <v>02.08.01.07.035 Alat Farmasi Lain-Lain</v>
      </c>
    </row>
    <row r="2418" spans="1:10" x14ac:dyDescent="0.25">
      <c r="A2418" s="1142">
        <v>2</v>
      </c>
      <c r="B2418" s="1142">
        <v>8</v>
      </c>
      <c r="C2418" s="1142">
        <v>1</v>
      </c>
      <c r="D2418" s="1142">
        <v>8</v>
      </c>
      <c r="E2418" s="1142">
        <v>1</v>
      </c>
      <c r="F2418" s="1143" t="str">
        <f t="shared" si="74"/>
        <v>02.08.01.08.001</v>
      </c>
      <c r="G2418" s="1144"/>
      <c r="H2418" s="1142" t="s">
        <v>3072</v>
      </c>
      <c r="J2418" s="1142" t="str">
        <f t="shared" si="75"/>
        <v>02.08.01.08.001 Minor Surgeri Set</v>
      </c>
    </row>
    <row r="2419" spans="1:10" x14ac:dyDescent="0.25">
      <c r="A2419" s="1142">
        <v>2</v>
      </c>
      <c r="B2419" s="1142">
        <v>8</v>
      </c>
      <c r="C2419" s="1142">
        <v>1</v>
      </c>
      <c r="D2419" s="1142">
        <v>8</v>
      </c>
      <c r="E2419" s="1142">
        <v>2</v>
      </c>
      <c r="F2419" s="1143" t="str">
        <f t="shared" si="74"/>
        <v>02.08.01.08.002</v>
      </c>
      <c r="G2419" s="1144"/>
      <c r="H2419" s="1142" t="s">
        <v>3073</v>
      </c>
      <c r="J2419" s="1142" t="str">
        <f t="shared" si="75"/>
        <v>02.08.01.08.002 Mayor Surgeri Set</v>
      </c>
    </row>
    <row r="2420" spans="1:10" x14ac:dyDescent="0.25">
      <c r="A2420" s="1142">
        <v>2</v>
      </c>
      <c r="B2420" s="1142">
        <v>8</v>
      </c>
      <c r="C2420" s="1142">
        <v>1</v>
      </c>
      <c r="D2420" s="1142">
        <v>8</v>
      </c>
      <c r="E2420" s="1142">
        <v>3</v>
      </c>
      <c r="F2420" s="1143" t="str">
        <f t="shared" si="74"/>
        <v>02.08.01.08.003</v>
      </c>
      <c r="G2420" s="1144"/>
      <c r="H2420" s="1142" t="s">
        <v>3074</v>
      </c>
      <c r="J2420" s="1142" t="str">
        <f t="shared" si="75"/>
        <v>02.08.01.08.003 Nephertomy Set</v>
      </c>
    </row>
    <row r="2421" spans="1:10" x14ac:dyDescent="0.25">
      <c r="A2421" s="1142">
        <v>2</v>
      </c>
      <c r="B2421" s="1142">
        <v>8</v>
      </c>
      <c r="C2421" s="1142">
        <v>1</v>
      </c>
      <c r="D2421" s="1142">
        <v>8</v>
      </c>
      <c r="E2421" s="1142">
        <v>4</v>
      </c>
      <c r="F2421" s="1143" t="str">
        <f t="shared" si="74"/>
        <v>02.08.01.08.004</v>
      </c>
      <c r="G2421" s="1144"/>
      <c r="H2421" s="1142" t="s">
        <v>3075</v>
      </c>
      <c r="J2421" s="1142" t="str">
        <f t="shared" si="75"/>
        <v>02.08.01.08.004 Circumsision Set</v>
      </c>
    </row>
    <row r="2422" spans="1:10" x14ac:dyDescent="0.25">
      <c r="A2422" s="1142">
        <v>2</v>
      </c>
      <c r="B2422" s="1142">
        <v>8</v>
      </c>
      <c r="C2422" s="1142">
        <v>1</v>
      </c>
      <c r="D2422" s="1142">
        <v>8</v>
      </c>
      <c r="E2422" s="1142">
        <v>5</v>
      </c>
      <c r="F2422" s="1143" t="str">
        <f t="shared" si="74"/>
        <v>02.08.01.08.005</v>
      </c>
      <c r="G2422" s="1144"/>
      <c r="H2422" s="1142" t="s">
        <v>3076</v>
      </c>
      <c r="J2422" s="1142" t="str">
        <f t="shared" si="75"/>
        <v>02.08.01.08.005 Orthopedy Set</v>
      </c>
    </row>
    <row r="2423" spans="1:10" x14ac:dyDescent="0.25">
      <c r="A2423" s="1142">
        <v>2</v>
      </c>
      <c r="B2423" s="1142">
        <v>8</v>
      </c>
      <c r="C2423" s="1142">
        <v>1</v>
      </c>
      <c r="D2423" s="1142">
        <v>8</v>
      </c>
      <c r="E2423" s="1142">
        <v>6</v>
      </c>
      <c r="F2423" s="1143" t="str">
        <f t="shared" si="74"/>
        <v>02.08.01.08.006</v>
      </c>
      <c r="G2423" s="1144"/>
      <c r="H2423" s="1142" t="s">
        <v>3077</v>
      </c>
      <c r="J2423" s="1142" t="str">
        <f t="shared" si="75"/>
        <v>02.08.01.08.006 Ractum Set</v>
      </c>
    </row>
    <row r="2424" spans="1:10" x14ac:dyDescent="0.25">
      <c r="A2424" s="1142">
        <v>2</v>
      </c>
      <c r="B2424" s="1142">
        <v>8</v>
      </c>
      <c r="C2424" s="1142">
        <v>1</v>
      </c>
      <c r="D2424" s="1142">
        <v>8</v>
      </c>
      <c r="E2424" s="1142">
        <v>7</v>
      </c>
      <c r="F2424" s="1143" t="str">
        <f t="shared" si="74"/>
        <v>02.08.01.08.007</v>
      </c>
      <c r="G2424" s="1144"/>
      <c r="H2424" s="1142" t="s">
        <v>3078</v>
      </c>
      <c r="J2424" s="1142" t="str">
        <f t="shared" si="75"/>
        <v>02.08.01.08.007 Tractheotomy Set</v>
      </c>
    </row>
    <row r="2425" spans="1:10" x14ac:dyDescent="0.25">
      <c r="A2425" s="1142">
        <v>2</v>
      </c>
      <c r="B2425" s="1142">
        <v>8</v>
      </c>
      <c r="C2425" s="1142">
        <v>1</v>
      </c>
      <c r="D2425" s="1142">
        <v>8</v>
      </c>
      <c r="E2425" s="1142">
        <v>8</v>
      </c>
      <c r="F2425" s="1143" t="str">
        <f t="shared" si="74"/>
        <v>02.08.01.08.008</v>
      </c>
      <c r="G2425" s="1144"/>
      <c r="H2425" s="1142" t="s">
        <v>3079</v>
      </c>
      <c r="J2425" s="1142" t="str">
        <f t="shared" si="75"/>
        <v>02.08.01.08.008 Gastro Instestinal Set</v>
      </c>
    </row>
    <row r="2426" spans="1:10" x14ac:dyDescent="0.25">
      <c r="A2426" s="1142">
        <v>2</v>
      </c>
      <c r="B2426" s="1142">
        <v>8</v>
      </c>
      <c r="C2426" s="1142">
        <v>1</v>
      </c>
      <c r="D2426" s="1142">
        <v>8</v>
      </c>
      <c r="E2426" s="1142">
        <v>9</v>
      </c>
      <c r="F2426" s="1143" t="str">
        <f t="shared" si="74"/>
        <v>02.08.01.08.009</v>
      </c>
      <c r="G2426" s="1144"/>
      <c r="H2426" s="1142" t="s">
        <v>3080</v>
      </c>
      <c r="J2426" s="1142" t="str">
        <f t="shared" si="75"/>
        <v>02.08.01.08.009 Blood Exchange</v>
      </c>
    </row>
    <row r="2427" spans="1:10" x14ac:dyDescent="0.25">
      <c r="A2427" s="1142">
        <v>2</v>
      </c>
      <c r="B2427" s="1142">
        <v>8</v>
      </c>
      <c r="C2427" s="1142">
        <v>1</v>
      </c>
      <c r="D2427" s="1142">
        <v>8</v>
      </c>
      <c r="E2427" s="1142">
        <v>10</v>
      </c>
      <c r="F2427" s="1143" t="str">
        <f t="shared" si="74"/>
        <v>02.08.01.08.010</v>
      </c>
      <c r="G2427" s="1144"/>
      <c r="H2427" s="1142" t="s">
        <v>3081</v>
      </c>
      <c r="J2427" s="1142" t="str">
        <f t="shared" si="75"/>
        <v>02.08.01.08.010 Plas and Urology Set</v>
      </c>
    </row>
    <row r="2428" spans="1:10" x14ac:dyDescent="0.25">
      <c r="A2428" s="1142">
        <v>2</v>
      </c>
      <c r="B2428" s="1142">
        <v>8</v>
      </c>
      <c r="C2428" s="1142">
        <v>1</v>
      </c>
      <c r="D2428" s="1142">
        <v>8</v>
      </c>
      <c r="E2428" s="1142">
        <v>11</v>
      </c>
      <c r="F2428" s="1143" t="str">
        <f t="shared" si="74"/>
        <v>02.08.01.08.011</v>
      </c>
      <c r="G2428" s="1144"/>
      <c r="H2428" s="1142" t="s">
        <v>3082</v>
      </c>
      <c r="J2428" s="1142" t="str">
        <f t="shared" si="75"/>
        <v>02.08.01.08.011 Thyroidectomy Set</v>
      </c>
    </row>
    <row r="2429" spans="1:10" x14ac:dyDescent="0.25">
      <c r="A2429" s="1142">
        <v>2</v>
      </c>
      <c r="B2429" s="1142">
        <v>8</v>
      </c>
      <c r="C2429" s="1142">
        <v>1</v>
      </c>
      <c r="D2429" s="1142">
        <v>8</v>
      </c>
      <c r="E2429" s="1142">
        <v>12</v>
      </c>
      <c r="F2429" s="1143" t="str">
        <f t="shared" si="74"/>
        <v>02.08.01.08.012</v>
      </c>
      <c r="G2429" s="1144"/>
      <c r="H2429" s="1142" t="s">
        <v>3083</v>
      </c>
      <c r="J2429" s="1142" t="str">
        <f t="shared" si="75"/>
        <v>02.08.01.08.012 Anaesthesi APP</v>
      </c>
    </row>
    <row r="2430" spans="1:10" x14ac:dyDescent="0.25">
      <c r="A2430" s="1142">
        <v>2</v>
      </c>
      <c r="B2430" s="1142">
        <v>8</v>
      </c>
      <c r="C2430" s="1142">
        <v>1</v>
      </c>
      <c r="D2430" s="1142">
        <v>8</v>
      </c>
      <c r="E2430" s="1142">
        <v>13</v>
      </c>
      <c r="F2430" s="1143" t="str">
        <f t="shared" si="74"/>
        <v>02.08.01.08.013</v>
      </c>
      <c r="G2430" s="1144"/>
      <c r="H2430" s="1142" t="s">
        <v>3084</v>
      </c>
      <c r="J2430" s="1142" t="str">
        <f t="shared" si="75"/>
        <v>02.08.01.08.013 Operating Lamp</v>
      </c>
    </row>
    <row r="2431" spans="1:10" x14ac:dyDescent="0.25">
      <c r="A2431" s="1142">
        <v>2</v>
      </c>
      <c r="B2431" s="1142">
        <v>8</v>
      </c>
      <c r="C2431" s="1142">
        <v>1</v>
      </c>
      <c r="D2431" s="1142">
        <v>8</v>
      </c>
      <c r="E2431" s="1142">
        <v>14</v>
      </c>
      <c r="F2431" s="1143" t="str">
        <f t="shared" si="74"/>
        <v>02.08.01.08.014</v>
      </c>
      <c r="G2431" s="1144"/>
      <c r="H2431" s="1142" t="s">
        <v>3085</v>
      </c>
      <c r="J2431" s="1142" t="str">
        <f t="shared" si="75"/>
        <v>02.08.01.08.014 Operating Table</v>
      </c>
    </row>
    <row r="2432" spans="1:10" x14ac:dyDescent="0.25">
      <c r="A2432" s="1142">
        <v>2</v>
      </c>
      <c r="B2432" s="1142">
        <v>8</v>
      </c>
      <c r="C2432" s="1142">
        <v>1</v>
      </c>
      <c r="D2432" s="1142">
        <v>8</v>
      </c>
      <c r="E2432" s="1142">
        <v>15</v>
      </c>
      <c r="F2432" s="1143" t="str">
        <f t="shared" si="74"/>
        <v>02.08.01.08.015</v>
      </c>
      <c r="G2432" s="1144"/>
      <c r="H2432" s="1142" t="s">
        <v>3086</v>
      </c>
      <c r="J2432" s="1142" t="str">
        <f t="shared" si="75"/>
        <v>02.08.01.08.015 Electro Surgery</v>
      </c>
    </row>
    <row r="2433" spans="1:10" x14ac:dyDescent="0.25">
      <c r="A2433" s="1142">
        <v>2</v>
      </c>
      <c r="B2433" s="1142">
        <v>8</v>
      </c>
      <c r="C2433" s="1142">
        <v>1</v>
      </c>
      <c r="D2433" s="1142">
        <v>8</v>
      </c>
      <c r="E2433" s="1142">
        <v>16</v>
      </c>
      <c r="F2433" s="1143" t="str">
        <f t="shared" si="74"/>
        <v>02.08.01.08.016</v>
      </c>
      <c r="G2433" s="1144"/>
      <c r="H2433" s="1142" t="s">
        <v>3087</v>
      </c>
      <c r="J2433" s="1142" t="str">
        <f t="shared" si="75"/>
        <v>02.08.01.08.016 Endoscopy</v>
      </c>
    </row>
    <row r="2434" spans="1:10" x14ac:dyDescent="0.25">
      <c r="A2434" s="1142">
        <v>2</v>
      </c>
      <c r="B2434" s="1142">
        <v>8</v>
      </c>
      <c r="C2434" s="1142">
        <v>1</v>
      </c>
      <c r="D2434" s="1142">
        <v>8</v>
      </c>
      <c r="E2434" s="1142">
        <v>17</v>
      </c>
      <c r="F2434" s="1143" t="str">
        <f t="shared" si="74"/>
        <v>02.08.01.08.017</v>
      </c>
      <c r="G2434" s="1144"/>
      <c r="H2434" s="1142" t="s">
        <v>2944</v>
      </c>
      <c r="J2434" s="1142" t="str">
        <f t="shared" si="75"/>
        <v>02.08.01.08.017 Suction Pump</v>
      </c>
    </row>
    <row r="2435" spans="1:10" x14ac:dyDescent="0.25">
      <c r="A2435" s="1142">
        <v>2</v>
      </c>
      <c r="B2435" s="1142">
        <v>8</v>
      </c>
      <c r="C2435" s="1142">
        <v>1</v>
      </c>
      <c r="D2435" s="1142">
        <v>8</v>
      </c>
      <c r="E2435" s="1142">
        <v>18</v>
      </c>
      <c r="F2435" s="1143" t="str">
        <f t="shared" si="74"/>
        <v>02.08.01.08.018</v>
      </c>
      <c r="G2435" s="1144"/>
      <c r="H2435" s="1142" t="s">
        <v>3088</v>
      </c>
      <c r="J2435" s="1142" t="str">
        <f t="shared" si="75"/>
        <v>02.08.01.08.018 Respirator</v>
      </c>
    </row>
    <row r="2436" spans="1:10" x14ac:dyDescent="0.25">
      <c r="A2436" s="1142">
        <v>2</v>
      </c>
      <c r="B2436" s="1142">
        <v>8</v>
      </c>
      <c r="C2436" s="1142">
        <v>1</v>
      </c>
      <c r="D2436" s="1142">
        <v>8</v>
      </c>
      <c r="E2436" s="1142">
        <v>19</v>
      </c>
      <c r="F2436" s="1143" t="str">
        <f t="shared" ref="F2436:F2499" si="76">IF(A2436&lt;&gt;"",RIGHT("0"&amp;A2436,2)&amp;"."&amp;RIGHT("0"&amp;B2436,2)&amp;"."&amp;RIGHT("0"&amp;C2436,2)&amp;"."&amp;RIGHT("0"&amp;D2436,2)&amp;"."&amp;IF(LEN(E2436)&lt;3,RIGHT("00"&amp;E2436,3),E2436),"")</f>
        <v>02.08.01.08.019</v>
      </c>
      <c r="G2436" s="1144"/>
      <c r="H2436" s="1142" t="s">
        <v>3089</v>
      </c>
      <c r="J2436" s="1142" t="str">
        <f t="shared" ref="J2436:J2499" si="77">F2436&amp;" "&amp;H2436</f>
        <v>02.08.01.08.019 ECG Analizer</v>
      </c>
    </row>
    <row r="2437" spans="1:10" x14ac:dyDescent="0.25">
      <c r="A2437" s="1142">
        <v>2</v>
      </c>
      <c r="B2437" s="1142">
        <v>8</v>
      </c>
      <c r="C2437" s="1142">
        <v>1</v>
      </c>
      <c r="D2437" s="1142">
        <v>8</v>
      </c>
      <c r="E2437" s="1142">
        <v>20</v>
      </c>
      <c r="F2437" s="1143" t="str">
        <f t="shared" si="76"/>
        <v>02.08.01.08.020</v>
      </c>
      <c r="G2437" s="1144"/>
      <c r="H2437" s="1142" t="s">
        <v>3090</v>
      </c>
      <c r="J2437" s="1142" t="str">
        <f t="shared" si="77"/>
        <v>02.08.01.08.020 CO2 Analizer</v>
      </c>
    </row>
    <row r="2438" spans="1:10" x14ac:dyDescent="0.25">
      <c r="A2438" s="1142">
        <v>2</v>
      </c>
      <c r="B2438" s="1142">
        <v>8</v>
      </c>
      <c r="C2438" s="1142">
        <v>1</v>
      </c>
      <c r="D2438" s="1142">
        <v>8</v>
      </c>
      <c r="E2438" s="1142">
        <v>21</v>
      </c>
      <c r="F2438" s="1143" t="str">
        <f t="shared" si="76"/>
        <v>02.08.01.08.021</v>
      </c>
      <c r="G2438" s="1144"/>
      <c r="H2438" s="1142" t="s">
        <v>3091</v>
      </c>
      <c r="J2438" s="1142" t="str">
        <f t="shared" si="77"/>
        <v>02.08.01.08.021 Blood Presure Monitor</v>
      </c>
    </row>
    <row r="2439" spans="1:10" x14ac:dyDescent="0.25">
      <c r="A2439" s="1142">
        <v>2</v>
      </c>
      <c r="B2439" s="1142">
        <v>8</v>
      </c>
      <c r="C2439" s="1142">
        <v>1</v>
      </c>
      <c r="D2439" s="1142">
        <v>8</v>
      </c>
      <c r="E2439" s="1142">
        <v>22</v>
      </c>
      <c r="F2439" s="1143" t="str">
        <f t="shared" si="76"/>
        <v>02.08.01.08.022</v>
      </c>
      <c r="G2439" s="1144"/>
      <c r="H2439" s="1142" t="s">
        <v>3092</v>
      </c>
      <c r="J2439" s="1142" t="str">
        <f t="shared" si="77"/>
        <v>02.08.01.08.022 Temperatur Monitor</v>
      </c>
    </row>
    <row r="2440" spans="1:10" x14ac:dyDescent="0.25">
      <c r="A2440" s="1142">
        <v>2</v>
      </c>
      <c r="B2440" s="1142">
        <v>8</v>
      </c>
      <c r="C2440" s="1142">
        <v>1</v>
      </c>
      <c r="D2440" s="1142">
        <v>8</v>
      </c>
      <c r="E2440" s="1142">
        <v>23</v>
      </c>
      <c r="F2440" s="1143" t="str">
        <f t="shared" si="76"/>
        <v>02.08.01.08.023</v>
      </c>
      <c r="G2440" s="1144"/>
      <c r="H2440" s="1142" t="s">
        <v>3093</v>
      </c>
      <c r="J2440" s="1142" t="str">
        <f t="shared" si="77"/>
        <v>02.08.01.08.023 Operating Microscope</v>
      </c>
    </row>
    <row r="2441" spans="1:10" x14ac:dyDescent="0.25">
      <c r="A2441" s="1142">
        <v>2</v>
      </c>
      <c r="B2441" s="1142">
        <v>8</v>
      </c>
      <c r="C2441" s="1142">
        <v>1</v>
      </c>
      <c r="D2441" s="1142">
        <v>8</v>
      </c>
      <c r="E2441" s="1142">
        <v>24</v>
      </c>
      <c r="F2441" s="1143" t="str">
        <f t="shared" si="76"/>
        <v>02.08.01.08.024</v>
      </c>
      <c r="G2441" s="1144"/>
      <c r="H2441" s="1142" t="s">
        <v>3094</v>
      </c>
      <c r="J2441" s="1142" t="str">
        <f t="shared" si="77"/>
        <v>02.08.01.08.024 Infusion Pump</v>
      </c>
    </row>
    <row r="2442" spans="1:10" x14ac:dyDescent="0.25">
      <c r="A2442" s="1142">
        <v>2</v>
      </c>
      <c r="B2442" s="1142">
        <v>8</v>
      </c>
      <c r="C2442" s="1142">
        <v>1</v>
      </c>
      <c r="D2442" s="1142">
        <v>8</v>
      </c>
      <c r="E2442" s="1142">
        <v>25</v>
      </c>
      <c r="F2442" s="1143" t="str">
        <f t="shared" si="76"/>
        <v>02.08.01.08.025</v>
      </c>
      <c r="G2442" s="1144"/>
      <c r="H2442" s="1142" t="s">
        <v>3095</v>
      </c>
      <c r="J2442" s="1142" t="str">
        <f t="shared" si="77"/>
        <v>02.08.01.08.025 Cryo Surgery</v>
      </c>
    </row>
    <row r="2443" spans="1:10" x14ac:dyDescent="0.25">
      <c r="A2443" s="1142">
        <v>2</v>
      </c>
      <c r="B2443" s="1142">
        <v>8</v>
      </c>
      <c r="C2443" s="1142">
        <v>1</v>
      </c>
      <c r="D2443" s="1142">
        <v>8</v>
      </c>
      <c r="E2443" s="1142">
        <v>26</v>
      </c>
      <c r="F2443" s="1143" t="str">
        <f t="shared" si="76"/>
        <v>02.08.01.08.026</v>
      </c>
      <c r="G2443" s="1144"/>
      <c r="H2443" s="1142" t="s">
        <v>3096</v>
      </c>
      <c r="J2443" s="1142" t="str">
        <f t="shared" si="77"/>
        <v>02.08.01.08.026 UV Sterizer</v>
      </c>
    </row>
    <row r="2444" spans="1:10" x14ac:dyDescent="0.25">
      <c r="A2444" s="1142">
        <v>2</v>
      </c>
      <c r="B2444" s="1142">
        <v>8</v>
      </c>
      <c r="C2444" s="1142">
        <v>1</v>
      </c>
      <c r="D2444" s="1142">
        <v>8</v>
      </c>
      <c r="E2444" s="1142">
        <v>27</v>
      </c>
      <c r="F2444" s="1143" t="str">
        <f t="shared" si="76"/>
        <v>02.08.01.08.027</v>
      </c>
      <c r="G2444" s="1144"/>
      <c r="H2444" s="1142" t="s">
        <v>3097</v>
      </c>
      <c r="J2444" s="1142" t="str">
        <f t="shared" si="77"/>
        <v>02.08.01.08.027 Defibrilator</v>
      </c>
    </row>
    <row r="2445" spans="1:10" x14ac:dyDescent="0.25">
      <c r="A2445" s="1142">
        <v>2</v>
      </c>
      <c r="B2445" s="1142">
        <v>8</v>
      </c>
      <c r="C2445" s="1142">
        <v>1</v>
      </c>
      <c r="D2445" s="1142">
        <v>8</v>
      </c>
      <c r="E2445" s="1142">
        <v>28</v>
      </c>
      <c r="F2445" s="1143" t="str">
        <f t="shared" si="76"/>
        <v>02.08.01.08.028</v>
      </c>
      <c r="G2445" s="1144"/>
      <c r="H2445" s="1142" t="s">
        <v>3098</v>
      </c>
      <c r="J2445" s="1142" t="str">
        <f t="shared" si="77"/>
        <v>02.08.01.08.028 Patlent Monitor</v>
      </c>
    </row>
    <row r="2446" spans="1:10" x14ac:dyDescent="0.25">
      <c r="A2446" s="1142">
        <v>2</v>
      </c>
      <c r="B2446" s="1142">
        <v>8</v>
      </c>
      <c r="C2446" s="1142">
        <v>1</v>
      </c>
      <c r="D2446" s="1142">
        <v>8</v>
      </c>
      <c r="E2446" s="1142">
        <v>29</v>
      </c>
      <c r="F2446" s="1143" t="str">
        <f t="shared" si="76"/>
        <v>02.08.01.08.029</v>
      </c>
      <c r="G2446" s="1144"/>
      <c r="H2446" s="1142" t="s">
        <v>3099</v>
      </c>
      <c r="J2446" s="1142" t="str">
        <f t="shared" si="77"/>
        <v>02.08.01.08.029 Ultra Sound Cleaner</v>
      </c>
    </row>
    <row r="2447" spans="1:10" x14ac:dyDescent="0.25">
      <c r="A2447" s="1142">
        <v>2</v>
      </c>
      <c r="B2447" s="1142">
        <v>8</v>
      </c>
      <c r="C2447" s="1142">
        <v>1</v>
      </c>
      <c r="D2447" s="1142">
        <v>8</v>
      </c>
      <c r="E2447" s="1142">
        <v>30</v>
      </c>
      <c r="F2447" s="1143" t="str">
        <f t="shared" si="76"/>
        <v>02.08.01.08.030</v>
      </c>
      <c r="G2447" s="1144"/>
      <c r="H2447" s="1142" t="s">
        <v>3100</v>
      </c>
      <c r="J2447" s="1142" t="str">
        <f t="shared" si="77"/>
        <v>02.08.01.08.030 USG</v>
      </c>
    </row>
    <row r="2448" spans="1:10" x14ac:dyDescent="0.25">
      <c r="A2448" s="1142">
        <v>2</v>
      </c>
      <c r="B2448" s="1142">
        <v>8</v>
      </c>
      <c r="C2448" s="1142">
        <v>1</v>
      </c>
      <c r="D2448" s="1142">
        <v>8</v>
      </c>
      <c r="E2448" s="1142">
        <v>31</v>
      </c>
      <c r="F2448" s="1143" t="str">
        <f t="shared" si="76"/>
        <v>02.08.01.08.031</v>
      </c>
      <c r="G2448" s="1144"/>
      <c r="H2448" s="1142" t="s">
        <v>3101</v>
      </c>
      <c r="J2448" s="1142" t="str">
        <f t="shared" si="77"/>
        <v>02.08.01.08.031 Autoclave Table</v>
      </c>
    </row>
    <row r="2449" spans="1:10" x14ac:dyDescent="0.25">
      <c r="A2449" s="1142">
        <v>2</v>
      </c>
      <c r="B2449" s="1142">
        <v>8</v>
      </c>
      <c r="C2449" s="1142">
        <v>1</v>
      </c>
      <c r="D2449" s="1142">
        <v>8</v>
      </c>
      <c r="E2449" s="1142">
        <v>32</v>
      </c>
      <c r="F2449" s="1143" t="str">
        <f t="shared" si="76"/>
        <v>02.08.01.08.032</v>
      </c>
      <c r="G2449" s="1144"/>
      <c r="H2449" s="1142" t="s">
        <v>3102</v>
      </c>
      <c r="J2449" s="1142" t="str">
        <f t="shared" si="77"/>
        <v>02.08.01.08.032 Baby Incubator</v>
      </c>
    </row>
    <row r="2450" spans="1:10" x14ac:dyDescent="0.25">
      <c r="A2450" s="1142">
        <v>2</v>
      </c>
      <c r="B2450" s="1142">
        <v>8</v>
      </c>
      <c r="C2450" s="1142">
        <v>1</v>
      </c>
      <c r="D2450" s="1142">
        <v>8</v>
      </c>
      <c r="E2450" s="1142">
        <v>33</v>
      </c>
      <c r="F2450" s="1143" t="str">
        <f t="shared" si="76"/>
        <v>02.08.01.08.033</v>
      </c>
      <c r="G2450" s="1144"/>
      <c r="H2450" s="1142" t="s">
        <v>3103</v>
      </c>
      <c r="J2450" s="1142" t="str">
        <f t="shared" si="77"/>
        <v>02.08.01.08.033 Phono Cardiograph</v>
      </c>
    </row>
    <row r="2451" spans="1:10" x14ac:dyDescent="0.25">
      <c r="A2451" s="1142">
        <v>2</v>
      </c>
      <c r="B2451" s="1142">
        <v>8</v>
      </c>
      <c r="C2451" s="1142">
        <v>1</v>
      </c>
      <c r="D2451" s="1142">
        <v>8</v>
      </c>
      <c r="E2451" s="1142">
        <v>34</v>
      </c>
      <c r="F2451" s="1143" t="str">
        <f t="shared" si="76"/>
        <v>02.08.01.08.034</v>
      </c>
      <c r="G2451" s="1144"/>
      <c r="H2451" s="1142" t="s">
        <v>3104</v>
      </c>
      <c r="J2451" s="1142" t="str">
        <f t="shared" si="77"/>
        <v>02.08.01.08.034 Colposcope</v>
      </c>
    </row>
    <row r="2452" spans="1:10" x14ac:dyDescent="0.25">
      <c r="A2452" s="1142">
        <v>2</v>
      </c>
      <c r="B2452" s="1142">
        <v>8</v>
      </c>
      <c r="C2452" s="1142">
        <v>1</v>
      </c>
      <c r="D2452" s="1142">
        <v>8</v>
      </c>
      <c r="E2452" s="1142">
        <v>35</v>
      </c>
      <c r="F2452" s="1143" t="str">
        <f t="shared" si="76"/>
        <v>02.08.01.08.035</v>
      </c>
      <c r="G2452" s="1144"/>
      <c r="H2452" s="1142" t="s">
        <v>3105</v>
      </c>
      <c r="J2452" s="1142" t="str">
        <f t="shared" si="77"/>
        <v>02.08.01.08.035 Ecchotonometer</v>
      </c>
    </row>
    <row r="2453" spans="1:10" x14ac:dyDescent="0.25">
      <c r="A2453" s="1142">
        <v>2</v>
      </c>
      <c r="B2453" s="1142">
        <v>8</v>
      </c>
      <c r="C2453" s="1142">
        <v>1</v>
      </c>
      <c r="D2453" s="1142">
        <v>8</v>
      </c>
      <c r="E2453" s="1142">
        <v>36</v>
      </c>
      <c r="F2453" s="1143" t="str">
        <f t="shared" si="76"/>
        <v>02.08.01.08.036</v>
      </c>
      <c r="G2453" s="1144"/>
      <c r="H2453" s="1142" t="s">
        <v>3106</v>
      </c>
      <c r="J2453" s="1142" t="str">
        <f t="shared" si="77"/>
        <v>02.08.01.08.036 Centrifuge</v>
      </c>
    </row>
    <row r="2454" spans="1:10" x14ac:dyDescent="0.25">
      <c r="A2454" s="1142">
        <v>2</v>
      </c>
      <c r="B2454" s="1142">
        <v>8</v>
      </c>
      <c r="C2454" s="1142">
        <v>1</v>
      </c>
      <c r="D2454" s="1142">
        <v>8</v>
      </c>
      <c r="E2454" s="1142">
        <v>37</v>
      </c>
      <c r="F2454" s="1143" t="str">
        <f t="shared" si="76"/>
        <v>02.08.01.08.037</v>
      </c>
      <c r="G2454" s="1144"/>
      <c r="H2454" s="1142" t="s">
        <v>3107</v>
      </c>
      <c r="J2454" s="1142" t="str">
        <f t="shared" si="77"/>
        <v>02.08.01.08.037 Plame Photometer</v>
      </c>
    </row>
    <row r="2455" spans="1:10" x14ac:dyDescent="0.25">
      <c r="A2455" s="1142">
        <v>2</v>
      </c>
      <c r="B2455" s="1142">
        <v>8</v>
      </c>
      <c r="C2455" s="1142">
        <v>1</v>
      </c>
      <c r="D2455" s="1142">
        <v>8</v>
      </c>
      <c r="E2455" s="1142">
        <v>38</v>
      </c>
      <c r="F2455" s="1143" t="str">
        <f t="shared" si="76"/>
        <v>02.08.01.08.038</v>
      </c>
      <c r="G2455" s="1144"/>
      <c r="H2455" s="1142" t="s">
        <v>3108</v>
      </c>
      <c r="J2455" s="1142" t="str">
        <f t="shared" si="77"/>
        <v>02.08.01.08.038 Spectrophotometer</v>
      </c>
    </row>
    <row r="2456" spans="1:10" x14ac:dyDescent="0.25">
      <c r="A2456" s="1142">
        <v>2</v>
      </c>
      <c r="B2456" s="1142">
        <v>8</v>
      </c>
      <c r="C2456" s="1142">
        <v>1</v>
      </c>
      <c r="D2456" s="1142">
        <v>8</v>
      </c>
      <c r="E2456" s="1142">
        <v>39</v>
      </c>
      <c r="F2456" s="1143" t="str">
        <f t="shared" si="76"/>
        <v>02.08.01.08.039</v>
      </c>
      <c r="G2456" s="1144"/>
      <c r="H2456" s="1142" t="s">
        <v>3109</v>
      </c>
      <c r="J2456" s="1142" t="str">
        <f t="shared" si="77"/>
        <v>02.08.01.08.039 Bood Gas Anayser</v>
      </c>
    </row>
    <row r="2457" spans="1:10" x14ac:dyDescent="0.25">
      <c r="A2457" s="1142">
        <v>2</v>
      </c>
      <c r="B2457" s="1142">
        <v>8</v>
      </c>
      <c r="C2457" s="1142">
        <v>1</v>
      </c>
      <c r="D2457" s="1142">
        <v>8</v>
      </c>
      <c r="E2457" s="1142">
        <v>40</v>
      </c>
      <c r="F2457" s="1143" t="str">
        <f t="shared" si="76"/>
        <v>02.08.01.08.040</v>
      </c>
      <c r="G2457" s="1144"/>
      <c r="H2457" s="1142" t="s">
        <v>3110</v>
      </c>
      <c r="J2457" s="1142" t="str">
        <f t="shared" si="77"/>
        <v>02.08.01.08.040 Water Bath</v>
      </c>
    </row>
    <row r="2458" spans="1:10" x14ac:dyDescent="0.25">
      <c r="A2458" s="1142">
        <v>2</v>
      </c>
      <c r="B2458" s="1142">
        <v>8</v>
      </c>
      <c r="C2458" s="1142">
        <v>1</v>
      </c>
      <c r="D2458" s="1142">
        <v>8</v>
      </c>
      <c r="E2458" s="1142">
        <v>41</v>
      </c>
      <c r="F2458" s="1143" t="str">
        <f t="shared" si="76"/>
        <v>02.08.01.08.041</v>
      </c>
      <c r="G2458" s="1144"/>
      <c r="H2458" s="1142" t="s">
        <v>3111</v>
      </c>
      <c r="J2458" s="1142" t="str">
        <f t="shared" si="77"/>
        <v>02.08.01.08.041 Magnetic Stirre</v>
      </c>
    </row>
    <row r="2459" spans="1:10" x14ac:dyDescent="0.25">
      <c r="A2459" s="1142">
        <v>2</v>
      </c>
      <c r="B2459" s="1142">
        <v>8</v>
      </c>
      <c r="C2459" s="1142">
        <v>1</v>
      </c>
      <c r="D2459" s="1142">
        <v>8</v>
      </c>
      <c r="E2459" s="1142">
        <v>42</v>
      </c>
      <c r="F2459" s="1143" t="str">
        <f t="shared" si="76"/>
        <v>02.08.01.08.042</v>
      </c>
      <c r="G2459" s="1144"/>
      <c r="H2459" s="1142" t="s">
        <v>3112</v>
      </c>
      <c r="J2459" s="1142" t="str">
        <f t="shared" si="77"/>
        <v>02.08.01.08.042 Colony Counter</v>
      </c>
    </row>
    <row r="2460" spans="1:10" x14ac:dyDescent="0.25">
      <c r="A2460" s="1142">
        <v>2</v>
      </c>
      <c r="B2460" s="1142">
        <v>8</v>
      </c>
      <c r="C2460" s="1142">
        <v>1</v>
      </c>
      <c r="D2460" s="1142">
        <v>8</v>
      </c>
      <c r="E2460" s="1142">
        <v>43</v>
      </c>
      <c r="F2460" s="1143" t="str">
        <f t="shared" si="76"/>
        <v>02.08.01.08.043</v>
      </c>
      <c r="G2460" s="1144"/>
      <c r="H2460" s="1142" t="s">
        <v>3113</v>
      </c>
      <c r="J2460" s="1142" t="str">
        <f t="shared" si="77"/>
        <v>02.08.01.08.043 Dry Oven</v>
      </c>
    </row>
    <row r="2461" spans="1:10" x14ac:dyDescent="0.25">
      <c r="A2461" s="1142">
        <v>2</v>
      </c>
      <c r="B2461" s="1142">
        <v>8</v>
      </c>
      <c r="C2461" s="1142">
        <v>1</v>
      </c>
      <c r="D2461" s="1142">
        <v>8</v>
      </c>
      <c r="E2461" s="1142">
        <v>44</v>
      </c>
      <c r="F2461" s="1143" t="str">
        <f t="shared" si="76"/>
        <v>02.08.01.08.044</v>
      </c>
      <c r="G2461" s="1144"/>
      <c r="H2461" s="1142" t="s">
        <v>3114</v>
      </c>
      <c r="J2461" s="1142" t="str">
        <f t="shared" si="77"/>
        <v>02.08.01.08.044 Instalasi Gas Medis</v>
      </c>
    </row>
    <row r="2462" spans="1:10" x14ac:dyDescent="0.25">
      <c r="A2462" s="1142">
        <v>2</v>
      </c>
      <c r="B2462" s="1142">
        <v>8</v>
      </c>
      <c r="C2462" s="1142">
        <v>1</v>
      </c>
      <c r="D2462" s="1142">
        <v>8</v>
      </c>
      <c r="E2462" s="1142">
        <v>45</v>
      </c>
      <c r="F2462" s="1143" t="str">
        <f t="shared" si="76"/>
        <v>02.08.01.08.045</v>
      </c>
      <c r="G2462" s="1144"/>
      <c r="H2462" s="1142" t="s">
        <v>3115</v>
      </c>
      <c r="J2462" s="1142" t="str">
        <f t="shared" si="77"/>
        <v>02.08.01.08.045 Video Camera dan Recorder</v>
      </c>
    </row>
    <row r="2463" spans="1:10" x14ac:dyDescent="0.25">
      <c r="A2463" s="1142">
        <v>2</v>
      </c>
      <c r="B2463" s="1142">
        <v>8</v>
      </c>
      <c r="C2463" s="1142">
        <v>1</v>
      </c>
      <c r="D2463" s="1142">
        <v>8</v>
      </c>
      <c r="E2463" s="1142">
        <v>46</v>
      </c>
      <c r="F2463" s="1143" t="str">
        <f t="shared" si="76"/>
        <v>02.08.01.08.046</v>
      </c>
      <c r="G2463" s="1144"/>
      <c r="H2463" s="1142" t="s">
        <v>3116</v>
      </c>
      <c r="J2463" s="1142" t="str">
        <f t="shared" si="77"/>
        <v>02.08.01.08.046 Laser Coagulator</v>
      </c>
    </row>
    <row r="2464" spans="1:10" x14ac:dyDescent="0.25">
      <c r="A2464" s="1142">
        <v>2</v>
      </c>
      <c r="B2464" s="1142">
        <v>8</v>
      </c>
      <c r="C2464" s="1142">
        <v>1</v>
      </c>
      <c r="D2464" s="1142">
        <v>8</v>
      </c>
      <c r="E2464" s="1142">
        <v>47</v>
      </c>
      <c r="F2464" s="1143" t="str">
        <f t="shared" si="76"/>
        <v>02.08.01.08.047</v>
      </c>
      <c r="G2464" s="1144"/>
      <c r="H2464" s="1142" t="s">
        <v>3117</v>
      </c>
      <c r="J2464" s="1142" t="str">
        <f t="shared" si="77"/>
        <v>02.08.01.08.047 Refrigerator</v>
      </c>
    </row>
    <row r="2465" spans="1:10" x14ac:dyDescent="0.25">
      <c r="A2465" s="1142">
        <v>2</v>
      </c>
      <c r="B2465" s="1142">
        <v>8</v>
      </c>
      <c r="C2465" s="1142">
        <v>1</v>
      </c>
      <c r="D2465" s="1142">
        <v>8</v>
      </c>
      <c r="E2465" s="1142">
        <v>48</v>
      </c>
      <c r="F2465" s="1143" t="str">
        <f t="shared" si="76"/>
        <v>02.08.01.08.048</v>
      </c>
      <c r="G2465" s="1144"/>
      <c r="H2465" s="1142" t="s">
        <v>3118</v>
      </c>
      <c r="J2465" s="1142" t="str">
        <f t="shared" si="77"/>
        <v>02.08.01.08.048 Moble Operating Lamp</v>
      </c>
    </row>
    <row r="2466" spans="1:10" x14ac:dyDescent="0.25">
      <c r="A2466" s="1142">
        <v>2</v>
      </c>
      <c r="B2466" s="1142">
        <v>8</v>
      </c>
      <c r="C2466" s="1142">
        <v>1</v>
      </c>
      <c r="D2466" s="1142">
        <v>8</v>
      </c>
      <c r="E2466" s="1142">
        <v>49</v>
      </c>
      <c r="F2466" s="1143" t="str">
        <f t="shared" si="76"/>
        <v>02.08.01.08.049</v>
      </c>
      <c r="G2466" s="1144"/>
      <c r="H2466" s="1142" t="s">
        <v>3119</v>
      </c>
      <c r="J2466" s="1142" t="str">
        <f t="shared" si="77"/>
        <v>02.08.01.08.049 Electrrolyte Analyser</v>
      </c>
    </row>
    <row r="2467" spans="1:10" x14ac:dyDescent="0.25">
      <c r="A2467" s="1142">
        <v>2</v>
      </c>
      <c r="B2467" s="1142">
        <v>8</v>
      </c>
      <c r="C2467" s="1142">
        <v>1</v>
      </c>
      <c r="D2467" s="1142">
        <v>8</v>
      </c>
      <c r="E2467" s="1142">
        <v>50</v>
      </c>
      <c r="F2467" s="1143" t="str">
        <f t="shared" si="76"/>
        <v>02.08.01.08.050</v>
      </c>
      <c r="G2467" s="1144"/>
      <c r="H2467" s="1142" t="s">
        <v>3120</v>
      </c>
      <c r="J2467" s="1142" t="str">
        <f t="shared" si="77"/>
        <v>02.08.01.08.050 Microtome</v>
      </c>
    </row>
    <row r="2468" spans="1:10" x14ac:dyDescent="0.25">
      <c r="A2468" s="1142">
        <v>2</v>
      </c>
      <c r="B2468" s="1142">
        <v>8</v>
      </c>
      <c r="C2468" s="1142">
        <v>1</v>
      </c>
      <c r="D2468" s="1142">
        <v>8</v>
      </c>
      <c r="E2468" s="1142">
        <v>51</v>
      </c>
      <c r="F2468" s="1143" t="str">
        <f t="shared" si="76"/>
        <v>02.08.01.08.051</v>
      </c>
      <c r="G2468" s="1144"/>
      <c r="H2468" s="1142" t="s">
        <v>3121</v>
      </c>
      <c r="J2468" s="1142" t="str">
        <f t="shared" si="77"/>
        <v>02.08.01.08.051 Polygraph</v>
      </c>
    </row>
    <row r="2469" spans="1:10" x14ac:dyDescent="0.25">
      <c r="A2469" s="1142">
        <v>2</v>
      </c>
      <c r="B2469" s="1142">
        <v>8</v>
      </c>
      <c r="C2469" s="1142">
        <v>1</v>
      </c>
      <c r="D2469" s="1142">
        <v>8</v>
      </c>
      <c r="E2469" s="1142">
        <v>52</v>
      </c>
      <c r="F2469" s="1143" t="str">
        <f t="shared" si="76"/>
        <v>02.08.01.08.052</v>
      </c>
      <c r="G2469" s="1144"/>
      <c r="H2469" s="1142" t="s">
        <v>3122</v>
      </c>
      <c r="J2469" s="1142" t="str">
        <f t="shared" si="77"/>
        <v>02.08.01.08.052 Mobile X Raycam</v>
      </c>
    </row>
    <row r="2470" spans="1:10" x14ac:dyDescent="0.25">
      <c r="A2470" s="1142">
        <v>2</v>
      </c>
      <c r="B2470" s="1142">
        <v>8</v>
      </c>
      <c r="C2470" s="1142">
        <v>1</v>
      </c>
      <c r="D2470" s="1142">
        <v>8</v>
      </c>
      <c r="E2470" s="1142">
        <v>53</v>
      </c>
      <c r="F2470" s="1143" t="str">
        <f t="shared" si="76"/>
        <v>02.08.01.08.053</v>
      </c>
      <c r="G2470" s="1144"/>
      <c r="H2470" s="1142" t="s">
        <v>3123</v>
      </c>
      <c r="J2470" s="1142" t="str">
        <f t="shared" si="77"/>
        <v>02.08.01.08.053 Alat Kedokteran Bedah Lain-Lain</v>
      </c>
    </row>
    <row r="2471" spans="1:10" x14ac:dyDescent="0.25">
      <c r="A2471" s="1142">
        <v>2</v>
      </c>
      <c r="B2471" s="1142">
        <v>8</v>
      </c>
      <c r="C2471" s="1142">
        <v>1</v>
      </c>
      <c r="D2471" s="1142">
        <v>9</v>
      </c>
      <c r="E2471" s="1142">
        <v>1</v>
      </c>
      <c r="F2471" s="1143" t="str">
        <f t="shared" si="76"/>
        <v>02.08.01.09.001</v>
      </c>
      <c r="G2471" s="1144"/>
      <c r="H2471" s="1142" t="s">
        <v>3124</v>
      </c>
      <c r="J2471" s="1142" t="str">
        <f t="shared" si="77"/>
        <v>02.08.01.09.001 Normal Delevey Set</v>
      </c>
    </row>
    <row r="2472" spans="1:10" x14ac:dyDescent="0.25">
      <c r="A2472" s="1142">
        <v>2</v>
      </c>
      <c r="B2472" s="1142">
        <v>8</v>
      </c>
      <c r="C2472" s="1142">
        <v>1</v>
      </c>
      <c r="D2472" s="1142">
        <v>9</v>
      </c>
      <c r="E2472" s="1142">
        <v>2</v>
      </c>
      <c r="F2472" s="1143" t="str">
        <f t="shared" si="76"/>
        <v>02.08.01.09.002</v>
      </c>
      <c r="G2472" s="1144"/>
      <c r="H2472" s="1142" t="s">
        <v>3125</v>
      </c>
      <c r="J2472" s="1142" t="str">
        <f t="shared" si="77"/>
        <v>02.08.01.09.002 Eysterrectomy Set</v>
      </c>
    </row>
    <row r="2473" spans="1:10" x14ac:dyDescent="0.25">
      <c r="A2473" s="1142">
        <v>2</v>
      </c>
      <c r="B2473" s="1142">
        <v>8</v>
      </c>
      <c r="C2473" s="1142">
        <v>1</v>
      </c>
      <c r="D2473" s="1142">
        <v>9</v>
      </c>
      <c r="E2473" s="1142">
        <v>3</v>
      </c>
      <c r="F2473" s="1143" t="str">
        <f t="shared" si="76"/>
        <v>02.08.01.09.003</v>
      </c>
      <c r="G2473" s="1144"/>
      <c r="H2473" s="1142" t="s">
        <v>3126</v>
      </c>
      <c r="J2473" s="1142" t="str">
        <f t="shared" si="77"/>
        <v>02.08.01.09.003 Caesarean Section Set</v>
      </c>
    </row>
    <row r="2474" spans="1:10" x14ac:dyDescent="0.25">
      <c r="A2474" s="1142">
        <v>2</v>
      </c>
      <c r="B2474" s="1142">
        <v>8</v>
      </c>
      <c r="C2474" s="1142">
        <v>1</v>
      </c>
      <c r="D2474" s="1142">
        <v>9</v>
      </c>
      <c r="E2474" s="1142">
        <v>4</v>
      </c>
      <c r="F2474" s="1143" t="str">
        <f t="shared" si="76"/>
        <v>02.08.01.09.004</v>
      </c>
      <c r="G2474" s="1144"/>
      <c r="H2474" s="1142" t="s">
        <v>3127</v>
      </c>
      <c r="J2474" s="1142" t="str">
        <f t="shared" si="77"/>
        <v>02.08.01.09.004 Pattologikal Delivery Set</v>
      </c>
    </row>
    <row r="2475" spans="1:10" x14ac:dyDescent="0.25">
      <c r="A2475" s="1142">
        <v>2</v>
      </c>
      <c r="B2475" s="1142">
        <v>8</v>
      </c>
      <c r="C2475" s="1142">
        <v>1</v>
      </c>
      <c r="D2475" s="1142">
        <v>9</v>
      </c>
      <c r="E2475" s="1142">
        <v>5</v>
      </c>
      <c r="F2475" s="1143" t="str">
        <f t="shared" si="76"/>
        <v>02.08.01.09.005</v>
      </c>
      <c r="G2475" s="1144"/>
      <c r="H2475" s="1142" t="s">
        <v>3128</v>
      </c>
      <c r="J2475" s="1142" t="str">
        <f t="shared" si="77"/>
        <v>02.08.01.09.005 Embryotomy Set</v>
      </c>
    </row>
    <row r="2476" spans="1:10" x14ac:dyDescent="0.25">
      <c r="A2476" s="1142">
        <v>2</v>
      </c>
      <c r="B2476" s="1142">
        <v>8</v>
      </c>
      <c r="C2476" s="1142">
        <v>1</v>
      </c>
      <c r="D2476" s="1142">
        <v>9</v>
      </c>
      <c r="E2476" s="1142">
        <v>6</v>
      </c>
      <c r="F2476" s="1143" t="str">
        <f t="shared" si="76"/>
        <v>02.08.01.09.006</v>
      </c>
      <c r="G2476" s="1144"/>
      <c r="H2476" s="1142" t="s">
        <v>3129</v>
      </c>
      <c r="J2476" s="1142" t="str">
        <f t="shared" si="77"/>
        <v>02.08.01.09.006 Vaginal Stresation</v>
      </c>
    </row>
    <row r="2477" spans="1:10" x14ac:dyDescent="0.25">
      <c r="A2477" s="1142">
        <v>2</v>
      </c>
      <c r="B2477" s="1142">
        <v>8</v>
      </c>
      <c r="C2477" s="1142">
        <v>1</v>
      </c>
      <c r="D2477" s="1142">
        <v>9</v>
      </c>
      <c r="E2477" s="1142">
        <v>7</v>
      </c>
      <c r="F2477" s="1143" t="str">
        <f t="shared" si="76"/>
        <v>02.08.01.09.007</v>
      </c>
      <c r="G2477" s="1144"/>
      <c r="H2477" s="1142" t="s">
        <v>3130</v>
      </c>
      <c r="J2477" s="1142" t="str">
        <f t="shared" si="77"/>
        <v>02.08.01.09.007 Perinatiologi Set</v>
      </c>
    </row>
    <row r="2478" spans="1:10" x14ac:dyDescent="0.25">
      <c r="A2478" s="1142">
        <v>2</v>
      </c>
      <c r="B2478" s="1142">
        <v>8</v>
      </c>
      <c r="C2478" s="1142">
        <v>1</v>
      </c>
      <c r="D2478" s="1142">
        <v>9</v>
      </c>
      <c r="E2478" s="1142">
        <v>8</v>
      </c>
      <c r="F2478" s="1143" t="str">
        <f t="shared" si="76"/>
        <v>02.08.01.09.008</v>
      </c>
      <c r="G2478" s="1144"/>
      <c r="H2478" s="1142" t="s">
        <v>3131</v>
      </c>
      <c r="J2478" s="1142" t="str">
        <f t="shared" si="77"/>
        <v>02.08.01.09.008 Curetate and Dilation Set</v>
      </c>
    </row>
    <row r="2479" spans="1:10" x14ac:dyDescent="0.25">
      <c r="A2479" s="1142">
        <v>2</v>
      </c>
      <c r="B2479" s="1142">
        <v>8</v>
      </c>
      <c r="C2479" s="1142">
        <v>1</v>
      </c>
      <c r="D2479" s="1142">
        <v>9</v>
      </c>
      <c r="E2479" s="1142">
        <v>9</v>
      </c>
      <c r="F2479" s="1143" t="str">
        <f t="shared" si="76"/>
        <v>02.08.01.09.009</v>
      </c>
      <c r="G2479" s="1144"/>
      <c r="H2479" s="1142" t="s">
        <v>3132</v>
      </c>
      <c r="J2479" s="1142" t="str">
        <f t="shared" si="77"/>
        <v>02.08.01.09.009 Vaginal Revair Set</v>
      </c>
    </row>
    <row r="2480" spans="1:10" x14ac:dyDescent="0.25">
      <c r="A2480" s="1142">
        <v>2</v>
      </c>
      <c r="B2480" s="1142">
        <v>8</v>
      </c>
      <c r="C2480" s="1142">
        <v>1</v>
      </c>
      <c r="D2480" s="1142">
        <v>9</v>
      </c>
      <c r="E2480" s="1142">
        <v>10</v>
      </c>
      <c r="F2480" s="1143" t="str">
        <f t="shared" si="76"/>
        <v>02.08.01.09.010</v>
      </c>
      <c r="G2480" s="1144"/>
      <c r="H2480" s="1142" t="s">
        <v>3133</v>
      </c>
      <c r="J2480" s="1142" t="str">
        <f t="shared" si="77"/>
        <v>02.08.01.09.010 Basic Obsteric Set</v>
      </c>
    </row>
    <row r="2481" spans="1:10" x14ac:dyDescent="0.25">
      <c r="A2481" s="1142">
        <v>2</v>
      </c>
      <c r="B2481" s="1142">
        <v>8</v>
      </c>
      <c r="C2481" s="1142">
        <v>1</v>
      </c>
      <c r="D2481" s="1142">
        <v>9</v>
      </c>
      <c r="E2481" s="1142">
        <v>11</v>
      </c>
      <c r="F2481" s="1143" t="str">
        <f t="shared" si="76"/>
        <v>02.08.01.09.011</v>
      </c>
      <c r="G2481" s="1144"/>
      <c r="H2481" s="1142" t="s">
        <v>3134</v>
      </c>
      <c r="J2481" s="1142" t="str">
        <f t="shared" si="77"/>
        <v>02.08.01.09.011 Ginological Examining Table</v>
      </c>
    </row>
    <row r="2482" spans="1:10" x14ac:dyDescent="0.25">
      <c r="A2482" s="1142">
        <v>2</v>
      </c>
      <c r="B2482" s="1142">
        <v>8</v>
      </c>
      <c r="C2482" s="1142">
        <v>1</v>
      </c>
      <c r="D2482" s="1142">
        <v>9</v>
      </c>
      <c r="E2482" s="1142">
        <v>12</v>
      </c>
      <c r="F2482" s="1143" t="str">
        <f t="shared" si="76"/>
        <v>02.08.01.09.012</v>
      </c>
      <c r="G2482" s="1144"/>
      <c r="H2482" s="1142" t="s">
        <v>3135</v>
      </c>
      <c r="J2482" s="1142" t="str">
        <f t="shared" si="77"/>
        <v>02.08.01.09.012 Delevery and Operating Table</v>
      </c>
    </row>
    <row r="2483" spans="1:10" x14ac:dyDescent="0.25">
      <c r="A2483" s="1142">
        <v>2</v>
      </c>
      <c r="B2483" s="1142">
        <v>8</v>
      </c>
      <c r="C2483" s="1142">
        <v>1</v>
      </c>
      <c r="D2483" s="1142">
        <v>9</v>
      </c>
      <c r="E2483" s="1142">
        <v>13</v>
      </c>
      <c r="F2483" s="1143" t="str">
        <f t="shared" si="76"/>
        <v>02.08.01.09.013</v>
      </c>
      <c r="G2483" s="1144"/>
      <c r="H2483" s="1142" t="s">
        <v>3136</v>
      </c>
      <c r="J2483" s="1142" t="str">
        <f t="shared" si="77"/>
        <v>02.08.01.09.013 Trubes Stethoscop</v>
      </c>
    </row>
    <row r="2484" spans="1:10" x14ac:dyDescent="0.25">
      <c r="A2484" s="1142">
        <v>2</v>
      </c>
      <c r="B2484" s="1142">
        <v>8</v>
      </c>
      <c r="C2484" s="1142">
        <v>1</v>
      </c>
      <c r="D2484" s="1142">
        <v>9</v>
      </c>
      <c r="E2484" s="1142">
        <v>14</v>
      </c>
      <c r="F2484" s="1143" t="str">
        <f t="shared" si="76"/>
        <v>02.08.01.09.014</v>
      </c>
      <c r="G2484" s="1144"/>
      <c r="H2484" s="1142" t="s">
        <v>3137</v>
      </c>
      <c r="J2484" s="1142" t="str">
        <f t="shared" si="77"/>
        <v>02.08.01.09.014 Irigator Stand Single</v>
      </c>
    </row>
    <row r="2485" spans="1:10" x14ac:dyDescent="0.25">
      <c r="A2485" s="1142">
        <v>2</v>
      </c>
      <c r="B2485" s="1142">
        <v>8</v>
      </c>
      <c r="C2485" s="1142">
        <v>1</v>
      </c>
      <c r="D2485" s="1142">
        <v>9</v>
      </c>
      <c r="E2485" s="1142">
        <v>15</v>
      </c>
      <c r="F2485" s="1143" t="str">
        <f t="shared" si="76"/>
        <v>02.08.01.09.015</v>
      </c>
      <c r="G2485" s="1144"/>
      <c r="H2485" s="1142" t="s">
        <v>3138</v>
      </c>
      <c r="J2485" s="1142" t="str">
        <f t="shared" si="77"/>
        <v>02.08.01.09.015 Irigator Bottle Complete With Irrigating Tube</v>
      </c>
    </row>
    <row r="2486" spans="1:10" x14ac:dyDescent="0.25">
      <c r="A2486" s="1142">
        <v>2</v>
      </c>
      <c r="B2486" s="1142">
        <v>8</v>
      </c>
      <c r="C2486" s="1142">
        <v>1</v>
      </c>
      <c r="D2486" s="1142">
        <v>9</v>
      </c>
      <c r="E2486" s="1142">
        <v>16</v>
      </c>
      <c r="F2486" s="1143" t="str">
        <f t="shared" si="76"/>
        <v>02.08.01.09.016</v>
      </c>
      <c r="G2486" s="1144"/>
      <c r="H2486" s="1142" t="s">
        <v>3139</v>
      </c>
      <c r="J2486" s="1142" t="str">
        <f t="shared" si="77"/>
        <v>02.08.01.09.016 Blader Syringe Single</v>
      </c>
    </row>
    <row r="2487" spans="1:10" x14ac:dyDescent="0.25">
      <c r="A2487" s="1142">
        <v>2</v>
      </c>
      <c r="B2487" s="1142">
        <v>8</v>
      </c>
      <c r="C2487" s="1142">
        <v>1</v>
      </c>
      <c r="D2487" s="1142">
        <v>9</v>
      </c>
      <c r="E2487" s="1142">
        <v>17</v>
      </c>
      <c r="F2487" s="1143" t="str">
        <f t="shared" si="76"/>
        <v>02.08.01.09.017</v>
      </c>
      <c r="G2487" s="1144"/>
      <c r="H2487" s="1142" t="s">
        <v>3140</v>
      </c>
      <c r="J2487" s="1142" t="str">
        <f t="shared" si="77"/>
        <v>02.08.01.09.017 Nelaton Chateter for Urether Ruber Catheter 12-14-</v>
      </c>
    </row>
    <row r="2488" spans="1:10" x14ac:dyDescent="0.25">
      <c r="A2488" s="1142">
        <v>2</v>
      </c>
      <c r="B2488" s="1142">
        <v>8</v>
      </c>
      <c r="C2488" s="1142">
        <v>1</v>
      </c>
      <c r="D2488" s="1142">
        <v>9</v>
      </c>
      <c r="E2488" s="1142">
        <v>18</v>
      </c>
      <c r="F2488" s="1143" t="str">
        <f t="shared" si="76"/>
        <v>02.08.01.09.018</v>
      </c>
      <c r="G2488" s="1144"/>
      <c r="H2488" s="1142" t="s">
        <v>3141</v>
      </c>
      <c r="J2488" s="1142" t="str">
        <f t="shared" si="77"/>
        <v>02.08.01.09.018 Metal Chateter for Female No. 8,9,10,11 dengan Ben</v>
      </c>
    </row>
    <row r="2489" spans="1:10" x14ac:dyDescent="0.25">
      <c r="A2489" s="1142">
        <v>2</v>
      </c>
      <c r="B2489" s="1142">
        <v>8</v>
      </c>
      <c r="C2489" s="1142">
        <v>1</v>
      </c>
      <c r="D2489" s="1142">
        <v>9</v>
      </c>
      <c r="E2489" s="1142">
        <v>19</v>
      </c>
      <c r="F2489" s="1143" t="str">
        <f t="shared" si="76"/>
        <v>02.08.01.09.019</v>
      </c>
      <c r="G2489" s="1144"/>
      <c r="H2489" s="1142" t="s">
        <v>3142</v>
      </c>
      <c r="J2489" s="1142" t="str">
        <f t="shared" si="77"/>
        <v>02.08.01.09.019 Unblical Clan</v>
      </c>
    </row>
    <row r="2490" spans="1:10" x14ac:dyDescent="0.25">
      <c r="A2490" s="1142">
        <v>2</v>
      </c>
      <c r="B2490" s="1142">
        <v>8</v>
      </c>
      <c r="C2490" s="1142">
        <v>1</v>
      </c>
      <c r="D2490" s="1142">
        <v>9</v>
      </c>
      <c r="E2490" s="1142">
        <v>20</v>
      </c>
      <c r="F2490" s="1143" t="str">
        <f t="shared" si="76"/>
        <v>02.08.01.09.020</v>
      </c>
      <c r="G2490" s="1144"/>
      <c r="H2490" s="1142" t="s">
        <v>3143</v>
      </c>
      <c r="J2490" s="1142" t="str">
        <f t="shared" si="77"/>
        <v>02.08.01.09.020 Unblical Soissor 16 Cm Stainless Steel</v>
      </c>
    </row>
    <row r="2491" spans="1:10" x14ac:dyDescent="0.25">
      <c r="A2491" s="1142">
        <v>2</v>
      </c>
      <c r="B2491" s="1142">
        <v>8</v>
      </c>
      <c r="C2491" s="1142">
        <v>1</v>
      </c>
      <c r="D2491" s="1142">
        <v>9</v>
      </c>
      <c r="E2491" s="1142">
        <v>21</v>
      </c>
      <c r="F2491" s="1143" t="str">
        <f t="shared" si="76"/>
        <v>02.08.01.09.021</v>
      </c>
      <c r="G2491" s="1144"/>
      <c r="H2491" s="1142" t="s">
        <v>3144</v>
      </c>
      <c r="J2491" s="1142" t="str">
        <f t="shared" si="77"/>
        <v>02.08.01.09.021 Unblical Cord Replating Set Instrumental</v>
      </c>
    </row>
    <row r="2492" spans="1:10" x14ac:dyDescent="0.25">
      <c r="A2492" s="1142">
        <v>2</v>
      </c>
      <c r="B2492" s="1142">
        <v>8</v>
      </c>
      <c r="C2492" s="1142">
        <v>1</v>
      </c>
      <c r="D2492" s="1142">
        <v>9</v>
      </c>
      <c r="E2492" s="1142">
        <v>22</v>
      </c>
      <c r="F2492" s="1143" t="str">
        <f t="shared" si="76"/>
        <v>02.08.01.09.022</v>
      </c>
      <c r="G2492" s="1144"/>
      <c r="H2492" s="1142" t="s">
        <v>3145</v>
      </c>
      <c r="J2492" s="1142" t="str">
        <f t="shared" si="77"/>
        <v>02.08.01.09.022 Plasenta Basic Stainless Steel</v>
      </c>
    </row>
    <row r="2493" spans="1:10" x14ac:dyDescent="0.25">
      <c r="A2493" s="1142">
        <v>2</v>
      </c>
      <c r="B2493" s="1142">
        <v>8</v>
      </c>
      <c r="C2493" s="1142">
        <v>1</v>
      </c>
      <c r="D2493" s="1142">
        <v>9</v>
      </c>
      <c r="E2493" s="1142">
        <v>23</v>
      </c>
      <c r="F2493" s="1143" t="str">
        <f t="shared" si="76"/>
        <v>02.08.01.09.023</v>
      </c>
      <c r="G2493" s="1144"/>
      <c r="H2493" s="1142" t="s">
        <v>3146</v>
      </c>
      <c r="J2493" s="1142" t="str">
        <f t="shared" si="77"/>
        <v>02.08.01.09.023 Baby Bath Tub</v>
      </c>
    </row>
    <row r="2494" spans="1:10" x14ac:dyDescent="0.25">
      <c r="A2494" s="1142">
        <v>2</v>
      </c>
      <c r="B2494" s="1142">
        <v>8</v>
      </c>
      <c r="C2494" s="1142">
        <v>1</v>
      </c>
      <c r="D2494" s="1142">
        <v>9</v>
      </c>
      <c r="E2494" s="1142">
        <v>24</v>
      </c>
      <c r="F2494" s="1143" t="str">
        <f t="shared" si="76"/>
        <v>02.08.01.09.024</v>
      </c>
      <c r="G2494" s="1144"/>
      <c r="H2494" s="1142" t="s">
        <v>3147</v>
      </c>
      <c r="J2494" s="1142" t="str">
        <f t="shared" si="77"/>
        <v>02.08.01.09.024 Scale for New Born Baby Casity 15 Kgs</v>
      </c>
    </row>
    <row r="2495" spans="1:10" x14ac:dyDescent="0.25">
      <c r="A2495" s="1142">
        <v>2</v>
      </c>
      <c r="B2495" s="1142">
        <v>8</v>
      </c>
      <c r="C2495" s="1142">
        <v>1</v>
      </c>
      <c r="D2495" s="1142">
        <v>9</v>
      </c>
      <c r="E2495" s="1142">
        <v>25</v>
      </c>
      <c r="F2495" s="1143" t="str">
        <f t="shared" si="76"/>
        <v>02.08.01.09.025</v>
      </c>
      <c r="G2495" s="1144"/>
      <c r="H2495" s="1142" t="s">
        <v>3148</v>
      </c>
      <c r="J2495" s="1142" t="str">
        <f t="shared" si="77"/>
        <v>02.08.01.09.025 Indewaling Cathere Infan Feading</v>
      </c>
    </row>
    <row r="2496" spans="1:10" x14ac:dyDescent="0.25">
      <c r="A2496" s="1142">
        <v>2</v>
      </c>
      <c r="B2496" s="1142">
        <v>8</v>
      </c>
      <c r="C2496" s="1142">
        <v>1</v>
      </c>
      <c r="D2496" s="1142">
        <v>9</v>
      </c>
      <c r="E2496" s="1142">
        <v>26</v>
      </c>
      <c r="F2496" s="1143" t="str">
        <f t="shared" si="76"/>
        <v>02.08.01.09.026</v>
      </c>
      <c r="G2496" s="1144"/>
      <c r="H2496" s="1142" t="s">
        <v>3149</v>
      </c>
      <c r="J2496" s="1142" t="str">
        <f t="shared" si="77"/>
        <v>02.08.01.09.026 Premature Infans Incubator</v>
      </c>
    </row>
    <row r="2497" spans="1:10" x14ac:dyDescent="0.25">
      <c r="A2497" s="1142">
        <v>2</v>
      </c>
      <c r="B2497" s="1142">
        <v>8</v>
      </c>
      <c r="C2497" s="1142">
        <v>1</v>
      </c>
      <c r="D2497" s="1142">
        <v>9</v>
      </c>
      <c r="E2497" s="1142">
        <v>27</v>
      </c>
      <c r="F2497" s="1143" t="str">
        <f t="shared" si="76"/>
        <v>02.08.01.09.027</v>
      </c>
      <c r="G2497" s="1144"/>
      <c r="H2497" s="1142" t="s">
        <v>3150</v>
      </c>
      <c r="J2497" s="1142" t="str">
        <f t="shared" si="77"/>
        <v>02.08.01.09.027 Oxygen Regulator</v>
      </c>
    </row>
    <row r="2498" spans="1:10" x14ac:dyDescent="0.25">
      <c r="A2498" s="1142">
        <v>2</v>
      </c>
      <c r="B2498" s="1142">
        <v>8</v>
      </c>
      <c r="C2498" s="1142">
        <v>1</v>
      </c>
      <c r="D2498" s="1142">
        <v>9</v>
      </c>
      <c r="E2498" s="1142">
        <v>28</v>
      </c>
      <c r="F2498" s="1143" t="str">
        <f t="shared" si="76"/>
        <v>02.08.01.09.028</v>
      </c>
      <c r="G2498" s="1144"/>
      <c r="H2498" s="1142" t="s">
        <v>3151</v>
      </c>
      <c r="J2498" s="1142" t="str">
        <f t="shared" si="77"/>
        <v>02.08.01.09.028 Oxygen Recistator for Infans</v>
      </c>
    </row>
    <row r="2499" spans="1:10" x14ac:dyDescent="0.25">
      <c r="A2499" s="1142">
        <v>2</v>
      </c>
      <c r="B2499" s="1142">
        <v>8</v>
      </c>
      <c r="C2499" s="1142">
        <v>1</v>
      </c>
      <c r="D2499" s="1142">
        <v>9</v>
      </c>
      <c r="E2499" s="1142">
        <v>29</v>
      </c>
      <c r="F2499" s="1143" t="str">
        <f t="shared" si="76"/>
        <v>02.08.01.09.029</v>
      </c>
      <c r="G2499" s="1144"/>
      <c r="H2499" s="1142" t="s">
        <v>3152</v>
      </c>
      <c r="J2499" s="1142" t="str">
        <f t="shared" si="77"/>
        <v>02.08.01.09.029 Hiswivery Cufit Bag</v>
      </c>
    </row>
    <row r="2500" spans="1:10" x14ac:dyDescent="0.25">
      <c r="A2500" s="1142">
        <v>2</v>
      </c>
      <c r="B2500" s="1142">
        <v>8</v>
      </c>
      <c r="C2500" s="1142">
        <v>1</v>
      </c>
      <c r="D2500" s="1142">
        <v>9</v>
      </c>
      <c r="E2500" s="1142">
        <v>30</v>
      </c>
      <c r="F2500" s="1143" t="str">
        <f t="shared" ref="F2500:F2563" si="78">IF(A2500&lt;&gt;"",RIGHT("0"&amp;A2500,2)&amp;"."&amp;RIGHT("0"&amp;B2500,2)&amp;"."&amp;RIGHT("0"&amp;C2500,2)&amp;"."&amp;RIGHT("0"&amp;D2500,2)&amp;"."&amp;IF(LEN(E2500)&lt;3,RIGHT("00"&amp;E2500,3),E2500),"")</f>
        <v>02.08.01.09.030</v>
      </c>
      <c r="G2500" s="1144"/>
      <c r="H2500" s="1142" t="s">
        <v>3153</v>
      </c>
      <c r="J2500" s="1142" t="str">
        <f t="shared" ref="J2500:J2563" si="79">F2500&amp;" "&amp;H2500</f>
        <v>02.08.01.09.030 Intravesous Giving Set</v>
      </c>
    </row>
    <row r="2501" spans="1:10" x14ac:dyDescent="0.25">
      <c r="A2501" s="1142">
        <v>2</v>
      </c>
      <c r="B2501" s="1142">
        <v>8</v>
      </c>
      <c r="C2501" s="1142">
        <v>1</v>
      </c>
      <c r="D2501" s="1142">
        <v>9</v>
      </c>
      <c r="E2501" s="1142">
        <v>31</v>
      </c>
      <c r="F2501" s="1143" t="str">
        <f t="shared" si="78"/>
        <v>02.08.01.09.031</v>
      </c>
      <c r="G2501" s="1144"/>
      <c r="H2501" s="1142" t="s">
        <v>3154</v>
      </c>
      <c r="J2501" s="1142" t="str">
        <f t="shared" si="79"/>
        <v>02.08.01.09.031 Cusco Vaginal Speculum Size LSM</v>
      </c>
    </row>
    <row r="2502" spans="1:10" x14ac:dyDescent="0.25">
      <c r="A2502" s="1142">
        <v>2</v>
      </c>
      <c r="B2502" s="1142">
        <v>8</v>
      </c>
      <c r="C2502" s="1142">
        <v>1</v>
      </c>
      <c r="D2502" s="1142">
        <v>9</v>
      </c>
      <c r="E2502" s="1142">
        <v>32</v>
      </c>
      <c r="F2502" s="1143" t="str">
        <f t="shared" si="78"/>
        <v>02.08.01.09.032</v>
      </c>
      <c r="G2502" s="1144"/>
      <c r="H2502" s="1142" t="s">
        <v>3155</v>
      </c>
      <c r="J2502" s="1142" t="str">
        <f t="shared" si="79"/>
        <v>02.08.01.09.032 Crages Vaginal Speculum Size LSM</v>
      </c>
    </row>
    <row r="2503" spans="1:10" x14ac:dyDescent="0.25">
      <c r="A2503" s="1142">
        <v>2</v>
      </c>
      <c r="B2503" s="1142">
        <v>8</v>
      </c>
      <c r="C2503" s="1142">
        <v>1</v>
      </c>
      <c r="D2503" s="1142">
        <v>9</v>
      </c>
      <c r="E2503" s="1142">
        <v>33</v>
      </c>
      <c r="F2503" s="1143" t="str">
        <f t="shared" si="78"/>
        <v>02.08.01.09.033</v>
      </c>
      <c r="G2503" s="1144"/>
      <c r="H2503" s="1142" t="s">
        <v>3156</v>
      </c>
      <c r="J2503" s="1142" t="str">
        <f t="shared" si="79"/>
        <v>02.08.01.09.033 Kreteler Vaginal Speculum</v>
      </c>
    </row>
    <row r="2504" spans="1:10" x14ac:dyDescent="0.25">
      <c r="A2504" s="1142">
        <v>2</v>
      </c>
      <c r="B2504" s="1142">
        <v>8</v>
      </c>
      <c r="C2504" s="1142">
        <v>1</v>
      </c>
      <c r="D2504" s="1142">
        <v>9</v>
      </c>
      <c r="E2504" s="1142">
        <v>34</v>
      </c>
      <c r="F2504" s="1143" t="str">
        <f t="shared" si="78"/>
        <v>02.08.01.09.034</v>
      </c>
      <c r="G2504" s="1144"/>
      <c r="H2504" s="1142" t="s">
        <v>3157</v>
      </c>
      <c r="J2504" s="1142" t="str">
        <f t="shared" si="79"/>
        <v>02.08.01.09.034 Sinson Vaginal Retractor Siz LSM</v>
      </c>
    </row>
    <row r="2505" spans="1:10" x14ac:dyDescent="0.25">
      <c r="A2505" s="1142">
        <v>2</v>
      </c>
      <c r="B2505" s="1142">
        <v>8</v>
      </c>
      <c r="C2505" s="1142">
        <v>1</v>
      </c>
      <c r="D2505" s="1142">
        <v>9</v>
      </c>
      <c r="E2505" s="1142">
        <v>35</v>
      </c>
      <c r="F2505" s="1143" t="str">
        <f t="shared" si="78"/>
        <v>02.08.01.09.035</v>
      </c>
      <c r="G2505" s="1144"/>
      <c r="H2505" s="1142" t="s">
        <v>3158</v>
      </c>
      <c r="J2505" s="1142" t="str">
        <f t="shared" si="79"/>
        <v>02.08.01.09.035 Braun Uterine Syringe</v>
      </c>
    </row>
    <row r="2506" spans="1:10" x14ac:dyDescent="0.25">
      <c r="A2506" s="1142">
        <v>2</v>
      </c>
      <c r="B2506" s="1142">
        <v>8</v>
      </c>
      <c r="C2506" s="1142">
        <v>1</v>
      </c>
      <c r="D2506" s="1142">
        <v>9</v>
      </c>
      <c r="E2506" s="1142">
        <v>36</v>
      </c>
      <c r="F2506" s="1143" t="str">
        <f t="shared" si="78"/>
        <v>02.08.01.09.036</v>
      </c>
      <c r="G2506" s="1144"/>
      <c r="H2506" s="1142" t="s">
        <v>3159</v>
      </c>
      <c r="J2506" s="1142" t="str">
        <f t="shared" si="79"/>
        <v>02.08.01.09.036 Dilator for Eclamsia Set of 8 pcs</v>
      </c>
    </row>
    <row r="2507" spans="1:10" x14ac:dyDescent="0.25">
      <c r="A2507" s="1142">
        <v>2</v>
      </c>
      <c r="B2507" s="1142">
        <v>8</v>
      </c>
      <c r="C2507" s="1142">
        <v>1</v>
      </c>
      <c r="D2507" s="1142">
        <v>9</v>
      </c>
      <c r="E2507" s="1142">
        <v>37</v>
      </c>
      <c r="F2507" s="1143" t="str">
        <f t="shared" si="78"/>
        <v>02.08.01.09.037</v>
      </c>
      <c r="G2507" s="1144"/>
      <c r="H2507" s="1142" t="s">
        <v>3160</v>
      </c>
      <c r="J2507" s="1142" t="str">
        <f t="shared" si="79"/>
        <v>02.08.01.09.037 Uterine Catheter Dilating &amp; Irrigating Steel</v>
      </c>
    </row>
    <row r="2508" spans="1:10" x14ac:dyDescent="0.25">
      <c r="A2508" s="1142">
        <v>2</v>
      </c>
      <c r="B2508" s="1142">
        <v>8</v>
      </c>
      <c r="C2508" s="1142">
        <v>1</v>
      </c>
      <c r="D2508" s="1142">
        <v>9</v>
      </c>
      <c r="E2508" s="1142">
        <v>38</v>
      </c>
      <c r="F2508" s="1143" t="str">
        <f t="shared" si="78"/>
        <v>02.08.01.09.038</v>
      </c>
      <c r="G2508" s="1144"/>
      <c r="H2508" s="1142" t="s">
        <v>3161</v>
      </c>
      <c r="J2508" s="1142" t="str">
        <f t="shared" si="79"/>
        <v>02.08.01.09.038 Sinon Uterine Scoope 24 Cm Stainless Steel</v>
      </c>
    </row>
    <row r="2509" spans="1:10" x14ac:dyDescent="0.25">
      <c r="A2509" s="1142">
        <v>2</v>
      </c>
      <c r="B2509" s="1142">
        <v>8</v>
      </c>
      <c r="C2509" s="1142">
        <v>1</v>
      </c>
      <c r="D2509" s="1142">
        <v>9</v>
      </c>
      <c r="E2509" s="1142">
        <v>39</v>
      </c>
      <c r="F2509" s="1143" t="str">
        <f t="shared" si="78"/>
        <v>02.08.01.09.039</v>
      </c>
      <c r="G2509" s="1144"/>
      <c r="H2509" s="1142" t="s">
        <v>3162</v>
      </c>
      <c r="J2509" s="1142" t="str">
        <f t="shared" si="79"/>
        <v>02.08.01.09.039 Bosemen Tampon Forceps 25 cm</v>
      </c>
    </row>
    <row r="2510" spans="1:10" x14ac:dyDescent="0.25">
      <c r="A2510" s="1142">
        <v>2</v>
      </c>
      <c r="B2510" s="1142">
        <v>8</v>
      </c>
      <c r="C2510" s="1142">
        <v>1</v>
      </c>
      <c r="D2510" s="1142">
        <v>9</v>
      </c>
      <c r="E2510" s="1142">
        <v>40</v>
      </c>
      <c r="F2510" s="1143" t="str">
        <f t="shared" si="78"/>
        <v>02.08.01.09.040</v>
      </c>
      <c r="G2510" s="1144"/>
      <c r="H2510" s="1142" t="s">
        <v>3163</v>
      </c>
      <c r="J2510" s="1142" t="str">
        <f t="shared" si="79"/>
        <v>02.08.01.09.040 Uterine Tissue Forceps 23 cm</v>
      </c>
    </row>
    <row r="2511" spans="1:10" x14ac:dyDescent="0.25">
      <c r="A2511" s="1142">
        <v>2</v>
      </c>
      <c r="B2511" s="1142">
        <v>8</v>
      </c>
      <c r="C2511" s="1142">
        <v>1</v>
      </c>
      <c r="D2511" s="1142">
        <v>9</v>
      </c>
      <c r="E2511" s="1142">
        <v>41</v>
      </c>
      <c r="F2511" s="1143" t="str">
        <f t="shared" si="78"/>
        <v>02.08.01.09.041</v>
      </c>
      <c r="G2511" s="1144"/>
      <c r="H2511" s="1142" t="s">
        <v>3164</v>
      </c>
      <c r="J2511" s="1142" t="str">
        <f t="shared" si="79"/>
        <v>02.08.01.09.041 Uterine Tissue Forceps 23 cm Stainless Steel</v>
      </c>
    </row>
    <row r="2512" spans="1:10" x14ac:dyDescent="0.25">
      <c r="A2512" s="1142">
        <v>2</v>
      </c>
      <c r="B2512" s="1142">
        <v>8</v>
      </c>
      <c r="C2512" s="1142">
        <v>1</v>
      </c>
      <c r="D2512" s="1142">
        <v>9</v>
      </c>
      <c r="E2512" s="1142">
        <v>42</v>
      </c>
      <c r="F2512" s="1143" t="str">
        <f t="shared" si="78"/>
        <v>02.08.01.09.042</v>
      </c>
      <c r="G2512" s="1144"/>
      <c r="H2512" s="1142" t="s">
        <v>3165</v>
      </c>
      <c r="J2512" s="1142" t="str">
        <f t="shared" si="79"/>
        <v>02.08.01.09.042 Schoder Tissue Forceps 23 cm Stainless Steel</v>
      </c>
    </row>
    <row r="2513" spans="1:10" x14ac:dyDescent="0.25">
      <c r="A2513" s="1142">
        <v>2</v>
      </c>
      <c r="B2513" s="1142">
        <v>8</v>
      </c>
      <c r="C2513" s="1142">
        <v>1</v>
      </c>
      <c r="D2513" s="1142">
        <v>9</v>
      </c>
      <c r="E2513" s="1142">
        <v>43</v>
      </c>
      <c r="F2513" s="1143" t="str">
        <f t="shared" si="78"/>
        <v>02.08.01.09.043</v>
      </c>
      <c r="G2513" s="1144"/>
      <c r="H2513" s="1142" t="s">
        <v>3166</v>
      </c>
      <c r="J2513" s="1142" t="str">
        <f t="shared" si="79"/>
        <v>02.08.01.09.043 Schoder Vulseum Forceps</v>
      </c>
    </row>
    <row r="2514" spans="1:10" x14ac:dyDescent="0.25">
      <c r="A2514" s="1142">
        <v>2</v>
      </c>
      <c r="B2514" s="1142">
        <v>8</v>
      </c>
      <c r="C2514" s="1142">
        <v>1</v>
      </c>
      <c r="D2514" s="1142">
        <v>9</v>
      </c>
      <c r="E2514" s="1142">
        <v>44</v>
      </c>
      <c r="F2514" s="1143" t="str">
        <f t="shared" si="78"/>
        <v>02.08.01.09.044</v>
      </c>
      <c r="G2514" s="1144"/>
      <c r="H2514" s="1142" t="s">
        <v>3167</v>
      </c>
      <c r="J2514" s="1142" t="str">
        <f t="shared" si="79"/>
        <v>02.08.01.09.044 Plasenta Forceps 28 cm Stainless Steel</v>
      </c>
    </row>
    <row r="2515" spans="1:10" x14ac:dyDescent="0.25">
      <c r="A2515" s="1142">
        <v>2</v>
      </c>
      <c r="B2515" s="1142">
        <v>8</v>
      </c>
      <c r="C2515" s="1142">
        <v>1</v>
      </c>
      <c r="D2515" s="1142">
        <v>9</v>
      </c>
      <c r="E2515" s="1142">
        <v>45</v>
      </c>
      <c r="F2515" s="1143" t="str">
        <f t="shared" si="78"/>
        <v>02.08.01.09.045</v>
      </c>
      <c r="G2515" s="1144"/>
      <c r="H2515" s="1142" t="s">
        <v>3168</v>
      </c>
      <c r="J2515" s="1142" t="str">
        <f t="shared" si="79"/>
        <v>02.08.01.09.045 Sim Utarine Currete Blunt Sharp No. 1, No. 425 ss</v>
      </c>
    </row>
    <row r="2516" spans="1:10" x14ac:dyDescent="0.25">
      <c r="A2516" s="1142">
        <v>2</v>
      </c>
      <c r="B2516" s="1142">
        <v>8</v>
      </c>
      <c r="C2516" s="1142">
        <v>1</v>
      </c>
      <c r="D2516" s="1142">
        <v>9</v>
      </c>
      <c r="E2516" s="1142">
        <v>46</v>
      </c>
      <c r="F2516" s="1143" t="str">
        <f t="shared" si="78"/>
        <v>02.08.01.09.046</v>
      </c>
      <c r="G2516" s="1144"/>
      <c r="H2516" s="1142" t="s">
        <v>3169</v>
      </c>
      <c r="J2516" s="1142" t="str">
        <f t="shared" si="79"/>
        <v>02.08.01.09.046 Utarine Scoope With Burts 24 cm ss</v>
      </c>
    </row>
    <row r="2517" spans="1:10" x14ac:dyDescent="0.25">
      <c r="A2517" s="1142">
        <v>2</v>
      </c>
      <c r="B2517" s="1142">
        <v>8</v>
      </c>
      <c r="C2517" s="1142">
        <v>1</v>
      </c>
      <c r="D2517" s="1142">
        <v>9</v>
      </c>
      <c r="E2517" s="1142">
        <v>47</v>
      </c>
      <c r="F2517" s="1143" t="str">
        <f t="shared" si="78"/>
        <v>02.08.01.09.047</v>
      </c>
      <c r="G2517" s="1144"/>
      <c r="H2517" s="1142" t="s">
        <v>3170</v>
      </c>
      <c r="J2517" s="1142" t="str">
        <f t="shared" si="79"/>
        <v>02.08.01.09.047 Utrine Biopsy Punc 24 cm Stainless Steel</v>
      </c>
    </row>
    <row r="2518" spans="1:10" x14ac:dyDescent="0.25">
      <c r="A2518" s="1142">
        <v>2</v>
      </c>
      <c r="B2518" s="1142">
        <v>8</v>
      </c>
      <c r="C2518" s="1142">
        <v>1</v>
      </c>
      <c r="D2518" s="1142">
        <v>9</v>
      </c>
      <c r="E2518" s="1142">
        <v>48</v>
      </c>
      <c r="F2518" s="1143" t="str">
        <f t="shared" si="78"/>
        <v>02.08.01.09.048</v>
      </c>
      <c r="G2518" s="1144"/>
      <c r="H2518" s="1142" t="s">
        <v>3171</v>
      </c>
      <c r="J2518" s="1142" t="str">
        <f t="shared" si="79"/>
        <v>02.08.01.09.048 Thom Geylor Specement 22 cm Stainless Steel</v>
      </c>
    </row>
    <row r="2519" spans="1:10" x14ac:dyDescent="0.25">
      <c r="A2519" s="1142">
        <v>2</v>
      </c>
      <c r="B2519" s="1142">
        <v>8</v>
      </c>
      <c r="C2519" s="1142">
        <v>1</v>
      </c>
      <c r="D2519" s="1142">
        <v>9</v>
      </c>
      <c r="E2519" s="1142">
        <v>49</v>
      </c>
      <c r="F2519" s="1143" t="str">
        <f t="shared" si="78"/>
        <v>02.08.01.09.049</v>
      </c>
      <c r="G2519" s="1144"/>
      <c r="H2519" s="1142" t="s">
        <v>3172</v>
      </c>
      <c r="J2519" s="1142" t="str">
        <f t="shared" si="79"/>
        <v>02.08.01.09.049 Slebold Uterine Scissor 24,5 Stainless Steel</v>
      </c>
    </row>
    <row r="2520" spans="1:10" x14ac:dyDescent="0.25">
      <c r="A2520" s="1142">
        <v>2</v>
      </c>
      <c r="B2520" s="1142">
        <v>8</v>
      </c>
      <c r="C2520" s="1142">
        <v>1</v>
      </c>
      <c r="D2520" s="1142">
        <v>9</v>
      </c>
      <c r="E2520" s="1142">
        <v>50</v>
      </c>
      <c r="F2520" s="1143" t="str">
        <f t="shared" si="78"/>
        <v>02.08.01.09.050</v>
      </c>
      <c r="G2520" s="1144"/>
      <c r="H2520" s="1142" t="s">
        <v>3173</v>
      </c>
      <c r="J2520" s="1142" t="str">
        <f t="shared" si="79"/>
        <v>02.08.01.09.050 Naegle Obsterical Forceps 35,5 Stainless Steel</v>
      </c>
    </row>
    <row r="2521" spans="1:10" x14ac:dyDescent="0.25">
      <c r="A2521" s="1142">
        <v>2</v>
      </c>
      <c r="B2521" s="1142">
        <v>8</v>
      </c>
      <c r="C2521" s="1142">
        <v>1</v>
      </c>
      <c r="D2521" s="1142">
        <v>9</v>
      </c>
      <c r="E2521" s="1142">
        <v>51</v>
      </c>
      <c r="F2521" s="1143" t="str">
        <f t="shared" si="78"/>
        <v>02.08.01.09.051</v>
      </c>
      <c r="G2521" s="1144"/>
      <c r="H2521" s="1142" t="s">
        <v>3174</v>
      </c>
      <c r="J2521" s="1142" t="str">
        <f t="shared" si="79"/>
        <v>02.08.01.09.051 Kielland Obsterical Forceps 44 cm Stainless Steel</v>
      </c>
    </row>
    <row r="2522" spans="1:10" x14ac:dyDescent="0.25">
      <c r="A2522" s="1142">
        <v>2</v>
      </c>
      <c r="B2522" s="1142">
        <v>8</v>
      </c>
      <c r="C2522" s="1142">
        <v>1</v>
      </c>
      <c r="D2522" s="1142">
        <v>9</v>
      </c>
      <c r="E2522" s="1142">
        <v>52</v>
      </c>
      <c r="F2522" s="1143" t="str">
        <f t="shared" si="78"/>
        <v>02.08.01.09.052</v>
      </c>
      <c r="G2522" s="1144"/>
      <c r="H2522" s="1142" t="s">
        <v>3175</v>
      </c>
      <c r="J2522" s="1142" t="str">
        <f t="shared" si="79"/>
        <v>02.08.01.09.052 Piper Obsterical Forceps 44 cm Stainless Steel</v>
      </c>
    </row>
    <row r="2523" spans="1:10" x14ac:dyDescent="0.25">
      <c r="A2523" s="1142">
        <v>2</v>
      </c>
      <c r="B2523" s="1142">
        <v>8</v>
      </c>
      <c r="C2523" s="1142">
        <v>1</v>
      </c>
      <c r="D2523" s="1142">
        <v>9</v>
      </c>
      <c r="E2523" s="1142">
        <v>53</v>
      </c>
      <c r="F2523" s="1143" t="str">
        <f t="shared" si="78"/>
        <v>02.08.01.09.053</v>
      </c>
      <c r="G2523" s="1144"/>
      <c r="H2523" s="1142" t="s">
        <v>3176</v>
      </c>
      <c r="J2523" s="1142" t="str">
        <f t="shared" si="79"/>
        <v>02.08.01.09.053 Naegle Perferator 27 cm Stainless Steel</v>
      </c>
    </row>
    <row r="2524" spans="1:10" x14ac:dyDescent="0.25">
      <c r="A2524" s="1142">
        <v>2</v>
      </c>
      <c r="B2524" s="1142">
        <v>8</v>
      </c>
      <c r="C2524" s="1142">
        <v>1</v>
      </c>
      <c r="D2524" s="1142">
        <v>9</v>
      </c>
      <c r="E2524" s="1142">
        <v>54</v>
      </c>
      <c r="F2524" s="1143" t="str">
        <f t="shared" si="78"/>
        <v>02.08.01.09.054</v>
      </c>
      <c r="G2524" s="1144"/>
      <c r="H2524" s="1142" t="s">
        <v>3177</v>
      </c>
      <c r="J2524" s="1142" t="str">
        <f t="shared" si="79"/>
        <v>02.08.01.09.054 Vacum Exatractor</v>
      </c>
    </row>
    <row r="2525" spans="1:10" x14ac:dyDescent="0.25">
      <c r="A2525" s="1142">
        <v>2</v>
      </c>
      <c r="B2525" s="1142">
        <v>8</v>
      </c>
      <c r="C2525" s="1142">
        <v>1</v>
      </c>
      <c r="D2525" s="1142">
        <v>9</v>
      </c>
      <c r="E2525" s="1142">
        <v>55</v>
      </c>
      <c r="F2525" s="1143" t="str">
        <f t="shared" si="78"/>
        <v>02.08.01.09.055</v>
      </c>
      <c r="G2525" s="1144"/>
      <c r="H2525" s="1142" t="s">
        <v>3178</v>
      </c>
      <c r="J2525" s="1142" t="str">
        <f t="shared" si="79"/>
        <v>02.08.01.09.055 Foetal Monitoring</v>
      </c>
    </row>
    <row r="2526" spans="1:10" x14ac:dyDescent="0.25">
      <c r="A2526" s="1142">
        <v>2</v>
      </c>
      <c r="B2526" s="1142">
        <v>8</v>
      </c>
      <c r="C2526" s="1142">
        <v>1</v>
      </c>
      <c r="D2526" s="1142">
        <v>9</v>
      </c>
      <c r="E2526" s="1142">
        <v>56</v>
      </c>
      <c r="F2526" s="1143" t="str">
        <f t="shared" si="78"/>
        <v>02.08.01.09.056</v>
      </c>
      <c r="G2526" s="1144"/>
      <c r="H2526" s="1142" t="s">
        <v>3179</v>
      </c>
      <c r="J2526" s="1142" t="str">
        <f t="shared" si="79"/>
        <v>02.08.01.09.056 Kymography Hidro/CO2</v>
      </c>
    </row>
    <row r="2527" spans="1:10" x14ac:dyDescent="0.25">
      <c r="A2527" s="1142">
        <v>2</v>
      </c>
      <c r="B2527" s="1142">
        <v>8</v>
      </c>
      <c r="C2527" s="1142">
        <v>1</v>
      </c>
      <c r="D2527" s="1142">
        <v>9</v>
      </c>
      <c r="E2527" s="1142">
        <v>57</v>
      </c>
      <c r="F2527" s="1143" t="str">
        <f t="shared" si="78"/>
        <v>02.08.01.09.057</v>
      </c>
      <c r="G2527" s="1144"/>
      <c r="H2527" s="1142" t="s">
        <v>3180</v>
      </c>
      <c r="J2527" s="1142" t="str">
        <f t="shared" si="79"/>
        <v>02.08.01.09.057 Suction Pimp</v>
      </c>
    </row>
    <row r="2528" spans="1:10" x14ac:dyDescent="0.25">
      <c r="A2528" s="1142">
        <v>2</v>
      </c>
      <c r="B2528" s="1142">
        <v>8</v>
      </c>
      <c r="C2528" s="1142">
        <v>1</v>
      </c>
      <c r="D2528" s="1142">
        <v>9</v>
      </c>
      <c r="E2528" s="1142">
        <v>58</v>
      </c>
      <c r="F2528" s="1143" t="str">
        <f t="shared" si="78"/>
        <v>02.08.01.09.058</v>
      </c>
      <c r="G2528" s="1144"/>
      <c r="H2528" s="1142" t="s">
        <v>3085</v>
      </c>
      <c r="J2528" s="1142" t="str">
        <f t="shared" si="79"/>
        <v>02.08.01.09.058 Operating Table</v>
      </c>
    </row>
    <row r="2529" spans="1:10" x14ac:dyDescent="0.25">
      <c r="A2529" s="1142">
        <v>2</v>
      </c>
      <c r="B2529" s="1142">
        <v>8</v>
      </c>
      <c r="C2529" s="1142">
        <v>1</v>
      </c>
      <c r="D2529" s="1142">
        <v>9</v>
      </c>
      <c r="E2529" s="1142">
        <v>59</v>
      </c>
      <c r="F2529" s="1143" t="str">
        <f t="shared" si="78"/>
        <v>02.08.01.09.059</v>
      </c>
      <c r="G2529" s="1144"/>
      <c r="H2529" s="1142" t="s">
        <v>3181</v>
      </c>
      <c r="J2529" s="1142" t="str">
        <f t="shared" si="79"/>
        <v>02.08.01.09.059 Cardiotocography</v>
      </c>
    </row>
    <row r="2530" spans="1:10" x14ac:dyDescent="0.25">
      <c r="A2530" s="1142">
        <v>2</v>
      </c>
      <c r="B2530" s="1142">
        <v>8</v>
      </c>
      <c r="C2530" s="1142">
        <v>1</v>
      </c>
      <c r="D2530" s="1142">
        <v>9</v>
      </c>
      <c r="E2530" s="1142">
        <v>60</v>
      </c>
      <c r="F2530" s="1143" t="str">
        <f t="shared" si="78"/>
        <v>02.08.01.09.060</v>
      </c>
      <c r="G2530" s="1144"/>
      <c r="H2530" s="1142" t="s">
        <v>3182</v>
      </c>
      <c r="J2530" s="1142" t="str">
        <f t="shared" si="79"/>
        <v>02.08.01.09.060 Anesthesi Apparatur</v>
      </c>
    </row>
    <row r="2531" spans="1:10" x14ac:dyDescent="0.25">
      <c r="A2531" s="1142">
        <v>2</v>
      </c>
      <c r="B2531" s="1142">
        <v>8</v>
      </c>
      <c r="C2531" s="1142">
        <v>1</v>
      </c>
      <c r="D2531" s="1142">
        <v>9</v>
      </c>
      <c r="E2531" s="1142">
        <v>61</v>
      </c>
      <c r="F2531" s="1143" t="str">
        <f t="shared" si="78"/>
        <v>02.08.01.09.061</v>
      </c>
      <c r="G2531" s="1144"/>
      <c r="H2531" s="1142" t="s">
        <v>3084</v>
      </c>
      <c r="J2531" s="1142" t="str">
        <f t="shared" si="79"/>
        <v>02.08.01.09.061 Operating Lamp</v>
      </c>
    </row>
    <row r="2532" spans="1:10" x14ac:dyDescent="0.25">
      <c r="A2532" s="1142">
        <v>2</v>
      </c>
      <c r="B2532" s="1142">
        <v>8</v>
      </c>
      <c r="C2532" s="1142">
        <v>1</v>
      </c>
      <c r="D2532" s="1142">
        <v>9</v>
      </c>
      <c r="E2532" s="1142">
        <v>62</v>
      </c>
      <c r="F2532" s="1143" t="str">
        <f t="shared" si="78"/>
        <v>02.08.01.09.062</v>
      </c>
      <c r="G2532" s="1144"/>
      <c r="H2532" s="1142" t="s">
        <v>3183</v>
      </c>
      <c r="J2532" s="1142" t="str">
        <f t="shared" si="79"/>
        <v>02.08.01.09.062 Electro Cardography</v>
      </c>
    </row>
    <row r="2533" spans="1:10" x14ac:dyDescent="0.25">
      <c r="A2533" s="1142">
        <v>2</v>
      </c>
      <c r="B2533" s="1142">
        <v>8</v>
      </c>
      <c r="C2533" s="1142">
        <v>1</v>
      </c>
      <c r="D2533" s="1142">
        <v>9</v>
      </c>
      <c r="E2533" s="1142">
        <v>63</v>
      </c>
      <c r="F2533" s="1143" t="str">
        <f t="shared" si="78"/>
        <v>02.08.01.09.063</v>
      </c>
      <c r="G2533" s="1144"/>
      <c r="H2533" s="1142" t="s">
        <v>3094</v>
      </c>
      <c r="J2533" s="1142" t="str">
        <f t="shared" si="79"/>
        <v>02.08.01.09.063 Infusion Pump</v>
      </c>
    </row>
    <row r="2534" spans="1:10" x14ac:dyDescent="0.25">
      <c r="A2534" s="1142">
        <v>2</v>
      </c>
      <c r="B2534" s="1142">
        <v>8</v>
      </c>
      <c r="C2534" s="1142">
        <v>1</v>
      </c>
      <c r="D2534" s="1142">
        <v>9</v>
      </c>
      <c r="E2534" s="1142">
        <v>64</v>
      </c>
      <c r="F2534" s="1143" t="str">
        <f t="shared" si="78"/>
        <v>02.08.01.09.064</v>
      </c>
      <c r="G2534" s="1144"/>
      <c r="H2534" s="1142" t="s">
        <v>3184</v>
      </c>
      <c r="J2534" s="1142" t="str">
        <f t="shared" si="79"/>
        <v>02.08.01.09.064 Baby Weighing Scale</v>
      </c>
    </row>
    <row r="2535" spans="1:10" x14ac:dyDescent="0.25">
      <c r="A2535" s="1142">
        <v>2</v>
      </c>
      <c r="B2535" s="1142">
        <v>8</v>
      </c>
      <c r="C2535" s="1142">
        <v>1</v>
      </c>
      <c r="D2535" s="1142">
        <v>9</v>
      </c>
      <c r="E2535" s="1142">
        <v>65</v>
      </c>
      <c r="F2535" s="1143" t="str">
        <f t="shared" si="78"/>
        <v>02.08.01.09.065</v>
      </c>
      <c r="G2535" s="1144"/>
      <c r="H2535" s="1142" t="s">
        <v>3185</v>
      </c>
      <c r="J2535" s="1142" t="str">
        <f t="shared" si="79"/>
        <v>02.08.01.09.065 Neonatal Resuscitation</v>
      </c>
    </row>
    <row r="2536" spans="1:10" x14ac:dyDescent="0.25">
      <c r="A2536" s="1142">
        <v>2</v>
      </c>
      <c r="B2536" s="1142">
        <v>8</v>
      </c>
      <c r="C2536" s="1142">
        <v>1</v>
      </c>
      <c r="D2536" s="1142">
        <v>9</v>
      </c>
      <c r="E2536" s="1142">
        <v>66</v>
      </c>
      <c r="F2536" s="1143" t="str">
        <f t="shared" si="78"/>
        <v>02.08.01.09.066</v>
      </c>
      <c r="G2536" s="1144"/>
      <c r="H2536" s="1142" t="s">
        <v>3186</v>
      </c>
      <c r="J2536" s="1142" t="str">
        <f t="shared" si="79"/>
        <v>02.08.01.09.066 Gygmomanometer Exam Table</v>
      </c>
    </row>
    <row r="2537" spans="1:10" x14ac:dyDescent="0.25">
      <c r="A2537" s="1142">
        <v>2</v>
      </c>
      <c r="B2537" s="1142">
        <v>8</v>
      </c>
      <c r="C2537" s="1142">
        <v>1</v>
      </c>
      <c r="D2537" s="1142">
        <v>9</v>
      </c>
      <c r="E2537" s="1142">
        <v>67</v>
      </c>
      <c r="F2537" s="1143" t="str">
        <f t="shared" si="78"/>
        <v>02.08.01.09.067</v>
      </c>
      <c r="G2537" s="1144"/>
      <c r="H2537" s="1142" t="s">
        <v>3187</v>
      </c>
      <c r="J2537" s="1142" t="str">
        <f t="shared" si="79"/>
        <v>02.08.01.09.067 Spygmomanometer</v>
      </c>
    </row>
    <row r="2538" spans="1:10" x14ac:dyDescent="0.25">
      <c r="A2538" s="1142">
        <v>2</v>
      </c>
      <c r="B2538" s="1142">
        <v>8</v>
      </c>
      <c r="C2538" s="1142">
        <v>1</v>
      </c>
      <c r="D2538" s="1142">
        <v>9</v>
      </c>
      <c r="E2538" s="1142">
        <v>68</v>
      </c>
      <c r="F2538" s="1143" t="str">
        <f t="shared" si="78"/>
        <v>02.08.01.09.068</v>
      </c>
      <c r="G2538" s="1144"/>
      <c r="H2538" s="1142" t="s">
        <v>3102</v>
      </c>
      <c r="J2538" s="1142" t="str">
        <f t="shared" si="79"/>
        <v>02.08.01.09.068 Baby Incubator</v>
      </c>
    </row>
    <row r="2539" spans="1:10" x14ac:dyDescent="0.25">
      <c r="A2539" s="1142">
        <v>2</v>
      </c>
      <c r="B2539" s="1142">
        <v>8</v>
      </c>
      <c r="C2539" s="1142">
        <v>1</v>
      </c>
      <c r="D2539" s="1142">
        <v>9</v>
      </c>
      <c r="E2539" s="1142">
        <v>69</v>
      </c>
      <c r="F2539" s="1143" t="str">
        <f t="shared" si="78"/>
        <v>02.08.01.09.069</v>
      </c>
      <c r="G2539" s="1144"/>
      <c r="H2539" s="1142" t="s">
        <v>3188</v>
      </c>
      <c r="J2539" s="1142" t="str">
        <f t="shared" si="79"/>
        <v>02.08.01.09.069 Examination Table</v>
      </c>
    </row>
    <row r="2540" spans="1:10" x14ac:dyDescent="0.25">
      <c r="A2540" s="1142">
        <v>2</v>
      </c>
      <c r="B2540" s="1142">
        <v>8</v>
      </c>
      <c r="C2540" s="1142">
        <v>1</v>
      </c>
      <c r="D2540" s="1142">
        <v>9</v>
      </c>
      <c r="E2540" s="1142">
        <v>70</v>
      </c>
      <c r="F2540" s="1143" t="str">
        <f t="shared" si="78"/>
        <v>02.08.01.09.070</v>
      </c>
      <c r="G2540" s="1144"/>
      <c r="H2540" s="1142" t="s">
        <v>3189</v>
      </c>
      <c r="J2540" s="1142" t="str">
        <f t="shared" si="79"/>
        <v>02.08.01.09.070 Examination Lamp</v>
      </c>
    </row>
    <row r="2541" spans="1:10" x14ac:dyDescent="0.25">
      <c r="A2541" s="1142">
        <v>2</v>
      </c>
      <c r="B2541" s="1142">
        <v>8</v>
      </c>
      <c r="C2541" s="1142">
        <v>1</v>
      </c>
      <c r="D2541" s="1142">
        <v>9</v>
      </c>
      <c r="E2541" s="1142">
        <v>71</v>
      </c>
      <c r="F2541" s="1143" t="str">
        <f t="shared" si="78"/>
        <v>02.08.01.09.071</v>
      </c>
      <c r="G2541" s="1144"/>
      <c r="H2541" s="1142" t="s">
        <v>3190</v>
      </c>
      <c r="J2541" s="1142" t="str">
        <f t="shared" si="79"/>
        <v>02.08.01.09.071 Scale Weight</v>
      </c>
    </row>
    <row r="2542" spans="1:10" x14ac:dyDescent="0.25">
      <c r="A2542" s="1142">
        <v>2</v>
      </c>
      <c r="B2542" s="1142">
        <v>8</v>
      </c>
      <c r="C2542" s="1142">
        <v>1</v>
      </c>
      <c r="D2542" s="1142">
        <v>9</v>
      </c>
      <c r="E2542" s="1142">
        <v>72</v>
      </c>
      <c r="F2542" s="1143" t="str">
        <f t="shared" si="78"/>
        <v>02.08.01.09.072</v>
      </c>
      <c r="G2542" s="1144"/>
      <c r="H2542" s="1142" t="s">
        <v>3101</v>
      </c>
      <c r="J2542" s="1142" t="str">
        <f t="shared" si="79"/>
        <v>02.08.01.09.072 Autoclave Table</v>
      </c>
    </row>
    <row r="2543" spans="1:10" x14ac:dyDescent="0.25">
      <c r="A2543" s="1142">
        <v>2</v>
      </c>
      <c r="B2543" s="1142">
        <v>8</v>
      </c>
      <c r="C2543" s="1142">
        <v>1</v>
      </c>
      <c r="D2543" s="1142">
        <v>9</v>
      </c>
      <c r="E2543" s="1142">
        <v>73</v>
      </c>
      <c r="F2543" s="1143" t="str">
        <f t="shared" si="78"/>
        <v>02.08.01.09.073</v>
      </c>
      <c r="G2543" s="1144"/>
      <c r="H2543" s="1142" t="s">
        <v>3191</v>
      </c>
      <c r="J2543" s="1142" t="str">
        <f t="shared" si="79"/>
        <v>02.08.01.09.073 Film Viewer</v>
      </c>
    </row>
    <row r="2544" spans="1:10" x14ac:dyDescent="0.25">
      <c r="A2544" s="1142">
        <v>2</v>
      </c>
      <c r="B2544" s="1142">
        <v>8</v>
      </c>
      <c r="C2544" s="1142">
        <v>1</v>
      </c>
      <c r="D2544" s="1142">
        <v>9</v>
      </c>
      <c r="E2544" s="1142">
        <v>74</v>
      </c>
      <c r="F2544" s="1143" t="str">
        <f t="shared" si="78"/>
        <v>02.08.01.09.074</v>
      </c>
      <c r="G2544" s="1144"/>
      <c r="H2544" s="1142" t="s">
        <v>3192</v>
      </c>
      <c r="J2544" s="1142" t="str">
        <f t="shared" si="79"/>
        <v>02.08.01.09.074 Alat Kesehatan Kebidanan Lain-Lain</v>
      </c>
    </row>
    <row r="2545" spans="1:10" x14ac:dyDescent="0.25">
      <c r="A2545" s="1142">
        <v>2</v>
      </c>
      <c r="B2545" s="1142">
        <v>8</v>
      </c>
      <c r="C2545" s="1142">
        <v>1</v>
      </c>
      <c r="D2545" s="1142">
        <v>10</v>
      </c>
      <c r="E2545" s="1142">
        <v>1</v>
      </c>
      <c r="F2545" s="1143" t="str">
        <f t="shared" si="78"/>
        <v>02.08.01.10.001</v>
      </c>
      <c r="G2545" s="1144"/>
      <c r="H2545" s="1142" t="s">
        <v>3193</v>
      </c>
      <c r="J2545" s="1142" t="str">
        <f t="shared" si="79"/>
        <v>02.08.01.10.001 Cardiologi Bed uk 200x90</v>
      </c>
    </row>
    <row r="2546" spans="1:10" x14ac:dyDescent="0.25">
      <c r="A2546" s="1142">
        <v>2</v>
      </c>
      <c r="B2546" s="1142">
        <v>8</v>
      </c>
      <c r="C2546" s="1142">
        <v>1</v>
      </c>
      <c r="D2546" s="1142">
        <v>10</v>
      </c>
      <c r="E2546" s="1142">
        <v>2</v>
      </c>
      <c r="F2546" s="1143" t="str">
        <f t="shared" si="78"/>
        <v>02.08.01.10.002</v>
      </c>
      <c r="G2546" s="1144"/>
      <c r="H2546" s="1142" t="s">
        <v>3194</v>
      </c>
      <c r="J2546" s="1142" t="str">
        <f t="shared" si="79"/>
        <v>02.08.01.10.002 Cholera Set With Cup</v>
      </c>
    </row>
    <row r="2547" spans="1:10" x14ac:dyDescent="0.25">
      <c r="A2547" s="1142">
        <v>2</v>
      </c>
      <c r="B2547" s="1142">
        <v>8</v>
      </c>
      <c r="C2547" s="1142">
        <v>1</v>
      </c>
      <c r="D2547" s="1142">
        <v>10</v>
      </c>
      <c r="E2547" s="1142">
        <v>3</v>
      </c>
      <c r="F2547" s="1143" t="str">
        <f t="shared" si="78"/>
        <v>02.08.01.10.003</v>
      </c>
      <c r="G2547" s="1144"/>
      <c r="H2547" s="1142" t="s">
        <v>3195</v>
      </c>
      <c r="J2547" s="1142" t="str">
        <f t="shared" si="79"/>
        <v>02.08.01.10.003 Meja Sunti Beroda</v>
      </c>
    </row>
    <row r="2548" spans="1:10" x14ac:dyDescent="0.25">
      <c r="A2548" s="1142">
        <v>2</v>
      </c>
      <c r="B2548" s="1142">
        <v>8</v>
      </c>
      <c r="C2548" s="1142">
        <v>1</v>
      </c>
      <c r="D2548" s="1142">
        <v>10</v>
      </c>
      <c r="E2548" s="1142">
        <v>4</v>
      </c>
      <c r="F2548" s="1143" t="str">
        <f t="shared" si="78"/>
        <v>02.08.01.10.004</v>
      </c>
      <c r="G2548" s="1144"/>
      <c r="H2548" s="1142" t="s">
        <v>3196</v>
      </c>
      <c r="J2548" s="1142" t="str">
        <f t="shared" si="79"/>
        <v>02.08.01.10.004 Timbangan Orang Dewasa</v>
      </c>
    </row>
    <row r="2549" spans="1:10" x14ac:dyDescent="0.25">
      <c r="A2549" s="1142">
        <v>2</v>
      </c>
      <c r="B2549" s="1142">
        <v>8</v>
      </c>
      <c r="C2549" s="1142">
        <v>1</v>
      </c>
      <c r="D2549" s="1142">
        <v>10</v>
      </c>
      <c r="E2549" s="1142">
        <v>5</v>
      </c>
      <c r="F2549" s="1143" t="str">
        <f t="shared" si="78"/>
        <v>02.08.01.10.005</v>
      </c>
      <c r="G2549" s="1144"/>
      <c r="H2549" s="1142" t="s">
        <v>3197</v>
      </c>
      <c r="J2549" s="1142" t="str">
        <f t="shared" si="79"/>
        <v>02.08.01.10.005 Infus Standar Higt 2 Meter</v>
      </c>
    </row>
    <row r="2550" spans="1:10" x14ac:dyDescent="0.25">
      <c r="A2550" s="1142">
        <v>2</v>
      </c>
      <c r="B2550" s="1142">
        <v>8</v>
      </c>
      <c r="C2550" s="1142">
        <v>1</v>
      </c>
      <c r="D2550" s="1142">
        <v>10</v>
      </c>
      <c r="E2550" s="1142">
        <v>6</v>
      </c>
      <c r="F2550" s="1143" t="str">
        <f t="shared" si="78"/>
        <v>02.08.01.10.006</v>
      </c>
      <c r="G2550" s="1144"/>
      <c r="H2550" s="1142" t="s">
        <v>3198</v>
      </c>
      <c r="J2550" s="1142" t="str">
        <f t="shared" si="79"/>
        <v>02.08.01.10.006 Giving Set</v>
      </c>
    </row>
    <row r="2551" spans="1:10" x14ac:dyDescent="0.25">
      <c r="A2551" s="1142">
        <v>2</v>
      </c>
      <c r="B2551" s="1142">
        <v>8</v>
      </c>
      <c r="C2551" s="1142">
        <v>1</v>
      </c>
      <c r="D2551" s="1142">
        <v>10</v>
      </c>
      <c r="E2551" s="1142">
        <v>7</v>
      </c>
      <c r="F2551" s="1143" t="str">
        <f t="shared" si="78"/>
        <v>02.08.01.10.007</v>
      </c>
      <c r="G2551" s="1144"/>
      <c r="H2551" s="1142" t="s">
        <v>3199</v>
      </c>
      <c r="J2551" s="1142" t="str">
        <f t="shared" si="79"/>
        <v>02.08.01.10.007 Soulusion Administrasi Set</v>
      </c>
    </row>
    <row r="2552" spans="1:10" x14ac:dyDescent="0.25">
      <c r="A2552" s="1142">
        <v>2</v>
      </c>
      <c r="B2552" s="1142">
        <v>8</v>
      </c>
      <c r="C2552" s="1142">
        <v>1</v>
      </c>
      <c r="D2552" s="1142">
        <v>10</v>
      </c>
      <c r="E2552" s="1142">
        <v>8</v>
      </c>
      <c r="F2552" s="1143" t="str">
        <f t="shared" si="78"/>
        <v>02.08.01.10.008</v>
      </c>
      <c r="G2552" s="1144"/>
      <c r="H2552" s="1142" t="s">
        <v>3200</v>
      </c>
      <c r="J2552" s="1142" t="str">
        <f t="shared" si="79"/>
        <v>02.08.01.10.008 Vanasitie Set In Metal Case</v>
      </c>
    </row>
    <row r="2553" spans="1:10" x14ac:dyDescent="0.25">
      <c r="A2553" s="1142">
        <v>2</v>
      </c>
      <c r="B2553" s="1142">
        <v>8</v>
      </c>
      <c r="C2553" s="1142">
        <v>1</v>
      </c>
      <c r="D2553" s="1142">
        <v>10</v>
      </c>
      <c r="E2553" s="1142">
        <v>9</v>
      </c>
      <c r="F2553" s="1143" t="str">
        <f t="shared" si="78"/>
        <v>02.08.01.10.009</v>
      </c>
      <c r="G2553" s="1144"/>
      <c r="H2553" s="1142" t="s">
        <v>3201</v>
      </c>
      <c r="J2553" s="1142" t="str">
        <f t="shared" si="79"/>
        <v>02.08.01.10.009 Termometer Mercuri untuk Suhu Badan</v>
      </c>
    </row>
    <row r="2554" spans="1:10" x14ac:dyDescent="0.25">
      <c r="A2554" s="1142">
        <v>2</v>
      </c>
      <c r="B2554" s="1142">
        <v>8</v>
      </c>
      <c r="C2554" s="1142">
        <v>1</v>
      </c>
      <c r="D2554" s="1142">
        <v>10</v>
      </c>
      <c r="E2554" s="1142">
        <v>10</v>
      </c>
      <c r="F2554" s="1143" t="str">
        <f t="shared" si="78"/>
        <v>02.08.01.10.010</v>
      </c>
      <c r="G2554" s="1144"/>
      <c r="H2554" s="1142" t="s">
        <v>3202</v>
      </c>
      <c r="J2554" s="1142" t="str">
        <f t="shared" si="79"/>
        <v>02.08.01.10.010 Slijim Zuiger dengan Motor Disamoing Slijim Zuiger</v>
      </c>
    </row>
    <row r="2555" spans="1:10" x14ac:dyDescent="0.25">
      <c r="A2555" s="1142">
        <v>2</v>
      </c>
      <c r="B2555" s="1142">
        <v>8</v>
      </c>
      <c r="C2555" s="1142">
        <v>1</v>
      </c>
      <c r="D2555" s="1142">
        <v>10</v>
      </c>
      <c r="E2555" s="1142">
        <v>11</v>
      </c>
      <c r="F2555" s="1143" t="str">
        <f t="shared" si="78"/>
        <v>02.08.01.10.011</v>
      </c>
      <c r="G2555" s="1144"/>
      <c r="H2555" s="1142" t="s">
        <v>3203</v>
      </c>
      <c r="J2555" s="1142" t="str">
        <f t="shared" si="79"/>
        <v>02.08.01.10.011 Oxigen Tank Complete With Monometer</v>
      </c>
    </row>
    <row r="2556" spans="1:10" x14ac:dyDescent="0.25">
      <c r="A2556" s="1142">
        <v>2</v>
      </c>
      <c r="B2556" s="1142">
        <v>8</v>
      </c>
      <c r="C2556" s="1142">
        <v>1</v>
      </c>
      <c r="D2556" s="1142">
        <v>10</v>
      </c>
      <c r="E2556" s="1142">
        <v>12</v>
      </c>
      <c r="F2556" s="1143" t="str">
        <f t="shared" si="78"/>
        <v>02.08.01.10.012</v>
      </c>
      <c r="G2556" s="1144"/>
      <c r="H2556" s="1142" t="s">
        <v>3204</v>
      </c>
      <c r="J2556" s="1142" t="str">
        <f t="shared" si="79"/>
        <v>02.08.01.10.012 Diasnotic Set</v>
      </c>
    </row>
    <row r="2557" spans="1:10" x14ac:dyDescent="0.25">
      <c r="A2557" s="1142">
        <v>2</v>
      </c>
      <c r="B2557" s="1142">
        <v>8</v>
      </c>
      <c r="C2557" s="1142">
        <v>1</v>
      </c>
      <c r="D2557" s="1142">
        <v>10</v>
      </c>
      <c r="E2557" s="1142">
        <v>13</v>
      </c>
      <c r="F2557" s="1143" t="str">
        <f t="shared" si="78"/>
        <v>02.08.01.10.013</v>
      </c>
      <c r="G2557" s="1144"/>
      <c r="H2557" s="1142" t="s">
        <v>3205</v>
      </c>
      <c r="J2557" s="1142" t="str">
        <f t="shared" si="79"/>
        <v>02.08.01.10.013 Tensimeter Mercuri Complete</v>
      </c>
    </row>
    <row r="2558" spans="1:10" x14ac:dyDescent="0.25">
      <c r="A2558" s="1142">
        <v>2</v>
      </c>
      <c r="B2558" s="1142">
        <v>8</v>
      </c>
      <c r="C2558" s="1142">
        <v>1</v>
      </c>
      <c r="D2558" s="1142">
        <v>10</v>
      </c>
      <c r="E2558" s="1142">
        <v>14</v>
      </c>
      <c r="F2558" s="1143" t="str">
        <f t="shared" si="78"/>
        <v>02.08.01.10.014</v>
      </c>
      <c r="G2558" s="1144"/>
      <c r="H2558" s="1142" t="s">
        <v>3206</v>
      </c>
      <c r="J2558" s="1142" t="str">
        <f t="shared" si="79"/>
        <v>02.08.01.10.014 Mehngine Biopya Medie</v>
      </c>
    </row>
    <row r="2559" spans="1:10" x14ac:dyDescent="0.25">
      <c r="A2559" s="1142">
        <v>2</v>
      </c>
      <c r="B2559" s="1142">
        <v>8</v>
      </c>
      <c r="C2559" s="1142">
        <v>1</v>
      </c>
      <c r="D2559" s="1142">
        <v>10</v>
      </c>
      <c r="E2559" s="1142">
        <v>15</v>
      </c>
      <c r="F2559" s="1143" t="str">
        <f t="shared" si="78"/>
        <v>02.08.01.10.015</v>
      </c>
      <c r="G2559" s="1144"/>
      <c r="H2559" s="1142" t="s">
        <v>3207</v>
      </c>
      <c r="J2559" s="1142" t="str">
        <f t="shared" si="79"/>
        <v>02.08.01.10.015 Neeidie Fucionstemat/Spinal</v>
      </c>
    </row>
    <row r="2560" spans="1:10" x14ac:dyDescent="0.25">
      <c r="A2560" s="1142">
        <v>2</v>
      </c>
      <c r="B2560" s="1142">
        <v>8</v>
      </c>
      <c r="C2560" s="1142">
        <v>1</v>
      </c>
      <c r="D2560" s="1142">
        <v>10</v>
      </c>
      <c r="E2560" s="1142">
        <v>16</v>
      </c>
      <c r="F2560" s="1143" t="str">
        <f t="shared" si="78"/>
        <v>02.08.01.10.016</v>
      </c>
      <c r="G2560" s="1144"/>
      <c r="H2560" s="1142" t="s">
        <v>3208</v>
      </c>
      <c r="J2560" s="1142" t="str">
        <f t="shared" si="79"/>
        <v>02.08.01.10.016 Urometer</v>
      </c>
    </row>
    <row r="2561" spans="1:10" x14ac:dyDescent="0.25">
      <c r="A2561" s="1142">
        <v>2</v>
      </c>
      <c r="B2561" s="1142">
        <v>8</v>
      </c>
      <c r="C2561" s="1142">
        <v>1</v>
      </c>
      <c r="D2561" s="1142">
        <v>10</v>
      </c>
      <c r="E2561" s="1142">
        <v>17</v>
      </c>
      <c r="F2561" s="1143" t="str">
        <f t="shared" si="78"/>
        <v>02.08.01.10.017</v>
      </c>
      <c r="G2561" s="1144"/>
      <c r="H2561" s="1142" t="s">
        <v>3209</v>
      </c>
      <c r="J2561" s="1142" t="str">
        <f t="shared" si="79"/>
        <v>02.08.01.10.017 Spetel Lidah</v>
      </c>
    </row>
    <row r="2562" spans="1:10" x14ac:dyDescent="0.25">
      <c r="A2562" s="1142">
        <v>2</v>
      </c>
      <c r="B2562" s="1142">
        <v>8</v>
      </c>
      <c r="C2562" s="1142">
        <v>1</v>
      </c>
      <c r="D2562" s="1142">
        <v>10</v>
      </c>
      <c r="E2562" s="1142">
        <v>18</v>
      </c>
      <c r="F2562" s="1143" t="str">
        <f t="shared" si="78"/>
        <v>02.08.01.10.018</v>
      </c>
      <c r="G2562" s="1144"/>
      <c r="H2562" s="1142" t="s">
        <v>3210</v>
      </c>
      <c r="J2562" s="1142" t="str">
        <f t="shared" si="79"/>
        <v>02.08.01.10.018 Mag Sonde Rubber</v>
      </c>
    </row>
    <row r="2563" spans="1:10" x14ac:dyDescent="0.25">
      <c r="A2563" s="1142">
        <v>2</v>
      </c>
      <c r="B2563" s="1142">
        <v>8</v>
      </c>
      <c r="C2563" s="1142">
        <v>1</v>
      </c>
      <c r="D2563" s="1142">
        <v>10</v>
      </c>
      <c r="E2563" s="1142">
        <v>19</v>
      </c>
      <c r="F2563" s="1143" t="str">
        <f t="shared" si="78"/>
        <v>02.08.01.10.019</v>
      </c>
      <c r="G2563" s="1144"/>
      <c r="H2563" s="1142" t="s">
        <v>3211</v>
      </c>
      <c r="J2563" s="1142" t="str">
        <f t="shared" si="79"/>
        <v>02.08.01.10.019 Ember Plastik dengan Pengukur Tinja Kolera</v>
      </c>
    </row>
    <row r="2564" spans="1:10" x14ac:dyDescent="0.25">
      <c r="A2564" s="1142">
        <v>2</v>
      </c>
      <c r="B2564" s="1142">
        <v>8</v>
      </c>
      <c r="C2564" s="1142">
        <v>1</v>
      </c>
      <c r="D2564" s="1142">
        <v>10</v>
      </c>
      <c r="E2564" s="1142">
        <v>20</v>
      </c>
      <c r="F2564" s="1143" t="str">
        <f t="shared" ref="F2564:F2627" si="80">IF(A2564&lt;&gt;"",RIGHT("0"&amp;A2564,2)&amp;"."&amp;RIGHT("0"&amp;B2564,2)&amp;"."&amp;RIGHT("0"&amp;C2564,2)&amp;"."&amp;RIGHT("0"&amp;D2564,2)&amp;"."&amp;IF(LEN(E2564)&lt;3,RIGHT("00"&amp;E2564,3),E2564),"")</f>
        <v>02.08.01.10.020</v>
      </c>
      <c r="G2564" s="1144"/>
      <c r="H2564" s="1142" t="s">
        <v>3212</v>
      </c>
      <c r="J2564" s="1142" t="str">
        <f t="shared" ref="J2564:J2627" si="81">F2564&amp;" "&amp;H2564</f>
        <v>02.08.01.10.020 Pengukur Blood Plasma with Droper Sulwat Methode</v>
      </c>
    </row>
    <row r="2565" spans="1:10" x14ac:dyDescent="0.25">
      <c r="A2565" s="1142">
        <v>2</v>
      </c>
      <c r="B2565" s="1142">
        <v>8</v>
      </c>
      <c r="C2565" s="1142">
        <v>1</v>
      </c>
      <c r="D2565" s="1142">
        <v>10</v>
      </c>
      <c r="E2565" s="1142">
        <v>21</v>
      </c>
      <c r="F2565" s="1143" t="str">
        <f t="shared" si="80"/>
        <v>02.08.01.10.021</v>
      </c>
      <c r="G2565" s="1144"/>
      <c r="H2565" s="1142" t="s">
        <v>3213</v>
      </c>
      <c r="J2565" s="1142" t="str">
        <f t="shared" si="81"/>
        <v>02.08.01.10.021 Metal Caheter</v>
      </c>
    </row>
    <row r="2566" spans="1:10" x14ac:dyDescent="0.25">
      <c r="A2566" s="1142">
        <v>2</v>
      </c>
      <c r="B2566" s="1142">
        <v>8</v>
      </c>
      <c r="C2566" s="1142">
        <v>1</v>
      </c>
      <c r="D2566" s="1142">
        <v>10</v>
      </c>
      <c r="E2566" s="1142">
        <v>22</v>
      </c>
      <c r="F2566" s="1143" t="str">
        <f t="shared" si="80"/>
        <v>02.08.01.10.022</v>
      </c>
      <c r="G2566" s="1144"/>
      <c r="H2566" s="1142" t="s">
        <v>3214</v>
      </c>
      <c r="J2566" s="1142" t="str">
        <f t="shared" si="81"/>
        <v>02.08.01.10.022 Catheter Urine Rubber</v>
      </c>
    </row>
    <row r="2567" spans="1:10" x14ac:dyDescent="0.25">
      <c r="A2567" s="1142">
        <v>2</v>
      </c>
      <c r="B2567" s="1142">
        <v>8</v>
      </c>
      <c r="C2567" s="1142">
        <v>1</v>
      </c>
      <c r="D2567" s="1142">
        <v>10</v>
      </c>
      <c r="E2567" s="1142">
        <v>23</v>
      </c>
      <c r="F2567" s="1143" t="str">
        <f t="shared" si="80"/>
        <v>02.08.01.10.023</v>
      </c>
      <c r="G2567" s="1144"/>
      <c r="H2567" s="1142" t="s">
        <v>3215</v>
      </c>
      <c r="J2567" s="1142" t="str">
        <f t="shared" si="81"/>
        <v>02.08.01.10.023 Ice Cup Import</v>
      </c>
    </row>
    <row r="2568" spans="1:10" x14ac:dyDescent="0.25">
      <c r="A2568" s="1142">
        <v>2</v>
      </c>
      <c r="B2568" s="1142">
        <v>8</v>
      </c>
      <c r="C2568" s="1142">
        <v>1</v>
      </c>
      <c r="D2568" s="1142">
        <v>10</v>
      </c>
      <c r="E2568" s="1142">
        <v>24</v>
      </c>
      <c r="F2568" s="1143" t="str">
        <f t="shared" si="80"/>
        <v>02.08.01.10.024</v>
      </c>
      <c r="G2568" s="1144"/>
      <c r="H2568" s="1142" t="s">
        <v>3216</v>
      </c>
      <c r="J2568" s="1142" t="str">
        <f t="shared" si="81"/>
        <v>02.08.01.10.024 Pehneumathorax Set Complete</v>
      </c>
    </row>
    <row r="2569" spans="1:10" x14ac:dyDescent="0.25">
      <c r="A2569" s="1142">
        <v>2</v>
      </c>
      <c r="B2569" s="1142">
        <v>8</v>
      </c>
      <c r="C2569" s="1142">
        <v>1</v>
      </c>
      <c r="D2569" s="1142">
        <v>10</v>
      </c>
      <c r="E2569" s="1142">
        <v>25</v>
      </c>
      <c r="F2569" s="1143" t="str">
        <f t="shared" si="80"/>
        <v>02.08.01.10.025</v>
      </c>
      <c r="G2569" s="1144"/>
      <c r="H2569" s="1142" t="s">
        <v>3217</v>
      </c>
      <c r="J2569" s="1142" t="str">
        <f t="shared" si="81"/>
        <v>02.08.01.10.025 Portable elektrocardiograph (ECG) 1 chanel</v>
      </c>
    </row>
    <row r="2570" spans="1:10" x14ac:dyDescent="0.25">
      <c r="A2570" s="1142">
        <v>2</v>
      </c>
      <c r="B2570" s="1142">
        <v>8</v>
      </c>
      <c r="C2570" s="1142">
        <v>1</v>
      </c>
      <c r="D2570" s="1142">
        <v>10</v>
      </c>
      <c r="E2570" s="1142">
        <v>26</v>
      </c>
      <c r="F2570" s="1143" t="str">
        <f t="shared" si="80"/>
        <v>02.08.01.10.026</v>
      </c>
      <c r="G2570" s="1144"/>
      <c r="H2570" s="1142" t="s">
        <v>3218</v>
      </c>
      <c r="J2570" s="1142" t="str">
        <f t="shared" si="81"/>
        <v>02.08.01.10.026 Portable X Ray 30 MA Complete</v>
      </c>
    </row>
    <row r="2571" spans="1:10" x14ac:dyDescent="0.25">
      <c r="A2571" s="1142">
        <v>2</v>
      </c>
      <c r="B2571" s="1142">
        <v>8</v>
      </c>
      <c r="C2571" s="1142">
        <v>1</v>
      </c>
      <c r="D2571" s="1142">
        <v>10</v>
      </c>
      <c r="E2571" s="1142">
        <v>27</v>
      </c>
      <c r="F2571" s="1143" t="str">
        <f t="shared" si="80"/>
        <v>02.08.01.10.027</v>
      </c>
      <c r="G2571" s="1144"/>
      <c r="H2571" s="1142" t="s">
        <v>3219</v>
      </c>
      <c r="J2571" s="1142" t="str">
        <f t="shared" si="81"/>
        <v>02.08.01.10.027 Reflek Hammer Stainless Steel</v>
      </c>
    </row>
    <row r="2572" spans="1:10" x14ac:dyDescent="0.25">
      <c r="A2572" s="1142">
        <v>2</v>
      </c>
      <c r="B2572" s="1142">
        <v>8</v>
      </c>
      <c r="C2572" s="1142">
        <v>1</v>
      </c>
      <c r="D2572" s="1142">
        <v>10</v>
      </c>
      <c r="E2572" s="1142">
        <v>28</v>
      </c>
      <c r="F2572" s="1143" t="str">
        <f t="shared" si="80"/>
        <v>02.08.01.10.028</v>
      </c>
      <c r="G2572" s="1144"/>
      <c r="H2572" s="1142" t="s">
        <v>3220</v>
      </c>
      <c r="J2572" s="1142" t="str">
        <f t="shared" si="81"/>
        <v>02.08.01.10.028 Spuit 2 cc, 5cc, 10cc</v>
      </c>
    </row>
    <row r="2573" spans="1:10" x14ac:dyDescent="0.25">
      <c r="A2573" s="1142">
        <v>2</v>
      </c>
      <c r="B2573" s="1142">
        <v>8</v>
      </c>
      <c r="C2573" s="1142">
        <v>1</v>
      </c>
      <c r="D2573" s="1142">
        <v>10</v>
      </c>
      <c r="E2573" s="1142">
        <v>29</v>
      </c>
      <c r="F2573" s="1143" t="str">
        <f t="shared" si="80"/>
        <v>02.08.01.10.029</v>
      </c>
      <c r="G2573" s="1144"/>
      <c r="H2573" s="1142" t="s">
        <v>3221</v>
      </c>
      <c r="J2573" s="1142" t="str">
        <f t="shared" si="81"/>
        <v>02.08.01.10.029 Jarum Suntik No. 12, 14, 16, 19, 20</v>
      </c>
    </row>
    <row r="2574" spans="1:10" x14ac:dyDescent="0.25">
      <c r="A2574" s="1142">
        <v>2</v>
      </c>
      <c r="B2574" s="1142">
        <v>8</v>
      </c>
      <c r="C2574" s="1142">
        <v>1</v>
      </c>
      <c r="D2574" s="1142">
        <v>10</v>
      </c>
      <c r="E2574" s="1142">
        <v>30</v>
      </c>
      <c r="F2574" s="1143" t="str">
        <f t="shared" si="80"/>
        <v>02.08.01.10.030</v>
      </c>
      <c r="G2574" s="1144"/>
      <c r="H2574" s="1142" t="s">
        <v>3222</v>
      </c>
      <c r="J2574" s="1142" t="str">
        <f t="shared" si="81"/>
        <v>02.08.01.10.030 Sterilisator for Instrument Portable</v>
      </c>
    </row>
    <row r="2575" spans="1:10" x14ac:dyDescent="0.25">
      <c r="A2575" s="1142">
        <v>2</v>
      </c>
      <c r="B2575" s="1142">
        <v>8</v>
      </c>
      <c r="C2575" s="1142">
        <v>1</v>
      </c>
      <c r="D2575" s="1142">
        <v>10</v>
      </c>
      <c r="E2575" s="1142">
        <v>31</v>
      </c>
      <c r="F2575" s="1143" t="str">
        <f t="shared" si="80"/>
        <v>02.08.01.10.031</v>
      </c>
      <c r="G2575" s="1144"/>
      <c r="H2575" s="1142" t="s">
        <v>3223</v>
      </c>
      <c r="J2575" s="1142" t="str">
        <f t="shared" si="81"/>
        <v>02.08.01.10.031 Couch Examination</v>
      </c>
    </row>
    <row r="2576" spans="1:10" x14ac:dyDescent="0.25">
      <c r="A2576" s="1142">
        <v>2</v>
      </c>
      <c r="B2576" s="1142">
        <v>8</v>
      </c>
      <c r="C2576" s="1142">
        <v>1</v>
      </c>
      <c r="D2576" s="1142">
        <v>10</v>
      </c>
      <c r="E2576" s="1142">
        <v>32</v>
      </c>
      <c r="F2576" s="1143" t="str">
        <f t="shared" si="80"/>
        <v>02.08.01.10.032</v>
      </c>
      <c r="G2576" s="1144"/>
      <c r="H2576" s="1142" t="s">
        <v>3224</v>
      </c>
      <c r="J2576" s="1142" t="str">
        <f t="shared" si="81"/>
        <v>02.08.01.10.032 Spymamanometer</v>
      </c>
    </row>
    <row r="2577" spans="1:10" x14ac:dyDescent="0.25">
      <c r="A2577" s="1142">
        <v>2</v>
      </c>
      <c r="B2577" s="1142">
        <v>8</v>
      </c>
      <c r="C2577" s="1142">
        <v>1</v>
      </c>
      <c r="D2577" s="1142">
        <v>10</v>
      </c>
      <c r="E2577" s="1142">
        <v>33</v>
      </c>
      <c r="F2577" s="1143" t="str">
        <f t="shared" si="80"/>
        <v>02.08.01.10.033</v>
      </c>
      <c r="G2577" s="1144"/>
      <c r="H2577" s="1142" t="s">
        <v>3191</v>
      </c>
      <c r="J2577" s="1142" t="str">
        <f t="shared" si="81"/>
        <v>02.08.01.10.033 Film Viewer</v>
      </c>
    </row>
    <row r="2578" spans="1:10" x14ac:dyDescent="0.25">
      <c r="A2578" s="1142">
        <v>2</v>
      </c>
      <c r="B2578" s="1142">
        <v>8</v>
      </c>
      <c r="C2578" s="1142">
        <v>1</v>
      </c>
      <c r="D2578" s="1142">
        <v>10</v>
      </c>
      <c r="E2578" s="1142">
        <v>34</v>
      </c>
      <c r="F2578" s="1143" t="str">
        <f t="shared" si="80"/>
        <v>02.08.01.10.034</v>
      </c>
      <c r="G2578" s="1144"/>
      <c r="H2578" s="1142" t="s">
        <v>3225</v>
      </c>
      <c r="J2578" s="1142" t="str">
        <f t="shared" si="81"/>
        <v>02.08.01.10.034 Spirometer</v>
      </c>
    </row>
    <row r="2579" spans="1:10" x14ac:dyDescent="0.25">
      <c r="A2579" s="1142">
        <v>2</v>
      </c>
      <c r="B2579" s="1142">
        <v>8</v>
      </c>
      <c r="C2579" s="1142">
        <v>1</v>
      </c>
      <c r="D2579" s="1142">
        <v>10</v>
      </c>
      <c r="E2579" s="1142">
        <v>35</v>
      </c>
      <c r="F2579" s="1143" t="str">
        <f t="shared" si="80"/>
        <v>02.08.01.10.035</v>
      </c>
      <c r="G2579" s="1144"/>
      <c r="H2579" s="1142" t="s">
        <v>3226</v>
      </c>
      <c r="J2579" s="1142" t="str">
        <f t="shared" si="81"/>
        <v>02.08.01.10.035 Body Scale</v>
      </c>
    </row>
    <row r="2580" spans="1:10" x14ac:dyDescent="0.25">
      <c r="A2580" s="1142">
        <v>2</v>
      </c>
      <c r="B2580" s="1142">
        <v>8</v>
      </c>
      <c r="C2580" s="1142">
        <v>1</v>
      </c>
      <c r="D2580" s="1142">
        <v>10</v>
      </c>
      <c r="E2580" s="1142">
        <v>36</v>
      </c>
      <c r="F2580" s="1143" t="str">
        <f t="shared" si="80"/>
        <v>02.08.01.10.036</v>
      </c>
      <c r="G2580" s="1144"/>
      <c r="H2580" s="1142" t="s">
        <v>3227</v>
      </c>
      <c r="J2580" s="1142" t="str">
        <f t="shared" si="81"/>
        <v>02.08.01.10.036 Subtion Thorax</v>
      </c>
    </row>
    <row r="2581" spans="1:10" x14ac:dyDescent="0.25">
      <c r="A2581" s="1142">
        <v>2</v>
      </c>
      <c r="B2581" s="1142">
        <v>8</v>
      </c>
      <c r="C2581" s="1142">
        <v>1</v>
      </c>
      <c r="D2581" s="1142">
        <v>10</v>
      </c>
      <c r="E2581" s="1142">
        <v>37</v>
      </c>
      <c r="F2581" s="1143" t="str">
        <f t="shared" si="80"/>
        <v>02.08.01.10.037</v>
      </c>
      <c r="G2581" s="1144"/>
      <c r="H2581" s="1142" t="s">
        <v>3228</v>
      </c>
      <c r="J2581" s="1142" t="str">
        <f t="shared" si="81"/>
        <v>02.08.01.10.037 Suction Thorax</v>
      </c>
    </row>
    <row r="2582" spans="1:10" x14ac:dyDescent="0.25">
      <c r="A2582" s="1142">
        <v>2</v>
      </c>
      <c r="B2582" s="1142">
        <v>8</v>
      </c>
      <c r="C2582" s="1142">
        <v>1</v>
      </c>
      <c r="D2582" s="1142">
        <v>10</v>
      </c>
      <c r="E2582" s="1142">
        <v>38</v>
      </c>
      <c r="F2582" s="1143" t="str">
        <f t="shared" si="80"/>
        <v>02.08.01.10.038</v>
      </c>
      <c r="G2582" s="1144"/>
      <c r="H2582" s="1142" t="s">
        <v>3101</v>
      </c>
      <c r="J2582" s="1142" t="str">
        <f t="shared" si="81"/>
        <v>02.08.01.10.038 Autoclave Table</v>
      </c>
    </row>
    <row r="2583" spans="1:10" x14ac:dyDescent="0.25">
      <c r="A2583" s="1142">
        <v>2</v>
      </c>
      <c r="B2583" s="1142">
        <v>8</v>
      </c>
      <c r="C2583" s="1142">
        <v>1</v>
      </c>
      <c r="D2583" s="1142">
        <v>10</v>
      </c>
      <c r="E2583" s="1142">
        <v>39</v>
      </c>
      <c r="F2583" s="1143" t="str">
        <f t="shared" si="80"/>
        <v>02.08.01.10.039</v>
      </c>
      <c r="G2583" s="1144"/>
      <c r="H2583" s="1142" t="s">
        <v>3188</v>
      </c>
      <c r="J2583" s="1142" t="str">
        <f t="shared" si="81"/>
        <v>02.08.01.10.039 Examination Table</v>
      </c>
    </row>
    <row r="2584" spans="1:10" x14ac:dyDescent="0.25">
      <c r="A2584" s="1142">
        <v>2</v>
      </c>
      <c r="B2584" s="1142">
        <v>8</v>
      </c>
      <c r="C2584" s="1142">
        <v>1</v>
      </c>
      <c r="D2584" s="1142">
        <v>10</v>
      </c>
      <c r="E2584" s="1142">
        <v>40</v>
      </c>
      <c r="F2584" s="1143" t="str">
        <f t="shared" si="80"/>
        <v>02.08.01.10.040</v>
      </c>
      <c r="G2584" s="1144"/>
      <c r="H2584" s="1142" t="s">
        <v>3189</v>
      </c>
      <c r="J2584" s="1142" t="str">
        <f t="shared" si="81"/>
        <v>02.08.01.10.040 Examination Lamp</v>
      </c>
    </row>
    <row r="2585" spans="1:10" x14ac:dyDescent="0.25">
      <c r="A2585" s="1142">
        <v>2</v>
      </c>
      <c r="B2585" s="1142">
        <v>8</v>
      </c>
      <c r="C2585" s="1142">
        <v>1</v>
      </c>
      <c r="D2585" s="1142">
        <v>10</v>
      </c>
      <c r="E2585" s="1142">
        <v>41</v>
      </c>
      <c r="F2585" s="1143" t="str">
        <f t="shared" si="80"/>
        <v>02.08.01.10.041</v>
      </c>
      <c r="G2585" s="1144"/>
      <c r="H2585" s="1142" t="s">
        <v>3229</v>
      </c>
      <c r="J2585" s="1142" t="str">
        <f t="shared" si="81"/>
        <v>02.08.01.10.041 Stool Fixed Height</v>
      </c>
    </row>
    <row r="2586" spans="1:10" x14ac:dyDescent="0.25">
      <c r="A2586" s="1142">
        <v>2</v>
      </c>
      <c r="B2586" s="1142">
        <v>8</v>
      </c>
      <c r="C2586" s="1142">
        <v>1</v>
      </c>
      <c r="D2586" s="1142">
        <v>10</v>
      </c>
      <c r="E2586" s="1142">
        <v>42</v>
      </c>
      <c r="F2586" s="1143" t="str">
        <f t="shared" si="80"/>
        <v>02.08.01.10.042</v>
      </c>
      <c r="G2586" s="1144"/>
      <c r="H2586" s="1142" t="s">
        <v>3230</v>
      </c>
      <c r="J2586" s="1142" t="str">
        <f t="shared" si="81"/>
        <v>02.08.01.10.042 Scale Height</v>
      </c>
    </row>
    <row r="2587" spans="1:10" x14ac:dyDescent="0.25">
      <c r="A2587" s="1142">
        <v>2</v>
      </c>
      <c r="B2587" s="1142">
        <v>8</v>
      </c>
      <c r="C2587" s="1142">
        <v>1</v>
      </c>
      <c r="D2587" s="1142">
        <v>10</v>
      </c>
      <c r="E2587" s="1142">
        <v>43</v>
      </c>
      <c r="F2587" s="1143" t="str">
        <f t="shared" si="80"/>
        <v>02.08.01.10.043</v>
      </c>
      <c r="G2587" s="1144"/>
      <c r="H2587" s="1142" t="s">
        <v>3231</v>
      </c>
      <c r="J2587" s="1142" t="str">
        <f t="shared" si="81"/>
        <v>02.08.01.10.043 Resuscitation for Aduit</v>
      </c>
    </row>
    <row r="2588" spans="1:10" x14ac:dyDescent="0.25">
      <c r="A2588" s="1142">
        <v>2</v>
      </c>
      <c r="B2588" s="1142">
        <v>8</v>
      </c>
      <c r="C2588" s="1142">
        <v>1</v>
      </c>
      <c r="D2588" s="1142">
        <v>10</v>
      </c>
      <c r="E2588" s="1142">
        <v>44</v>
      </c>
      <c r="F2588" s="1143" t="str">
        <f t="shared" si="80"/>
        <v>02.08.01.10.044</v>
      </c>
      <c r="G2588" s="1144"/>
      <c r="H2588" s="1142" t="s">
        <v>3232</v>
      </c>
      <c r="J2588" s="1142" t="str">
        <f t="shared" si="81"/>
        <v>02.08.01.10.044 resuscitation for Pediatric</v>
      </c>
    </row>
    <row r="2589" spans="1:10" x14ac:dyDescent="0.25">
      <c r="A2589" s="1142">
        <v>2</v>
      </c>
      <c r="B2589" s="1142">
        <v>8</v>
      </c>
      <c r="C2589" s="1142">
        <v>1</v>
      </c>
      <c r="D2589" s="1142">
        <v>10</v>
      </c>
      <c r="E2589" s="1142">
        <v>45</v>
      </c>
      <c r="F2589" s="1143" t="str">
        <f t="shared" si="80"/>
        <v>02.08.01.10.045</v>
      </c>
      <c r="G2589" s="1144"/>
      <c r="H2589" s="1142" t="s">
        <v>3094</v>
      </c>
      <c r="J2589" s="1142" t="str">
        <f t="shared" si="81"/>
        <v>02.08.01.10.045 Infusion Pump</v>
      </c>
    </row>
    <row r="2590" spans="1:10" x14ac:dyDescent="0.25">
      <c r="A2590" s="1142">
        <v>2</v>
      </c>
      <c r="B2590" s="1142">
        <v>8</v>
      </c>
      <c r="C2590" s="1142">
        <v>1</v>
      </c>
      <c r="D2590" s="1142">
        <v>10</v>
      </c>
      <c r="E2590" s="1142">
        <v>46</v>
      </c>
      <c r="F2590" s="1143" t="str">
        <f t="shared" si="80"/>
        <v>02.08.01.10.046</v>
      </c>
      <c r="G2590" s="1144"/>
      <c r="H2590" s="1142" t="s">
        <v>3233</v>
      </c>
      <c r="J2590" s="1142" t="str">
        <f t="shared" si="81"/>
        <v>02.08.01.10.046 Bronchscope</v>
      </c>
    </row>
    <row r="2591" spans="1:10" x14ac:dyDescent="0.25">
      <c r="A2591" s="1142">
        <v>2</v>
      </c>
      <c r="B2591" s="1142">
        <v>8</v>
      </c>
      <c r="C2591" s="1142">
        <v>1</v>
      </c>
      <c r="D2591" s="1142">
        <v>10</v>
      </c>
      <c r="E2591" s="1142">
        <v>47</v>
      </c>
      <c r="F2591" s="1143" t="str">
        <f t="shared" si="80"/>
        <v>02.08.01.10.047</v>
      </c>
      <c r="G2591" s="1144"/>
      <c r="H2591" s="1142" t="s">
        <v>3234</v>
      </c>
      <c r="J2591" s="1142" t="str">
        <f t="shared" si="81"/>
        <v>02.08.01.10.047 Nebulizer</v>
      </c>
    </row>
    <row r="2592" spans="1:10" x14ac:dyDescent="0.25">
      <c r="A2592" s="1142">
        <v>2</v>
      </c>
      <c r="B2592" s="1142">
        <v>8</v>
      </c>
      <c r="C2592" s="1142">
        <v>1</v>
      </c>
      <c r="D2592" s="1142">
        <v>10</v>
      </c>
      <c r="E2592" s="1142">
        <v>48</v>
      </c>
      <c r="F2592" s="1143" t="str">
        <f t="shared" si="80"/>
        <v>02.08.01.10.048</v>
      </c>
      <c r="G2592" s="1144"/>
      <c r="H2592" s="1142" t="s">
        <v>3235</v>
      </c>
      <c r="J2592" s="1142" t="str">
        <f t="shared" si="81"/>
        <v>02.08.01.10.048 Itrasonic Nebulizer</v>
      </c>
    </row>
    <row r="2593" spans="1:10" x14ac:dyDescent="0.25">
      <c r="A2593" s="1142">
        <v>2</v>
      </c>
      <c r="B2593" s="1142">
        <v>8</v>
      </c>
      <c r="C2593" s="1142">
        <v>1</v>
      </c>
      <c r="D2593" s="1142">
        <v>10</v>
      </c>
      <c r="E2593" s="1142">
        <v>49</v>
      </c>
      <c r="F2593" s="1143" t="str">
        <f t="shared" si="80"/>
        <v>02.08.01.10.049</v>
      </c>
      <c r="G2593" s="1144"/>
      <c r="H2593" s="1142" t="s">
        <v>3236</v>
      </c>
      <c r="J2593" s="1142" t="str">
        <f t="shared" si="81"/>
        <v>02.08.01.10.049 Asma Bronchial</v>
      </c>
    </row>
    <row r="2594" spans="1:10" x14ac:dyDescent="0.25">
      <c r="A2594" s="1142">
        <v>2</v>
      </c>
      <c r="B2594" s="1142">
        <v>8</v>
      </c>
      <c r="C2594" s="1142">
        <v>1</v>
      </c>
      <c r="D2594" s="1142">
        <v>10</v>
      </c>
      <c r="E2594" s="1142">
        <v>50</v>
      </c>
      <c r="F2594" s="1143" t="str">
        <f t="shared" si="80"/>
        <v>02.08.01.10.050</v>
      </c>
      <c r="G2594" s="1144"/>
      <c r="H2594" s="1142" t="s">
        <v>3237</v>
      </c>
      <c r="J2594" s="1142" t="str">
        <f t="shared" si="81"/>
        <v>02.08.01.10.050 Bronchitasys</v>
      </c>
    </row>
    <row r="2595" spans="1:10" x14ac:dyDescent="0.25">
      <c r="A2595" s="1142">
        <v>2</v>
      </c>
      <c r="B2595" s="1142">
        <v>8</v>
      </c>
      <c r="C2595" s="1142">
        <v>1</v>
      </c>
      <c r="D2595" s="1142">
        <v>10</v>
      </c>
      <c r="E2595" s="1142">
        <v>51</v>
      </c>
      <c r="F2595" s="1143" t="str">
        <f t="shared" si="80"/>
        <v>02.08.01.10.051</v>
      </c>
      <c r="G2595" s="1144"/>
      <c r="H2595" s="1142" t="s">
        <v>3238</v>
      </c>
      <c r="J2595" s="1142" t="str">
        <f t="shared" si="81"/>
        <v>02.08.01.10.051 Pieurial  Blopsy</v>
      </c>
    </row>
    <row r="2596" spans="1:10" x14ac:dyDescent="0.25">
      <c r="A2596" s="1142">
        <v>2</v>
      </c>
      <c r="B2596" s="1142">
        <v>8</v>
      </c>
      <c r="C2596" s="1142">
        <v>1</v>
      </c>
      <c r="D2596" s="1142">
        <v>10</v>
      </c>
      <c r="E2596" s="1142">
        <v>52</v>
      </c>
      <c r="F2596" s="1143" t="str">
        <f t="shared" si="80"/>
        <v>02.08.01.10.052</v>
      </c>
      <c r="G2596" s="1144"/>
      <c r="H2596" s="1142" t="s">
        <v>3239</v>
      </c>
      <c r="J2596" s="1142" t="str">
        <f t="shared" si="81"/>
        <v>02.08.01.10.052 Trantorakal Jarum</v>
      </c>
    </row>
    <row r="2597" spans="1:10" x14ac:dyDescent="0.25">
      <c r="A2597" s="1142">
        <v>2</v>
      </c>
      <c r="B2597" s="1142">
        <v>8</v>
      </c>
      <c r="C2597" s="1142">
        <v>1</v>
      </c>
      <c r="D2597" s="1142">
        <v>10</v>
      </c>
      <c r="E2597" s="1142">
        <v>53</v>
      </c>
      <c r="F2597" s="1143" t="str">
        <f t="shared" si="80"/>
        <v>02.08.01.10.053</v>
      </c>
      <c r="G2597" s="1144"/>
      <c r="H2597" s="1142" t="s">
        <v>3240</v>
      </c>
      <c r="J2597" s="1142" t="str">
        <f t="shared" si="81"/>
        <v>02.08.01.10.053 Biopspy Pieure</v>
      </c>
    </row>
    <row r="2598" spans="1:10" x14ac:dyDescent="0.25">
      <c r="A2598" s="1142">
        <v>2</v>
      </c>
      <c r="B2598" s="1142">
        <v>8</v>
      </c>
      <c r="C2598" s="1142">
        <v>1</v>
      </c>
      <c r="D2598" s="1142">
        <v>10</v>
      </c>
      <c r="E2598" s="1142">
        <v>54</v>
      </c>
      <c r="F2598" s="1143" t="str">
        <f t="shared" si="80"/>
        <v>02.08.01.10.054</v>
      </c>
      <c r="G2598" s="1144"/>
      <c r="H2598" s="1142" t="s">
        <v>3241</v>
      </c>
      <c r="J2598" s="1142" t="str">
        <f t="shared" si="81"/>
        <v>02.08.01.10.054 Endrotracheal</v>
      </c>
    </row>
    <row r="2599" spans="1:10" x14ac:dyDescent="0.25">
      <c r="A2599" s="1142">
        <v>2</v>
      </c>
      <c r="B2599" s="1142">
        <v>8</v>
      </c>
      <c r="C2599" s="1142">
        <v>1</v>
      </c>
      <c r="D2599" s="1142">
        <v>10</v>
      </c>
      <c r="E2599" s="1142">
        <v>55</v>
      </c>
      <c r="F2599" s="1143" t="str">
        <f t="shared" si="80"/>
        <v>02.08.01.10.055</v>
      </c>
      <c r="G2599" s="1144"/>
      <c r="H2599" s="1142" t="s">
        <v>3242</v>
      </c>
      <c r="J2599" s="1142" t="str">
        <f t="shared" si="81"/>
        <v>02.08.01.10.055 Suction for Thorax</v>
      </c>
    </row>
    <row r="2600" spans="1:10" x14ac:dyDescent="0.25">
      <c r="A2600" s="1142">
        <v>2</v>
      </c>
      <c r="B2600" s="1142">
        <v>8</v>
      </c>
      <c r="C2600" s="1142">
        <v>1</v>
      </c>
      <c r="D2600" s="1142">
        <v>10</v>
      </c>
      <c r="E2600" s="1142">
        <v>56</v>
      </c>
      <c r="F2600" s="1143" t="str">
        <f t="shared" si="80"/>
        <v>02.08.01.10.056</v>
      </c>
      <c r="G2600" s="1144"/>
      <c r="H2600" s="1142" t="s">
        <v>3243</v>
      </c>
      <c r="J2600" s="1142" t="str">
        <f t="shared" si="81"/>
        <v>02.08.01.10.056 Ultra Sono Grapy (USG)</v>
      </c>
    </row>
    <row r="2601" spans="1:10" x14ac:dyDescent="0.25">
      <c r="A2601" s="1142">
        <v>2</v>
      </c>
      <c r="B2601" s="1142">
        <v>8</v>
      </c>
      <c r="C2601" s="1142">
        <v>1</v>
      </c>
      <c r="D2601" s="1142">
        <v>10</v>
      </c>
      <c r="E2601" s="1142">
        <v>57</v>
      </c>
      <c r="F2601" s="1143" t="str">
        <f t="shared" si="80"/>
        <v>02.08.01.10.057</v>
      </c>
      <c r="G2601" s="1144"/>
      <c r="H2601" s="1142" t="s">
        <v>3244</v>
      </c>
      <c r="J2601" s="1142" t="str">
        <f t="shared" si="81"/>
        <v>02.08.01.10.057 Endoscopy, with Cold Light Suorce</v>
      </c>
    </row>
    <row r="2602" spans="1:10" x14ac:dyDescent="0.25">
      <c r="A2602" s="1142">
        <v>2</v>
      </c>
      <c r="B2602" s="1142">
        <v>8</v>
      </c>
      <c r="C2602" s="1142">
        <v>1</v>
      </c>
      <c r="D2602" s="1142">
        <v>10</v>
      </c>
      <c r="E2602" s="1142">
        <v>58</v>
      </c>
      <c r="F2602" s="1143" t="str">
        <f t="shared" si="80"/>
        <v>02.08.01.10.058</v>
      </c>
      <c r="G2602" s="1144"/>
      <c r="H2602" s="1142" t="s">
        <v>3245</v>
      </c>
      <c r="J2602" s="1142" t="str">
        <f t="shared" si="81"/>
        <v>02.08.01.10.058 Cardio Pulmonary</v>
      </c>
    </row>
    <row r="2603" spans="1:10" x14ac:dyDescent="0.25">
      <c r="A2603" s="1142">
        <v>2</v>
      </c>
      <c r="B2603" s="1142">
        <v>8</v>
      </c>
      <c r="C2603" s="1142">
        <v>1</v>
      </c>
      <c r="D2603" s="1142">
        <v>10</v>
      </c>
      <c r="E2603" s="1142">
        <v>59</v>
      </c>
      <c r="F2603" s="1143" t="str">
        <f t="shared" si="80"/>
        <v>02.08.01.10.059</v>
      </c>
      <c r="G2603" s="1144"/>
      <c r="H2603" s="1142" t="s">
        <v>3246</v>
      </c>
      <c r="J2603" s="1142" t="str">
        <f t="shared" si="81"/>
        <v>02.08.01.10.059 Electro Nystocmograph</v>
      </c>
    </row>
    <row r="2604" spans="1:10" x14ac:dyDescent="0.25">
      <c r="A2604" s="1142">
        <v>2</v>
      </c>
      <c r="B2604" s="1142">
        <v>8</v>
      </c>
      <c r="C2604" s="1142">
        <v>1</v>
      </c>
      <c r="D2604" s="1142">
        <v>10</v>
      </c>
      <c r="E2604" s="1142">
        <v>60</v>
      </c>
      <c r="F2604" s="1143" t="str">
        <f t="shared" si="80"/>
        <v>02.08.01.10.060</v>
      </c>
      <c r="G2604" s="1144"/>
      <c r="H2604" s="1142" t="s">
        <v>3247</v>
      </c>
      <c r="J2604" s="1142" t="str">
        <f t="shared" si="81"/>
        <v>02.08.01.10.060 Resuscitator for Adult</v>
      </c>
    </row>
    <row r="2605" spans="1:10" x14ac:dyDescent="0.25">
      <c r="A2605" s="1142">
        <v>2</v>
      </c>
      <c r="B2605" s="1142">
        <v>8</v>
      </c>
      <c r="C2605" s="1142">
        <v>1</v>
      </c>
      <c r="D2605" s="1142">
        <v>10</v>
      </c>
      <c r="E2605" s="1142">
        <v>61</v>
      </c>
      <c r="F2605" s="1143" t="str">
        <f t="shared" si="80"/>
        <v>02.08.01.10.061</v>
      </c>
      <c r="G2605" s="1144"/>
      <c r="H2605" s="1142" t="s">
        <v>3248</v>
      </c>
      <c r="J2605" s="1142" t="str">
        <f t="shared" si="81"/>
        <v>02.08.01.10.061 Resuscitator for Paediatric</v>
      </c>
    </row>
    <row r="2606" spans="1:10" x14ac:dyDescent="0.25">
      <c r="A2606" s="1142">
        <v>2</v>
      </c>
      <c r="B2606" s="1142">
        <v>8</v>
      </c>
      <c r="C2606" s="1142">
        <v>1</v>
      </c>
      <c r="D2606" s="1142">
        <v>10</v>
      </c>
      <c r="E2606" s="1142">
        <v>62</v>
      </c>
      <c r="F2606" s="1143" t="str">
        <f t="shared" si="80"/>
        <v>02.08.01.10.062</v>
      </c>
      <c r="G2606" s="1144"/>
      <c r="H2606" s="1142" t="s">
        <v>3249</v>
      </c>
      <c r="J2606" s="1142" t="str">
        <f t="shared" si="81"/>
        <v>02.08.01.10.062 Ventilator</v>
      </c>
    </row>
    <row r="2607" spans="1:10" x14ac:dyDescent="0.25">
      <c r="A2607" s="1142">
        <v>2</v>
      </c>
      <c r="B2607" s="1142">
        <v>8</v>
      </c>
      <c r="C2607" s="1142">
        <v>1</v>
      </c>
      <c r="D2607" s="1142">
        <v>10</v>
      </c>
      <c r="E2607" s="1142">
        <v>63</v>
      </c>
      <c r="F2607" s="1143" t="str">
        <f t="shared" si="80"/>
        <v>02.08.01.10.063</v>
      </c>
      <c r="G2607" s="1144"/>
      <c r="H2607" s="1142" t="s">
        <v>3250</v>
      </c>
      <c r="J2607" s="1142" t="str">
        <f t="shared" si="81"/>
        <v>02.08.01.10.063 Spyometer</v>
      </c>
    </row>
    <row r="2608" spans="1:10" x14ac:dyDescent="0.25">
      <c r="A2608" s="1142">
        <v>2</v>
      </c>
      <c r="B2608" s="1142">
        <v>8</v>
      </c>
      <c r="C2608" s="1142">
        <v>1</v>
      </c>
      <c r="D2608" s="1142">
        <v>10</v>
      </c>
      <c r="E2608" s="1142">
        <v>64</v>
      </c>
      <c r="F2608" s="1143" t="str">
        <f t="shared" si="80"/>
        <v>02.08.01.10.064</v>
      </c>
      <c r="G2608" s="1144"/>
      <c r="H2608" s="1142" t="s">
        <v>3251</v>
      </c>
      <c r="J2608" s="1142" t="str">
        <f t="shared" si="81"/>
        <v>02.08.01.10.064 Aminiascope</v>
      </c>
    </row>
    <row r="2609" spans="1:10" x14ac:dyDescent="0.25">
      <c r="A2609" s="1142">
        <v>2</v>
      </c>
      <c r="B2609" s="1142">
        <v>8</v>
      </c>
      <c r="C2609" s="1142">
        <v>1</v>
      </c>
      <c r="D2609" s="1142">
        <v>10</v>
      </c>
      <c r="E2609" s="1142">
        <v>65</v>
      </c>
      <c r="F2609" s="1143" t="str">
        <f t="shared" si="80"/>
        <v>02.08.01.10.065</v>
      </c>
      <c r="G2609" s="1144"/>
      <c r="H2609" s="1142" t="s">
        <v>3252</v>
      </c>
      <c r="J2609" s="1142" t="str">
        <f t="shared" si="81"/>
        <v>02.08.01.10.065 Ultrasonic Pachymeter</v>
      </c>
    </row>
    <row r="2610" spans="1:10" x14ac:dyDescent="0.25">
      <c r="A2610" s="1142">
        <v>2</v>
      </c>
      <c r="B2610" s="1142">
        <v>8</v>
      </c>
      <c r="C2610" s="1142">
        <v>1</v>
      </c>
      <c r="D2610" s="1142">
        <v>10</v>
      </c>
      <c r="E2610" s="1142">
        <v>66</v>
      </c>
      <c r="F2610" s="1143" t="str">
        <f t="shared" si="80"/>
        <v>02.08.01.10.066</v>
      </c>
      <c r="G2610" s="1144"/>
      <c r="H2610" s="1142" t="s">
        <v>3253</v>
      </c>
      <c r="J2610" s="1142" t="str">
        <f t="shared" si="81"/>
        <v>02.08.01.10.066 Static/Kinetic Projection Perimeter</v>
      </c>
    </row>
    <row r="2611" spans="1:10" x14ac:dyDescent="0.25">
      <c r="A2611" s="1142">
        <v>2</v>
      </c>
      <c r="B2611" s="1142">
        <v>8</v>
      </c>
      <c r="C2611" s="1142">
        <v>1</v>
      </c>
      <c r="D2611" s="1142">
        <v>10</v>
      </c>
      <c r="E2611" s="1142">
        <v>67</v>
      </c>
      <c r="F2611" s="1143" t="str">
        <f t="shared" si="80"/>
        <v>02.08.01.10.067</v>
      </c>
      <c r="G2611" s="1144"/>
      <c r="H2611" s="1142" t="s">
        <v>3254</v>
      </c>
      <c r="J2611" s="1142" t="str">
        <f t="shared" si="81"/>
        <v>02.08.01.10.067 Duadeno Fibercope Therpy</v>
      </c>
    </row>
    <row r="2612" spans="1:10" x14ac:dyDescent="0.25">
      <c r="A2612" s="1142">
        <v>2</v>
      </c>
      <c r="B2612" s="1142">
        <v>8</v>
      </c>
      <c r="C2612" s="1142">
        <v>1</v>
      </c>
      <c r="D2612" s="1142">
        <v>10</v>
      </c>
      <c r="E2612" s="1142">
        <v>68</v>
      </c>
      <c r="F2612" s="1143" t="str">
        <f t="shared" si="80"/>
        <v>02.08.01.10.068</v>
      </c>
      <c r="G2612" s="1144"/>
      <c r="H2612" s="1142" t="s">
        <v>3255</v>
      </c>
      <c r="J2612" s="1142" t="str">
        <f t="shared" si="81"/>
        <v>02.08.01.10.068 CO2 &amp; O2 Monitor</v>
      </c>
    </row>
    <row r="2613" spans="1:10" x14ac:dyDescent="0.25">
      <c r="A2613" s="1142">
        <v>2</v>
      </c>
      <c r="B2613" s="1142">
        <v>8</v>
      </c>
      <c r="C2613" s="1142">
        <v>1</v>
      </c>
      <c r="D2613" s="1142">
        <v>10</v>
      </c>
      <c r="E2613" s="1142">
        <v>69</v>
      </c>
      <c r="F2613" s="1143" t="str">
        <f t="shared" si="80"/>
        <v>02.08.01.10.069</v>
      </c>
      <c r="G2613" s="1144"/>
      <c r="H2613" s="1142" t="s">
        <v>3256</v>
      </c>
      <c r="J2613" s="1142" t="str">
        <f t="shared" si="81"/>
        <v>02.08.01.10.069 Impusion Pump</v>
      </c>
    </row>
    <row r="2614" spans="1:10" x14ac:dyDescent="0.25">
      <c r="A2614" s="1142">
        <v>2</v>
      </c>
      <c r="B2614" s="1142">
        <v>8</v>
      </c>
      <c r="C2614" s="1142">
        <v>1</v>
      </c>
      <c r="D2614" s="1142">
        <v>10</v>
      </c>
      <c r="E2614" s="1142">
        <v>70</v>
      </c>
      <c r="F2614" s="1143" t="str">
        <f t="shared" si="80"/>
        <v>02.08.01.10.070</v>
      </c>
      <c r="G2614" s="1144"/>
      <c r="H2614" s="1142" t="s">
        <v>3257</v>
      </c>
      <c r="J2614" s="1142" t="str">
        <f t="shared" si="81"/>
        <v>02.08.01.10.070 Couch Examination Urology</v>
      </c>
    </row>
    <row r="2615" spans="1:10" x14ac:dyDescent="0.25">
      <c r="A2615" s="1142">
        <v>2</v>
      </c>
      <c r="B2615" s="1142">
        <v>8</v>
      </c>
      <c r="C2615" s="1142">
        <v>1</v>
      </c>
      <c r="D2615" s="1142">
        <v>10</v>
      </c>
      <c r="E2615" s="1142">
        <v>71</v>
      </c>
      <c r="F2615" s="1143" t="str">
        <f t="shared" si="80"/>
        <v>02.08.01.10.071</v>
      </c>
      <c r="G2615" s="1144"/>
      <c r="H2615" s="1142" t="s">
        <v>3258</v>
      </c>
      <c r="J2615" s="1142" t="str">
        <f t="shared" si="81"/>
        <v>02.08.01.10.071 Film Fiewer</v>
      </c>
    </row>
    <row r="2616" spans="1:10" x14ac:dyDescent="0.25">
      <c r="A2616" s="1142">
        <v>2</v>
      </c>
      <c r="B2616" s="1142">
        <v>8</v>
      </c>
      <c r="C2616" s="1142">
        <v>1</v>
      </c>
      <c r="D2616" s="1142">
        <v>10</v>
      </c>
      <c r="E2616" s="1142">
        <v>72</v>
      </c>
      <c r="F2616" s="1143" t="str">
        <f t="shared" si="80"/>
        <v>02.08.01.10.072</v>
      </c>
      <c r="G2616" s="1144"/>
      <c r="H2616" s="1142" t="s">
        <v>3259</v>
      </c>
      <c r="J2616" s="1142" t="str">
        <f t="shared" si="81"/>
        <v>02.08.01.10.072 Stool Fixed Hight</v>
      </c>
    </row>
    <row r="2617" spans="1:10" x14ac:dyDescent="0.25">
      <c r="A2617" s="1142">
        <v>2</v>
      </c>
      <c r="B2617" s="1142">
        <v>8</v>
      </c>
      <c r="C2617" s="1142">
        <v>1</v>
      </c>
      <c r="D2617" s="1142">
        <v>10</v>
      </c>
      <c r="E2617" s="1142">
        <v>73</v>
      </c>
      <c r="F2617" s="1143" t="str">
        <f t="shared" si="80"/>
        <v>02.08.01.10.073</v>
      </c>
      <c r="G2617" s="1144"/>
      <c r="H2617" s="1142" t="s">
        <v>3260</v>
      </c>
      <c r="J2617" s="1142" t="str">
        <f t="shared" si="81"/>
        <v>02.08.01.10.073 Head Lamp</v>
      </c>
    </row>
    <row r="2618" spans="1:10" x14ac:dyDescent="0.25">
      <c r="A2618" s="1142">
        <v>2</v>
      </c>
      <c r="B2618" s="1142">
        <v>8</v>
      </c>
      <c r="C2618" s="1142">
        <v>1</v>
      </c>
      <c r="D2618" s="1142">
        <v>10</v>
      </c>
      <c r="E2618" s="1142">
        <v>74</v>
      </c>
      <c r="F2618" s="1143" t="str">
        <f t="shared" si="80"/>
        <v>02.08.01.10.074</v>
      </c>
      <c r="G2618" s="1144"/>
      <c r="H2618" s="1142" t="s">
        <v>3261</v>
      </c>
      <c r="J2618" s="1142" t="str">
        <f t="shared" si="81"/>
        <v>02.08.01.10.074 Optalmuscope</v>
      </c>
    </row>
    <row r="2619" spans="1:10" x14ac:dyDescent="0.25">
      <c r="A2619" s="1142">
        <v>2</v>
      </c>
      <c r="B2619" s="1142">
        <v>8</v>
      </c>
      <c r="C2619" s="1142">
        <v>1</v>
      </c>
      <c r="D2619" s="1142">
        <v>10</v>
      </c>
      <c r="E2619" s="1142">
        <v>75</v>
      </c>
      <c r="F2619" s="1143" t="str">
        <f t="shared" si="80"/>
        <v>02.08.01.10.075</v>
      </c>
      <c r="G2619" s="1144"/>
      <c r="H2619" s="1142" t="s">
        <v>3262</v>
      </c>
      <c r="J2619" s="1142" t="str">
        <f t="shared" si="81"/>
        <v>02.08.01.10.075 Rectal Almometer</v>
      </c>
    </row>
    <row r="2620" spans="1:10" x14ac:dyDescent="0.25">
      <c r="A2620" s="1142">
        <v>2</v>
      </c>
      <c r="B2620" s="1142">
        <v>8</v>
      </c>
      <c r="C2620" s="1142">
        <v>1</v>
      </c>
      <c r="D2620" s="1142">
        <v>10</v>
      </c>
      <c r="E2620" s="1142">
        <v>76</v>
      </c>
      <c r="F2620" s="1143" t="str">
        <f t="shared" si="80"/>
        <v>02.08.01.10.076</v>
      </c>
      <c r="G2620" s="1144"/>
      <c r="H2620" s="1142" t="s">
        <v>3263</v>
      </c>
      <c r="J2620" s="1142" t="str">
        <f t="shared" si="81"/>
        <v>02.08.01.10.076 Hammer Reflex</v>
      </c>
    </row>
    <row r="2621" spans="1:10" x14ac:dyDescent="0.25">
      <c r="A2621" s="1142">
        <v>2</v>
      </c>
      <c r="B2621" s="1142">
        <v>8</v>
      </c>
      <c r="C2621" s="1142">
        <v>1</v>
      </c>
      <c r="D2621" s="1142">
        <v>10</v>
      </c>
      <c r="E2621" s="1142">
        <v>77</v>
      </c>
      <c r="F2621" s="1143" t="str">
        <f t="shared" si="80"/>
        <v>02.08.01.10.077</v>
      </c>
      <c r="G2621" s="1144"/>
      <c r="H2621" s="1142" t="s">
        <v>54</v>
      </c>
      <c r="J2621" s="1142" t="str">
        <f t="shared" si="81"/>
        <v>02.08.01.10.077 Diagnostic Set</v>
      </c>
    </row>
    <row r="2622" spans="1:10" x14ac:dyDescent="0.25">
      <c r="A2622" s="1142">
        <v>2</v>
      </c>
      <c r="B2622" s="1142">
        <v>8</v>
      </c>
      <c r="C2622" s="1142">
        <v>1</v>
      </c>
      <c r="D2622" s="1142">
        <v>10</v>
      </c>
      <c r="E2622" s="1142">
        <v>78</v>
      </c>
      <c r="F2622" s="1143" t="str">
        <f t="shared" si="80"/>
        <v>02.08.01.10.078</v>
      </c>
      <c r="G2622" s="1144"/>
      <c r="H2622" s="1142" t="s">
        <v>3264</v>
      </c>
      <c r="J2622" s="1142" t="str">
        <f t="shared" si="81"/>
        <v>02.08.01.10.078 Suction For Therex</v>
      </c>
    </row>
    <row r="2623" spans="1:10" x14ac:dyDescent="0.25">
      <c r="A2623" s="1142">
        <v>2</v>
      </c>
      <c r="B2623" s="1142">
        <v>8</v>
      </c>
      <c r="C2623" s="1142">
        <v>1</v>
      </c>
      <c r="D2623" s="1142">
        <v>10</v>
      </c>
      <c r="E2623" s="1142">
        <v>79</v>
      </c>
      <c r="F2623" s="1143" t="str">
        <f t="shared" si="80"/>
        <v>02.08.01.10.079</v>
      </c>
      <c r="G2623" s="1144"/>
      <c r="H2623" s="1142" t="s">
        <v>3265</v>
      </c>
      <c r="J2623" s="1142" t="str">
        <f t="shared" si="81"/>
        <v>02.08.01.10.079 Suction Unit For Endoscopy</v>
      </c>
    </row>
    <row r="2624" spans="1:10" x14ac:dyDescent="0.25">
      <c r="A2624" s="1142">
        <v>2</v>
      </c>
      <c r="B2624" s="1142">
        <v>8</v>
      </c>
      <c r="C2624" s="1142">
        <v>1</v>
      </c>
      <c r="D2624" s="1142">
        <v>10</v>
      </c>
      <c r="E2624" s="1142">
        <v>80</v>
      </c>
      <c r="F2624" s="1143" t="str">
        <f t="shared" si="80"/>
        <v>02.08.01.10.080</v>
      </c>
      <c r="G2624" s="1144"/>
      <c r="H2624" s="1142" t="s">
        <v>3266</v>
      </c>
      <c r="J2624" s="1142" t="str">
        <f t="shared" si="81"/>
        <v>02.08.01.10.080 ESWL</v>
      </c>
    </row>
    <row r="2625" spans="1:10" x14ac:dyDescent="0.25">
      <c r="A2625" s="1142">
        <v>2</v>
      </c>
      <c r="B2625" s="1142">
        <v>8</v>
      </c>
      <c r="C2625" s="1142">
        <v>1</v>
      </c>
      <c r="D2625" s="1142">
        <v>10</v>
      </c>
      <c r="E2625" s="1142">
        <v>81</v>
      </c>
      <c r="F2625" s="1143" t="str">
        <f t="shared" si="80"/>
        <v>02.08.01.10.081</v>
      </c>
      <c r="G2625" s="1144"/>
      <c r="H2625" s="1142" t="s">
        <v>3267</v>
      </c>
      <c r="J2625" s="1142" t="str">
        <f t="shared" si="81"/>
        <v>02.08.01.10.081 Alat Kedokteran bag. Penyakit Dalam Lain-Lain</v>
      </c>
    </row>
    <row r="2626" spans="1:10" x14ac:dyDescent="0.25">
      <c r="A2626" s="1142">
        <v>2</v>
      </c>
      <c r="B2626" s="1142">
        <v>8</v>
      </c>
      <c r="C2626" s="1142">
        <v>1</v>
      </c>
      <c r="D2626" s="1142">
        <v>11</v>
      </c>
      <c r="E2626" s="1142">
        <v>1</v>
      </c>
      <c r="F2626" s="1143" t="str">
        <f t="shared" si="80"/>
        <v>02.08.01.11.001</v>
      </c>
      <c r="G2626" s="1144"/>
      <c r="H2626" s="1142" t="s">
        <v>3268</v>
      </c>
      <c r="J2626" s="1142" t="str">
        <f t="shared" si="81"/>
        <v>02.08.01.11.001 Autopsy Table</v>
      </c>
    </row>
    <row r="2627" spans="1:10" x14ac:dyDescent="0.25">
      <c r="A2627" s="1142">
        <v>2</v>
      </c>
      <c r="B2627" s="1142">
        <v>8</v>
      </c>
      <c r="C2627" s="1142">
        <v>1</v>
      </c>
      <c r="D2627" s="1142">
        <v>11</v>
      </c>
      <c r="E2627" s="1142">
        <v>2</v>
      </c>
      <c r="F2627" s="1143" t="str">
        <f t="shared" si="80"/>
        <v>02.08.01.11.002</v>
      </c>
      <c r="G2627" s="1144"/>
      <c r="H2627" s="1142" t="s">
        <v>3269</v>
      </c>
      <c r="J2627" s="1142" t="str">
        <f t="shared" si="81"/>
        <v>02.08.01.11.002 Motoary Refrigerator</v>
      </c>
    </row>
    <row r="2628" spans="1:10" x14ac:dyDescent="0.25">
      <c r="A2628" s="1142">
        <v>2</v>
      </c>
      <c r="B2628" s="1142">
        <v>8</v>
      </c>
      <c r="C2628" s="1142">
        <v>1</v>
      </c>
      <c r="D2628" s="1142">
        <v>11</v>
      </c>
      <c r="E2628" s="1142">
        <v>3</v>
      </c>
      <c r="F2628" s="1143" t="str">
        <f t="shared" ref="F2628:F2691" si="82">IF(A2628&lt;&gt;"",RIGHT("0"&amp;A2628,2)&amp;"."&amp;RIGHT("0"&amp;B2628,2)&amp;"."&amp;RIGHT("0"&amp;C2628,2)&amp;"."&amp;RIGHT("0"&amp;D2628,2)&amp;"."&amp;IF(LEN(E2628)&lt;3,RIGHT("00"&amp;E2628,3),E2628),"")</f>
        <v>02.08.01.11.003</v>
      </c>
      <c r="G2628" s="1144"/>
      <c r="H2628" s="1142" t="s">
        <v>3084</v>
      </c>
      <c r="J2628" s="1142" t="str">
        <f t="shared" ref="J2628:J2691" si="83">F2628&amp;" "&amp;H2628</f>
        <v>02.08.01.11.003 Operating Lamp</v>
      </c>
    </row>
    <row r="2629" spans="1:10" x14ac:dyDescent="0.25">
      <c r="A2629" s="1142">
        <v>2</v>
      </c>
      <c r="B2629" s="1142">
        <v>8</v>
      </c>
      <c r="C2629" s="1142">
        <v>1</v>
      </c>
      <c r="D2629" s="1142">
        <v>11</v>
      </c>
      <c r="E2629" s="1142">
        <v>4</v>
      </c>
      <c r="F2629" s="1143" t="str">
        <f t="shared" si="82"/>
        <v>02.08.01.11.004</v>
      </c>
      <c r="G2629" s="1144"/>
      <c r="H2629" s="1142" t="s">
        <v>3270</v>
      </c>
      <c r="J2629" s="1142" t="str">
        <f t="shared" si="83"/>
        <v>02.08.01.11.004 Autopsi Apparatus</v>
      </c>
    </row>
    <row r="2630" spans="1:10" x14ac:dyDescent="0.25">
      <c r="A2630" s="1142">
        <v>2</v>
      </c>
      <c r="B2630" s="1142">
        <v>8</v>
      </c>
      <c r="C2630" s="1142">
        <v>1</v>
      </c>
      <c r="D2630" s="1142">
        <v>11</v>
      </c>
      <c r="E2630" s="1142">
        <v>5</v>
      </c>
      <c r="F2630" s="1143" t="str">
        <f t="shared" si="82"/>
        <v>02.08.01.11.005</v>
      </c>
      <c r="G2630" s="1144"/>
      <c r="H2630" s="1142" t="s">
        <v>3271</v>
      </c>
      <c r="J2630" s="1142" t="str">
        <f t="shared" si="83"/>
        <v>02.08.01.11.005 Mortuary Racks</v>
      </c>
    </row>
    <row r="2631" spans="1:10" x14ac:dyDescent="0.25">
      <c r="A2631" s="1142">
        <v>2</v>
      </c>
      <c r="B2631" s="1142">
        <v>8</v>
      </c>
      <c r="C2631" s="1142">
        <v>1</v>
      </c>
      <c r="D2631" s="1142">
        <v>11</v>
      </c>
      <c r="E2631" s="1142">
        <v>6</v>
      </c>
      <c r="F2631" s="1143" t="str">
        <f t="shared" si="82"/>
        <v>02.08.01.11.006</v>
      </c>
      <c r="G2631" s="1144"/>
      <c r="H2631" s="1142" t="s">
        <v>3272</v>
      </c>
      <c r="J2631" s="1142" t="str">
        <f t="shared" si="83"/>
        <v>02.08.01.11.006 Mortuary Lain-Lain</v>
      </c>
    </row>
    <row r="2632" spans="1:10" x14ac:dyDescent="0.25">
      <c r="A2632" s="1142">
        <v>2</v>
      </c>
      <c r="B2632" s="1142">
        <v>8</v>
      </c>
      <c r="C2632" s="1142">
        <v>1</v>
      </c>
      <c r="D2632" s="1142">
        <v>12</v>
      </c>
      <c r="E2632" s="1142">
        <v>1</v>
      </c>
      <c r="F2632" s="1143" t="str">
        <f t="shared" si="82"/>
        <v>02.08.01.12.001</v>
      </c>
      <c r="G2632" s="1144"/>
      <c r="H2632" s="1142" t="s">
        <v>3198</v>
      </c>
      <c r="J2632" s="1142" t="str">
        <f t="shared" si="83"/>
        <v>02.08.01.12.001 Giving Set</v>
      </c>
    </row>
    <row r="2633" spans="1:10" x14ac:dyDescent="0.25">
      <c r="A2633" s="1142">
        <v>2</v>
      </c>
      <c r="B2633" s="1142">
        <v>8</v>
      </c>
      <c r="C2633" s="1142">
        <v>1</v>
      </c>
      <c r="D2633" s="1142">
        <v>12</v>
      </c>
      <c r="E2633" s="1142">
        <v>2</v>
      </c>
      <c r="F2633" s="1143" t="str">
        <f t="shared" si="82"/>
        <v>02.08.01.12.002</v>
      </c>
      <c r="G2633" s="1144"/>
      <c r="H2633" s="1142" t="s">
        <v>3273</v>
      </c>
      <c r="J2633" s="1142" t="str">
        <f t="shared" si="83"/>
        <v>02.08.01.12.002 Intravinus &amp; Transfusion Needie</v>
      </c>
    </row>
    <row r="2634" spans="1:10" x14ac:dyDescent="0.25">
      <c r="A2634" s="1142">
        <v>2</v>
      </c>
      <c r="B2634" s="1142">
        <v>8</v>
      </c>
      <c r="C2634" s="1142">
        <v>1</v>
      </c>
      <c r="D2634" s="1142">
        <v>12</v>
      </c>
      <c r="E2634" s="1142">
        <v>3</v>
      </c>
      <c r="F2634" s="1143" t="str">
        <f t="shared" si="82"/>
        <v>02.08.01.12.003</v>
      </c>
      <c r="G2634" s="1144"/>
      <c r="H2634" s="1142" t="s">
        <v>3274</v>
      </c>
      <c r="J2634" s="1142" t="str">
        <f t="shared" si="83"/>
        <v>02.08.01.12.003 Wing Needle Scalviem Needle</v>
      </c>
    </row>
    <row r="2635" spans="1:10" x14ac:dyDescent="0.25">
      <c r="A2635" s="1142">
        <v>2</v>
      </c>
      <c r="B2635" s="1142">
        <v>8</v>
      </c>
      <c r="C2635" s="1142">
        <v>1</v>
      </c>
      <c r="D2635" s="1142">
        <v>12</v>
      </c>
      <c r="E2635" s="1142">
        <v>4</v>
      </c>
      <c r="F2635" s="1143" t="str">
        <f t="shared" si="82"/>
        <v>02.08.01.12.004</v>
      </c>
      <c r="G2635" s="1144"/>
      <c r="H2635" s="1142" t="s">
        <v>3275</v>
      </c>
      <c r="J2635" s="1142" t="str">
        <f t="shared" si="83"/>
        <v>02.08.01.12.004 Hypodemic Needle</v>
      </c>
    </row>
    <row r="2636" spans="1:10" x14ac:dyDescent="0.25">
      <c r="A2636" s="1142">
        <v>2</v>
      </c>
      <c r="B2636" s="1142">
        <v>8</v>
      </c>
      <c r="C2636" s="1142">
        <v>1</v>
      </c>
      <c r="D2636" s="1142">
        <v>12</v>
      </c>
      <c r="E2636" s="1142">
        <v>5</v>
      </c>
      <c r="F2636" s="1143" t="str">
        <f t="shared" si="82"/>
        <v>02.08.01.12.005</v>
      </c>
      <c r="G2636" s="1144"/>
      <c r="H2636" s="1142" t="s">
        <v>3276</v>
      </c>
      <c r="J2636" s="1142" t="str">
        <f t="shared" si="83"/>
        <v>02.08.01.12.005 Symge Case Syringe Container 2 cc/ 5 cc</v>
      </c>
    </row>
    <row r="2637" spans="1:10" x14ac:dyDescent="0.25">
      <c r="A2637" s="1142">
        <v>2</v>
      </c>
      <c r="B2637" s="1142">
        <v>8</v>
      </c>
      <c r="C2637" s="1142">
        <v>1</v>
      </c>
      <c r="D2637" s="1142">
        <v>12</v>
      </c>
      <c r="E2637" s="1142">
        <v>6</v>
      </c>
      <c r="F2637" s="1143" t="str">
        <f t="shared" si="82"/>
        <v>02.08.01.12.006</v>
      </c>
      <c r="G2637" s="1144"/>
      <c r="H2637" s="1142" t="s">
        <v>3277</v>
      </c>
      <c r="J2637" s="1142" t="str">
        <f t="shared" si="83"/>
        <v>02.08.01.12.006 Sliim Zulger Elektric Suction 110-220 Vit/50 Hz</v>
      </c>
    </row>
    <row r="2638" spans="1:10" x14ac:dyDescent="0.25">
      <c r="A2638" s="1142">
        <v>2</v>
      </c>
      <c r="B2638" s="1142">
        <v>8</v>
      </c>
      <c r="C2638" s="1142">
        <v>1</v>
      </c>
      <c r="D2638" s="1142">
        <v>12</v>
      </c>
      <c r="E2638" s="1142">
        <v>7</v>
      </c>
      <c r="F2638" s="1143" t="str">
        <f t="shared" si="82"/>
        <v>02.08.01.12.007</v>
      </c>
      <c r="G2638" s="1144"/>
      <c r="H2638" s="1142" t="s">
        <v>3278</v>
      </c>
      <c r="J2638" s="1142" t="str">
        <f t="shared" si="83"/>
        <v>02.08.01.12.007 Suction Hand Pump</v>
      </c>
    </row>
    <row r="2639" spans="1:10" x14ac:dyDescent="0.25">
      <c r="A2639" s="1142">
        <v>2</v>
      </c>
      <c r="B2639" s="1142">
        <v>8</v>
      </c>
      <c r="C2639" s="1142">
        <v>1</v>
      </c>
      <c r="D2639" s="1142">
        <v>12</v>
      </c>
      <c r="E2639" s="1142">
        <v>8</v>
      </c>
      <c r="F2639" s="1143" t="str">
        <f t="shared" si="82"/>
        <v>02.08.01.12.008</v>
      </c>
      <c r="G2639" s="1144"/>
      <c r="H2639" s="1142" t="s">
        <v>3279</v>
      </c>
      <c r="J2639" s="1142" t="str">
        <f t="shared" si="83"/>
        <v>02.08.01.12.008 Tangue Depressor Stannninle Steel</v>
      </c>
    </row>
    <row r="2640" spans="1:10" x14ac:dyDescent="0.25">
      <c r="A2640" s="1142">
        <v>2</v>
      </c>
      <c r="B2640" s="1142">
        <v>8</v>
      </c>
      <c r="C2640" s="1142">
        <v>1</v>
      </c>
      <c r="D2640" s="1142">
        <v>12</v>
      </c>
      <c r="E2640" s="1142">
        <v>9</v>
      </c>
      <c r="F2640" s="1143" t="str">
        <f t="shared" si="82"/>
        <v>02.08.01.12.009</v>
      </c>
      <c r="G2640" s="1144"/>
      <c r="H2640" s="1142" t="s">
        <v>54</v>
      </c>
      <c r="J2640" s="1142" t="str">
        <f t="shared" si="83"/>
        <v>02.08.01.12.009 Diagnostic Set</v>
      </c>
    </row>
    <row r="2641" spans="1:10" x14ac:dyDescent="0.25">
      <c r="A2641" s="1142">
        <v>2</v>
      </c>
      <c r="B2641" s="1142">
        <v>8</v>
      </c>
      <c r="C2641" s="1142">
        <v>1</v>
      </c>
      <c r="D2641" s="1142">
        <v>12</v>
      </c>
      <c r="E2641" s="1142">
        <v>10</v>
      </c>
      <c r="F2641" s="1143" t="str">
        <f t="shared" si="82"/>
        <v>02.08.01.12.010</v>
      </c>
      <c r="G2641" s="1144"/>
      <c r="H2641" s="1142" t="s">
        <v>3280</v>
      </c>
      <c r="J2641" s="1142" t="str">
        <f t="shared" si="83"/>
        <v>02.08.01.12.010 Pecusion Hammer</v>
      </c>
    </row>
    <row r="2642" spans="1:10" x14ac:dyDescent="0.25">
      <c r="A2642" s="1142">
        <v>2</v>
      </c>
      <c r="B2642" s="1142">
        <v>8</v>
      </c>
      <c r="C2642" s="1142">
        <v>1</v>
      </c>
      <c r="D2642" s="1142">
        <v>12</v>
      </c>
      <c r="E2642" s="1142">
        <v>11</v>
      </c>
      <c r="F2642" s="1143" t="str">
        <f t="shared" si="82"/>
        <v>02.08.01.12.011</v>
      </c>
      <c r="G2642" s="1144"/>
      <c r="H2642" s="1142" t="s">
        <v>3281</v>
      </c>
      <c r="J2642" s="1142" t="str">
        <f t="shared" si="83"/>
        <v>02.08.01.12.011 Oxygen Monometer With Ergulator</v>
      </c>
    </row>
    <row r="2643" spans="1:10" x14ac:dyDescent="0.25">
      <c r="A2643" s="1142">
        <v>2</v>
      </c>
      <c r="B2643" s="1142">
        <v>8</v>
      </c>
      <c r="C2643" s="1142">
        <v>1</v>
      </c>
      <c r="D2643" s="1142">
        <v>12</v>
      </c>
      <c r="E2643" s="1142">
        <v>12</v>
      </c>
      <c r="F2643" s="1143" t="str">
        <f t="shared" si="82"/>
        <v>02.08.01.12.012</v>
      </c>
      <c r="G2643" s="1144"/>
      <c r="H2643" s="1142" t="s">
        <v>3282</v>
      </c>
      <c r="J2643" s="1142" t="str">
        <f t="shared" si="83"/>
        <v>02.08.01.12.012 Oxygen Monometer With Regulator</v>
      </c>
    </row>
    <row r="2644" spans="1:10" x14ac:dyDescent="0.25">
      <c r="A2644" s="1142">
        <v>2</v>
      </c>
      <c r="B2644" s="1142">
        <v>8</v>
      </c>
      <c r="C2644" s="1142">
        <v>1</v>
      </c>
      <c r="D2644" s="1142">
        <v>12</v>
      </c>
      <c r="E2644" s="1142">
        <v>13</v>
      </c>
      <c r="F2644" s="1143" t="str">
        <f t="shared" si="82"/>
        <v>02.08.01.12.013</v>
      </c>
      <c r="G2644" s="1144"/>
      <c r="H2644" s="1142" t="s">
        <v>3282</v>
      </c>
      <c r="J2644" s="1142" t="str">
        <f t="shared" si="83"/>
        <v>02.08.01.12.013 Oxygen Monometer With Regulator</v>
      </c>
    </row>
    <row r="2645" spans="1:10" x14ac:dyDescent="0.25">
      <c r="A2645" s="1142">
        <v>2</v>
      </c>
      <c r="B2645" s="1142">
        <v>8</v>
      </c>
      <c r="C2645" s="1142">
        <v>1</v>
      </c>
      <c r="D2645" s="1142">
        <v>12</v>
      </c>
      <c r="E2645" s="1142">
        <v>14</v>
      </c>
      <c r="F2645" s="1143" t="str">
        <f t="shared" si="82"/>
        <v>02.08.01.12.014</v>
      </c>
      <c r="G2645" s="1144"/>
      <c r="H2645" s="1142" t="s">
        <v>3283</v>
      </c>
      <c r="J2645" s="1142" t="str">
        <f t="shared" si="83"/>
        <v>02.08.01.12.014 Cinical Thermometer</v>
      </c>
    </row>
    <row r="2646" spans="1:10" x14ac:dyDescent="0.25">
      <c r="A2646" s="1142">
        <v>2</v>
      </c>
      <c r="B2646" s="1142">
        <v>8</v>
      </c>
      <c r="C2646" s="1142">
        <v>1</v>
      </c>
      <c r="D2646" s="1142">
        <v>12</v>
      </c>
      <c r="E2646" s="1142">
        <v>15</v>
      </c>
      <c r="F2646" s="1143" t="str">
        <f t="shared" si="82"/>
        <v>02.08.01.12.015</v>
      </c>
      <c r="G2646" s="1144"/>
      <c r="H2646" s="1142" t="s">
        <v>3149</v>
      </c>
      <c r="J2646" s="1142" t="str">
        <f t="shared" si="83"/>
        <v>02.08.01.12.015 Premature Infans Incubator</v>
      </c>
    </row>
    <row r="2647" spans="1:10" x14ac:dyDescent="0.25">
      <c r="A2647" s="1142">
        <v>2</v>
      </c>
      <c r="B2647" s="1142">
        <v>8</v>
      </c>
      <c r="C2647" s="1142">
        <v>1</v>
      </c>
      <c r="D2647" s="1142">
        <v>12</v>
      </c>
      <c r="E2647" s="1142">
        <v>16</v>
      </c>
      <c r="F2647" s="1143" t="str">
        <f t="shared" si="82"/>
        <v>02.08.01.12.016</v>
      </c>
      <c r="G2647" s="1144"/>
      <c r="H2647" s="1142" t="s">
        <v>3284</v>
      </c>
      <c r="J2647" s="1142" t="str">
        <f t="shared" si="83"/>
        <v>02.08.01.12.016 Infust Standar Max Hight  2 Meter</v>
      </c>
    </row>
    <row r="2648" spans="1:10" x14ac:dyDescent="0.25">
      <c r="A2648" s="1142">
        <v>2</v>
      </c>
      <c r="B2648" s="1142">
        <v>8</v>
      </c>
      <c r="C2648" s="1142">
        <v>1</v>
      </c>
      <c r="D2648" s="1142">
        <v>12</v>
      </c>
      <c r="E2648" s="1142">
        <v>17</v>
      </c>
      <c r="F2648" s="1143" t="str">
        <f t="shared" si="82"/>
        <v>02.08.01.12.017</v>
      </c>
      <c r="G2648" s="1144"/>
      <c r="H2648" s="1142" t="s">
        <v>3285</v>
      </c>
      <c r="J2648" s="1142" t="str">
        <f t="shared" si="83"/>
        <v>02.08.01.12.017 Waskom  400 Meter Stainless</v>
      </c>
    </row>
    <row r="2649" spans="1:10" x14ac:dyDescent="0.25">
      <c r="A2649" s="1142">
        <v>2</v>
      </c>
      <c r="B2649" s="1142">
        <v>8</v>
      </c>
      <c r="C2649" s="1142">
        <v>1</v>
      </c>
      <c r="D2649" s="1142">
        <v>12</v>
      </c>
      <c r="E2649" s="1142">
        <v>18</v>
      </c>
      <c r="F2649" s="1143" t="str">
        <f t="shared" si="82"/>
        <v>02.08.01.12.018</v>
      </c>
      <c r="G2649" s="1144"/>
      <c r="H2649" s="1142" t="s">
        <v>3286</v>
      </c>
      <c r="J2649" s="1142" t="str">
        <f t="shared" si="83"/>
        <v>02.08.01.12.018 Nierbekken Stainless Steel</v>
      </c>
    </row>
    <row r="2650" spans="1:10" x14ac:dyDescent="0.25">
      <c r="A2650" s="1142">
        <v>2</v>
      </c>
      <c r="B2650" s="1142">
        <v>8</v>
      </c>
      <c r="C2650" s="1142">
        <v>1</v>
      </c>
      <c r="D2650" s="1142">
        <v>12</v>
      </c>
      <c r="E2650" s="1142">
        <v>19</v>
      </c>
      <c r="F2650" s="1143" t="str">
        <f t="shared" si="82"/>
        <v>02.08.01.12.019</v>
      </c>
      <c r="G2650" s="1144"/>
      <c r="H2650" s="1142" t="s">
        <v>3287</v>
      </c>
      <c r="J2650" s="1142" t="str">
        <f t="shared" si="83"/>
        <v>02.08.01.12.019 Thorax Phocture</v>
      </c>
    </row>
    <row r="2651" spans="1:10" x14ac:dyDescent="0.25">
      <c r="A2651" s="1142">
        <v>2</v>
      </c>
      <c r="B2651" s="1142">
        <v>8</v>
      </c>
      <c r="C2651" s="1142">
        <v>1</v>
      </c>
      <c r="D2651" s="1142">
        <v>12</v>
      </c>
      <c r="E2651" s="1142">
        <v>20</v>
      </c>
      <c r="F2651" s="1143" t="str">
        <f t="shared" si="82"/>
        <v>02.08.01.12.020</v>
      </c>
      <c r="G2651" s="1144"/>
      <c r="H2651" s="1142" t="s">
        <v>3288</v>
      </c>
      <c r="J2651" s="1142" t="str">
        <f t="shared" si="83"/>
        <v>02.08.01.12.020 Water Seal drnige Seet</v>
      </c>
    </row>
    <row r="2652" spans="1:10" x14ac:dyDescent="0.25">
      <c r="A2652" s="1142">
        <v>2</v>
      </c>
      <c r="B2652" s="1142">
        <v>8</v>
      </c>
      <c r="C2652" s="1142">
        <v>1</v>
      </c>
      <c r="D2652" s="1142">
        <v>12</v>
      </c>
      <c r="E2652" s="1142">
        <v>21</v>
      </c>
      <c r="F2652" s="1143" t="str">
        <f t="shared" si="82"/>
        <v>02.08.01.12.021</v>
      </c>
      <c r="G2652" s="1144"/>
      <c r="H2652" s="1142" t="s">
        <v>3289</v>
      </c>
      <c r="J2652" s="1142" t="str">
        <f t="shared" si="83"/>
        <v>02.08.01.12.021 Pleural Byossy Punclure Seat</v>
      </c>
    </row>
    <row r="2653" spans="1:10" x14ac:dyDescent="0.25">
      <c r="A2653" s="1142">
        <v>2</v>
      </c>
      <c r="B2653" s="1142">
        <v>8</v>
      </c>
      <c r="C2653" s="1142">
        <v>1</v>
      </c>
      <c r="D2653" s="1142">
        <v>12</v>
      </c>
      <c r="E2653" s="1142">
        <v>22</v>
      </c>
      <c r="F2653" s="1143" t="str">
        <f t="shared" si="82"/>
        <v>02.08.01.12.022</v>
      </c>
      <c r="G2653" s="1144"/>
      <c r="H2653" s="1142" t="s">
        <v>3290</v>
      </c>
      <c r="J2653" s="1142" t="str">
        <f t="shared" si="83"/>
        <v>02.08.01.12.022 Lumbal Puncure Needle</v>
      </c>
    </row>
    <row r="2654" spans="1:10" x14ac:dyDescent="0.25">
      <c r="A2654" s="1142">
        <v>2</v>
      </c>
      <c r="B2654" s="1142">
        <v>8</v>
      </c>
      <c r="C2654" s="1142">
        <v>1</v>
      </c>
      <c r="D2654" s="1142">
        <v>12</v>
      </c>
      <c r="E2654" s="1142">
        <v>23</v>
      </c>
      <c r="F2654" s="1143" t="str">
        <f t="shared" si="82"/>
        <v>02.08.01.12.023</v>
      </c>
      <c r="G2654" s="1144"/>
      <c r="H2654" s="1142" t="s">
        <v>3291</v>
      </c>
      <c r="J2654" s="1142" t="str">
        <f t="shared" si="83"/>
        <v>02.08.01.12.023 Vanasektie Set</v>
      </c>
    </row>
    <row r="2655" spans="1:10" x14ac:dyDescent="0.25">
      <c r="A2655" s="1142">
        <v>2</v>
      </c>
      <c r="B2655" s="1142">
        <v>8</v>
      </c>
      <c r="C2655" s="1142">
        <v>1</v>
      </c>
      <c r="D2655" s="1142">
        <v>12</v>
      </c>
      <c r="E2655" s="1142">
        <v>24</v>
      </c>
      <c r="F2655" s="1143" t="str">
        <f t="shared" si="82"/>
        <v>02.08.01.12.024</v>
      </c>
      <c r="G2655" s="1144"/>
      <c r="H2655" s="1142" t="s">
        <v>3292</v>
      </c>
      <c r="J2655" s="1142" t="str">
        <f t="shared" si="83"/>
        <v>02.08.01.12.024 Syrenge 2 cc, 5cc, 10cc, 100cc</v>
      </c>
    </row>
    <row r="2656" spans="1:10" x14ac:dyDescent="0.25">
      <c r="A2656" s="1142">
        <v>2</v>
      </c>
      <c r="B2656" s="1142">
        <v>8</v>
      </c>
      <c r="C2656" s="1142">
        <v>1</v>
      </c>
      <c r="D2656" s="1142">
        <v>12</v>
      </c>
      <c r="E2656" s="1142">
        <v>25</v>
      </c>
      <c r="F2656" s="1143" t="str">
        <f t="shared" si="82"/>
        <v>02.08.01.12.025</v>
      </c>
      <c r="G2656" s="1144"/>
      <c r="H2656" s="1142" t="s">
        <v>3293</v>
      </c>
      <c r="J2656" s="1142" t="str">
        <f t="shared" si="83"/>
        <v>02.08.01.12.025 Instrument Tray Stainless Steel 35x30x5cm</v>
      </c>
    </row>
    <row r="2657" spans="1:10" x14ac:dyDescent="0.25">
      <c r="A2657" s="1142">
        <v>2</v>
      </c>
      <c r="B2657" s="1142">
        <v>8</v>
      </c>
      <c r="C2657" s="1142">
        <v>1</v>
      </c>
      <c r="D2657" s="1142">
        <v>12</v>
      </c>
      <c r="E2657" s="1142">
        <v>26</v>
      </c>
      <c r="F2657" s="1143" t="str">
        <f t="shared" si="82"/>
        <v>02.08.01.12.026</v>
      </c>
      <c r="G2657" s="1144"/>
      <c r="H2657" s="1142" t="s">
        <v>3294</v>
      </c>
      <c r="J2657" s="1142" t="str">
        <f t="shared" si="83"/>
        <v>02.08.01.12.026 Translumminition Lamp</v>
      </c>
    </row>
    <row r="2658" spans="1:10" x14ac:dyDescent="0.25">
      <c r="A2658" s="1142">
        <v>2</v>
      </c>
      <c r="B2658" s="1142">
        <v>8</v>
      </c>
      <c r="C2658" s="1142">
        <v>1</v>
      </c>
      <c r="D2658" s="1142">
        <v>12</v>
      </c>
      <c r="E2658" s="1142">
        <v>27</v>
      </c>
      <c r="F2658" s="1143" t="str">
        <f t="shared" si="82"/>
        <v>02.08.01.12.027</v>
      </c>
      <c r="G2658" s="1144"/>
      <c r="H2658" s="1142" t="s">
        <v>3295</v>
      </c>
      <c r="J2658" s="1142" t="str">
        <f t="shared" si="83"/>
        <v>02.08.01.12.027 Uberculine Syringe 1cc</v>
      </c>
    </row>
    <row r="2659" spans="1:10" x14ac:dyDescent="0.25">
      <c r="A2659" s="1142">
        <v>2</v>
      </c>
      <c r="B2659" s="1142">
        <v>8</v>
      </c>
      <c r="C2659" s="1142">
        <v>1</v>
      </c>
      <c r="D2659" s="1142">
        <v>12</v>
      </c>
      <c r="E2659" s="1142">
        <v>28</v>
      </c>
      <c r="F2659" s="1143" t="str">
        <f t="shared" si="82"/>
        <v>02.08.01.12.028</v>
      </c>
      <c r="G2659" s="1144"/>
      <c r="H2659" s="1142" t="s">
        <v>3296</v>
      </c>
      <c r="J2659" s="1142" t="str">
        <f t="shared" si="83"/>
        <v>02.08.01.12.028 Tuberculine Needle</v>
      </c>
    </row>
    <row r="2660" spans="1:10" x14ac:dyDescent="0.25">
      <c r="A2660" s="1142">
        <v>2</v>
      </c>
      <c r="B2660" s="1142">
        <v>8</v>
      </c>
      <c r="C2660" s="1142">
        <v>1</v>
      </c>
      <c r="D2660" s="1142">
        <v>12</v>
      </c>
      <c r="E2660" s="1142">
        <v>29</v>
      </c>
      <c r="F2660" s="1143" t="str">
        <f t="shared" si="82"/>
        <v>02.08.01.12.029</v>
      </c>
      <c r="G2660" s="1144"/>
      <c r="H2660" s="1142" t="s">
        <v>3215</v>
      </c>
      <c r="J2660" s="1142" t="str">
        <f t="shared" si="83"/>
        <v>02.08.01.12.029 Ice Cup Import</v>
      </c>
    </row>
    <row r="2661" spans="1:10" x14ac:dyDescent="0.25">
      <c r="A2661" s="1142">
        <v>2</v>
      </c>
      <c r="B2661" s="1142">
        <v>8</v>
      </c>
      <c r="C2661" s="1142">
        <v>1</v>
      </c>
      <c r="D2661" s="1142">
        <v>12</v>
      </c>
      <c r="E2661" s="1142">
        <v>30</v>
      </c>
      <c r="F2661" s="1143" t="str">
        <f t="shared" si="82"/>
        <v>02.08.01.12.030</v>
      </c>
      <c r="G2661" s="1144"/>
      <c r="H2661" s="1142" t="s">
        <v>3297</v>
      </c>
      <c r="J2661" s="1142" t="str">
        <f t="shared" si="83"/>
        <v>02.08.01.12.030 Tranceotomi Set in Case</v>
      </c>
    </row>
    <row r="2662" spans="1:10" x14ac:dyDescent="0.25">
      <c r="A2662" s="1142">
        <v>2</v>
      </c>
      <c r="B2662" s="1142">
        <v>8</v>
      </c>
      <c r="C2662" s="1142">
        <v>1</v>
      </c>
      <c r="D2662" s="1142">
        <v>12</v>
      </c>
      <c r="E2662" s="1142">
        <v>31</v>
      </c>
      <c r="F2662" s="1143" t="str">
        <f t="shared" si="82"/>
        <v>02.08.01.12.031</v>
      </c>
      <c r="G2662" s="1144"/>
      <c r="H2662" s="1142" t="s">
        <v>3298</v>
      </c>
      <c r="J2662" s="1142" t="str">
        <f t="shared" si="83"/>
        <v>02.08.01.12.031 Portable UCG AC/DC 1 Channel</v>
      </c>
    </row>
    <row r="2663" spans="1:10" x14ac:dyDescent="0.25">
      <c r="A2663" s="1142">
        <v>2</v>
      </c>
      <c r="B2663" s="1142">
        <v>8</v>
      </c>
      <c r="C2663" s="1142">
        <v>1</v>
      </c>
      <c r="D2663" s="1142">
        <v>12</v>
      </c>
      <c r="E2663" s="1142">
        <v>32</v>
      </c>
      <c r="F2663" s="1143" t="str">
        <f t="shared" si="82"/>
        <v>02.08.01.12.032</v>
      </c>
      <c r="G2663" s="1144"/>
      <c r="H2663" s="1142" t="s">
        <v>3299</v>
      </c>
      <c r="J2663" s="1142" t="str">
        <f t="shared" si="83"/>
        <v>02.08.01.12.032 Pulsameter</v>
      </c>
    </row>
    <row r="2664" spans="1:10" x14ac:dyDescent="0.25">
      <c r="A2664" s="1142">
        <v>2</v>
      </c>
      <c r="B2664" s="1142">
        <v>8</v>
      </c>
      <c r="C2664" s="1142">
        <v>1</v>
      </c>
      <c r="D2664" s="1142">
        <v>12</v>
      </c>
      <c r="E2664" s="1142">
        <v>33</v>
      </c>
      <c r="F2664" s="1143" t="str">
        <f t="shared" si="82"/>
        <v>02.08.01.12.033</v>
      </c>
      <c r="G2664" s="1144"/>
      <c r="H2664" s="1142" t="s">
        <v>3300</v>
      </c>
      <c r="J2664" s="1142" t="str">
        <f t="shared" si="83"/>
        <v>02.08.01.12.033 Blood Sedimentation Rate Count Set</v>
      </c>
    </row>
    <row r="2665" spans="1:10" x14ac:dyDescent="0.25">
      <c r="A2665" s="1142">
        <v>2</v>
      </c>
      <c r="B2665" s="1142">
        <v>8</v>
      </c>
      <c r="C2665" s="1142">
        <v>1</v>
      </c>
      <c r="D2665" s="1142">
        <v>12</v>
      </c>
      <c r="E2665" s="1142">
        <v>34</v>
      </c>
      <c r="F2665" s="1143" t="str">
        <f t="shared" si="82"/>
        <v>02.08.01.12.034</v>
      </c>
      <c r="G2665" s="1144"/>
      <c r="H2665" s="1142" t="s">
        <v>3301</v>
      </c>
      <c r="J2665" s="1142" t="str">
        <f t="shared" si="83"/>
        <v>02.08.01.12.034 Test Tube Box</v>
      </c>
    </row>
    <row r="2666" spans="1:10" x14ac:dyDescent="0.25">
      <c r="A2666" s="1142">
        <v>2</v>
      </c>
      <c r="B2666" s="1142">
        <v>8</v>
      </c>
      <c r="C2666" s="1142">
        <v>1</v>
      </c>
      <c r="D2666" s="1142">
        <v>12</v>
      </c>
      <c r="E2666" s="1142">
        <v>35</v>
      </c>
      <c r="F2666" s="1143" t="str">
        <f t="shared" si="82"/>
        <v>02.08.01.12.035</v>
      </c>
      <c r="G2666" s="1144"/>
      <c r="H2666" s="1142" t="s">
        <v>3302</v>
      </c>
      <c r="J2666" s="1142" t="str">
        <f t="shared" si="83"/>
        <v>02.08.01.12.035 Gastric Juice Examining Set</v>
      </c>
    </row>
    <row r="2667" spans="1:10" x14ac:dyDescent="0.25">
      <c r="A2667" s="1142">
        <v>2</v>
      </c>
      <c r="B2667" s="1142">
        <v>8</v>
      </c>
      <c r="C2667" s="1142">
        <v>1</v>
      </c>
      <c r="D2667" s="1142">
        <v>12</v>
      </c>
      <c r="E2667" s="1142">
        <v>36</v>
      </c>
      <c r="F2667" s="1143" t="str">
        <f t="shared" si="82"/>
        <v>02.08.01.12.036</v>
      </c>
      <c r="G2667" s="1144"/>
      <c r="H2667" s="1142" t="s">
        <v>3303</v>
      </c>
      <c r="J2667" s="1142" t="str">
        <f t="shared" si="83"/>
        <v>02.08.01.12.036 Trachea Canula</v>
      </c>
    </row>
    <row r="2668" spans="1:10" x14ac:dyDescent="0.25">
      <c r="A2668" s="1142">
        <v>2</v>
      </c>
      <c r="B2668" s="1142">
        <v>8</v>
      </c>
      <c r="C2668" s="1142">
        <v>1</v>
      </c>
      <c r="D2668" s="1142">
        <v>12</v>
      </c>
      <c r="E2668" s="1142">
        <v>37</v>
      </c>
      <c r="F2668" s="1143" t="str">
        <f t="shared" si="82"/>
        <v>02.08.01.12.037</v>
      </c>
      <c r="G2668" s="1144"/>
      <c r="H2668" s="1142" t="s">
        <v>3304</v>
      </c>
      <c r="J2668" s="1142" t="str">
        <f t="shared" si="83"/>
        <v>02.08.01.12.037 Sphygmomanometer Mercurial</v>
      </c>
    </row>
    <row r="2669" spans="1:10" x14ac:dyDescent="0.25">
      <c r="A2669" s="1142">
        <v>2</v>
      </c>
      <c r="B2669" s="1142">
        <v>8</v>
      </c>
      <c r="C2669" s="1142">
        <v>1</v>
      </c>
      <c r="D2669" s="1142">
        <v>12</v>
      </c>
      <c r="E2669" s="1142">
        <v>38</v>
      </c>
      <c r="F2669" s="1143" t="str">
        <f t="shared" si="82"/>
        <v>02.08.01.12.038</v>
      </c>
      <c r="G2669" s="1144"/>
      <c r="H2669" s="1142" t="s">
        <v>3305</v>
      </c>
      <c r="J2669" s="1142" t="str">
        <f t="shared" si="83"/>
        <v>02.08.01.12.038 Urioir Salbuminometer</v>
      </c>
    </row>
    <row r="2670" spans="1:10" x14ac:dyDescent="0.25">
      <c r="A2670" s="1142">
        <v>2</v>
      </c>
      <c r="B2670" s="1142">
        <v>8</v>
      </c>
      <c r="C2670" s="1142">
        <v>1</v>
      </c>
      <c r="D2670" s="1142">
        <v>12</v>
      </c>
      <c r="E2670" s="1142">
        <v>39</v>
      </c>
      <c r="F2670" s="1143" t="str">
        <f t="shared" si="82"/>
        <v>02.08.01.12.039</v>
      </c>
      <c r="G2670" s="1144"/>
      <c r="H2670" s="1142" t="s">
        <v>3306</v>
      </c>
      <c r="J2670" s="1142" t="str">
        <f t="shared" si="83"/>
        <v>02.08.01.12.039 Urinoir Salbuminometer</v>
      </c>
    </row>
    <row r="2671" spans="1:10" x14ac:dyDescent="0.25">
      <c r="A2671" s="1142">
        <v>2</v>
      </c>
      <c r="B2671" s="1142">
        <v>8</v>
      </c>
      <c r="C2671" s="1142">
        <v>1</v>
      </c>
      <c r="D2671" s="1142">
        <v>12</v>
      </c>
      <c r="E2671" s="1142">
        <v>40</v>
      </c>
      <c r="F2671" s="1143" t="str">
        <f t="shared" si="82"/>
        <v>02.08.01.12.040</v>
      </c>
      <c r="G2671" s="1144"/>
      <c r="H2671" s="1142" t="s">
        <v>3307</v>
      </c>
      <c r="J2671" s="1142" t="str">
        <f t="shared" si="83"/>
        <v>02.08.01.12.040 Es Bach Salbuminometer</v>
      </c>
    </row>
    <row r="2672" spans="1:10" x14ac:dyDescent="0.25">
      <c r="A2672" s="1142">
        <v>2</v>
      </c>
      <c r="B2672" s="1142">
        <v>8</v>
      </c>
      <c r="C2672" s="1142">
        <v>1</v>
      </c>
      <c r="D2672" s="1142">
        <v>12</v>
      </c>
      <c r="E2672" s="1142">
        <v>41</v>
      </c>
      <c r="F2672" s="1143" t="str">
        <f t="shared" si="82"/>
        <v>02.08.01.12.041</v>
      </c>
      <c r="G2672" s="1144"/>
      <c r="H2672" s="1142" t="s">
        <v>3308</v>
      </c>
      <c r="J2672" s="1142" t="str">
        <f t="shared" si="83"/>
        <v>02.08.01.12.041 HB Meter</v>
      </c>
    </row>
    <row r="2673" spans="1:10" x14ac:dyDescent="0.25">
      <c r="A2673" s="1142">
        <v>2</v>
      </c>
      <c r="B2673" s="1142">
        <v>8</v>
      </c>
      <c r="C2673" s="1142">
        <v>1</v>
      </c>
      <c r="D2673" s="1142">
        <v>12</v>
      </c>
      <c r="E2673" s="1142">
        <v>42</v>
      </c>
      <c r="F2673" s="1143" t="str">
        <f t="shared" si="82"/>
        <v>02.08.01.12.042</v>
      </c>
      <c r="G2673" s="1144"/>
      <c r="H2673" s="1142" t="s">
        <v>3309</v>
      </c>
      <c r="J2673" s="1142" t="str">
        <f t="shared" si="83"/>
        <v>02.08.01.12.042 Bone Narrow Puncture Needle</v>
      </c>
    </row>
    <row r="2674" spans="1:10" x14ac:dyDescent="0.25">
      <c r="A2674" s="1142">
        <v>2</v>
      </c>
      <c r="B2674" s="1142">
        <v>8</v>
      </c>
      <c r="C2674" s="1142">
        <v>1</v>
      </c>
      <c r="D2674" s="1142">
        <v>12</v>
      </c>
      <c r="E2674" s="1142">
        <v>43</v>
      </c>
      <c r="F2674" s="1143" t="str">
        <f t="shared" si="82"/>
        <v>02.08.01.12.043</v>
      </c>
      <c r="G2674" s="1144"/>
      <c r="H2674" s="1142" t="s">
        <v>3310</v>
      </c>
      <c r="J2674" s="1142" t="str">
        <f t="shared" si="83"/>
        <v>02.08.01.12.043 Measuring Rond Infat With Rall</v>
      </c>
    </row>
    <row r="2675" spans="1:10" x14ac:dyDescent="0.25">
      <c r="A2675" s="1142">
        <v>2</v>
      </c>
      <c r="B2675" s="1142">
        <v>8</v>
      </c>
      <c r="C2675" s="1142">
        <v>1</v>
      </c>
      <c r="D2675" s="1142">
        <v>12</v>
      </c>
      <c r="E2675" s="1142">
        <v>44</v>
      </c>
      <c r="F2675" s="1143" t="str">
        <f t="shared" si="82"/>
        <v>02.08.01.12.044</v>
      </c>
      <c r="G2675" s="1144"/>
      <c r="H2675" s="1142" t="s">
        <v>3310</v>
      </c>
      <c r="J2675" s="1142" t="str">
        <f t="shared" si="83"/>
        <v>02.08.01.12.044 Measuring Rond Infat With Rall</v>
      </c>
    </row>
    <row r="2676" spans="1:10" x14ac:dyDescent="0.25">
      <c r="A2676" s="1142">
        <v>2</v>
      </c>
      <c r="B2676" s="1142">
        <v>8</v>
      </c>
      <c r="C2676" s="1142">
        <v>1</v>
      </c>
      <c r="D2676" s="1142">
        <v>12</v>
      </c>
      <c r="E2676" s="1142">
        <v>45</v>
      </c>
      <c r="F2676" s="1143" t="str">
        <f t="shared" si="82"/>
        <v>02.08.01.12.045</v>
      </c>
      <c r="G2676" s="1144"/>
      <c r="H2676" s="1142" t="s">
        <v>3311</v>
      </c>
      <c r="J2676" s="1142" t="str">
        <f t="shared" si="83"/>
        <v>02.08.01.12.045 Wight Scale Capacity 120 Kg</v>
      </c>
    </row>
    <row r="2677" spans="1:10" x14ac:dyDescent="0.25">
      <c r="A2677" s="1142">
        <v>2</v>
      </c>
      <c r="B2677" s="1142">
        <v>8</v>
      </c>
      <c r="C2677" s="1142">
        <v>1</v>
      </c>
      <c r="D2677" s="1142">
        <v>12</v>
      </c>
      <c r="E2677" s="1142">
        <v>46</v>
      </c>
      <c r="F2677" s="1143" t="str">
        <f t="shared" si="82"/>
        <v>02.08.01.12.046</v>
      </c>
      <c r="G2677" s="1144"/>
      <c r="H2677" s="1142" t="s">
        <v>3312</v>
      </c>
      <c r="J2677" s="1142" t="str">
        <f t="shared" si="83"/>
        <v>02.08.01.12.046 Asciter Trocar</v>
      </c>
    </row>
    <row r="2678" spans="1:10" x14ac:dyDescent="0.25">
      <c r="A2678" s="1142">
        <v>2</v>
      </c>
      <c r="B2678" s="1142">
        <v>8</v>
      </c>
      <c r="C2678" s="1142">
        <v>1</v>
      </c>
      <c r="D2678" s="1142">
        <v>12</v>
      </c>
      <c r="E2678" s="1142">
        <v>47</v>
      </c>
      <c r="F2678" s="1143" t="str">
        <f t="shared" si="82"/>
        <v>02.08.01.12.047</v>
      </c>
      <c r="G2678" s="1144"/>
      <c r="H2678" s="1142" t="s">
        <v>3313</v>
      </c>
      <c r="J2678" s="1142" t="str">
        <f t="shared" si="83"/>
        <v>02.08.01.12.047 Blood Type Viewer Illiminated</v>
      </c>
    </row>
    <row r="2679" spans="1:10" x14ac:dyDescent="0.25">
      <c r="A2679" s="1142">
        <v>2</v>
      </c>
      <c r="B2679" s="1142">
        <v>8</v>
      </c>
      <c r="C2679" s="1142">
        <v>1</v>
      </c>
      <c r="D2679" s="1142">
        <v>12</v>
      </c>
      <c r="E2679" s="1142">
        <v>48</v>
      </c>
      <c r="F2679" s="1143" t="str">
        <f t="shared" si="82"/>
        <v>02.08.01.12.048</v>
      </c>
      <c r="G2679" s="1144"/>
      <c r="H2679" s="1142" t="s">
        <v>3314</v>
      </c>
      <c r="J2679" s="1142" t="str">
        <f t="shared" si="83"/>
        <v>02.08.01.12.048 Blood Donor Set</v>
      </c>
    </row>
    <row r="2680" spans="1:10" x14ac:dyDescent="0.25">
      <c r="A2680" s="1142">
        <v>2</v>
      </c>
      <c r="B2680" s="1142">
        <v>8</v>
      </c>
      <c r="C2680" s="1142">
        <v>1</v>
      </c>
      <c r="D2680" s="1142">
        <v>12</v>
      </c>
      <c r="E2680" s="1142">
        <v>49</v>
      </c>
      <c r="F2680" s="1143" t="str">
        <f t="shared" si="82"/>
        <v>02.08.01.12.049</v>
      </c>
      <c r="G2680" s="1144"/>
      <c r="H2680" s="1142" t="s">
        <v>3314</v>
      </c>
      <c r="J2680" s="1142" t="str">
        <f t="shared" si="83"/>
        <v>02.08.01.12.049 Blood Donor Set</v>
      </c>
    </row>
    <row r="2681" spans="1:10" x14ac:dyDescent="0.25">
      <c r="A2681" s="1142">
        <v>2</v>
      </c>
      <c r="B2681" s="1142">
        <v>8</v>
      </c>
      <c r="C2681" s="1142">
        <v>1</v>
      </c>
      <c r="D2681" s="1142">
        <v>12</v>
      </c>
      <c r="E2681" s="1142">
        <v>50</v>
      </c>
      <c r="F2681" s="1143" t="str">
        <f t="shared" si="82"/>
        <v>02.08.01.12.050</v>
      </c>
      <c r="G2681" s="1144"/>
      <c r="H2681" s="1142" t="s">
        <v>3315</v>
      </c>
      <c r="J2681" s="1142" t="str">
        <f t="shared" si="83"/>
        <v>02.08.01.12.050 3 Way Coeks</v>
      </c>
    </row>
    <row r="2682" spans="1:10" x14ac:dyDescent="0.25">
      <c r="A2682" s="1142">
        <v>2</v>
      </c>
      <c r="B2682" s="1142">
        <v>8</v>
      </c>
      <c r="C2682" s="1142">
        <v>1</v>
      </c>
      <c r="D2682" s="1142">
        <v>12</v>
      </c>
      <c r="E2682" s="1142">
        <v>51</v>
      </c>
      <c r="F2682" s="1143" t="str">
        <f t="shared" si="82"/>
        <v>02.08.01.12.051</v>
      </c>
      <c r="G2682" s="1144"/>
      <c r="H2682" s="1142" t="s">
        <v>3316</v>
      </c>
      <c r="J2682" s="1142" t="str">
        <f t="shared" si="83"/>
        <v>02.08.01.12.051 Liver Biospsy Needle</v>
      </c>
    </row>
    <row r="2683" spans="1:10" x14ac:dyDescent="0.25">
      <c r="A2683" s="1142">
        <v>2</v>
      </c>
      <c r="B2683" s="1142">
        <v>8</v>
      </c>
      <c r="C2683" s="1142">
        <v>1</v>
      </c>
      <c r="D2683" s="1142">
        <v>12</v>
      </c>
      <c r="E2683" s="1142">
        <v>52</v>
      </c>
      <c r="F2683" s="1143" t="str">
        <f t="shared" si="82"/>
        <v>02.08.01.12.052</v>
      </c>
      <c r="G2683" s="1144"/>
      <c r="H2683" s="1142" t="s">
        <v>3317</v>
      </c>
      <c r="J2683" s="1142" t="str">
        <f t="shared" si="83"/>
        <v>02.08.01.12.052 Doek Klem Towel Forceps</v>
      </c>
    </row>
    <row r="2684" spans="1:10" x14ac:dyDescent="0.25">
      <c r="A2684" s="1142">
        <v>2</v>
      </c>
      <c r="B2684" s="1142">
        <v>8</v>
      </c>
      <c r="C2684" s="1142">
        <v>1</v>
      </c>
      <c r="D2684" s="1142">
        <v>12</v>
      </c>
      <c r="E2684" s="1142">
        <v>53</v>
      </c>
      <c r="F2684" s="1143" t="str">
        <f t="shared" si="82"/>
        <v>02.08.01.12.053</v>
      </c>
      <c r="G2684" s="1144"/>
      <c r="H2684" s="1142" t="s">
        <v>3318</v>
      </c>
      <c r="J2684" s="1142" t="str">
        <f t="shared" si="83"/>
        <v>02.08.01.12.053 Small Instrument Sterelized</v>
      </c>
    </row>
    <row r="2685" spans="1:10" x14ac:dyDescent="0.25">
      <c r="A2685" s="1142">
        <v>2</v>
      </c>
      <c r="B2685" s="1142">
        <v>8</v>
      </c>
      <c r="C2685" s="1142">
        <v>1</v>
      </c>
      <c r="D2685" s="1142">
        <v>12</v>
      </c>
      <c r="E2685" s="1142">
        <v>54</v>
      </c>
      <c r="F2685" s="1143" t="str">
        <f t="shared" si="82"/>
        <v>02.08.01.12.054</v>
      </c>
      <c r="G2685" s="1144"/>
      <c r="H2685" s="1142" t="s">
        <v>3319</v>
      </c>
      <c r="J2685" s="1142" t="str">
        <f t="shared" si="83"/>
        <v>02.08.01.12.054 Alcohol Cotton Case</v>
      </c>
    </row>
    <row r="2686" spans="1:10" x14ac:dyDescent="0.25">
      <c r="A2686" s="1142">
        <v>2</v>
      </c>
      <c r="B2686" s="1142">
        <v>8</v>
      </c>
      <c r="C2686" s="1142">
        <v>1</v>
      </c>
      <c r="D2686" s="1142">
        <v>12</v>
      </c>
      <c r="E2686" s="1142">
        <v>55</v>
      </c>
      <c r="F2686" s="1143" t="str">
        <f t="shared" si="82"/>
        <v>02.08.01.12.055</v>
      </c>
      <c r="G2686" s="1144"/>
      <c r="H2686" s="1142" t="s">
        <v>3320</v>
      </c>
      <c r="J2686" s="1142" t="str">
        <f t="shared" si="83"/>
        <v>02.08.01.12.055 Rubber Glowes 7-7,5</v>
      </c>
    </row>
    <row r="2687" spans="1:10" x14ac:dyDescent="0.25">
      <c r="A2687" s="1142">
        <v>2</v>
      </c>
      <c r="B2687" s="1142">
        <v>8</v>
      </c>
      <c r="C2687" s="1142">
        <v>1</v>
      </c>
      <c r="D2687" s="1142">
        <v>12</v>
      </c>
      <c r="E2687" s="1142">
        <v>56</v>
      </c>
      <c r="F2687" s="1143" t="str">
        <f t="shared" si="82"/>
        <v>02.08.01.12.056</v>
      </c>
      <c r="G2687" s="1144"/>
      <c r="H2687" s="1142" t="s">
        <v>3321</v>
      </c>
      <c r="J2687" s="1142" t="str">
        <f t="shared" si="83"/>
        <v>02.08.01.12.056 Sterelisator for Instrument Portable</v>
      </c>
    </row>
    <row r="2688" spans="1:10" x14ac:dyDescent="0.25">
      <c r="A2688" s="1142">
        <v>2</v>
      </c>
      <c r="B2688" s="1142">
        <v>8</v>
      </c>
      <c r="C2688" s="1142">
        <v>1</v>
      </c>
      <c r="D2688" s="1142">
        <v>12</v>
      </c>
      <c r="E2688" s="1142">
        <v>57</v>
      </c>
      <c r="F2688" s="1143" t="str">
        <f t="shared" si="82"/>
        <v>02.08.01.12.057</v>
      </c>
      <c r="G2688" s="1144"/>
      <c r="H2688" s="1142" t="s">
        <v>3322</v>
      </c>
      <c r="J2688" s="1142" t="str">
        <f t="shared" si="83"/>
        <v>02.08.01.12.057 Meja Periksa 200x90x100 cm</v>
      </c>
    </row>
    <row r="2689" spans="1:10" x14ac:dyDescent="0.25">
      <c r="A2689" s="1142">
        <v>2</v>
      </c>
      <c r="B2689" s="1142">
        <v>8</v>
      </c>
      <c r="C2689" s="1142">
        <v>1</v>
      </c>
      <c r="D2689" s="1142">
        <v>12</v>
      </c>
      <c r="E2689" s="1142">
        <v>58</v>
      </c>
      <c r="F2689" s="1143" t="str">
        <f t="shared" si="82"/>
        <v>02.08.01.12.058</v>
      </c>
      <c r="G2689" s="1144"/>
      <c r="H2689" s="1142" t="s">
        <v>3323</v>
      </c>
      <c r="J2689" s="1142" t="str">
        <f t="shared" si="83"/>
        <v>02.08.01.12.058 Boscket Lamp Complete With Rail</v>
      </c>
    </row>
    <row r="2690" spans="1:10" x14ac:dyDescent="0.25">
      <c r="A2690" s="1142">
        <v>2</v>
      </c>
      <c r="B2690" s="1142">
        <v>8</v>
      </c>
      <c r="C2690" s="1142">
        <v>1</v>
      </c>
      <c r="D2690" s="1142">
        <v>12</v>
      </c>
      <c r="E2690" s="1142">
        <v>59</v>
      </c>
      <c r="F2690" s="1143" t="str">
        <f t="shared" si="82"/>
        <v>02.08.01.12.059</v>
      </c>
      <c r="G2690" s="1144"/>
      <c r="H2690" s="1142" t="s">
        <v>3324</v>
      </c>
      <c r="J2690" s="1142" t="str">
        <f t="shared" si="83"/>
        <v>02.08.01.12.059 Combination Weight and Height Scale</v>
      </c>
    </row>
    <row r="2691" spans="1:10" x14ac:dyDescent="0.25">
      <c r="A2691" s="1142">
        <v>2</v>
      </c>
      <c r="B2691" s="1142">
        <v>8</v>
      </c>
      <c r="C2691" s="1142">
        <v>1</v>
      </c>
      <c r="D2691" s="1142">
        <v>12</v>
      </c>
      <c r="E2691" s="1142">
        <v>60</v>
      </c>
      <c r="F2691" s="1143" t="str">
        <f t="shared" si="82"/>
        <v>02.08.01.12.060</v>
      </c>
      <c r="G2691" s="1144"/>
      <c r="H2691" s="1142" t="s">
        <v>3325</v>
      </c>
      <c r="J2691" s="1142" t="str">
        <f t="shared" si="83"/>
        <v>02.08.01.12.060 Measuring Infant Baby With Rail</v>
      </c>
    </row>
    <row r="2692" spans="1:10" x14ac:dyDescent="0.25">
      <c r="A2692" s="1142">
        <v>2</v>
      </c>
      <c r="B2692" s="1142">
        <v>8</v>
      </c>
      <c r="C2692" s="1142">
        <v>1</v>
      </c>
      <c r="D2692" s="1142">
        <v>12</v>
      </c>
      <c r="E2692" s="1142">
        <v>61</v>
      </c>
      <c r="F2692" s="1143" t="str">
        <f t="shared" ref="F2692:F2755" si="84">IF(A2692&lt;&gt;"",RIGHT("0"&amp;A2692,2)&amp;"."&amp;RIGHT("0"&amp;B2692,2)&amp;"."&amp;RIGHT("0"&amp;C2692,2)&amp;"."&amp;RIGHT("0"&amp;D2692,2)&amp;"."&amp;IF(LEN(E2692)&lt;3,RIGHT("00"&amp;E2692,3),E2692),"")</f>
        <v>02.08.01.12.061</v>
      </c>
      <c r="G2692" s="1144"/>
      <c r="H2692" s="1142" t="s">
        <v>3326</v>
      </c>
      <c r="J2692" s="1142" t="str">
        <f t="shared" ref="J2692:J2755" si="85">F2692&amp;" "&amp;H2692</f>
        <v>02.08.01.12.061 Pheumatic Tomiquite</v>
      </c>
    </row>
    <row r="2693" spans="1:10" x14ac:dyDescent="0.25">
      <c r="A2693" s="1142">
        <v>2</v>
      </c>
      <c r="B2693" s="1142">
        <v>8</v>
      </c>
      <c r="C2693" s="1142">
        <v>1</v>
      </c>
      <c r="D2693" s="1142">
        <v>12</v>
      </c>
      <c r="E2693" s="1142">
        <v>62</v>
      </c>
      <c r="F2693" s="1143" t="str">
        <f t="shared" si="84"/>
        <v>02.08.01.12.062</v>
      </c>
      <c r="G2693" s="1144"/>
      <c r="H2693" s="1142" t="s">
        <v>3327</v>
      </c>
      <c r="J2693" s="1142" t="str">
        <f t="shared" si="85"/>
        <v>02.08.01.12.062 Tubercolusis Diagnitic  Kit</v>
      </c>
    </row>
    <row r="2694" spans="1:10" x14ac:dyDescent="0.25">
      <c r="A2694" s="1142">
        <v>2</v>
      </c>
      <c r="B2694" s="1142">
        <v>8</v>
      </c>
      <c r="C2694" s="1142">
        <v>1</v>
      </c>
      <c r="D2694" s="1142">
        <v>12</v>
      </c>
      <c r="E2694" s="1142">
        <v>63</v>
      </c>
      <c r="F2694" s="1143" t="str">
        <f t="shared" si="84"/>
        <v>02.08.01.12.063</v>
      </c>
      <c r="G2694" s="1144"/>
      <c r="H2694" s="1142" t="s">
        <v>3328</v>
      </c>
      <c r="J2694" s="1142" t="str">
        <f t="shared" si="85"/>
        <v>02.08.01.12.063 Vaccination Needle Kit</v>
      </c>
    </row>
    <row r="2695" spans="1:10" x14ac:dyDescent="0.25">
      <c r="A2695" s="1142">
        <v>2</v>
      </c>
      <c r="B2695" s="1142">
        <v>8</v>
      </c>
      <c r="C2695" s="1142">
        <v>1</v>
      </c>
      <c r="D2695" s="1142">
        <v>12</v>
      </c>
      <c r="E2695" s="1142">
        <v>64</v>
      </c>
      <c r="F2695" s="1143" t="str">
        <f t="shared" si="84"/>
        <v>02.08.01.12.064</v>
      </c>
      <c r="G2695" s="1144"/>
      <c r="H2695" s="1142" t="s">
        <v>3329</v>
      </c>
      <c r="J2695" s="1142" t="str">
        <f t="shared" si="85"/>
        <v>02.08.01.12.064 Vaccination Instrument Kit</v>
      </c>
    </row>
    <row r="2696" spans="1:10" x14ac:dyDescent="0.25">
      <c r="A2696" s="1142">
        <v>2</v>
      </c>
      <c r="B2696" s="1142">
        <v>8</v>
      </c>
      <c r="C2696" s="1142">
        <v>1</v>
      </c>
      <c r="D2696" s="1142">
        <v>12</v>
      </c>
      <c r="E2696" s="1142">
        <v>65</v>
      </c>
      <c r="F2696" s="1143" t="str">
        <f t="shared" si="84"/>
        <v>02.08.01.12.065</v>
      </c>
      <c r="G2696" s="1144"/>
      <c r="H2696" s="1142" t="s">
        <v>3330</v>
      </c>
      <c r="J2696" s="1142" t="str">
        <f t="shared" si="85"/>
        <v>02.08.01.12.065 Aunoscope</v>
      </c>
    </row>
    <row r="2697" spans="1:10" x14ac:dyDescent="0.25">
      <c r="A2697" s="1142">
        <v>2</v>
      </c>
      <c r="B2697" s="1142">
        <v>8</v>
      </c>
      <c r="C2697" s="1142">
        <v>1</v>
      </c>
      <c r="D2697" s="1142">
        <v>12</v>
      </c>
      <c r="E2697" s="1142">
        <v>66</v>
      </c>
      <c r="F2697" s="1143" t="str">
        <f t="shared" si="84"/>
        <v>02.08.01.12.066</v>
      </c>
      <c r="G2697" s="1144"/>
      <c r="H2697" s="1142" t="s">
        <v>3331</v>
      </c>
      <c r="J2697" s="1142" t="str">
        <f t="shared" si="85"/>
        <v>02.08.01.12.066 Kar Speculum Set</v>
      </c>
    </row>
    <row r="2698" spans="1:10" x14ac:dyDescent="0.25">
      <c r="A2698" s="1142">
        <v>2</v>
      </c>
      <c r="B2698" s="1142">
        <v>8</v>
      </c>
      <c r="C2698" s="1142">
        <v>1</v>
      </c>
      <c r="D2698" s="1142">
        <v>12</v>
      </c>
      <c r="E2698" s="1142">
        <v>67</v>
      </c>
      <c r="F2698" s="1143" t="str">
        <f t="shared" si="84"/>
        <v>02.08.01.12.067</v>
      </c>
      <c r="G2698" s="1144"/>
      <c r="H2698" s="1142" t="s">
        <v>3332</v>
      </c>
      <c r="J2698" s="1142" t="str">
        <f t="shared" si="85"/>
        <v>02.08.01.12.067 Masal Speculum Set</v>
      </c>
    </row>
    <row r="2699" spans="1:10" x14ac:dyDescent="0.25">
      <c r="A2699" s="1142">
        <v>2</v>
      </c>
      <c r="B2699" s="1142">
        <v>8</v>
      </c>
      <c r="C2699" s="1142">
        <v>1</v>
      </c>
      <c r="D2699" s="1142">
        <v>12</v>
      </c>
      <c r="E2699" s="1142">
        <v>68</v>
      </c>
      <c r="F2699" s="1143" t="str">
        <f t="shared" si="84"/>
        <v>02.08.01.12.068</v>
      </c>
      <c r="G2699" s="1144"/>
      <c r="H2699" s="1142" t="s">
        <v>3333</v>
      </c>
      <c r="J2699" s="1142" t="str">
        <f t="shared" si="85"/>
        <v>02.08.01.12.068 Rectal Magnifier with Lamp</v>
      </c>
    </row>
    <row r="2700" spans="1:10" x14ac:dyDescent="0.25">
      <c r="A2700" s="1142">
        <v>2</v>
      </c>
      <c r="B2700" s="1142">
        <v>8</v>
      </c>
      <c r="C2700" s="1142">
        <v>1</v>
      </c>
      <c r="D2700" s="1142">
        <v>12</v>
      </c>
      <c r="E2700" s="1142">
        <v>69</v>
      </c>
      <c r="F2700" s="1143" t="str">
        <f t="shared" si="84"/>
        <v>02.08.01.12.069</v>
      </c>
      <c r="G2700" s="1144"/>
      <c r="H2700" s="1142" t="s">
        <v>3334</v>
      </c>
      <c r="J2700" s="1142" t="str">
        <f t="shared" si="85"/>
        <v>02.08.01.12.069 rental Touglas Hegar Dilator Set</v>
      </c>
    </row>
    <row r="2701" spans="1:10" x14ac:dyDescent="0.25">
      <c r="A2701" s="1142">
        <v>2</v>
      </c>
      <c r="B2701" s="1142">
        <v>8</v>
      </c>
      <c r="C2701" s="1142">
        <v>1</v>
      </c>
      <c r="D2701" s="1142">
        <v>12</v>
      </c>
      <c r="E2701" s="1142">
        <v>70</v>
      </c>
      <c r="F2701" s="1143" t="str">
        <f t="shared" si="84"/>
        <v>02.08.01.12.070</v>
      </c>
      <c r="G2701" s="1144"/>
      <c r="H2701" s="1142" t="s">
        <v>3335</v>
      </c>
      <c r="J2701" s="1142" t="str">
        <f t="shared" si="85"/>
        <v>02.08.01.12.070 Stomach Evacuator</v>
      </c>
    </row>
    <row r="2702" spans="1:10" x14ac:dyDescent="0.25">
      <c r="A2702" s="1142">
        <v>2</v>
      </c>
      <c r="B2702" s="1142">
        <v>8</v>
      </c>
      <c r="C2702" s="1142">
        <v>1</v>
      </c>
      <c r="D2702" s="1142">
        <v>12</v>
      </c>
      <c r="E2702" s="1142">
        <v>71</v>
      </c>
      <c r="F2702" s="1143" t="str">
        <f t="shared" si="84"/>
        <v>02.08.01.12.071</v>
      </c>
      <c r="G2702" s="1144"/>
      <c r="H2702" s="1142" t="s">
        <v>3336</v>
      </c>
      <c r="J2702" s="1142" t="str">
        <f t="shared" si="85"/>
        <v>02.08.01.12.071 Stomach Imigrator</v>
      </c>
    </row>
    <row r="2703" spans="1:10" x14ac:dyDescent="0.25">
      <c r="A2703" s="1142">
        <v>2</v>
      </c>
      <c r="B2703" s="1142">
        <v>8</v>
      </c>
      <c r="C2703" s="1142">
        <v>1</v>
      </c>
      <c r="D2703" s="1142">
        <v>12</v>
      </c>
      <c r="E2703" s="1142">
        <v>72</v>
      </c>
      <c r="F2703" s="1143" t="str">
        <f t="shared" si="84"/>
        <v>02.08.01.12.072</v>
      </c>
      <c r="G2703" s="1144"/>
      <c r="H2703" s="1142" t="s">
        <v>3337</v>
      </c>
      <c r="J2703" s="1142" t="str">
        <f t="shared" si="85"/>
        <v>02.08.01.12.072 Tuberculuse Diagnostic Qutfit</v>
      </c>
    </row>
    <row r="2704" spans="1:10" x14ac:dyDescent="0.25">
      <c r="A2704" s="1142">
        <v>2</v>
      </c>
      <c r="B2704" s="1142">
        <v>8</v>
      </c>
      <c r="C2704" s="1142">
        <v>1</v>
      </c>
      <c r="D2704" s="1142">
        <v>12</v>
      </c>
      <c r="E2704" s="1142">
        <v>73</v>
      </c>
      <c r="F2704" s="1143" t="str">
        <f t="shared" si="84"/>
        <v>02.08.01.12.073</v>
      </c>
      <c r="G2704" s="1144"/>
      <c r="H2704" s="1142" t="s">
        <v>3102</v>
      </c>
      <c r="J2704" s="1142" t="str">
        <f t="shared" si="85"/>
        <v>02.08.01.12.073 Baby Incubator</v>
      </c>
    </row>
    <row r="2705" spans="1:10" x14ac:dyDescent="0.25">
      <c r="A2705" s="1142">
        <v>2</v>
      </c>
      <c r="B2705" s="1142">
        <v>8</v>
      </c>
      <c r="C2705" s="1142">
        <v>1</v>
      </c>
      <c r="D2705" s="1142">
        <v>12</v>
      </c>
      <c r="E2705" s="1142">
        <v>74</v>
      </c>
      <c r="F2705" s="1143" t="str">
        <f t="shared" si="84"/>
        <v>02.08.01.12.074</v>
      </c>
      <c r="G2705" s="1144"/>
      <c r="H2705" s="1142" t="s">
        <v>3338</v>
      </c>
      <c r="J2705" s="1142" t="str">
        <f t="shared" si="85"/>
        <v>02.08.01.12.074 Blus Light</v>
      </c>
    </row>
    <row r="2706" spans="1:10" x14ac:dyDescent="0.25">
      <c r="A2706" s="1142">
        <v>2</v>
      </c>
      <c r="B2706" s="1142">
        <v>8</v>
      </c>
      <c r="C2706" s="1142">
        <v>1</v>
      </c>
      <c r="D2706" s="1142">
        <v>12</v>
      </c>
      <c r="E2706" s="1142">
        <v>75</v>
      </c>
      <c r="F2706" s="1143" t="str">
        <f t="shared" si="84"/>
        <v>02.08.01.12.075</v>
      </c>
      <c r="G2706" s="1144"/>
      <c r="H2706" s="1142" t="s">
        <v>3339</v>
      </c>
      <c r="J2706" s="1142" t="str">
        <f t="shared" si="85"/>
        <v>02.08.01.12.075 Photo Cardigraph</v>
      </c>
    </row>
    <row r="2707" spans="1:10" x14ac:dyDescent="0.25">
      <c r="A2707" s="1142">
        <v>2</v>
      </c>
      <c r="B2707" s="1142">
        <v>8</v>
      </c>
      <c r="C2707" s="1142">
        <v>1</v>
      </c>
      <c r="D2707" s="1142">
        <v>12</v>
      </c>
      <c r="E2707" s="1142">
        <v>76</v>
      </c>
      <c r="F2707" s="1143" t="str">
        <f t="shared" si="84"/>
        <v>02.08.01.12.076</v>
      </c>
      <c r="G2707" s="1144"/>
      <c r="H2707" s="1142" t="s">
        <v>3088</v>
      </c>
      <c r="J2707" s="1142" t="str">
        <f t="shared" si="85"/>
        <v>02.08.01.12.076 Respirator</v>
      </c>
    </row>
    <row r="2708" spans="1:10" x14ac:dyDescent="0.25">
      <c r="A2708" s="1142">
        <v>2</v>
      </c>
      <c r="B2708" s="1142">
        <v>8</v>
      </c>
      <c r="C2708" s="1142">
        <v>1</v>
      </c>
      <c r="D2708" s="1142">
        <v>12</v>
      </c>
      <c r="E2708" s="1142">
        <v>77</v>
      </c>
      <c r="F2708" s="1143" t="str">
        <f t="shared" si="84"/>
        <v>02.08.01.12.077</v>
      </c>
      <c r="G2708" s="1144"/>
      <c r="H2708" s="1142" t="s">
        <v>3340</v>
      </c>
      <c r="J2708" s="1142" t="str">
        <f t="shared" si="85"/>
        <v>02.08.01.12.077 Pediatric/Infant Vintilator</v>
      </c>
    </row>
    <row r="2709" spans="1:10" x14ac:dyDescent="0.25">
      <c r="A2709" s="1142">
        <v>2</v>
      </c>
      <c r="B2709" s="1142">
        <v>8</v>
      </c>
      <c r="C2709" s="1142">
        <v>1</v>
      </c>
      <c r="D2709" s="1142">
        <v>12</v>
      </c>
      <c r="E2709" s="1142">
        <v>78</v>
      </c>
      <c r="F2709" s="1143" t="str">
        <f t="shared" si="84"/>
        <v>02.08.01.12.078</v>
      </c>
      <c r="G2709" s="1144"/>
      <c r="H2709" s="1142" t="s">
        <v>3341</v>
      </c>
      <c r="J2709" s="1142" t="str">
        <f t="shared" si="85"/>
        <v>02.08.01.12.078 Pediatric Surveilace Monitor</v>
      </c>
    </row>
    <row r="2710" spans="1:10" x14ac:dyDescent="0.25">
      <c r="A2710" s="1142">
        <v>2</v>
      </c>
      <c r="B2710" s="1142">
        <v>8</v>
      </c>
      <c r="C2710" s="1142">
        <v>1</v>
      </c>
      <c r="D2710" s="1142">
        <v>12</v>
      </c>
      <c r="E2710" s="1142">
        <v>79</v>
      </c>
      <c r="F2710" s="1143" t="str">
        <f t="shared" si="84"/>
        <v>02.08.01.12.079</v>
      </c>
      <c r="G2710" s="1144"/>
      <c r="H2710" s="1142" t="s">
        <v>2944</v>
      </c>
      <c r="J2710" s="1142" t="str">
        <f t="shared" si="85"/>
        <v>02.08.01.12.079 Suction Pump</v>
      </c>
    </row>
    <row r="2711" spans="1:10" x14ac:dyDescent="0.25">
      <c r="A2711" s="1142">
        <v>2</v>
      </c>
      <c r="B2711" s="1142">
        <v>8</v>
      </c>
      <c r="C2711" s="1142">
        <v>1</v>
      </c>
      <c r="D2711" s="1142">
        <v>12</v>
      </c>
      <c r="E2711" s="1142">
        <v>80</v>
      </c>
      <c r="F2711" s="1143" t="str">
        <f t="shared" si="84"/>
        <v>02.08.01.12.080</v>
      </c>
      <c r="G2711" s="1144"/>
      <c r="H2711" s="1142" t="s">
        <v>3342</v>
      </c>
      <c r="J2711" s="1142" t="str">
        <f t="shared" si="85"/>
        <v>02.08.01.12.080 Spyagmomanometer</v>
      </c>
    </row>
    <row r="2712" spans="1:10" x14ac:dyDescent="0.25">
      <c r="A2712" s="1142">
        <v>2</v>
      </c>
      <c r="B2712" s="1142">
        <v>8</v>
      </c>
      <c r="C2712" s="1142">
        <v>1</v>
      </c>
      <c r="D2712" s="1142">
        <v>12</v>
      </c>
      <c r="E2712" s="1142">
        <v>81</v>
      </c>
      <c r="F2712" s="1143" t="str">
        <f t="shared" si="84"/>
        <v>02.08.01.12.081</v>
      </c>
      <c r="G2712" s="1144"/>
      <c r="H2712" s="1142" t="s">
        <v>3343</v>
      </c>
      <c r="J2712" s="1142" t="str">
        <f t="shared" si="85"/>
        <v>02.08.01.12.081 Alat Keehatan Anak Lain-Lain</v>
      </c>
    </row>
    <row r="2713" spans="1:10" x14ac:dyDescent="0.25">
      <c r="A2713" s="1142">
        <v>2</v>
      </c>
      <c r="B2713" s="1142">
        <v>8</v>
      </c>
      <c r="C2713" s="1142">
        <v>1</v>
      </c>
      <c r="D2713" s="1142">
        <v>13</v>
      </c>
      <c r="E2713" s="1142">
        <v>1</v>
      </c>
      <c r="F2713" s="1143" t="str">
        <f t="shared" si="84"/>
        <v>02.08.01.13.001</v>
      </c>
      <c r="G2713" s="1144"/>
      <c r="H2713" s="1142" t="s">
        <v>3344</v>
      </c>
      <c r="J2713" s="1142" t="str">
        <f t="shared" si="85"/>
        <v>02.08.01.13.001 Basin Kidly, Stainless Length 25 cm</v>
      </c>
    </row>
    <row r="2714" spans="1:10" x14ac:dyDescent="0.25">
      <c r="A2714" s="1142">
        <v>2</v>
      </c>
      <c r="B2714" s="1142">
        <v>8</v>
      </c>
      <c r="C2714" s="1142">
        <v>1</v>
      </c>
      <c r="D2714" s="1142">
        <v>13</v>
      </c>
      <c r="E2714" s="1142">
        <v>2</v>
      </c>
      <c r="F2714" s="1143" t="str">
        <f t="shared" si="84"/>
        <v>02.08.01.13.002</v>
      </c>
      <c r="G2714" s="1144"/>
      <c r="H2714" s="1142" t="s">
        <v>3345</v>
      </c>
      <c r="J2714" s="1142" t="str">
        <f t="shared" si="85"/>
        <v>02.08.01.13.002 Bed Pan for Child</v>
      </c>
    </row>
    <row r="2715" spans="1:10" x14ac:dyDescent="0.25">
      <c r="A2715" s="1142">
        <v>2</v>
      </c>
      <c r="B2715" s="1142">
        <v>8</v>
      </c>
      <c r="C2715" s="1142">
        <v>1</v>
      </c>
      <c r="D2715" s="1142">
        <v>13</v>
      </c>
      <c r="E2715" s="1142">
        <v>3</v>
      </c>
      <c r="F2715" s="1143" t="str">
        <f t="shared" si="84"/>
        <v>02.08.01.13.003</v>
      </c>
      <c r="G2715" s="1144"/>
      <c r="H2715" s="1142" t="s">
        <v>3346</v>
      </c>
      <c r="J2715" s="1142" t="str">
        <f t="shared" si="85"/>
        <v>02.08.01.13.003 Bed Pan for Adult 310 mm Complete</v>
      </c>
    </row>
    <row r="2716" spans="1:10" x14ac:dyDescent="0.25">
      <c r="A2716" s="1142">
        <v>2</v>
      </c>
      <c r="B2716" s="1142">
        <v>8</v>
      </c>
      <c r="C2716" s="1142">
        <v>1</v>
      </c>
      <c r="D2716" s="1142">
        <v>13</v>
      </c>
      <c r="E2716" s="1142">
        <v>4</v>
      </c>
      <c r="F2716" s="1143" t="str">
        <f t="shared" si="84"/>
        <v>02.08.01.13.004</v>
      </c>
      <c r="G2716" s="1144"/>
      <c r="H2716" s="1142" t="s">
        <v>3347</v>
      </c>
      <c r="J2716" s="1142" t="str">
        <f t="shared" si="85"/>
        <v>02.08.01.13.004 Basis Solution</v>
      </c>
    </row>
    <row r="2717" spans="1:10" x14ac:dyDescent="0.25">
      <c r="A2717" s="1142">
        <v>2</v>
      </c>
      <c r="B2717" s="1142">
        <v>8</v>
      </c>
      <c r="C2717" s="1142">
        <v>1</v>
      </c>
      <c r="D2717" s="1142">
        <v>13</v>
      </c>
      <c r="E2717" s="1142">
        <v>5</v>
      </c>
      <c r="F2717" s="1143" t="str">
        <f t="shared" si="84"/>
        <v>02.08.01.13.005</v>
      </c>
      <c r="G2717" s="1144"/>
      <c r="H2717" s="1142" t="s">
        <v>3263</v>
      </c>
      <c r="J2717" s="1142" t="str">
        <f t="shared" si="85"/>
        <v>02.08.01.13.005 Hammer Reflex</v>
      </c>
    </row>
    <row r="2718" spans="1:10" x14ac:dyDescent="0.25">
      <c r="A2718" s="1142">
        <v>2</v>
      </c>
      <c r="B2718" s="1142">
        <v>8</v>
      </c>
      <c r="C2718" s="1142">
        <v>1</v>
      </c>
      <c r="D2718" s="1142">
        <v>13</v>
      </c>
      <c r="E2718" s="1142">
        <v>6</v>
      </c>
      <c r="F2718" s="1143" t="str">
        <f t="shared" si="84"/>
        <v>02.08.01.13.006</v>
      </c>
      <c r="G2718" s="1144"/>
      <c r="H2718" s="1142" t="s">
        <v>3348</v>
      </c>
      <c r="J2718" s="1142" t="str">
        <f t="shared" si="85"/>
        <v>02.08.01.13.006 Thermometer Oral, Air Raksa</v>
      </c>
    </row>
    <row r="2719" spans="1:10" x14ac:dyDescent="0.25">
      <c r="A2719" s="1142">
        <v>2</v>
      </c>
      <c r="B2719" s="1142">
        <v>8</v>
      </c>
      <c r="C2719" s="1142">
        <v>1</v>
      </c>
      <c r="D2719" s="1142">
        <v>13</v>
      </c>
      <c r="E2719" s="1142">
        <v>7</v>
      </c>
      <c r="F2719" s="1143" t="str">
        <f t="shared" si="84"/>
        <v>02.08.01.13.007</v>
      </c>
      <c r="G2719" s="1144"/>
      <c r="H2719" s="1142" t="s">
        <v>3349</v>
      </c>
      <c r="J2719" s="1142" t="str">
        <f t="shared" si="85"/>
        <v>02.08.01.13.007 ThermometerReoral, Air Raksa</v>
      </c>
    </row>
    <row r="2720" spans="1:10" x14ac:dyDescent="0.25">
      <c r="A2720" s="1142">
        <v>2</v>
      </c>
      <c r="B2720" s="1142">
        <v>8</v>
      </c>
      <c r="C2720" s="1142">
        <v>1</v>
      </c>
      <c r="D2720" s="1142">
        <v>13</v>
      </c>
      <c r="E2720" s="1142">
        <v>8</v>
      </c>
      <c r="F2720" s="1143" t="str">
        <f t="shared" si="84"/>
        <v>02.08.01.13.008</v>
      </c>
      <c r="G2720" s="1144"/>
      <c r="H2720" s="1142" t="s">
        <v>3350</v>
      </c>
      <c r="J2720" s="1142" t="str">
        <f t="shared" si="85"/>
        <v>02.08.01.13.008 Diagnostic Set in Case Metal Stainless Steel</v>
      </c>
    </row>
    <row r="2721" spans="1:10" x14ac:dyDescent="0.25">
      <c r="A2721" s="1142">
        <v>2</v>
      </c>
      <c r="B2721" s="1142">
        <v>8</v>
      </c>
      <c r="C2721" s="1142">
        <v>1</v>
      </c>
      <c r="D2721" s="1142">
        <v>13</v>
      </c>
      <c r="E2721" s="1142">
        <v>9</v>
      </c>
      <c r="F2721" s="1143" t="str">
        <f t="shared" si="84"/>
        <v>02.08.01.13.009</v>
      </c>
      <c r="G2721" s="1144"/>
      <c r="H2721" s="1142" t="s">
        <v>3351</v>
      </c>
      <c r="J2721" s="1142" t="str">
        <f t="shared" si="85"/>
        <v>02.08.01.13.009 Blood Presure Meter with Pump Raksa</v>
      </c>
    </row>
    <row r="2722" spans="1:10" x14ac:dyDescent="0.25">
      <c r="A2722" s="1142">
        <v>2</v>
      </c>
      <c r="B2722" s="1142">
        <v>8</v>
      </c>
      <c r="C2722" s="1142">
        <v>1</v>
      </c>
      <c r="D2722" s="1142">
        <v>13</v>
      </c>
      <c r="E2722" s="1142">
        <v>10</v>
      </c>
      <c r="F2722" s="1143" t="str">
        <f t="shared" si="84"/>
        <v>02.08.01.13.010</v>
      </c>
      <c r="G2722" s="1144"/>
      <c r="H2722" s="1142" t="s">
        <v>3352</v>
      </c>
      <c r="J2722" s="1142" t="str">
        <f t="shared" si="85"/>
        <v>02.08.01.13.010 Suture Needle</v>
      </c>
    </row>
    <row r="2723" spans="1:10" x14ac:dyDescent="0.25">
      <c r="A2723" s="1142">
        <v>2</v>
      </c>
      <c r="B2723" s="1142">
        <v>8</v>
      </c>
      <c r="C2723" s="1142">
        <v>1</v>
      </c>
      <c r="D2723" s="1142">
        <v>13</v>
      </c>
      <c r="E2723" s="1142">
        <v>11</v>
      </c>
      <c r="F2723" s="1143" t="str">
        <f t="shared" si="84"/>
        <v>02.08.01.13.011</v>
      </c>
      <c r="G2723" s="1144"/>
      <c r="H2723" s="1142" t="s">
        <v>3353</v>
      </c>
      <c r="J2723" s="1142" t="str">
        <f t="shared" si="85"/>
        <v>02.08.01.13.011 Hypodermic Needle</v>
      </c>
    </row>
    <row r="2724" spans="1:10" x14ac:dyDescent="0.25">
      <c r="A2724" s="1142">
        <v>2</v>
      </c>
      <c r="B2724" s="1142">
        <v>8</v>
      </c>
      <c r="C2724" s="1142">
        <v>1</v>
      </c>
      <c r="D2724" s="1142">
        <v>13</v>
      </c>
      <c r="E2724" s="1142">
        <v>12</v>
      </c>
      <c r="F2724" s="1143" t="str">
        <f t="shared" si="84"/>
        <v>02.08.01.13.012</v>
      </c>
      <c r="G2724" s="1144"/>
      <c r="H2724" s="1142" t="s">
        <v>3354</v>
      </c>
      <c r="J2724" s="1142" t="str">
        <f t="shared" si="85"/>
        <v>02.08.01.13.012 Michel Woud Clips Steel to Container Record</v>
      </c>
    </row>
    <row r="2725" spans="1:10" x14ac:dyDescent="0.25">
      <c r="A2725" s="1142">
        <v>2</v>
      </c>
      <c r="B2725" s="1142">
        <v>8</v>
      </c>
      <c r="C2725" s="1142">
        <v>1</v>
      </c>
      <c r="D2725" s="1142">
        <v>13</v>
      </c>
      <c r="E2725" s="1142">
        <v>13</v>
      </c>
      <c r="F2725" s="1143" t="str">
        <f t="shared" si="84"/>
        <v>02.08.01.13.013</v>
      </c>
      <c r="G2725" s="1144"/>
      <c r="H2725" s="1142" t="s">
        <v>3355</v>
      </c>
      <c r="J2725" s="1142" t="str">
        <f t="shared" si="85"/>
        <v>02.08.01.13.013 Syringe (MI) Container Stainless</v>
      </c>
    </row>
    <row r="2726" spans="1:10" x14ac:dyDescent="0.25">
      <c r="A2726" s="1142">
        <v>2</v>
      </c>
      <c r="B2726" s="1142">
        <v>8</v>
      </c>
      <c r="C2726" s="1142">
        <v>1</v>
      </c>
      <c r="D2726" s="1142">
        <v>13</v>
      </c>
      <c r="E2726" s="1142">
        <v>14</v>
      </c>
      <c r="F2726" s="1143" t="str">
        <f t="shared" si="84"/>
        <v>02.08.01.13.014</v>
      </c>
      <c r="G2726" s="1144"/>
      <c r="H2726" s="1142" t="s">
        <v>3356</v>
      </c>
      <c r="J2726" s="1142" t="str">
        <f t="shared" si="85"/>
        <v>02.08.01.13.014 Syringe Tuberculine 1 ml</v>
      </c>
    </row>
    <row r="2727" spans="1:10" x14ac:dyDescent="0.25">
      <c r="A2727" s="1142">
        <v>2</v>
      </c>
      <c r="B2727" s="1142">
        <v>8</v>
      </c>
      <c r="C2727" s="1142">
        <v>1</v>
      </c>
      <c r="D2727" s="1142">
        <v>13</v>
      </c>
      <c r="E2727" s="1142">
        <v>15</v>
      </c>
      <c r="F2727" s="1143" t="str">
        <f t="shared" si="84"/>
        <v>02.08.01.13.015</v>
      </c>
      <c r="G2727" s="1144"/>
      <c r="H2727" s="1142" t="s">
        <v>3357</v>
      </c>
      <c r="J2727" s="1142" t="str">
        <f t="shared" si="85"/>
        <v>02.08.01.13.015 Case with Closing Handies 500x200x60 mm</v>
      </c>
    </row>
    <row r="2728" spans="1:10" x14ac:dyDescent="0.25">
      <c r="A2728" s="1142">
        <v>2</v>
      </c>
      <c r="B2728" s="1142">
        <v>8</v>
      </c>
      <c r="C2728" s="1142">
        <v>1</v>
      </c>
      <c r="D2728" s="1142">
        <v>13</v>
      </c>
      <c r="E2728" s="1142">
        <v>16</v>
      </c>
      <c r="F2728" s="1143" t="str">
        <f t="shared" si="84"/>
        <v>02.08.01.13.016</v>
      </c>
      <c r="G2728" s="1144"/>
      <c r="H2728" s="1142" t="s">
        <v>3358</v>
      </c>
      <c r="J2728" s="1142" t="str">
        <f t="shared" si="85"/>
        <v>02.08.01.13.016 Leather Case for Metal Container</v>
      </c>
    </row>
    <row r="2729" spans="1:10" x14ac:dyDescent="0.25">
      <c r="A2729" s="1142">
        <v>2</v>
      </c>
      <c r="B2729" s="1142">
        <v>8</v>
      </c>
      <c r="C2729" s="1142">
        <v>1</v>
      </c>
      <c r="D2729" s="1142">
        <v>13</v>
      </c>
      <c r="E2729" s="1142">
        <v>17</v>
      </c>
      <c r="F2729" s="1143" t="str">
        <f t="shared" si="84"/>
        <v>02.08.01.13.017</v>
      </c>
      <c r="G2729" s="1144"/>
      <c r="H2729" s="1142" t="s">
        <v>3359</v>
      </c>
      <c r="J2729" s="1142" t="str">
        <f t="shared" si="85"/>
        <v>02.08.01.13.017 Container for Tuberculine Syringe</v>
      </c>
    </row>
    <row r="2730" spans="1:10" x14ac:dyDescent="0.25">
      <c r="A2730" s="1142">
        <v>2</v>
      </c>
      <c r="B2730" s="1142">
        <v>8</v>
      </c>
      <c r="C2730" s="1142">
        <v>1</v>
      </c>
      <c r="D2730" s="1142">
        <v>13</v>
      </c>
      <c r="E2730" s="1142">
        <v>18</v>
      </c>
      <c r="F2730" s="1143" t="str">
        <f t="shared" si="84"/>
        <v>02.08.01.13.018</v>
      </c>
      <c r="G2730" s="1144"/>
      <c r="H2730" s="1142" t="s">
        <v>3360</v>
      </c>
      <c r="J2730" s="1142" t="str">
        <f t="shared" si="85"/>
        <v>02.08.01.13.018 Containerfor (,,,,,,,,,,ml) Syringe</v>
      </c>
    </row>
    <row r="2731" spans="1:10" x14ac:dyDescent="0.25">
      <c r="A2731" s="1142">
        <v>2</v>
      </c>
      <c r="B2731" s="1142">
        <v>8</v>
      </c>
      <c r="C2731" s="1142">
        <v>1</v>
      </c>
      <c r="D2731" s="1142">
        <v>13</v>
      </c>
      <c r="E2731" s="1142">
        <v>19</v>
      </c>
      <c r="F2731" s="1143" t="str">
        <f t="shared" si="84"/>
        <v>02.08.01.13.019</v>
      </c>
      <c r="G2731" s="1144"/>
      <c r="H2731" s="1142" t="s">
        <v>3361</v>
      </c>
      <c r="J2731" s="1142" t="str">
        <f t="shared" si="85"/>
        <v>02.08.01.13.019 Bottle Alkohol (,,,it)</v>
      </c>
    </row>
    <row r="2732" spans="1:10" x14ac:dyDescent="0.25">
      <c r="A2732" s="1142">
        <v>2</v>
      </c>
      <c r="B2732" s="1142">
        <v>8</v>
      </c>
      <c r="C2732" s="1142">
        <v>1</v>
      </c>
      <c r="D2732" s="1142">
        <v>13</v>
      </c>
      <c r="E2732" s="1142">
        <v>20</v>
      </c>
      <c r="F2732" s="1143" t="str">
        <f t="shared" si="84"/>
        <v>02.08.01.13.020</v>
      </c>
      <c r="G2732" s="1144"/>
      <c r="H2732" s="1142" t="s">
        <v>3362</v>
      </c>
      <c r="J2732" s="1142" t="str">
        <f t="shared" si="85"/>
        <v>02.08.01.13.020 Spirit Bumer</v>
      </c>
    </row>
    <row r="2733" spans="1:10" x14ac:dyDescent="0.25">
      <c r="A2733" s="1142">
        <v>2</v>
      </c>
      <c r="B2733" s="1142">
        <v>8</v>
      </c>
      <c r="C2733" s="1142">
        <v>1</v>
      </c>
      <c r="D2733" s="1142">
        <v>13</v>
      </c>
      <c r="E2733" s="1142">
        <v>21</v>
      </c>
      <c r="F2733" s="1143" t="str">
        <f t="shared" si="84"/>
        <v>02.08.01.13.021</v>
      </c>
      <c r="G2733" s="1144"/>
      <c r="H2733" s="1142" t="s">
        <v>3363</v>
      </c>
      <c r="J2733" s="1142" t="str">
        <f t="shared" si="85"/>
        <v>02.08.01.13.021 Sterilizer for Spirit Heating</v>
      </c>
    </row>
    <row r="2734" spans="1:10" x14ac:dyDescent="0.25">
      <c r="A2734" s="1142">
        <v>2</v>
      </c>
      <c r="B2734" s="1142">
        <v>8</v>
      </c>
      <c r="C2734" s="1142">
        <v>1</v>
      </c>
      <c r="D2734" s="1142">
        <v>13</v>
      </c>
      <c r="E2734" s="1142">
        <v>22</v>
      </c>
      <c r="F2734" s="1143" t="str">
        <f t="shared" si="84"/>
        <v>02.08.01.13.022</v>
      </c>
      <c r="G2734" s="1144"/>
      <c r="H2734" s="1142" t="s">
        <v>3364</v>
      </c>
      <c r="J2734" s="1142" t="str">
        <f t="shared" si="85"/>
        <v>02.08.01.13.022 Dressing Forcepas (,,,,,cm)</v>
      </c>
    </row>
    <row r="2735" spans="1:10" x14ac:dyDescent="0.25">
      <c r="A2735" s="1142">
        <v>2</v>
      </c>
      <c r="B2735" s="1142">
        <v>8</v>
      </c>
      <c r="C2735" s="1142">
        <v>1</v>
      </c>
      <c r="D2735" s="1142">
        <v>13</v>
      </c>
      <c r="E2735" s="1142">
        <v>23</v>
      </c>
      <c r="F2735" s="1143" t="str">
        <f t="shared" si="84"/>
        <v>02.08.01.13.023</v>
      </c>
      <c r="G2735" s="1144"/>
      <c r="H2735" s="1142" t="s">
        <v>3365</v>
      </c>
      <c r="J2735" s="1142" t="str">
        <f t="shared" si="85"/>
        <v>02.08.01.13.023 Tissue Forceps</v>
      </c>
    </row>
    <row r="2736" spans="1:10" x14ac:dyDescent="0.25">
      <c r="A2736" s="1142">
        <v>2</v>
      </c>
      <c r="B2736" s="1142">
        <v>8</v>
      </c>
      <c r="C2736" s="1142">
        <v>1</v>
      </c>
      <c r="D2736" s="1142">
        <v>13</v>
      </c>
      <c r="E2736" s="1142">
        <v>24</v>
      </c>
      <c r="F2736" s="1143" t="str">
        <f t="shared" si="84"/>
        <v>02.08.01.13.024</v>
      </c>
      <c r="G2736" s="1144"/>
      <c r="H2736" s="1142" t="s">
        <v>3366</v>
      </c>
      <c r="J2736" s="1142" t="str">
        <f t="shared" si="85"/>
        <v>02.08.01.13.024 Sterilizer for Syringe</v>
      </c>
    </row>
    <row r="2737" spans="1:10" x14ac:dyDescent="0.25">
      <c r="A2737" s="1142">
        <v>2</v>
      </c>
      <c r="B2737" s="1142">
        <v>8</v>
      </c>
      <c r="C2737" s="1142">
        <v>1</v>
      </c>
      <c r="D2737" s="1142">
        <v>13</v>
      </c>
      <c r="E2737" s="1142">
        <v>25</v>
      </c>
      <c r="F2737" s="1143" t="str">
        <f t="shared" si="84"/>
        <v>02.08.01.13.025</v>
      </c>
      <c r="G2737" s="1144"/>
      <c r="H2737" s="1142" t="s">
        <v>3367</v>
      </c>
      <c r="J2737" s="1142" t="str">
        <f t="shared" si="85"/>
        <v>02.08.01.13.025 Kelly Heam Forceps 14 cm</v>
      </c>
    </row>
    <row r="2738" spans="1:10" x14ac:dyDescent="0.25">
      <c r="A2738" s="1142">
        <v>2</v>
      </c>
      <c r="B2738" s="1142">
        <v>8</v>
      </c>
      <c r="C2738" s="1142">
        <v>1</v>
      </c>
      <c r="D2738" s="1142">
        <v>13</v>
      </c>
      <c r="E2738" s="1142">
        <v>26</v>
      </c>
      <c r="F2738" s="1143" t="str">
        <f t="shared" si="84"/>
        <v>02.08.01.13.026</v>
      </c>
      <c r="G2738" s="1144"/>
      <c r="H2738" s="1142" t="s">
        <v>3368</v>
      </c>
      <c r="J2738" s="1142" t="str">
        <f t="shared" si="85"/>
        <v>02.08.01.13.026 Khoher Heam Forceps 10,5 cm</v>
      </c>
    </row>
    <row r="2739" spans="1:10" x14ac:dyDescent="0.25">
      <c r="A2739" s="1142">
        <v>2</v>
      </c>
      <c r="B2739" s="1142">
        <v>8</v>
      </c>
      <c r="C2739" s="1142">
        <v>1</v>
      </c>
      <c r="D2739" s="1142">
        <v>13</v>
      </c>
      <c r="E2739" s="1142">
        <v>27</v>
      </c>
      <c r="F2739" s="1143" t="str">
        <f t="shared" si="84"/>
        <v>02.08.01.13.027</v>
      </c>
      <c r="G2739" s="1144"/>
      <c r="H2739" s="1142" t="s">
        <v>3369</v>
      </c>
      <c r="J2739" s="1142" t="str">
        <f t="shared" si="85"/>
        <v>02.08.01.13.027 Halsread Mosqaito Forceps 12,5 cm</v>
      </c>
    </row>
    <row r="2740" spans="1:10" x14ac:dyDescent="0.25">
      <c r="A2740" s="1142">
        <v>2</v>
      </c>
      <c r="B2740" s="1142">
        <v>8</v>
      </c>
      <c r="C2740" s="1142">
        <v>1</v>
      </c>
      <c r="D2740" s="1142">
        <v>13</v>
      </c>
      <c r="E2740" s="1142">
        <v>28</v>
      </c>
      <c r="F2740" s="1143" t="str">
        <f t="shared" si="84"/>
        <v>02.08.01.13.028</v>
      </c>
      <c r="G2740" s="1144"/>
      <c r="H2740" s="1142" t="s">
        <v>3370</v>
      </c>
      <c r="J2740" s="1142" t="str">
        <f t="shared" si="85"/>
        <v>02.08.01.13.028 Recherter Pean Forcepas 10, 5 cm</v>
      </c>
    </row>
    <row r="2741" spans="1:10" x14ac:dyDescent="0.25">
      <c r="A2741" s="1142">
        <v>2</v>
      </c>
      <c r="B2741" s="1142">
        <v>8</v>
      </c>
      <c r="C2741" s="1142">
        <v>1</v>
      </c>
      <c r="D2741" s="1142">
        <v>13</v>
      </c>
      <c r="E2741" s="1142">
        <v>29</v>
      </c>
      <c r="F2741" s="1143" t="str">
        <f t="shared" si="84"/>
        <v>02.08.01.13.029</v>
      </c>
      <c r="G2741" s="1144"/>
      <c r="H2741" s="1142" t="s">
        <v>3371</v>
      </c>
      <c r="J2741" s="1142" t="str">
        <f t="shared" si="85"/>
        <v>02.08.01.13.029 Probes 14,5 cm</v>
      </c>
    </row>
    <row r="2742" spans="1:10" x14ac:dyDescent="0.25">
      <c r="A2742" s="1142">
        <v>2</v>
      </c>
      <c r="B2742" s="1142">
        <v>8</v>
      </c>
      <c r="C2742" s="1142">
        <v>1</v>
      </c>
      <c r="D2742" s="1142">
        <v>13</v>
      </c>
      <c r="E2742" s="1142">
        <v>30</v>
      </c>
      <c r="F2742" s="1143" t="str">
        <f t="shared" si="84"/>
        <v>02.08.01.13.030</v>
      </c>
      <c r="G2742" s="1144"/>
      <c r="H2742" s="1142" t="s">
        <v>3372</v>
      </c>
      <c r="J2742" s="1142" t="str">
        <f t="shared" si="85"/>
        <v>02.08.01.13.030 Hegar Mayo's Needle Holder 15 cm</v>
      </c>
    </row>
    <row r="2743" spans="1:10" x14ac:dyDescent="0.25">
      <c r="A2743" s="1142">
        <v>2</v>
      </c>
      <c r="B2743" s="1142">
        <v>8</v>
      </c>
      <c r="C2743" s="1142">
        <v>1</v>
      </c>
      <c r="D2743" s="1142">
        <v>13</v>
      </c>
      <c r="E2743" s="1142">
        <v>31</v>
      </c>
      <c r="F2743" s="1143" t="str">
        <f t="shared" si="84"/>
        <v>02.08.01.13.031</v>
      </c>
      <c r="G2743" s="1144"/>
      <c r="H2743" s="1142" t="s">
        <v>3373</v>
      </c>
      <c r="J2743" s="1142" t="str">
        <f t="shared" si="85"/>
        <v>02.08.01.13.031 Burning Tongue Pressure</v>
      </c>
    </row>
    <row r="2744" spans="1:10" x14ac:dyDescent="0.25">
      <c r="A2744" s="1142">
        <v>2</v>
      </c>
      <c r="B2744" s="1142">
        <v>8</v>
      </c>
      <c r="C2744" s="1142">
        <v>1</v>
      </c>
      <c r="D2744" s="1142">
        <v>13</v>
      </c>
      <c r="E2744" s="1142">
        <v>32</v>
      </c>
      <c r="F2744" s="1143" t="str">
        <f t="shared" si="84"/>
        <v>02.08.01.13.032</v>
      </c>
      <c r="G2744" s="1144"/>
      <c r="H2744" s="1142" t="s">
        <v>3374</v>
      </c>
      <c r="J2744" s="1142" t="str">
        <f t="shared" si="85"/>
        <v>02.08.01.13.032 Operating Scirssr Blunt Sharp</v>
      </c>
    </row>
    <row r="2745" spans="1:10" x14ac:dyDescent="0.25">
      <c r="A2745" s="1142">
        <v>2</v>
      </c>
      <c r="B2745" s="1142">
        <v>8</v>
      </c>
      <c r="C2745" s="1142">
        <v>1</v>
      </c>
      <c r="D2745" s="1142">
        <v>13</v>
      </c>
      <c r="E2745" s="1142">
        <v>33</v>
      </c>
      <c r="F2745" s="1143" t="str">
        <f t="shared" si="84"/>
        <v>02.08.01.13.033</v>
      </c>
      <c r="G2745" s="1144"/>
      <c r="H2745" s="1142" t="s">
        <v>3375</v>
      </c>
      <c r="J2745" s="1142" t="str">
        <f t="shared" si="85"/>
        <v>02.08.01.13.033 Knife Handle</v>
      </c>
    </row>
    <row r="2746" spans="1:10" x14ac:dyDescent="0.25">
      <c r="A2746" s="1142">
        <v>2</v>
      </c>
      <c r="B2746" s="1142">
        <v>8</v>
      </c>
      <c r="C2746" s="1142">
        <v>1</v>
      </c>
      <c r="D2746" s="1142">
        <v>13</v>
      </c>
      <c r="E2746" s="1142">
        <v>34</v>
      </c>
      <c r="F2746" s="1143" t="str">
        <f t="shared" si="84"/>
        <v>02.08.01.13.034</v>
      </c>
      <c r="G2746" s="1144"/>
      <c r="H2746" s="1142" t="s">
        <v>3376</v>
      </c>
      <c r="J2746" s="1142" t="str">
        <f t="shared" si="85"/>
        <v>02.08.01.13.034 Scalpes Blades</v>
      </c>
    </row>
    <row r="2747" spans="1:10" x14ac:dyDescent="0.25">
      <c r="A2747" s="1142">
        <v>2</v>
      </c>
      <c r="B2747" s="1142">
        <v>8</v>
      </c>
      <c r="C2747" s="1142">
        <v>1</v>
      </c>
      <c r="D2747" s="1142">
        <v>13</v>
      </c>
      <c r="E2747" s="1142">
        <v>35</v>
      </c>
      <c r="F2747" s="1143" t="str">
        <f t="shared" si="84"/>
        <v>02.08.01.13.035</v>
      </c>
      <c r="G2747" s="1144"/>
      <c r="H2747" s="1142" t="s">
        <v>3377</v>
      </c>
      <c r="J2747" s="1142" t="str">
        <f t="shared" si="85"/>
        <v>02.08.01.13.035 Foster Sponge Holding</v>
      </c>
    </row>
    <row r="2748" spans="1:10" x14ac:dyDescent="0.25">
      <c r="A2748" s="1142">
        <v>2</v>
      </c>
      <c r="B2748" s="1142">
        <v>8</v>
      </c>
      <c r="C2748" s="1142">
        <v>1</v>
      </c>
      <c r="D2748" s="1142">
        <v>13</v>
      </c>
      <c r="E2748" s="1142">
        <v>36</v>
      </c>
      <c r="F2748" s="1143" t="str">
        <f t="shared" si="84"/>
        <v>02.08.01.13.036</v>
      </c>
      <c r="G2748" s="1144"/>
      <c r="H2748" s="1142" t="s">
        <v>3378</v>
      </c>
      <c r="J2748" s="1142" t="str">
        <f t="shared" si="85"/>
        <v>02.08.01.13.036 Scissors Gips</v>
      </c>
    </row>
    <row r="2749" spans="1:10" x14ac:dyDescent="0.25">
      <c r="A2749" s="1142">
        <v>2</v>
      </c>
      <c r="B2749" s="1142">
        <v>8</v>
      </c>
      <c r="C2749" s="1142">
        <v>1</v>
      </c>
      <c r="D2749" s="1142">
        <v>13</v>
      </c>
      <c r="E2749" s="1142">
        <v>37</v>
      </c>
      <c r="F2749" s="1143" t="str">
        <f t="shared" si="84"/>
        <v>02.08.01.13.037</v>
      </c>
      <c r="G2749" s="1144"/>
      <c r="H2749" s="1142" t="s">
        <v>3379</v>
      </c>
      <c r="J2749" s="1142" t="str">
        <f t="shared" si="85"/>
        <v>02.08.01.13.037 Universal Scissors</v>
      </c>
    </row>
    <row r="2750" spans="1:10" x14ac:dyDescent="0.25">
      <c r="A2750" s="1142">
        <v>2</v>
      </c>
      <c r="B2750" s="1142">
        <v>8</v>
      </c>
      <c r="C2750" s="1142">
        <v>1</v>
      </c>
      <c r="D2750" s="1142">
        <v>13</v>
      </c>
      <c r="E2750" s="1142">
        <v>38</v>
      </c>
      <c r="F2750" s="1143" t="str">
        <f t="shared" si="84"/>
        <v>02.08.01.13.038</v>
      </c>
      <c r="G2750" s="1144"/>
      <c r="H2750" s="1142" t="s">
        <v>3380</v>
      </c>
      <c r="J2750" s="1142" t="str">
        <f t="shared" si="85"/>
        <v>02.08.01.13.038 Tray Plain 250x130/30 ml</v>
      </c>
    </row>
    <row r="2751" spans="1:10" x14ac:dyDescent="0.25">
      <c r="A2751" s="1142">
        <v>2</v>
      </c>
      <c r="B2751" s="1142">
        <v>8</v>
      </c>
      <c r="C2751" s="1142">
        <v>1</v>
      </c>
      <c r="D2751" s="1142">
        <v>13</v>
      </c>
      <c r="E2751" s="1142">
        <v>39</v>
      </c>
      <c r="F2751" s="1143" t="str">
        <f t="shared" si="84"/>
        <v>02.08.01.13.039</v>
      </c>
      <c r="G2751" s="1144"/>
      <c r="H2751" s="1142" t="s">
        <v>3381</v>
      </c>
      <c r="J2751" s="1142" t="str">
        <f t="shared" si="85"/>
        <v>02.08.01.13.039 Paratus 55 cc Lengkap dengan Syringe dan Jarum</v>
      </c>
    </row>
    <row r="2752" spans="1:10" x14ac:dyDescent="0.25">
      <c r="A2752" s="1142">
        <v>2</v>
      </c>
      <c r="B2752" s="1142">
        <v>8</v>
      </c>
      <c r="C2752" s="1142">
        <v>1</v>
      </c>
      <c r="D2752" s="1142">
        <v>13</v>
      </c>
      <c r="E2752" s="1142">
        <v>40</v>
      </c>
      <c r="F2752" s="1143" t="str">
        <f t="shared" si="84"/>
        <v>02.08.01.13.040</v>
      </c>
      <c r="G2752" s="1144"/>
      <c r="H2752" s="1142" t="s">
        <v>3382</v>
      </c>
      <c r="J2752" s="1142" t="str">
        <f t="shared" si="85"/>
        <v>02.08.01.13.040 Mayo Hegar's Holder</v>
      </c>
    </row>
    <row r="2753" spans="1:10" x14ac:dyDescent="0.25">
      <c r="A2753" s="1142">
        <v>2</v>
      </c>
      <c r="B2753" s="1142">
        <v>8</v>
      </c>
      <c r="C2753" s="1142">
        <v>1</v>
      </c>
      <c r="D2753" s="1142">
        <v>13</v>
      </c>
      <c r="E2753" s="1142">
        <v>41</v>
      </c>
      <c r="F2753" s="1143" t="str">
        <f t="shared" si="84"/>
        <v>02.08.01.13.041</v>
      </c>
      <c r="G2753" s="1144"/>
      <c r="H2753" s="1142" t="s">
        <v>3383</v>
      </c>
      <c r="J2753" s="1142" t="str">
        <f t="shared" si="85"/>
        <v>02.08.01.13.041 Retractor Langeback</v>
      </c>
    </row>
    <row r="2754" spans="1:10" x14ac:dyDescent="0.25">
      <c r="A2754" s="1142">
        <v>2</v>
      </c>
      <c r="B2754" s="1142">
        <v>8</v>
      </c>
      <c r="C2754" s="1142">
        <v>1</v>
      </c>
      <c r="D2754" s="1142">
        <v>13</v>
      </c>
      <c r="E2754" s="1142">
        <v>42</v>
      </c>
      <c r="F2754" s="1143" t="str">
        <f t="shared" si="84"/>
        <v>02.08.01.13.042</v>
      </c>
      <c r="G2754" s="1144"/>
      <c r="H2754" s="1142" t="s">
        <v>3384</v>
      </c>
      <c r="J2754" s="1142" t="str">
        <f t="shared" si="85"/>
        <v>02.08.01.13.042 Retractor Volkman</v>
      </c>
    </row>
    <row r="2755" spans="1:10" x14ac:dyDescent="0.25">
      <c r="A2755" s="1142">
        <v>2</v>
      </c>
      <c r="B2755" s="1142">
        <v>8</v>
      </c>
      <c r="C2755" s="1142">
        <v>1</v>
      </c>
      <c r="D2755" s="1142">
        <v>13</v>
      </c>
      <c r="E2755" s="1142">
        <v>43</v>
      </c>
      <c r="F2755" s="1143" t="str">
        <f t="shared" si="84"/>
        <v>02.08.01.13.043</v>
      </c>
      <c r="G2755" s="1144"/>
      <c r="H2755" s="1142" t="s">
        <v>3385</v>
      </c>
      <c r="J2755" s="1142" t="str">
        <f t="shared" si="85"/>
        <v>02.08.01.13.043 Retractor Farabeauf</v>
      </c>
    </row>
    <row r="2756" spans="1:10" x14ac:dyDescent="0.25">
      <c r="A2756" s="1142">
        <v>2</v>
      </c>
      <c r="B2756" s="1142">
        <v>8</v>
      </c>
      <c r="C2756" s="1142">
        <v>1</v>
      </c>
      <c r="D2756" s="1142">
        <v>13</v>
      </c>
      <c r="E2756" s="1142">
        <v>44</v>
      </c>
      <c r="F2756" s="1143" t="str">
        <f t="shared" ref="F2756:F2819" si="86">IF(A2756&lt;&gt;"",RIGHT("0"&amp;A2756,2)&amp;"."&amp;RIGHT("0"&amp;B2756,2)&amp;"."&amp;RIGHT("0"&amp;C2756,2)&amp;"."&amp;RIGHT("0"&amp;D2756,2)&amp;"."&amp;IF(LEN(E2756)&lt;3,RIGHT("00"&amp;E2756,3),E2756),"")</f>
        <v>02.08.01.13.044</v>
      </c>
      <c r="G2756" s="1144"/>
      <c r="H2756" s="1142" t="s">
        <v>3386</v>
      </c>
      <c r="J2756" s="1142" t="str">
        <f t="shared" ref="J2756:J2819" si="87">F2756&amp;" "&amp;H2756</f>
        <v>02.08.01.13.044 Retractor Roux</v>
      </c>
    </row>
    <row r="2757" spans="1:10" x14ac:dyDescent="0.25">
      <c r="A2757" s="1142">
        <v>2</v>
      </c>
      <c r="B2757" s="1142">
        <v>8</v>
      </c>
      <c r="C2757" s="1142">
        <v>1</v>
      </c>
      <c r="D2757" s="1142">
        <v>13</v>
      </c>
      <c r="E2757" s="1142">
        <v>45</v>
      </c>
      <c r="F2757" s="1143" t="str">
        <f t="shared" si="86"/>
        <v>02.08.01.13.045</v>
      </c>
      <c r="G2757" s="1144"/>
      <c r="H2757" s="1142" t="s">
        <v>3387</v>
      </c>
      <c r="J2757" s="1142" t="str">
        <f t="shared" si="87"/>
        <v>02.08.01.13.045 Cheron Sponge Forceps</v>
      </c>
    </row>
    <row r="2758" spans="1:10" x14ac:dyDescent="0.25">
      <c r="A2758" s="1142">
        <v>2</v>
      </c>
      <c r="B2758" s="1142">
        <v>8</v>
      </c>
      <c r="C2758" s="1142">
        <v>1</v>
      </c>
      <c r="D2758" s="1142">
        <v>13</v>
      </c>
      <c r="E2758" s="1142">
        <v>46</v>
      </c>
      <c r="F2758" s="1143" t="str">
        <f t="shared" si="86"/>
        <v>02.08.01.13.046</v>
      </c>
      <c r="G2758" s="1144"/>
      <c r="H2758" s="1142" t="s">
        <v>3388</v>
      </c>
      <c r="J2758" s="1142" t="str">
        <f t="shared" si="87"/>
        <v>02.08.01.13.046 Dissecting Forceps</v>
      </c>
    </row>
    <row r="2759" spans="1:10" x14ac:dyDescent="0.25">
      <c r="A2759" s="1142">
        <v>2</v>
      </c>
      <c r="B2759" s="1142">
        <v>8</v>
      </c>
      <c r="C2759" s="1142">
        <v>1</v>
      </c>
      <c r="D2759" s="1142">
        <v>13</v>
      </c>
      <c r="E2759" s="1142">
        <v>47</v>
      </c>
      <c r="F2759" s="1143" t="str">
        <f t="shared" si="86"/>
        <v>02.08.01.13.047</v>
      </c>
      <c r="G2759" s="1144"/>
      <c r="H2759" s="1142" t="s">
        <v>3389</v>
      </c>
      <c r="J2759" s="1142" t="str">
        <f t="shared" si="87"/>
        <v>02.08.01.13.047 Suture Mochel Set</v>
      </c>
    </row>
    <row r="2760" spans="1:10" x14ac:dyDescent="0.25">
      <c r="A2760" s="1142">
        <v>2</v>
      </c>
      <c r="B2760" s="1142">
        <v>8</v>
      </c>
      <c r="C2760" s="1142">
        <v>1</v>
      </c>
      <c r="D2760" s="1142">
        <v>13</v>
      </c>
      <c r="E2760" s="1142">
        <v>48</v>
      </c>
      <c r="F2760" s="1143" t="str">
        <f t="shared" si="86"/>
        <v>02.08.01.13.048</v>
      </c>
      <c r="G2760" s="1144"/>
      <c r="H2760" s="1142" t="s">
        <v>3390</v>
      </c>
      <c r="J2760" s="1142" t="str">
        <f t="shared" si="87"/>
        <v>02.08.01.13.048 Anasthetic</v>
      </c>
    </row>
    <row r="2761" spans="1:10" x14ac:dyDescent="0.25">
      <c r="A2761" s="1142">
        <v>2</v>
      </c>
      <c r="B2761" s="1142">
        <v>8</v>
      </c>
      <c r="C2761" s="1142">
        <v>1</v>
      </c>
      <c r="D2761" s="1142">
        <v>13</v>
      </c>
      <c r="E2761" s="1142">
        <v>49</v>
      </c>
      <c r="F2761" s="1143" t="str">
        <f t="shared" si="86"/>
        <v>02.08.01.13.049</v>
      </c>
      <c r="G2761" s="1144"/>
      <c r="H2761" s="1142" t="s">
        <v>3391</v>
      </c>
      <c r="J2761" s="1142" t="str">
        <f t="shared" si="87"/>
        <v>02.08.01.13.049 Tape Measure</v>
      </c>
    </row>
    <row r="2762" spans="1:10" x14ac:dyDescent="0.25">
      <c r="A2762" s="1142">
        <v>2</v>
      </c>
      <c r="B2762" s="1142">
        <v>8</v>
      </c>
      <c r="C2762" s="1142">
        <v>1</v>
      </c>
      <c r="D2762" s="1142">
        <v>13</v>
      </c>
      <c r="E2762" s="1142">
        <v>50</v>
      </c>
      <c r="F2762" s="1143" t="str">
        <f t="shared" si="86"/>
        <v>02.08.01.13.050</v>
      </c>
      <c r="G2762" s="1144"/>
      <c r="H2762" s="1142" t="s">
        <v>3392</v>
      </c>
      <c r="J2762" s="1142" t="str">
        <f t="shared" si="87"/>
        <v>02.08.01.13.050 Bowi Solution Tas Kulit</v>
      </c>
    </row>
    <row r="2763" spans="1:10" x14ac:dyDescent="0.25">
      <c r="A2763" s="1142">
        <v>2</v>
      </c>
      <c r="B2763" s="1142">
        <v>8</v>
      </c>
      <c r="C2763" s="1142">
        <v>1</v>
      </c>
      <c r="D2763" s="1142">
        <v>13</v>
      </c>
      <c r="E2763" s="1142">
        <v>51</v>
      </c>
      <c r="F2763" s="1143" t="str">
        <f t="shared" si="86"/>
        <v>02.08.01.13.051</v>
      </c>
      <c r="G2763" s="1144"/>
      <c r="H2763" s="1142" t="s">
        <v>3393</v>
      </c>
      <c r="J2763" s="1142" t="str">
        <f t="shared" si="87"/>
        <v>02.08.01.13.051 Tas Kulit</v>
      </c>
    </row>
    <row r="2764" spans="1:10" x14ac:dyDescent="0.25">
      <c r="A2764" s="1142">
        <v>2</v>
      </c>
      <c r="B2764" s="1142">
        <v>8</v>
      </c>
      <c r="C2764" s="1142">
        <v>1</v>
      </c>
      <c r="D2764" s="1142">
        <v>13</v>
      </c>
      <c r="E2764" s="1142">
        <v>52</v>
      </c>
      <c r="F2764" s="1143" t="str">
        <f t="shared" si="86"/>
        <v>02.08.01.13.052</v>
      </c>
      <c r="G2764" s="1144"/>
      <c r="H2764" s="1142" t="s">
        <v>3394</v>
      </c>
      <c r="J2764" s="1142" t="str">
        <f t="shared" si="87"/>
        <v>02.08.01.13.052 Gloves</v>
      </c>
    </row>
    <row r="2765" spans="1:10" x14ac:dyDescent="0.25">
      <c r="A2765" s="1142">
        <v>2</v>
      </c>
      <c r="B2765" s="1142">
        <v>8</v>
      </c>
      <c r="C2765" s="1142">
        <v>1</v>
      </c>
      <c r="D2765" s="1142">
        <v>13</v>
      </c>
      <c r="E2765" s="1142">
        <v>53</v>
      </c>
      <c r="F2765" s="1143" t="str">
        <f t="shared" si="86"/>
        <v>02.08.01.13.053</v>
      </c>
      <c r="G2765" s="1144"/>
      <c r="H2765" s="1142" t="s">
        <v>3395</v>
      </c>
      <c r="J2765" s="1142" t="str">
        <f t="shared" si="87"/>
        <v>02.08.01.13.053 Sheathing Plastic</v>
      </c>
    </row>
    <row r="2766" spans="1:10" x14ac:dyDescent="0.25">
      <c r="A2766" s="1142">
        <v>2</v>
      </c>
      <c r="B2766" s="1142">
        <v>8</v>
      </c>
      <c r="C2766" s="1142">
        <v>1</v>
      </c>
      <c r="D2766" s="1142">
        <v>13</v>
      </c>
      <c r="E2766" s="1142">
        <v>54</v>
      </c>
      <c r="F2766" s="1143" t="str">
        <f t="shared" si="86"/>
        <v>02.08.01.13.054</v>
      </c>
      <c r="G2766" s="1144"/>
      <c r="H2766" s="1142" t="s">
        <v>3396</v>
      </c>
      <c r="J2766" s="1142" t="str">
        <f t="shared" si="87"/>
        <v>02.08.01.13.054 Brush</v>
      </c>
    </row>
    <row r="2767" spans="1:10" x14ac:dyDescent="0.25">
      <c r="A2767" s="1142">
        <v>2</v>
      </c>
      <c r="B2767" s="1142">
        <v>8</v>
      </c>
      <c r="C2767" s="1142">
        <v>1</v>
      </c>
      <c r="D2767" s="1142">
        <v>13</v>
      </c>
      <c r="E2767" s="1142">
        <v>55</v>
      </c>
      <c r="F2767" s="1143" t="str">
        <f t="shared" si="86"/>
        <v>02.08.01.13.055</v>
      </c>
      <c r="G2767" s="1144"/>
      <c r="H2767" s="1142" t="s">
        <v>3397</v>
      </c>
      <c r="J2767" s="1142" t="str">
        <f t="shared" si="87"/>
        <v>02.08.01.13.055 Suture Cotton Sice</v>
      </c>
    </row>
    <row r="2768" spans="1:10" x14ac:dyDescent="0.25">
      <c r="A2768" s="1142">
        <v>2</v>
      </c>
      <c r="B2768" s="1142">
        <v>8</v>
      </c>
      <c r="C2768" s="1142">
        <v>1</v>
      </c>
      <c r="D2768" s="1142">
        <v>13</v>
      </c>
      <c r="E2768" s="1142">
        <v>56</v>
      </c>
      <c r="F2768" s="1143" t="str">
        <f t="shared" si="86"/>
        <v>02.08.01.13.056</v>
      </c>
      <c r="G2768" s="1144"/>
      <c r="H2768" s="1142" t="s">
        <v>3398</v>
      </c>
      <c r="J2768" s="1142" t="str">
        <f t="shared" si="87"/>
        <v>02.08.01.13.056 Forceps Sterilliser Cheattles</v>
      </c>
    </row>
    <row r="2769" spans="1:10" x14ac:dyDescent="0.25">
      <c r="A2769" s="1142">
        <v>2</v>
      </c>
      <c r="B2769" s="1142">
        <v>8</v>
      </c>
      <c r="C2769" s="1142">
        <v>1</v>
      </c>
      <c r="D2769" s="1142">
        <v>13</v>
      </c>
      <c r="E2769" s="1142">
        <v>57</v>
      </c>
      <c r="F2769" s="1143" t="str">
        <f t="shared" si="86"/>
        <v>02.08.01.13.057</v>
      </c>
      <c r="G2769" s="1144"/>
      <c r="H2769" s="1142" t="s">
        <v>3399</v>
      </c>
      <c r="J2769" s="1142" t="str">
        <f t="shared" si="87"/>
        <v>02.08.01.13.057 Scissors Bandage</v>
      </c>
    </row>
    <row r="2770" spans="1:10" x14ac:dyDescent="0.25">
      <c r="A2770" s="1142">
        <v>2</v>
      </c>
      <c r="B2770" s="1142">
        <v>8</v>
      </c>
      <c r="C2770" s="1142">
        <v>1</v>
      </c>
      <c r="D2770" s="1142">
        <v>13</v>
      </c>
      <c r="E2770" s="1142">
        <v>58</v>
      </c>
      <c r="F2770" s="1143" t="str">
        <f t="shared" si="86"/>
        <v>02.08.01.13.058</v>
      </c>
      <c r="G2770" s="1144"/>
      <c r="H2770" s="1142" t="s">
        <v>3400</v>
      </c>
      <c r="J2770" s="1142" t="str">
        <f t="shared" si="87"/>
        <v>02.08.01.13.058 Charst Vision Testing</v>
      </c>
    </row>
    <row r="2771" spans="1:10" x14ac:dyDescent="0.25">
      <c r="A2771" s="1142">
        <v>2</v>
      </c>
      <c r="B2771" s="1142">
        <v>8</v>
      </c>
      <c r="C2771" s="1142">
        <v>1</v>
      </c>
      <c r="D2771" s="1142">
        <v>13</v>
      </c>
      <c r="E2771" s="1142">
        <v>59</v>
      </c>
      <c r="F2771" s="1143" t="str">
        <f t="shared" si="86"/>
        <v>02.08.01.13.059</v>
      </c>
      <c r="G2771" s="1144"/>
      <c r="H2771" s="1142" t="s">
        <v>3401</v>
      </c>
      <c r="J2771" s="1142" t="str">
        <f t="shared" si="87"/>
        <v>02.08.01.13.059 Head Mirror</v>
      </c>
    </row>
    <row r="2772" spans="1:10" x14ac:dyDescent="0.25">
      <c r="A2772" s="1142">
        <v>2</v>
      </c>
      <c r="B2772" s="1142">
        <v>8</v>
      </c>
      <c r="C2772" s="1142">
        <v>1</v>
      </c>
      <c r="D2772" s="1142">
        <v>13</v>
      </c>
      <c r="E2772" s="1142">
        <v>60</v>
      </c>
      <c r="F2772" s="1143" t="str">
        <f t="shared" si="86"/>
        <v>02.08.01.13.060</v>
      </c>
      <c r="G2772" s="1144"/>
      <c r="H2772" s="1142" t="s">
        <v>3402</v>
      </c>
      <c r="J2772" s="1142" t="str">
        <f t="shared" si="87"/>
        <v>02.08.01.13.060 Clips and Appliying and Removing</v>
      </c>
    </row>
    <row r="2773" spans="1:10" x14ac:dyDescent="0.25">
      <c r="A2773" s="1142">
        <v>2</v>
      </c>
      <c r="B2773" s="1142">
        <v>8</v>
      </c>
      <c r="C2773" s="1142">
        <v>1</v>
      </c>
      <c r="D2773" s="1142">
        <v>13</v>
      </c>
      <c r="E2773" s="1142">
        <v>61</v>
      </c>
      <c r="F2773" s="1143" t="str">
        <f t="shared" si="86"/>
        <v>02.08.01.13.061</v>
      </c>
      <c r="G2773" s="1144"/>
      <c r="H2773" s="1142" t="s">
        <v>3403</v>
      </c>
      <c r="J2773" s="1142" t="str">
        <f t="shared" si="87"/>
        <v>02.08.01.13.061 Paratus (cc)</v>
      </c>
    </row>
    <row r="2774" spans="1:10" x14ac:dyDescent="0.25">
      <c r="A2774" s="1142">
        <v>2</v>
      </c>
      <c r="B2774" s="1142">
        <v>8</v>
      </c>
      <c r="C2774" s="1142">
        <v>1</v>
      </c>
      <c r="D2774" s="1142">
        <v>13</v>
      </c>
      <c r="E2774" s="1142">
        <v>62</v>
      </c>
      <c r="F2774" s="1143" t="str">
        <f t="shared" si="86"/>
        <v>02.08.01.13.062</v>
      </c>
      <c r="G2774" s="1144"/>
      <c r="H2774" s="1142" t="s">
        <v>3404</v>
      </c>
      <c r="J2774" s="1142" t="str">
        <f t="shared" si="87"/>
        <v>02.08.01.13.062 Poloklinik set Lain-Lain</v>
      </c>
    </row>
    <row r="2775" spans="1:10" x14ac:dyDescent="0.25">
      <c r="A2775" s="1142">
        <v>2</v>
      </c>
      <c r="B2775" s="1142">
        <v>8</v>
      </c>
      <c r="C2775" s="1142">
        <v>1</v>
      </c>
      <c r="D2775" s="1142">
        <v>14</v>
      </c>
      <c r="E2775" s="1142">
        <v>1</v>
      </c>
      <c r="F2775" s="1143" t="str">
        <f t="shared" si="86"/>
        <v>02.08.01.14.001</v>
      </c>
      <c r="G2775" s="1144"/>
      <c r="H2775" s="1142" t="s">
        <v>3405</v>
      </c>
      <c r="J2775" s="1142" t="str">
        <f t="shared" si="87"/>
        <v>02.08.01.14.001 Crude</v>
      </c>
    </row>
    <row r="2776" spans="1:10" x14ac:dyDescent="0.25">
      <c r="A2776" s="1142">
        <v>2</v>
      </c>
      <c r="B2776" s="1142">
        <v>8</v>
      </c>
      <c r="C2776" s="1142">
        <v>1</v>
      </c>
      <c r="D2776" s="1142">
        <v>14</v>
      </c>
      <c r="E2776" s="1142">
        <v>2</v>
      </c>
      <c r="F2776" s="1143" t="str">
        <f t="shared" si="86"/>
        <v>02.08.01.14.002</v>
      </c>
      <c r="G2776" s="1144"/>
      <c r="H2776" s="1142" t="s">
        <v>3406</v>
      </c>
      <c r="J2776" s="1142" t="str">
        <f t="shared" si="87"/>
        <v>02.08.01.14.002 Wheel Chair</v>
      </c>
    </row>
    <row r="2777" spans="1:10" x14ac:dyDescent="0.25">
      <c r="A2777" s="1142">
        <v>2</v>
      </c>
      <c r="B2777" s="1142">
        <v>8</v>
      </c>
      <c r="C2777" s="1142">
        <v>1</v>
      </c>
      <c r="D2777" s="1142">
        <v>14</v>
      </c>
      <c r="E2777" s="1142">
        <v>3</v>
      </c>
      <c r="F2777" s="1143" t="str">
        <f t="shared" si="86"/>
        <v>02.08.01.14.003</v>
      </c>
      <c r="G2777" s="1144"/>
      <c r="H2777" s="1142" t="s">
        <v>3407</v>
      </c>
      <c r="J2777" s="1142" t="str">
        <f t="shared" si="87"/>
        <v>02.08.01.14.003 Artetis</v>
      </c>
    </row>
    <row r="2778" spans="1:10" x14ac:dyDescent="0.25">
      <c r="A2778" s="1142">
        <v>2</v>
      </c>
      <c r="B2778" s="1142">
        <v>8</v>
      </c>
      <c r="C2778" s="1142">
        <v>1</v>
      </c>
      <c r="D2778" s="1142">
        <v>14</v>
      </c>
      <c r="E2778" s="1142">
        <v>4</v>
      </c>
      <c r="F2778" s="1143" t="str">
        <f t="shared" si="86"/>
        <v>02.08.01.14.004</v>
      </c>
      <c r="G2778" s="1144"/>
      <c r="H2778" s="1142" t="s">
        <v>3408</v>
      </c>
      <c r="J2778" s="1142" t="str">
        <f t="shared" si="87"/>
        <v>02.08.01.14.004 Ringen</v>
      </c>
    </row>
    <row r="2779" spans="1:10" x14ac:dyDescent="0.25">
      <c r="A2779" s="1142">
        <v>2</v>
      </c>
      <c r="B2779" s="1142">
        <v>8</v>
      </c>
      <c r="C2779" s="1142">
        <v>1</v>
      </c>
      <c r="D2779" s="1142">
        <v>14</v>
      </c>
      <c r="E2779" s="1142">
        <v>5</v>
      </c>
      <c r="F2779" s="1143" t="str">
        <f t="shared" si="86"/>
        <v>02.08.01.14.005</v>
      </c>
      <c r="G2779" s="1144"/>
      <c r="H2779" s="1142" t="s">
        <v>3409</v>
      </c>
      <c r="J2779" s="1142" t="str">
        <f t="shared" si="87"/>
        <v>02.08.01.14.005 Trade Sandow</v>
      </c>
    </row>
    <row r="2780" spans="1:10" x14ac:dyDescent="0.25">
      <c r="A2780" s="1142">
        <v>2</v>
      </c>
      <c r="B2780" s="1142">
        <v>8</v>
      </c>
      <c r="C2780" s="1142">
        <v>1</v>
      </c>
      <c r="D2780" s="1142">
        <v>14</v>
      </c>
      <c r="E2780" s="1142">
        <v>6</v>
      </c>
      <c r="F2780" s="1143" t="str">
        <f t="shared" si="86"/>
        <v>02.08.01.14.006</v>
      </c>
      <c r="G2780" s="1144"/>
      <c r="H2780" s="1142" t="s">
        <v>3410</v>
      </c>
      <c r="J2780" s="1142" t="str">
        <f t="shared" si="87"/>
        <v>02.08.01.14.006 Hardstock</v>
      </c>
    </row>
    <row r="2781" spans="1:10" x14ac:dyDescent="0.25">
      <c r="A2781" s="1142">
        <v>2</v>
      </c>
      <c r="B2781" s="1142">
        <v>8</v>
      </c>
      <c r="C2781" s="1142">
        <v>1</v>
      </c>
      <c r="D2781" s="1142">
        <v>14</v>
      </c>
      <c r="E2781" s="1142">
        <v>7</v>
      </c>
      <c r="F2781" s="1143" t="str">
        <f t="shared" si="86"/>
        <v>02.08.01.14.007</v>
      </c>
      <c r="G2781" s="1144"/>
      <c r="H2781" s="1142" t="s">
        <v>3411</v>
      </c>
      <c r="J2781" s="1142" t="str">
        <f t="shared" si="87"/>
        <v>02.08.01.14.007 Tiang Keseimbangan</v>
      </c>
    </row>
    <row r="2782" spans="1:10" x14ac:dyDescent="0.25">
      <c r="A2782" s="1142">
        <v>2</v>
      </c>
      <c r="B2782" s="1142">
        <v>8</v>
      </c>
      <c r="C2782" s="1142">
        <v>1</v>
      </c>
      <c r="D2782" s="1142">
        <v>14</v>
      </c>
      <c r="E2782" s="1142">
        <v>8</v>
      </c>
      <c r="F2782" s="1143" t="str">
        <f t="shared" si="86"/>
        <v>02.08.01.14.008</v>
      </c>
      <c r="G2782" s="1144"/>
      <c r="H2782" s="1142" t="s">
        <v>3412</v>
      </c>
      <c r="J2782" s="1142" t="str">
        <f t="shared" si="87"/>
        <v>02.08.01.14.008 Penderita Cacat Tubuh Lain-Lain</v>
      </c>
    </row>
    <row r="2783" spans="1:10" x14ac:dyDescent="0.25">
      <c r="A2783" s="1142">
        <v>2</v>
      </c>
      <c r="B2783" s="1142">
        <v>8</v>
      </c>
      <c r="C2783" s="1142">
        <v>1</v>
      </c>
      <c r="D2783" s="1142">
        <v>15</v>
      </c>
      <c r="E2783" s="1142">
        <v>1</v>
      </c>
      <c r="F2783" s="1143" t="str">
        <f t="shared" si="86"/>
        <v>02.08.01.15.001</v>
      </c>
      <c r="G2783" s="1144"/>
      <c r="H2783" s="1142" t="s">
        <v>3413</v>
      </c>
      <c r="J2783" s="1142" t="str">
        <f t="shared" si="87"/>
        <v>02.08.01.15.001 Electro Encephalograph</v>
      </c>
    </row>
    <row r="2784" spans="1:10" x14ac:dyDescent="0.25">
      <c r="A2784" s="1142">
        <v>2</v>
      </c>
      <c r="B2784" s="1142">
        <v>8</v>
      </c>
      <c r="C2784" s="1142">
        <v>1</v>
      </c>
      <c r="D2784" s="1142">
        <v>15</v>
      </c>
      <c r="E2784" s="1142">
        <v>2</v>
      </c>
      <c r="F2784" s="1143" t="str">
        <f t="shared" si="86"/>
        <v>02.08.01.15.002</v>
      </c>
      <c r="G2784" s="1144"/>
      <c r="H2784" s="1142" t="s">
        <v>3414</v>
      </c>
      <c r="J2784" s="1142" t="str">
        <f t="shared" si="87"/>
        <v>02.08.01.15.002 Echo Encephalograph</v>
      </c>
    </row>
    <row r="2785" spans="1:10" x14ac:dyDescent="0.25">
      <c r="A2785" s="1142">
        <v>2</v>
      </c>
      <c r="B2785" s="1142">
        <v>8</v>
      </c>
      <c r="C2785" s="1142">
        <v>1</v>
      </c>
      <c r="D2785" s="1142">
        <v>15</v>
      </c>
      <c r="E2785" s="1142">
        <v>3</v>
      </c>
      <c r="F2785" s="1143" t="str">
        <f t="shared" si="86"/>
        <v>02.08.01.15.003</v>
      </c>
      <c r="G2785" s="1144"/>
      <c r="H2785" s="1142" t="s">
        <v>3415</v>
      </c>
      <c r="J2785" s="1142" t="str">
        <f t="shared" si="87"/>
        <v>02.08.01.15.003 Electro Myograph</v>
      </c>
    </row>
    <row r="2786" spans="1:10" x14ac:dyDescent="0.25">
      <c r="A2786" s="1142">
        <v>2</v>
      </c>
      <c r="B2786" s="1142">
        <v>8</v>
      </c>
      <c r="C2786" s="1142">
        <v>1</v>
      </c>
      <c r="D2786" s="1142">
        <v>15</v>
      </c>
      <c r="E2786" s="1142">
        <v>4</v>
      </c>
      <c r="F2786" s="1143" t="str">
        <f t="shared" si="86"/>
        <v>02.08.01.15.004</v>
      </c>
      <c r="G2786" s="1144"/>
      <c r="H2786" s="1142" t="s">
        <v>3416</v>
      </c>
      <c r="J2786" s="1142" t="str">
        <f t="shared" si="87"/>
        <v>02.08.01.15.004 Electro Stimulator</v>
      </c>
    </row>
    <row r="2787" spans="1:10" x14ac:dyDescent="0.25">
      <c r="A2787" s="1142">
        <v>2</v>
      </c>
      <c r="B2787" s="1142">
        <v>8</v>
      </c>
      <c r="C2787" s="1142">
        <v>1</v>
      </c>
      <c r="D2787" s="1142">
        <v>15</v>
      </c>
      <c r="E2787" s="1142">
        <v>5</v>
      </c>
      <c r="F2787" s="1143" t="str">
        <f t="shared" si="86"/>
        <v>02.08.01.15.005</v>
      </c>
      <c r="G2787" s="1144"/>
      <c r="H2787" s="1142" t="s">
        <v>3417</v>
      </c>
      <c r="J2787" s="1142" t="str">
        <f t="shared" si="87"/>
        <v>02.08.01.15.005 Patient Monitor</v>
      </c>
    </row>
    <row r="2788" spans="1:10" x14ac:dyDescent="0.25">
      <c r="A2788" s="1142">
        <v>2</v>
      </c>
      <c r="B2788" s="1142">
        <v>8</v>
      </c>
      <c r="C2788" s="1142">
        <v>1</v>
      </c>
      <c r="D2788" s="1142">
        <v>15</v>
      </c>
      <c r="E2788" s="1142">
        <v>6</v>
      </c>
      <c r="F2788" s="1143" t="str">
        <f t="shared" si="86"/>
        <v>02.08.01.15.006</v>
      </c>
      <c r="G2788" s="1144"/>
      <c r="H2788" s="1142" t="s">
        <v>3418</v>
      </c>
      <c r="J2788" s="1142" t="str">
        <f t="shared" si="87"/>
        <v>02.08.01.15.006 Anaesthesi Apparatus</v>
      </c>
    </row>
    <row r="2789" spans="1:10" x14ac:dyDescent="0.25">
      <c r="A2789" s="1142">
        <v>2</v>
      </c>
      <c r="B2789" s="1142">
        <v>8</v>
      </c>
      <c r="C2789" s="1142">
        <v>1</v>
      </c>
      <c r="D2789" s="1142">
        <v>15</v>
      </c>
      <c r="E2789" s="1142">
        <v>7</v>
      </c>
      <c r="F2789" s="1143" t="str">
        <f t="shared" si="86"/>
        <v>02.08.01.15.007</v>
      </c>
      <c r="G2789" s="1144"/>
      <c r="H2789" s="1142" t="s">
        <v>3086</v>
      </c>
      <c r="J2789" s="1142" t="str">
        <f t="shared" si="87"/>
        <v>02.08.01.15.007 Electro Surgery</v>
      </c>
    </row>
    <row r="2790" spans="1:10" x14ac:dyDescent="0.25">
      <c r="A2790" s="1142">
        <v>2</v>
      </c>
      <c r="B2790" s="1142">
        <v>8</v>
      </c>
      <c r="C2790" s="1142">
        <v>1</v>
      </c>
      <c r="D2790" s="1142">
        <v>15</v>
      </c>
      <c r="E2790" s="1142">
        <v>8</v>
      </c>
      <c r="F2790" s="1143" t="str">
        <f t="shared" si="86"/>
        <v>02.08.01.15.008</v>
      </c>
      <c r="G2790" s="1144"/>
      <c r="H2790" s="1142" t="s">
        <v>3088</v>
      </c>
      <c r="J2790" s="1142" t="str">
        <f t="shared" si="87"/>
        <v>02.08.01.15.008 Respirator</v>
      </c>
    </row>
    <row r="2791" spans="1:10" x14ac:dyDescent="0.25">
      <c r="A2791" s="1142">
        <v>2</v>
      </c>
      <c r="B2791" s="1142">
        <v>8</v>
      </c>
      <c r="C2791" s="1142">
        <v>1</v>
      </c>
      <c r="D2791" s="1142">
        <v>15</v>
      </c>
      <c r="E2791" s="1142">
        <v>9</v>
      </c>
      <c r="F2791" s="1143" t="str">
        <f t="shared" si="86"/>
        <v>02.08.01.15.009</v>
      </c>
      <c r="G2791" s="1144"/>
      <c r="H2791" s="1142" t="s">
        <v>3249</v>
      </c>
      <c r="J2791" s="1142" t="str">
        <f t="shared" si="87"/>
        <v>02.08.01.15.009 Ventilator</v>
      </c>
    </row>
    <row r="2792" spans="1:10" x14ac:dyDescent="0.25">
      <c r="A2792" s="1142">
        <v>2</v>
      </c>
      <c r="B2792" s="1142">
        <v>8</v>
      </c>
      <c r="C2792" s="1142">
        <v>1</v>
      </c>
      <c r="D2792" s="1142">
        <v>15</v>
      </c>
      <c r="E2792" s="1142">
        <v>10</v>
      </c>
      <c r="F2792" s="1143" t="str">
        <f t="shared" si="86"/>
        <v>02.08.01.15.010</v>
      </c>
      <c r="G2792" s="1144"/>
      <c r="H2792" s="1142" t="s">
        <v>3419</v>
      </c>
      <c r="J2792" s="1142" t="str">
        <f t="shared" si="87"/>
        <v>02.08.01.15.010 Spygmomameter</v>
      </c>
    </row>
    <row r="2793" spans="1:10" x14ac:dyDescent="0.25">
      <c r="A2793" s="1142">
        <v>2</v>
      </c>
      <c r="B2793" s="1142">
        <v>8</v>
      </c>
      <c r="C2793" s="1142">
        <v>1</v>
      </c>
      <c r="D2793" s="1142">
        <v>15</v>
      </c>
      <c r="E2793" s="1142">
        <v>11</v>
      </c>
      <c r="F2793" s="1143" t="str">
        <f t="shared" si="86"/>
        <v>02.08.01.15.011</v>
      </c>
      <c r="G2793" s="1144"/>
      <c r="H2793" s="1142" t="s">
        <v>3420</v>
      </c>
      <c r="J2793" s="1142" t="str">
        <f t="shared" si="87"/>
        <v>02.08.01.15.011 ALat Kedokteran Neurologi Lain-Lain</v>
      </c>
    </row>
    <row r="2794" spans="1:10" x14ac:dyDescent="0.25">
      <c r="A2794" s="1142">
        <v>2</v>
      </c>
      <c r="B2794" s="1142">
        <v>8</v>
      </c>
      <c r="C2794" s="1142">
        <v>1</v>
      </c>
      <c r="D2794" s="1142">
        <v>16</v>
      </c>
      <c r="E2794" s="1142">
        <v>1</v>
      </c>
      <c r="F2794" s="1143" t="str">
        <f t="shared" si="86"/>
        <v>02.08.01.16.001</v>
      </c>
      <c r="G2794" s="1144"/>
      <c r="H2794" s="1142" t="s">
        <v>3421</v>
      </c>
      <c r="J2794" s="1142" t="str">
        <f t="shared" si="87"/>
        <v>02.08.01.16.001 Electrocardiograph</v>
      </c>
    </row>
    <row r="2795" spans="1:10" x14ac:dyDescent="0.25">
      <c r="A2795" s="1142">
        <v>2</v>
      </c>
      <c r="B2795" s="1142">
        <v>8</v>
      </c>
      <c r="C2795" s="1142">
        <v>1</v>
      </c>
      <c r="D2795" s="1142">
        <v>16</v>
      </c>
      <c r="E2795" s="1142">
        <v>2</v>
      </c>
      <c r="F2795" s="1143" t="str">
        <f t="shared" si="86"/>
        <v>02.08.01.16.002</v>
      </c>
      <c r="G2795" s="1144"/>
      <c r="H2795" s="1142" t="s">
        <v>3422</v>
      </c>
      <c r="J2795" s="1142" t="str">
        <f t="shared" si="87"/>
        <v>02.08.01.16.002 Bed Side Monitor</v>
      </c>
    </row>
    <row r="2796" spans="1:10" x14ac:dyDescent="0.25">
      <c r="A2796" s="1142">
        <v>2</v>
      </c>
      <c r="B2796" s="1142">
        <v>8</v>
      </c>
      <c r="C2796" s="1142">
        <v>1</v>
      </c>
      <c r="D2796" s="1142">
        <v>16</v>
      </c>
      <c r="E2796" s="1142">
        <v>3</v>
      </c>
      <c r="F2796" s="1143" t="str">
        <f t="shared" si="86"/>
        <v>02.08.01.16.003</v>
      </c>
      <c r="G2796" s="1144"/>
      <c r="H2796" s="1142" t="s">
        <v>3423</v>
      </c>
      <c r="J2796" s="1142" t="str">
        <f t="shared" si="87"/>
        <v>02.08.01.16.003 Defibriator</v>
      </c>
    </row>
    <row r="2797" spans="1:10" x14ac:dyDescent="0.25">
      <c r="A2797" s="1142">
        <v>2</v>
      </c>
      <c r="B2797" s="1142">
        <v>8</v>
      </c>
      <c r="C2797" s="1142">
        <v>1</v>
      </c>
      <c r="D2797" s="1142">
        <v>16</v>
      </c>
      <c r="E2797" s="1142">
        <v>4</v>
      </c>
      <c r="F2797" s="1143" t="str">
        <f t="shared" si="86"/>
        <v>02.08.01.16.004</v>
      </c>
      <c r="G2797" s="1144"/>
      <c r="H2797" s="1142" t="s">
        <v>3085</v>
      </c>
      <c r="J2797" s="1142" t="str">
        <f t="shared" si="87"/>
        <v>02.08.01.16.004 Operating Table</v>
      </c>
    </row>
    <row r="2798" spans="1:10" x14ac:dyDescent="0.25">
      <c r="A2798" s="1142">
        <v>2</v>
      </c>
      <c r="B2798" s="1142">
        <v>8</v>
      </c>
      <c r="C2798" s="1142">
        <v>1</v>
      </c>
      <c r="D2798" s="1142">
        <v>16</v>
      </c>
      <c r="E2798" s="1142">
        <v>5</v>
      </c>
      <c r="F2798" s="1143" t="str">
        <f t="shared" si="86"/>
        <v>02.08.01.16.005</v>
      </c>
      <c r="G2798" s="1144"/>
      <c r="H2798" s="1142" t="s">
        <v>3084</v>
      </c>
      <c r="J2798" s="1142" t="str">
        <f t="shared" si="87"/>
        <v>02.08.01.16.005 Operating Lamp</v>
      </c>
    </row>
    <row r="2799" spans="1:10" x14ac:dyDescent="0.25">
      <c r="A2799" s="1142">
        <v>2</v>
      </c>
      <c r="B2799" s="1142">
        <v>8</v>
      </c>
      <c r="C2799" s="1142">
        <v>1</v>
      </c>
      <c r="D2799" s="1142">
        <v>16</v>
      </c>
      <c r="E2799" s="1142">
        <v>6</v>
      </c>
      <c r="F2799" s="1143" t="str">
        <f t="shared" si="86"/>
        <v>02.08.01.16.006</v>
      </c>
      <c r="G2799" s="1144"/>
      <c r="H2799" s="1142" t="s">
        <v>2944</v>
      </c>
      <c r="J2799" s="1142" t="str">
        <f t="shared" si="87"/>
        <v>02.08.01.16.006 Suction Pump</v>
      </c>
    </row>
    <row r="2800" spans="1:10" x14ac:dyDescent="0.25">
      <c r="A2800" s="1142">
        <v>2</v>
      </c>
      <c r="B2800" s="1142">
        <v>8</v>
      </c>
      <c r="C2800" s="1142">
        <v>1</v>
      </c>
      <c r="D2800" s="1142">
        <v>16</v>
      </c>
      <c r="E2800" s="1142">
        <v>7</v>
      </c>
      <c r="F2800" s="1143" t="str">
        <f t="shared" si="86"/>
        <v>02.08.01.16.007</v>
      </c>
      <c r="G2800" s="1144"/>
      <c r="H2800" s="1142" t="s">
        <v>3094</v>
      </c>
      <c r="J2800" s="1142" t="str">
        <f t="shared" si="87"/>
        <v>02.08.01.16.007 Infusion Pump</v>
      </c>
    </row>
    <row r="2801" spans="1:10" x14ac:dyDescent="0.25">
      <c r="A2801" s="1142">
        <v>2</v>
      </c>
      <c r="B2801" s="1142">
        <v>8</v>
      </c>
      <c r="C2801" s="1142">
        <v>1</v>
      </c>
      <c r="D2801" s="1142">
        <v>16</v>
      </c>
      <c r="E2801" s="1142">
        <v>8</v>
      </c>
      <c r="F2801" s="1143" t="str">
        <f t="shared" si="86"/>
        <v>02.08.01.16.008</v>
      </c>
      <c r="G2801" s="1144"/>
      <c r="H2801" s="1142" t="s">
        <v>3424</v>
      </c>
      <c r="J2801" s="1142" t="str">
        <f t="shared" si="87"/>
        <v>02.08.01.16.008 Resuscitator</v>
      </c>
    </row>
    <row r="2802" spans="1:10" x14ac:dyDescent="0.25">
      <c r="A2802" s="1142">
        <v>2</v>
      </c>
      <c r="B2802" s="1142">
        <v>8</v>
      </c>
      <c r="C2802" s="1142">
        <v>1</v>
      </c>
      <c r="D2802" s="1142">
        <v>16</v>
      </c>
      <c r="E2802" s="1142">
        <v>9</v>
      </c>
      <c r="F2802" s="1143" t="str">
        <f t="shared" si="86"/>
        <v>02.08.01.16.009</v>
      </c>
      <c r="G2802" s="1144"/>
      <c r="H2802" s="1142" t="s">
        <v>3249</v>
      </c>
      <c r="J2802" s="1142" t="str">
        <f t="shared" si="87"/>
        <v>02.08.01.16.009 Ventilator</v>
      </c>
    </row>
    <row r="2803" spans="1:10" x14ac:dyDescent="0.25">
      <c r="A2803" s="1142">
        <v>2</v>
      </c>
      <c r="B2803" s="1142">
        <v>8</v>
      </c>
      <c r="C2803" s="1142">
        <v>1</v>
      </c>
      <c r="D2803" s="1142">
        <v>16</v>
      </c>
      <c r="E2803" s="1142">
        <v>10</v>
      </c>
      <c r="F2803" s="1143" t="str">
        <f t="shared" si="86"/>
        <v>02.08.01.16.010</v>
      </c>
      <c r="G2803" s="1144"/>
      <c r="H2803" s="1142" t="s">
        <v>3418</v>
      </c>
      <c r="J2803" s="1142" t="str">
        <f t="shared" si="87"/>
        <v>02.08.01.16.010 Anaesthesi Apparatus</v>
      </c>
    </row>
    <row r="2804" spans="1:10" x14ac:dyDescent="0.25">
      <c r="A2804" s="1142">
        <v>2</v>
      </c>
      <c r="B2804" s="1142">
        <v>8</v>
      </c>
      <c r="C2804" s="1142">
        <v>1</v>
      </c>
      <c r="D2804" s="1142">
        <v>16</v>
      </c>
      <c r="E2804" s="1142">
        <v>11</v>
      </c>
      <c r="F2804" s="1143" t="str">
        <f t="shared" si="86"/>
        <v>02.08.01.16.011</v>
      </c>
      <c r="G2804" s="1144"/>
      <c r="H2804" s="1142" t="s">
        <v>3425</v>
      </c>
      <c r="J2804" s="1142" t="str">
        <f t="shared" si="87"/>
        <v>02.08.01.16.011 Oxygen Tens</v>
      </c>
    </row>
    <row r="2805" spans="1:10" x14ac:dyDescent="0.25">
      <c r="A2805" s="1142">
        <v>2</v>
      </c>
      <c r="B2805" s="1142">
        <v>8</v>
      </c>
      <c r="C2805" s="1142">
        <v>1</v>
      </c>
      <c r="D2805" s="1142">
        <v>16</v>
      </c>
      <c r="E2805" s="1142">
        <v>12</v>
      </c>
      <c r="F2805" s="1143" t="str">
        <f t="shared" si="86"/>
        <v>02.08.01.16.012</v>
      </c>
      <c r="G2805" s="1144"/>
      <c r="H2805" s="1142" t="s">
        <v>3342</v>
      </c>
      <c r="J2805" s="1142" t="str">
        <f t="shared" si="87"/>
        <v>02.08.01.16.012 Spyagmomanometer</v>
      </c>
    </row>
    <row r="2806" spans="1:10" x14ac:dyDescent="0.25">
      <c r="A2806" s="1142">
        <v>2</v>
      </c>
      <c r="B2806" s="1142">
        <v>8</v>
      </c>
      <c r="C2806" s="1142">
        <v>1</v>
      </c>
      <c r="D2806" s="1142">
        <v>16</v>
      </c>
      <c r="E2806" s="1142">
        <v>13</v>
      </c>
      <c r="F2806" s="1143" t="str">
        <f t="shared" si="86"/>
        <v>02.08.01.16.013</v>
      </c>
      <c r="G2806" s="1144"/>
      <c r="H2806" s="1142" t="s">
        <v>3426</v>
      </c>
      <c r="J2806" s="1142" t="str">
        <f t="shared" si="87"/>
        <v>02.08.01.16.013 Central Gas</v>
      </c>
    </row>
    <row r="2807" spans="1:10" x14ac:dyDescent="0.25">
      <c r="A2807" s="1142">
        <v>2</v>
      </c>
      <c r="B2807" s="1142">
        <v>8</v>
      </c>
      <c r="C2807" s="1142">
        <v>1</v>
      </c>
      <c r="D2807" s="1142">
        <v>16</v>
      </c>
      <c r="E2807" s="1142">
        <v>14</v>
      </c>
      <c r="F2807" s="1143" t="str">
        <f t="shared" si="86"/>
        <v>02.08.01.16.014</v>
      </c>
      <c r="G2807" s="1144"/>
      <c r="H2807" s="1142" t="s">
        <v>3427</v>
      </c>
      <c r="J2807" s="1142" t="str">
        <f t="shared" si="87"/>
        <v>02.08.01.16.014 Central Suction</v>
      </c>
    </row>
    <row r="2808" spans="1:10" x14ac:dyDescent="0.25">
      <c r="A2808" s="1142">
        <v>2</v>
      </c>
      <c r="B2808" s="1142">
        <v>8</v>
      </c>
      <c r="C2808" s="1142">
        <v>1</v>
      </c>
      <c r="D2808" s="1142">
        <v>16</v>
      </c>
      <c r="E2808" s="1142">
        <v>15</v>
      </c>
      <c r="F2808" s="1143" t="str">
        <f t="shared" si="86"/>
        <v>02.08.01.16.015</v>
      </c>
      <c r="G2808" s="1144"/>
      <c r="H2808" s="1142" t="s">
        <v>3228</v>
      </c>
      <c r="J2808" s="1142" t="str">
        <f t="shared" si="87"/>
        <v>02.08.01.16.015 Suction Thorax</v>
      </c>
    </row>
    <row r="2809" spans="1:10" x14ac:dyDescent="0.25">
      <c r="A2809" s="1142">
        <v>2</v>
      </c>
      <c r="B2809" s="1142">
        <v>8</v>
      </c>
      <c r="C2809" s="1142">
        <v>1</v>
      </c>
      <c r="D2809" s="1142">
        <v>16</v>
      </c>
      <c r="E2809" s="1142">
        <v>16</v>
      </c>
      <c r="F2809" s="1143" t="str">
        <f t="shared" si="86"/>
        <v>02.08.01.16.016</v>
      </c>
      <c r="G2809" s="1144"/>
      <c r="H2809" s="1142" t="s">
        <v>3428</v>
      </c>
      <c r="J2809" s="1142" t="str">
        <f t="shared" si="87"/>
        <v>02.08.01.16.016 Mobile X Ray Unit</v>
      </c>
    </row>
    <row r="2810" spans="1:10" x14ac:dyDescent="0.25">
      <c r="A2810" s="1142">
        <v>2</v>
      </c>
      <c r="B2810" s="1142">
        <v>8</v>
      </c>
      <c r="C2810" s="1142">
        <v>1</v>
      </c>
      <c r="D2810" s="1142">
        <v>16</v>
      </c>
      <c r="E2810" s="1142">
        <v>17</v>
      </c>
      <c r="F2810" s="1143" t="str">
        <f t="shared" si="86"/>
        <v>02.08.01.16.017</v>
      </c>
      <c r="G2810" s="1144"/>
      <c r="H2810" s="1142" t="s">
        <v>3429</v>
      </c>
      <c r="J2810" s="1142" t="str">
        <f t="shared" si="87"/>
        <v>02.08.01.16.017 Heart  Rate Monitor</v>
      </c>
    </row>
    <row r="2811" spans="1:10" x14ac:dyDescent="0.25">
      <c r="A2811" s="1142">
        <v>2</v>
      </c>
      <c r="B2811" s="1142">
        <v>8</v>
      </c>
      <c r="C2811" s="1142">
        <v>1</v>
      </c>
      <c r="D2811" s="1142">
        <v>16</v>
      </c>
      <c r="E2811" s="1142">
        <v>18</v>
      </c>
      <c r="F2811" s="1143" t="str">
        <f t="shared" si="86"/>
        <v>02.08.01.16.018</v>
      </c>
      <c r="G2811" s="1144"/>
      <c r="H2811" s="1142" t="s">
        <v>3430</v>
      </c>
      <c r="J2811" s="1142" t="str">
        <f t="shared" si="87"/>
        <v>02.08.01.16.018 Respirator Monitor</v>
      </c>
    </row>
    <row r="2812" spans="1:10" x14ac:dyDescent="0.25">
      <c r="A2812" s="1142">
        <v>2</v>
      </c>
      <c r="B2812" s="1142">
        <v>8</v>
      </c>
      <c r="C2812" s="1142">
        <v>1</v>
      </c>
      <c r="D2812" s="1142">
        <v>16</v>
      </c>
      <c r="E2812" s="1142">
        <v>19</v>
      </c>
      <c r="F2812" s="1143" t="str">
        <f t="shared" si="86"/>
        <v>02.08.01.16.019</v>
      </c>
      <c r="G2812" s="1144"/>
      <c r="H2812" s="1142" t="s">
        <v>3431</v>
      </c>
      <c r="J2812" s="1142" t="str">
        <f t="shared" si="87"/>
        <v>02.08.01.16.019 Bood Presure Monitor</v>
      </c>
    </row>
    <row r="2813" spans="1:10" x14ac:dyDescent="0.25">
      <c r="A2813" s="1142">
        <v>2</v>
      </c>
      <c r="B2813" s="1142">
        <v>8</v>
      </c>
      <c r="C2813" s="1142">
        <v>1</v>
      </c>
      <c r="D2813" s="1142">
        <v>16</v>
      </c>
      <c r="E2813" s="1142">
        <v>20</v>
      </c>
      <c r="F2813" s="1143" t="str">
        <f t="shared" si="86"/>
        <v>02.08.01.16.020</v>
      </c>
      <c r="G2813" s="1144"/>
      <c r="H2813" s="1142" t="s">
        <v>3432</v>
      </c>
      <c r="J2813" s="1142" t="str">
        <f t="shared" si="87"/>
        <v>02.08.01.16.020 Temperature Monitor</v>
      </c>
    </row>
    <row r="2814" spans="1:10" x14ac:dyDescent="0.25">
      <c r="A2814" s="1142">
        <v>2</v>
      </c>
      <c r="B2814" s="1142">
        <v>8</v>
      </c>
      <c r="C2814" s="1142">
        <v>1</v>
      </c>
      <c r="D2814" s="1142">
        <v>16</v>
      </c>
      <c r="E2814" s="1142">
        <v>21</v>
      </c>
      <c r="F2814" s="1143" t="str">
        <f t="shared" si="86"/>
        <v>02.08.01.16.021</v>
      </c>
      <c r="G2814" s="1144"/>
      <c r="H2814" s="1142" t="s">
        <v>3433</v>
      </c>
      <c r="J2814" s="1142" t="str">
        <f t="shared" si="87"/>
        <v>02.08.01.16.021 Heamodyalisis Unit</v>
      </c>
    </row>
    <row r="2815" spans="1:10" x14ac:dyDescent="0.25">
      <c r="A2815" s="1142">
        <v>2</v>
      </c>
      <c r="B2815" s="1142">
        <v>8</v>
      </c>
      <c r="C2815" s="1142">
        <v>1</v>
      </c>
      <c r="D2815" s="1142">
        <v>16</v>
      </c>
      <c r="E2815" s="1142">
        <v>22</v>
      </c>
      <c r="F2815" s="1143" t="str">
        <f t="shared" si="86"/>
        <v>02.08.01.16.022</v>
      </c>
      <c r="G2815" s="1144"/>
      <c r="H2815" s="1142" t="s">
        <v>3434</v>
      </c>
      <c r="J2815" s="1142" t="str">
        <f t="shared" si="87"/>
        <v>02.08.01.16.022 Blood Gas Analiser</v>
      </c>
    </row>
    <row r="2816" spans="1:10" x14ac:dyDescent="0.25">
      <c r="A2816" s="1142">
        <v>2</v>
      </c>
      <c r="B2816" s="1142">
        <v>8</v>
      </c>
      <c r="C2816" s="1142">
        <v>1</v>
      </c>
      <c r="D2816" s="1142">
        <v>16</v>
      </c>
      <c r="E2816" s="1142">
        <v>23</v>
      </c>
      <c r="F2816" s="1143" t="str">
        <f t="shared" si="86"/>
        <v>02.08.01.16.023</v>
      </c>
      <c r="G2816" s="1144"/>
      <c r="H2816" s="1142" t="s">
        <v>3435</v>
      </c>
      <c r="J2816" s="1142" t="str">
        <f t="shared" si="87"/>
        <v>02.08.01.16.023 Electrolyt  Analiser</v>
      </c>
    </row>
    <row r="2817" spans="1:10" x14ac:dyDescent="0.25">
      <c r="A2817" s="1142">
        <v>2</v>
      </c>
      <c r="B2817" s="1142">
        <v>8</v>
      </c>
      <c r="C2817" s="1142">
        <v>1</v>
      </c>
      <c r="D2817" s="1142">
        <v>16</v>
      </c>
      <c r="E2817" s="1142">
        <v>24</v>
      </c>
      <c r="F2817" s="1143" t="str">
        <f t="shared" si="86"/>
        <v>02.08.01.16.024</v>
      </c>
      <c r="G2817" s="1144"/>
      <c r="H2817" s="1142" t="s">
        <v>3436</v>
      </c>
      <c r="J2817" s="1142" t="str">
        <f t="shared" si="87"/>
        <v>02.08.01.16.024 ECG 1 Channel</v>
      </c>
    </row>
    <row r="2818" spans="1:10" x14ac:dyDescent="0.25">
      <c r="A2818" s="1142">
        <v>2</v>
      </c>
      <c r="B2818" s="1142">
        <v>8</v>
      </c>
      <c r="C2818" s="1142">
        <v>1</v>
      </c>
      <c r="D2818" s="1142">
        <v>16</v>
      </c>
      <c r="E2818" s="1142">
        <v>25</v>
      </c>
      <c r="F2818" s="1143" t="str">
        <f t="shared" si="86"/>
        <v>02.08.01.16.025</v>
      </c>
      <c r="G2818" s="1144"/>
      <c r="H2818" s="1142" t="s">
        <v>3437</v>
      </c>
      <c r="J2818" s="1142" t="str">
        <f t="shared" si="87"/>
        <v>02.08.01.16.025 ECG 3 Channel</v>
      </c>
    </row>
    <row r="2819" spans="1:10" x14ac:dyDescent="0.25">
      <c r="A2819" s="1142">
        <v>2</v>
      </c>
      <c r="B2819" s="1142">
        <v>8</v>
      </c>
      <c r="C2819" s="1142">
        <v>1</v>
      </c>
      <c r="D2819" s="1142">
        <v>16</v>
      </c>
      <c r="E2819" s="1142">
        <v>26</v>
      </c>
      <c r="F2819" s="1143" t="str">
        <f t="shared" si="86"/>
        <v>02.08.01.16.026</v>
      </c>
      <c r="G2819" s="1144"/>
      <c r="H2819" s="1142" t="s">
        <v>3438</v>
      </c>
      <c r="J2819" s="1142" t="str">
        <f t="shared" si="87"/>
        <v>02.08.01.16.026 Central Monitor</v>
      </c>
    </row>
    <row r="2820" spans="1:10" x14ac:dyDescent="0.25">
      <c r="A2820" s="1142">
        <v>2</v>
      </c>
      <c r="B2820" s="1142">
        <v>8</v>
      </c>
      <c r="C2820" s="1142">
        <v>1</v>
      </c>
      <c r="D2820" s="1142">
        <v>16</v>
      </c>
      <c r="E2820" s="1142">
        <v>27</v>
      </c>
      <c r="F2820" s="1143" t="str">
        <f t="shared" ref="F2820:F2883" si="88">IF(A2820&lt;&gt;"",RIGHT("0"&amp;A2820,2)&amp;"."&amp;RIGHT("0"&amp;B2820,2)&amp;"."&amp;RIGHT("0"&amp;C2820,2)&amp;"."&amp;RIGHT("0"&amp;D2820,2)&amp;"."&amp;IF(LEN(E2820)&lt;3,RIGHT("00"&amp;E2820,3),E2820),"")</f>
        <v>02.08.01.16.027</v>
      </c>
      <c r="G2820" s="1144"/>
      <c r="H2820" s="1142" t="s">
        <v>3439</v>
      </c>
      <c r="J2820" s="1142" t="str">
        <f t="shared" ref="J2820:J2883" si="89">F2820&amp;" "&amp;H2820</f>
        <v>02.08.01.16.027 Echo Cardiograph</v>
      </c>
    </row>
    <row r="2821" spans="1:10" x14ac:dyDescent="0.25">
      <c r="A2821" s="1142">
        <v>2</v>
      </c>
      <c r="B2821" s="1142">
        <v>8</v>
      </c>
      <c r="C2821" s="1142">
        <v>1</v>
      </c>
      <c r="D2821" s="1142">
        <v>16</v>
      </c>
      <c r="E2821" s="1142">
        <v>28</v>
      </c>
      <c r="F2821" s="1143" t="str">
        <f t="shared" si="88"/>
        <v>02.08.01.16.028</v>
      </c>
      <c r="G2821" s="1144"/>
      <c r="H2821" s="1142" t="s">
        <v>3440</v>
      </c>
      <c r="J2821" s="1142" t="str">
        <f t="shared" si="89"/>
        <v>02.08.01.16.028 Holter Monitor</v>
      </c>
    </row>
    <row r="2822" spans="1:10" x14ac:dyDescent="0.25">
      <c r="A2822" s="1142">
        <v>2</v>
      </c>
      <c r="B2822" s="1142">
        <v>8</v>
      </c>
      <c r="C2822" s="1142">
        <v>1</v>
      </c>
      <c r="D2822" s="1142">
        <v>16</v>
      </c>
      <c r="E2822" s="1142">
        <v>29</v>
      </c>
      <c r="F2822" s="1143" t="str">
        <f t="shared" si="88"/>
        <v>02.08.01.16.029</v>
      </c>
      <c r="G2822" s="1144"/>
      <c r="H2822" s="1142" t="s">
        <v>3441</v>
      </c>
      <c r="J2822" s="1142" t="str">
        <f t="shared" si="89"/>
        <v>02.08.01.16.029 Phonocardiograph</v>
      </c>
    </row>
    <row r="2823" spans="1:10" x14ac:dyDescent="0.25">
      <c r="A2823" s="1142">
        <v>2</v>
      </c>
      <c r="B2823" s="1142">
        <v>8</v>
      </c>
      <c r="C2823" s="1142">
        <v>1</v>
      </c>
      <c r="D2823" s="1142">
        <v>16</v>
      </c>
      <c r="E2823" s="1142">
        <v>30</v>
      </c>
      <c r="F2823" s="1143" t="str">
        <f t="shared" si="88"/>
        <v>02.08.01.16.030</v>
      </c>
      <c r="G2823" s="1144"/>
      <c r="H2823" s="1142" t="s">
        <v>3442</v>
      </c>
      <c r="J2823" s="1142" t="str">
        <f t="shared" si="89"/>
        <v>02.08.01.16.030 Cardiac Resuscitator</v>
      </c>
    </row>
    <row r="2824" spans="1:10" x14ac:dyDescent="0.25">
      <c r="A2824" s="1142">
        <v>2</v>
      </c>
      <c r="B2824" s="1142">
        <v>8</v>
      </c>
      <c r="C2824" s="1142">
        <v>1</v>
      </c>
      <c r="D2824" s="1142">
        <v>16</v>
      </c>
      <c r="E2824" s="1142">
        <v>31</v>
      </c>
      <c r="F2824" s="1143" t="str">
        <f t="shared" si="88"/>
        <v>02.08.01.16.031</v>
      </c>
      <c r="G2824" s="1144"/>
      <c r="H2824" s="1142" t="s">
        <v>3443</v>
      </c>
      <c r="J2824" s="1142" t="str">
        <f t="shared" si="89"/>
        <v>02.08.01.16.031 Treadmill Exercise test</v>
      </c>
    </row>
    <row r="2825" spans="1:10" x14ac:dyDescent="0.25">
      <c r="A2825" s="1142">
        <v>2</v>
      </c>
      <c r="B2825" s="1142">
        <v>8</v>
      </c>
      <c r="C2825" s="1142">
        <v>1</v>
      </c>
      <c r="D2825" s="1142">
        <v>16</v>
      </c>
      <c r="E2825" s="1142">
        <v>32</v>
      </c>
      <c r="F2825" s="1143" t="str">
        <f t="shared" si="88"/>
        <v>02.08.01.16.032</v>
      </c>
      <c r="G2825" s="1144"/>
      <c r="H2825" s="1142" t="s">
        <v>3444</v>
      </c>
      <c r="J2825" s="1142" t="str">
        <f t="shared" si="89"/>
        <v>02.08.01.16.032 Cardiac Masage Unit</v>
      </c>
    </row>
    <row r="2826" spans="1:10" x14ac:dyDescent="0.25">
      <c r="A2826" s="1142">
        <v>2</v>
      </c>
      <c r="B2826" s="1142">
        <v>8</v>
      </c>
      <c r="C2826" s="1142">
        <v>1</v>
      </c>
      <c r="D2826" s="1142">
        <v>16</v>
      </c>
      <c r="E2826" s="1142">
        <v>33</v>
      </c>
      <c r="F2826" s="1143" t="str">
        <f t="shared" si="88"/>
        <v>02.08.01.16.033</v>
      </c>
      <c r="G2826" s="1144"/>
      <c r="H2826" s="1142" t="s">
        <v>3445</v>
      </c>
      <c r="J2826" s="1142" t="str">
        <f t="shared" si="89"/>
        <v>02.08.01.16.033 Mobile X Ray &amp; Image Int</v>
      </c>
    </row>
    <row r="2827" spans="1:10" x14ac:dyDescent="0.25">
      <c r="A2827" s="1142">
        <v>2</v>
      </c>
      <c r="B2827" s="1142">
        <v>8</v>
      </c>
      <c r="C2827" s="1142">
        <v>1</v>
      </c>
      <c r="D2827" s="1142">
        <v>16</v>
      </c>
      <c r="E2827" s="1142">
        <v>34</v>
      </c>
      <c r="F2827" s="1143" t="str">
        <f t="shared" si="88"/>
        <v>02.08.01.16.034</v>
      </c>
      <c r="G2827" s="1144"/>
      <c r="H2827" s="1142" t="s">
        <v>3446</v>
      </c>
      <c r="J2827" s="1142" t="str">
        <f t="shared" si="89"/>
        <v>02.08.01.16.034 Cardiac Output</v>
      </c>
    </row>
    <row r="2828" spans="1:10" x14ac:dyDescent="0.25">
      <c r="A2828" s="1142">
        <v>2</v>
      </c>
      <c r="B2828" s="1142">
        <v>8</v>
      </c>
      <c r="C2828" s="1142">
        <v>1</v>
      </c>
      <c r="D2828" s="1142">
        <v>16</v>
      </c>
      <c r="E2828" s="1142">
        <v>35</v>
      </c>
      <c r="F2828" s="1143" t="str">
        <f t="shared" si="88"/>
        <v>02.08.01.16.035</v>
      </c>
      <c r="G2828" s="1144"/>
      <c r="H2828" s="1142" t="s">
        <v>3447</v>
      </c>
      <c r="J2828" s="1142" t="str">
        <f t="shared" si="89"/>
        <v>02.08.01.16.035 Pace Maker</v>
      </c>
    </row>
    <row r="2829" spans="1:10" x14ac:dyDescent="0.25">
      <c r="A2829" s="1142">
        <v>2</v>
      </c>
      <c r="B2829" s="1142">
        <v>8</v>
      </c>
      <c r="C2829" s="1142">
        <v>1</v>
      </c>
      <c r="D2829" s="1142">
        <v>16</v>
      </c>
      <c r="E2829" s="1142">
        <v>36</v>
      </c>
      <c r="F2829" s="1143" t="str">
        <f t="shared" si="88"/>
        <v>02.08.01.16.036</v>
      </c>
      <c r="G2829" s="1144"/>
      <c r="H2829" s="1142" t="s">
        <v>3448</v>
      </c>
      <c r="J2829" s="1142" t="str">
        <f t="shared" si="89"/>
        <v>02.08.01.16.036 Asrrytmia Monitor</v>
      </c>
    </row>
    <row r="2830" spans="1:10" x14ac:dyDescent="0.25">
      <c r="A2830" s="1142">
        <v>2</v>
      </c>
      <c r="B2830" s="1142">
        <v>8</v>
      </c>
      <c r="C2830" s="1142">
        <v>1</v>
      </c>
      <c r="D2830" s="1142">
        <v>16</v>
      </c>
      <c r="E2830" s="1142">
        <v>37</v>
      </c>
      <c r="F2830" s="1143" t="str">
        <f t="shared" si="88"/>
        <v>02.08.01.16.037</v>
      </c>
      <c r="G2830" s="1144"/>
      <c r="H2830" s="1142" t="s">
        <v>3449</v>
      </c>
      <c r="J2830" s="1142" t="str">
        <f t="shared" si="89"/>
        <v>02.08.01.16.037 Oxator Head Complete</v>
      </c>
    </row>
    <row r="2831" spans="1:10" x14ac:dyDescent="0.25">
      <c r="A2831" s="1142">
        <v>2</v>
      </c>
      <c r="B2831" s="1142">
        <v>8</v>
      </c>
      <c r="C2831" s="1142">
        <v>1</v>
      </c>
      <c r="D2831" s="1142">
        <v>16</v>
      </c>
      <c r="E2831" s="1142">
        <v>38</v>
      </c>
      <c r="F2831" s="1143" t="str">
        <f t="shared" si="88"/>
        <v>02.08.01.16.038</v>
      </c>
      <c r="G2831" s="1144"/>
      <c r="H2831" s="1142" t="s">
        <v>3450</v>
      </c>
      <c r="J2831" s="1142" t="str">
        <f t="shared" si="89"/>
        <v>02.08.01.16.038 Echo Cateter Isation</v>
      </c>
    </row>
    <row r="2832" spans="1:10" x14ac:dyDescent="0.25">
      <c r="A2832" s="1142">
        <v>2</v>
      </c>
      <c r="B2832" s="1142">
        <v>8</v>
      </c>
      <c r="C2832" s="1142">
        <v>1</v>
      </c>
      <c r="D2832" s="1142">
        <v>16</v>
      </c>
      <c r="E2832" s="1142">
        <v>39</v>
      </c>
      <c r="F2832" s="1143" t="str">
        <f t="shared" si="88"/>
        <v>02.08.01.16.039</v>
      </c>
      <c r="G2832" s="1144"/>
      <c r="H2832" s="1142" t="s">
        <v>3451</v>
      </c>
      <c r="J2832" s="1142" t="str">
        <f t="shared" si="89"/>
        <v>02.08.01.16.039 Respiration</v>
      </c>
    </row>
    <row r="2833" spans="1:10" x14ac:dyDescent="0.25">
      <c r="A2833" s="1142">
        <v>2</v>
      </c>
      <c r="B2833" s="1142">
        <v>8</v>
      </c>
      <c r="C2833" s="1142">
        <v>1</v>
      </c>
      <c r="D2833" s="1142">
        <v>16</v>
      </c>
      <c r="E2833" s="1142">
        <v>40</v>
      </c>
      <c r="F2833" s="1143" t="str">
        <f t="shared" si="88"/>
        <v>02.08.01.16.040</v>
      </c>
      <c r="G2833" s="1144"/>
      <c r="H2833" s="1142" t="s">
        <v>3452</v>
      </c>
      <c r="J2833" s="1142" t="str">
        <f t="shared" si="89"/>
        <v>02.08.01.16.040 Cardiac Recorder</v>
      </c>
    </row>
    <row r="2834" spans="1:10" x14ac:dyDescent="0.25">
      <c r="A2834" s="1142">
        <v>2</v>
      </c>
      <c r="B2834" s="1142">
        <v>8</v>
      </c>
      <c r="C2834" s="1142">
        <v>1</v>
      </c>
      <c r="D2834" s="1142">
        <v>16</v>
      </c>
      <c r="E2834" s="1142">
        <v>41</v>
      </c>
      <c r="F2834" s="1143" t="str">
        <f t="shared" si="88"/>
        <v>02.08.01.16.041</v>
      </c>
      <c r="G2834" s="1144"/>
      <c r="H2834" s="1142" t="s">
        <v>3453</v>
      </c>
      <c r="J2834" s="1142" t="str">
        <f t="shared" si="89"/>
        <v>02.08.01.16.041 ALat Kedokteran Jantuing Lain-Lain</v>
      </c>
    </row>
    <row r="2835" spans="1:10" x14ac:dyDescent="0.25">
      <c r="A2835" s="1142">
        <v>2</v>
      </c>
      <c r="B2835" s="1142">
        <v>8</v>
      </c>
      <c r="C2835" s="1142">
        <v>1</v>
      </c>
      <c r="D2835" s="1142">
        <v>17</v>
      </c>
      <c r="E2835" s="1142">
        <v>1</v>
      </c>
      <c r="F2835" s="1143" t="str">
        <f t="shared" si="88"/>
        <v>02.08.01.17.001</v>
      </c>
      <c r="G2835" s="1144"/>
      <c r="H2835" s="1142" t="s">
        <v>3454</v>
      </c>
      <c r="J2835" s="1142" t="str">
        <f t="shared" si="89"/>
        <v>02.08.01.17.001 Gamma Camera</v>
      </c>
    </row>
    <row r="2836" spans="1:10" x14ac:dyDescent="0.25">
      <c r="A2836" s="1142">
        <v>2</v>
      </c>
      <c r="B2836" s="1142">
        <v>8</v>
      </c>
      <c r="C2836" s="1142">
        <v>1</v>
      </c>
      <c r="D2836" s="1142">
        <v>17</v>
      </c>
      <c r="E2836" s="1142">
        <v>2</v>
      </c>
      <c r="F2836" s="1143" t="str">
        <f t="shared" si="88"/>
        <v>02.08.01.17.002</v>
      </c>
      <c r="G2836" s="1144"/>
      <c r="H2836" s="1142" t="s">
        <v>3455</v>
      </c>
      <c r="J2836" s="1142" t="str">
        <f t="shared" si="89"/>
        <v>02.08.01.17.002 RIA Equitment</v>
      </c>
    </row>
    <row r="2837" spans="1:10" x14ac:dyDescent="0.25">
      <c r="A2837" s="1142">
        <v>2</v>
      </c>
      <c r="B2837" s="1142">
        <v>8</v>
      </c>
      <c r="C2837" s="1142">
        <v>1</v>
      </c>
      <c r="D2837" s="1142">
        <v>17</v>
      </c>
      <c r="E2837" s="1142">
        <v>3</v>
      </c>
      <c r="F2837" s="1143" t="str">
        <f t="shared" si="88"/>
        <v>02.08.01.17.003</v>
      </c>
      <c r="G2837" s="1144"/>
      <c r="H2837" s="1142" t="s">
        <v>3456</v>
      </c>
      <c r="J2837" s="1142" t="str">
        <f t="shared" si="89"/>
        <v>02.08.01.17.003 Computerized Tomograph (SPECT)</v>
      </c>
    </row>
    <row r="2838" spans="1:10" x14ac:dyDescent="0.25">
      <c r="A2838" s="1142">
        <v>2</v>
      </c>
      <c r="B2838" s="1142">
        <v>8</v>
      </c>
      <c r="C2838" s="1142">
        <v>1</v>
      </c>
      <c r="D2838" s="1142">
        <v>17</v>
      </c>
      <c r="E2838" s="1142">
        <v>4</v>
      </c>
      <c r="F2838" s="1143" t="str">
        <f t="shared" si="88"/>
        <v>02.08.01.17.004</v>
      </c>
      <c r="G2838" s="1144"/>
      <c r="H2838" s="1142" t="s">
        <v>3457</v>
      </c>
      <c r="J2838" s="1142" t="str">
        <f t="shared" si="89"/>
        <v>02.08.01.17.004 Renograph</v>
      </c>
    </row>
    <row r="2839" spans="1:10" x14ac:dyDescent="0.25">
      <c r="A2839" s="1142">
        <v>2</v>
      </c>
      <c r="B2839" s="1142">
        <v>8</v>
      </c>
      <c r="C2839" s="1142">
        <v>1</v>
      </c>
      <c r="D2839" s="1142">
        <v>17</v>
      </c>
      <c r="E2839" s="1142">
        <v>5</v>
      </c>
      <c r="F2839" s="1143" t="str">
        <f t="shared" si="88"/>
        <v>02.08.01.17.005</v>
      </c>
      <c r="G2839" s="1144"/>
      <c r="H2839" s="1142" t="s">
        <v>3458</v>
      </c>
      <c r="J2839" s="1142" t="str">
        <f t="shared" si="89"/>
        <v>02.08.01.17.005 Thryrold</v>
      </c>
    </row>
    <row r="2840" spans="1:10" x14ac:dyDescent="0.25">
      <c r="A2840" s="1142">
        <v>2</v>
      </c>
      <c r="B2840" s="1142">
        <v>8</v>
      </c>
      <c r="C2840" s="1142">
        <v>1</v>
      </c>
      <c r="D2840" s="1142">
        <v>17</v>
      </c>
      <c r="E2840" s="1142">
        <v>6</v>
      </c>
      <c r="F2840" s="1143" t="str">
        <f t="shared" si="88"/>
        <v>02.08.01.17.006</v>
      </c>
      <c r="G2840" s="1144"/>
      <c r="H2840" s="1142" t="s">
        <v>3459</v>
      </c>
      <c r="J2840" s="1142" t="str">
        <f t="shared" si="89"/>
        <v>02.08.01.17.006 Alat Kedokteran Nuklir Lain-Lain</v>
      </c>
    </row>
    <row r="2841" spans="1:10" x14ac:dyDescent="0.25">
      <c r="A2841" s="1142">
        <v>2</v>
      </c>
      <c r="B2841" s="1142">
        <v>8</v>
      </c>
      <c r="C2841" s="1142">
        <v>1</v>
      </c>
      <c r="D2841" s="1142">
        <v>18</v>
      </c>
      <c r="E2841" s="1142">
        <v>1</v>
      </c>
      <c r="F2841" s="1143" t="str">
        <f t="shared" si="88"/>
        <v>02.08.01.18.001</v>
      </c>
      <c r="G2841" s="1144"/>
      <c r="H2841" s="1142" t="s">
        <v>3460</v>
      </c>
      <c r="J2841" s="1142" t="str">
        <f t="shared" si="89"/>
        <v>02.08.01.18.001 Mobile A-Ray Unit</v>
      </c>
    </row>
    <row r="2842" spans="1:10" x14ac:dyDescent="0.25">
      <c r="A2842" s="1142">
        <v>2</v>
      </c>
      <c r="B2842" s="1142">
        <v>8</v>
      </c>
      <c r="C2842" s="1142">
        <v>1</v>
      </c>
      <c r="D2842" s="1142">
        <v>18</v>
      </c>
      <c r="E2842" s="1142">
        <v>2</v>
      </c>
      <c r="F2842" s="1143" t="str">
        <f t="shared" si="88"/>
        <v>02.08.01.18.002</v>
      </c>
      <c r="G2842" s="1144"/>
      <c r="H2842" s="1142" t="s">
        <v>3461</v>
      </c>
      <c r="J2842" s="1142" t="str">
        <f t="shared" si="89"/>
        <v>02.08.01.18.002 Basic Radiography System</v>
      </c>
    </row>
    <row r="2843" spans="1:10" x14ac:dyDescent="0.25">
      <c r="A2843" s="1142">
        <v>2</v>
      </c>
      <c r="B2843" s="1142">
        <v>8</v>
      </c>
      <c r="C2843" s="1142">
        <v>1</v>
      </c>
      <c r="D2843" s="1142">
        <v>18</v>
      </c>
      <c r="E2843" s="1142">
        <v>3</v>
      </c>
      <c r="F2843" s="1143" t="str">
        <f t="shared" si="88"/>
        <v>02.08.01.18.003</v>
      </c>
      <c r="G2843" s="1144"/>
      <c r="H2843" s="1142" t="s">
        <v>3462</v>
      </c>
      <c r="J2843" s="1142" t="str">
        <f t="shared" si="89"/>
        <v>02.08.01.18.003 General Examination</v>
      </c>
    </row>
    <row r="2844" spans="1:10" x14ac:dyDescent="0.25">
      <c r="A2844" s="1142">
        <v>2</v>
      </c>
      <c r="B2844" s="1142">
        <v>8</v>
      </c>
      <c r="C2844" s="1142">
        <v>1</v>
      </c>
      <c r="D2844" s="1142">
        <v>18</v>
      </c>
      <c r="E2844" s="1142">
        <v>4</v>
      </c>
      <c r="F2844" s="1143" t="str">
        <f t="shared" si="88"/>
        <v>02.08.01.18.004</v>
      </c>
      <c r="G2844" s="1144"/>
      <c r="H2844" s="1142" t="s">
        <v>3463</v>
      </c>
      <c r="J2844" s="1142" t="str">
        <f t="shared" si="89"/>
        <v>02.08.01.18.004 Mass Chest Unit</v>
      </c>
    </row>
    <row r="2845" spans="1:10" x14ac:dyDescent="0.25">
      <c r="A2845" s="1142">
        <v>2</v>
      </c>
      <c r="B2845" s="1142">
        <v>8</v>
      </c>
      <c r="C2845" s="1142">
        <v>1</v>
      </c>
      <c r="D2845" s="1142">
        <v>18</v>
      </c>
      <c r="E2845" s="1142">
        <v>5</v>
      </c>
      <c r="F2845" s="1143" t="str">
        <f t="shared" si="88"/>
        <v>02.08.01.18.005</v>
      </c>
      <c r="G2845" s="1144"/>
      <c r="H2845" s="1142" t="s">
        <v>3464</v>
      </c>
      <c r="J2845" s="1142" t="str">
        <f t="shared" si="89"/>
        <v>02.08.01.18.005 Skul Unit</v>
      </c>
    </row>
    <row r="2846" spans="1:10" x14ac:dyDescent="0.25">
      <c r="A2846" s="1142">
        <v>2</v>
      </c>
      <c r="B2846" s="1142">
        <v>8</v>
      </c>
      <c r="C2846" s="1142">
        <v>1</v>
      </c>
      <c r="D2846" s="1142">
        <v>18</v>
      </c>
      <c r="E2846" s="1142">
        <v>6</v>
      </c>
      <c r="F2846" s="1143" t="str">
        <f t="shared" si="88"/>
        <v>02.08.01.18.006</v>
      </c>
      <c r="G2846" s="1144"/>
      <c r="H2846" s="1142" t="s">
        <v>3465</v>
      </c>
      <c r="J2846" s="1142" t="str">
        <f t="shared" si="89"/>
        <v>02.08.01.18.006 Mammography Unit</v>
      </c>
    </row>
    <row r="2847" spans="1:10" x14ac:dyDescent="0.25">
      <c r="A2847" s="1142">
        <v>2</v>
      </c>
      <c r="B2847" s="1142">
        <v>8</v>
      </c>
      <c r="C2847" s="1142">
        <v>1</v>
      </c>
      <c r="D2847" s="1142">
        <v>18</v>
      </c>
      <c r="E2847" s="1142">
        <v>7</v>
      </c>
      <c r="F2847" s="1143" t="str">
        <f t="shared" si="88"/>
        <v>02.08.01.18.007</v>
      </c>
      <c r="G2847" s="1144"/>
      <c r="H2847" s="1142" t="s">
        <v>3466</v>
      </c>
      <c r="J2847" s="1142" t="str">
        <f t="shared" si="89"/>
        <v>02.08.01.18.007 Tomograph Unit</v>
      </c>
    </row>
    <row r="2848" spans="1:10" x14ac:dyDescent="0.25">
      <c r="A2848" s="1142">
        <v>2</v>
      </c>
      <c r="B2848" s="1142">
        <v>8</v>
      </c>
      <c r="C2848" s="1142">
        <v>1</v>
      </c>
      <c r="D2848" s="1142">
        <v>18</v>
      </c>
      <c r="E2848" s="1142">
        <v>8</v>
      </c>
      <c r="F2848" s="1143" t="str">
        <f t="shared" si="88"/>
        <v>02.08.01.18.008</v>
      </c>
      <c r="G2848" s="1144"/>
      <c r="H2848" s="1142" t="s">
        <v>3467</v>
      </c>
      <c r="J2848" s="1142" t="str">
        <f t="shared" si="89"/>
        <v>02.08.01.18.008 Angiography</v>
      </c>
    </row>
    <row r="2849" spans="1:10" x14ac:dyDescent="0.25">
      <c r="A2849" s="1142">
        <v>2</v>
      </c>
      <c r="B2849" s="1142">
        <v>8</v>
      </c>
      <c r="C2849" s="1142">
        <v>1</v>
      </c>
      <c r="D2849" s="1142">
        <v>18</v>
      </c>
      <c r="E2849" s="1142">
        <v>9</v>
      </c>
      <c r="F2849" s="1143" t="str">
        <f t="shared" si="88"/>
        <v>02.08.01.18.009</v>
      </c>
      <c r="G2849" s="1144"/>
      <c r="H2849" s="1142" t="s">
        <v>3468</v>
      </c>
      <c r="J2849" s="1142" t="str">
        <f t="shared" si="89"/>
        <v>02.08.01.18.009 Zonography Unit</v>
      </c>
    </row>
    <row r="2850" spans="1:10" x14ac:dyDescent="0.25">
      <c r="A2850" s="1142">
        <v>2</v>
      </c>
      <c r="B2850" s="1142">
        <v>8</v>
      </c>
      <c r="C2850" s="1142">
        <v>1</v>
      </c>
      <c r="D2850" s="1142">
        <v>18</v>
      </c>
      <c r="E2850" s="1142">
        <v>10</v>
      </c>
      <c r="F2850" s="1143" t="str">
        <f t="shared" si="88"/>
        <v>02.08.01.18.010</v>
      </c>
      <c r="G2850" s="1144"/>
      <c r="H2850" s="1142" t="s">
        <v>3469</v>
      </c>
      <c r="J2850" s="1142" t="str">
        <f t="shared" si="89"/>
        <v>02.08.01.18.010 CT Scanner</v>
      </c>
    </row>
    <row r="2851" spans="1:10" x14ac:dyDescent="0.25">
      <c r="A2851" s="1142">
        <v>2</v>
      </c>
      <c r="B2851" s="1142">
        <v>8</v>
      </c>
      <c r="C2851" s="1142">
        <v>1</v>
      </c>
      <c r="D2851" s="1142">
        <v>18</v>
      </c>
      <c r="E2851" s="1142">
        <v>11</v>
      </c>
      <c r="F2851" s="1143" t="str">
        <f t="shared" si="88"/>
        <v>02.08.01.18.011</v>
      </c>
      <c r="G2851" s="1144"/>
      <c r="H2851" s="1142" t="s">
        <v>3470</v>
      </c>
      <c r="J2851" s="1142" t="str">
        <f t="shared" si="89"/>
        <v>02.08.01.18.011 Magnetic Resonante  Imaging</v>
      </c>
    </row>
    <row r="2852" spans="1:10" x14ac:dyDescent="0.25">
      <c r="A2852" s="1142">
        <v>2</v>
      </c>
      <c r="B2852" s="1142">
        <v>8</v>
      </c>
      <c r="C2852" s="1142">
        <v>1</v>
      </c>
      <c r="D2852" s="1142">
        <v>18</v>
      </c>
      <c r="E2852" s="1142">
        <v>12</v>
      </c>
      <c r="F2852" s="1143" t="str">
        <f t="shared" si="88"/>
        <v>02.08.01.18.012</v>
      </c>
      <c r="G2852" s="1144"/>
      <c r="H2852" s="1142" t="s">
        <v>3471</v>
      </c>
      <c r="J2852" s="1142" t="str">
        <f t="shared" si="89"/>
        <v>02.08.01.18.012 Digitan Subtract Angiong</v>
      </c>
    </row>
    <row r="2853" spans="1:10" x14ac:dyDescent="0.25">
      <c r="A2853" s="1142">
        <v>2</v>
      </c>
      <c r="B2853" s="1142">
        <v>8</v>
      </c>
      <c r="C2853" s="1142">
        <v>1</v>
      </c>
      <c r="D2853" s="1142">
        <v>18</v>
      </c>
      <c r="E2853" s="1142">
        <v>13</v>
      </c>
      <c r="F2853" s="1143" t="str">
        <f t="shared" si="88"/>
        <v>02.08.01.18.013</v>
      </c>
      <c r="G2853" s="1144"/>
      <c r="H2853" s="1142" t="s">
        <v>3472</v>
      </c>
      <c r="J2853" s="1142" t="str">
        <f t="shared" si="89"/>
        <v>02.08.01.18.013 Dental Panaromic</v>
      </c>
    </row>
    <row r="2854" spans="1:10" x14ac:dyDescent="0.25">
      <c r="A2854" s="1142">
        <v>2</v>
      </c>
      <c r="B2854" s="1142">
        <v>8</v>
      </c>
      <c r="C2854" s="1142">
        <v>1</v>
      </c>
      <c r="D2854" s="1142">
        <v>18</v>
      </c>
      <c r="E2854" s="1142">
        <v>14</v>
      </c>
      <c r="F2854" s="1143" t="str">
        <f t="shared" si="88"/>
        <v>02.08.01.18.014</v>
      </c>
      <c r="G2854" s="1144"/>
      <c r="H2854" s="1142" t="s">
        <v>3473</v>
      </c>
      <c r="J2854" s="1142" t="str">
        <f t="shared" si="89"/>
        <v>02.08.01.18.014 Automatic Film Processing</v>
      </c>
    </row>
    <row r="2855" spans="1:10" x14ac:dyDescent="0.25">
      <c r="A2855" s="1142">
        <v>2</v>
      </c>
      <c r="B2855" s="1142">
        <v>8</v>
      </c>
      <c r="C2855" s="1142">
        <v>1</v>
      </c>
      <c r="D2855" s="1142">
        <v>18</v>
      </c>
      <c r="E2855" s="1142">
        <v>15</v>
      </c>
      <c r="F2855" s="1143" t="str">
        <f t="shared" si="88"/>
        <v>02.08.01.18.015</v>
      </c>
      <c r="G2855" s="1144"/>
      <c r="H2855" s="1142" t="s">
        <v>3474</v>
      </c>
      <c r="J2855" s="1142" t="str">
        <f t="shared" si="89"/>
        <v>02.08.01.18.015 Manual Film Processing</v>
      </c>
    </row>
    <row r="2856" spans="1:10" x14ac:dyDescent="0.25">
      <c r="A2856" s="1142">
        <v>2</v>
      </c>
      <c r="B2856" s="1142">
        <v>8</v>
      </c>
      <c r="C2856" s="1142">
        <v>1</v>
      </c>
      <c r="D2856" s="1142">
        <v>18</v>
      </c>
      <c r="E2856" s="1142">
        <v>16</v>
      </c>
      <c r="F2856" s="1143" t="str">
        <f t="shared" si="88"/>
        <v>02.08.01.18.016</v>
      </c>
      <c r="G2856" s="1144"/>
      <c r="H2856" s="1142" t="s">
        <v>3475</v>
      </c>
      <c r="J2856" s="1142" t="str">
        <f t="shared" si="89"/>
        <v>02.08.01.18.016 Film Drayer</v>
      </c>
    </row>
    <row r="2857" spans="1:10" x14ac:dyDescent="0.25">
      <c r="A2857" s="1142">
        <v>2</v>
      </c>
      <c r="B2857" s="1142">
        <v>8</v>
      </c>
      <c r="C2857" s="1142">
        <v>1</v>
      </c>
      <c r="D2857" s="1142">
        <v>18</v>
      </c>
      <c r="E2857" s="1142">
        <v>17</v>
      </c>
      <c r="F2857" s="1143" t="str">
        <f t="shared" si="88"/>
        <v>02.08.01.18.017</v>
      </c>
      <c r="G2857" s="1144"/>
      <c r="H2857" s="1142" t="s">
        <v>3476</v>
      </c>
      <c r="J2857" s="1142" t="str">
        <f t="shared" si="89"/>
        <v>02.08.01.18.017 Film Pass Box</v>
      </c>
    </row>
    <row r="2858" spans="1:10" x14ac:dyDescent="0.25">
      <c r="A2858" s="1142">
        <v>2</v>
      </c>
      <c r="B2858" s="1142">
        <v>8</v>
      </c>
      <c r="C2858" s="1142">
        <v>1</v>
      </c>
      <c r="D2858" s="1142">
        <v>18</v>
      </c>
      <c r="E2858" s="1142">
        <v>18</v>
      </c>
      <c r="F2858" s="1143" t="str">
        <f t="shared" si="88"/>
        <v>02.08.01.18.018</v>
      </c>
      <c r="G2858" s="1144"/>
      <c r="H2858" s="1142" t="s">
        <v>3477</v>
      </c>
      <c r="J2858" s="1142" t="str">
        <f t="shared" si="89"/>
        <v>02.08.01.18.018 Film Masker</v>
      </c>
    </row>
    <row r="2859" spans="1:10" x14ac:dyDescent="0.25">
      <c r="A2859" s="1142">
        <v>2</v>
      </c>
      <c r="B2859" s="1142">
        <v>8</v>
      </c>
      <c r="C2859" s="1142">
        <v>1</v>
      </c>
      <c r="D2859" s="1142">
        <v>18</v>
      </c>
      <c r="E2859" s="1142">
        <v>19</v>
      </c>
      <c r="F2859" s="1143" t="str">
        <f t="shared" si="88"/>
        <v>02.08.01.18.019</v>
      </c>
      <c r="G2859" s="1144"/>
      <c r="H2859" s="1142" t="s">
        <v>3478</v>
      </c>
      <c r="J2859" s="1142" t="str">
        <f t="shared" si="89"/>
        <v>02.08.01.18.019 Cassete Semua Ukuran</v>
      </c>
    </row>
    <row r="2860" spans="1:10" x14ac:dyDescent="0.25">
      <c r="A2860" s="1142">
        <v>2</v>
      </c>
      <c r="B2860" s="1142">
        <v>8</v>
      </c>
      <c r="C2860" s="1142">
        <v>1</v>
      </c>
      <c r="D2860" s="1142">
        <v>18</v>
      </c>
      <c r="E2860" s="1142">
        <v>20</v>
      </c>
      <c r="F2860" s="1143" t="str">
        <f t="shared" si="88"/>
        <v>02.08.01.18.020</v>
      </c>
      <c r="G2860" s="1144"/>
      <c r="H2860" s="1142" t="s">
        <v>3479</v>
      </c>
      <c r="J2860" s="1142" t="str">
        <f t="shared" si="89"/>
        <v>02.08.01.18.020 Film Hanger Semua Ukuran</v>
      </c>
    </row>
    <row r="2861" spans="1:10" x14ac:dyDescent="0.25">
      <c r="A2861" s="1142">
        <v>2</v>
      </c>
      <c r="B2861" s="1142">
        <v>8</v>
      </c>
      <c r="C2861" s="1142">
        <v>1</v>
      </c>
      <c r="D2861" s="1142">
        <v>18</v>
      </c>
      <c r="E2861" s="1142">
        <v>21</v>
      </c>
      <c r="F2861" s="1143" t="str">
        <f t="shared" si="88"/>
        <v>02.08.01.18.021</v>
      </c>
      <c r="G2861" s="1144"/>
      <c r="H2861" s="1142" t="s">
        <v>3480</v>
      </c>
      <c r="J2861" s="1142" t="str">
        <f t="shared" si="89"/>
        <v>02.08.01.18.021 X-Ray Contect Therapy</v>
      </c>
    </row>
    <row r="2862" spans="1:10" x14ac:dyDescent="0.25">
      <c r="A2862" s="1142">
        <v>2</v>
      </c>
      <c r="B2862" s="1142">
        <v>8</v>
      </c>
      <c r="C2862" s="1142">
        <v>1</v>
      </c>
      <c r="D2862" s="1142">
        <v>18</v>
      </c>
      <c r="E2862" s="1142">
        <v>22</v>
      </c>
      <c r="F2862" s="1143" t="str">
        <f t="shared" si="88"/>
        <v>02.08.01.18.022</v>
      </c>
      <c r="G2862" s="1144"/>
      <c r="H2862" s="1142" t="s">
        <v>3481</v>
      </c>
      <c r="J2862" s="1142" t="str">
        <f t="shared" si="89"/>
        <v>02.08.01.18.022 X-Ray Superficial Therapy</v>
      </c>
    </row>
    <row r="2863" spans="1:10" x14ac:dyDescent="0.25">
      <c r="A2863" s="1142">
        <v>2</v>
      </c>
      <c r="B2863" s="1142">
        <v>8</v>
      </c>
      <c r="C2863" s="1142">
        <v>1</v>
      </c>
      <c r="D2863" s="1142">
        <v>18</v>
      </c>
      <c r="E2863" s="1142">
        <v>23</v>
      </c>
      <c r="F2863" s="1143" t="str">
        <f t="shared" si="88"/>
        <v>02.08.01.18.023</v>
      </c>
      <c r="G2863" s="1144"/>
      <c r="H2863" s="1142" t="s">
        <v>3482</v>
      </c>
      <c r="J2863" s="1142" t="str">
        <f t="shared" si="89"/>
        <v>02.08.01.18.023 Deep Therapy</v>
      </c>
    </row>
    <row r="2864" spans="1:10" x14ac:dyDescent="0.25">
      <c r="A2864" s="1142">
        <v>2</v>
      </c>
      <c r="B2864" s="1142">
        <v>8</v>
      </c>
      <c r="C2864" s="1142">
        <v>1</v>
      </c>
      <c r="D2864" s="1142">
        <v>18</v>
      </c>
      <c r="E2864" s="1142">
        <v>24</v>
      </c>
      <c r="F2864" s="1143" t="str">
        <f t="shared" si="88"/>
        <v>02.08.01.18.024</v>
      </c>
      <c r="G2864" s="1144"/>
      <c r="H2864" s="1142" t="s">
        <v>3483</v>
      </c>
      <c r="J2864" s="1142" t="str">
        <f t="shared" si="89"/>
        <v>02.08.01.18.024 Medium Voltage Therapy</v>
      </c>
    </row>
    <row r="2865" spans="1:10" x14ac:dyDescent="0.25">
      <c r="A2865" s="1142">
        <v>2</v>
      </c>
      <c r="B2865" s="1142">
        <v>8</v>
      </c>
      <c r="C2865" s="1142">
        <v>1</v>
      </c>
      <c r="D2865" s="1142">
        <v>18</v>
      </c>
      <c r="E2865" s="1142">
        <v>25</v>
      </c>
      <c r="F2865" s="1143" t="str">
        <f t="shared" si="88"/>
        <v>02.08.01.18.025</v>
      </c>
      <c r="G2865" s="1144"/>
      <c r="H2865" s="1142" t="s">
        <v>3484</v>
      </c>
      <c r="J2865" s="1142" t="str">
        <f t="shared" si="89"/>
        <v>02.08.01.18.025 Cobalt 60</v>
      </c>
    </row>
    <row r="2866" spans="1:10" x14ac:dyDescent="0.25">
      <c r="A2866" s="1142">
        <v>2</v>
      </c>
      <c r="B2866" s="1142">
        <v>8</v>
      </c>
      <c r="C2866" s="1142">
        <v>1</v>
      </c>
      <c r="D2866" s="1142">
        <v>18</v>
      </c>
      <c r="E2866" s="1142">
        <v>26</v>
      </c>
      <c r="F2866" s="1143" t="str">
        <f t="shared" si="88"/>
        <v>02.08.01.18.026</v>
      </c>
      <c r="G2866" s="1144"/>
      <c r="H2866" s="1142" t="s">
        <v>3485</v>
      </c>
      <c r="J2866" s="1142" t="str">
        <f t="shared" si="89"/>
        <v>02.08.01.18.026 Linier Accelerator</v>
      </c>
    </row>
    <row r="2867" spans="1:10" x14ac:dyDescent="0.25">
      <c r="A2867" s="1142">
        <v>2</v>
      </c>
      <c r="B2867" s="1142">
        <v>8</v>
      </c>
      <c r="C2867" s="1142">
        <v>1</v>
      </c>
      <c r="D2867" s="1142">
        <v>18</v>
      </c>
      <c r="E2867" s="1142">
        <v>27</v>
      </c>
      <c r="F2867" s="1143" t="str">
        <f t="shared" si="88"/>
        <v>02.08.01.18.027</v>
      </c>
      <c r="G2867" s="1144"/>
      <c r="H2867" s="1142" t="s">
        <v>3486</v>
      </c>
      <c r="J2867" s="1142" t="str">
        <f t="shared" si="89"/>
        <v>02.08.01.18.027 After Loading</v>
      </c>
    </row>
    <row r="2868" spans="1:10" x14ac:dyDescent="0.25">
      <c r="A2868" s="1142">
        <v>2</v>
      </c>
      <c r="B2868" s="1142">
        <v>8</v>
      </c>
      <c r="C2868" s="1142">
        <v>1</v>
      </c>
      <c r="D2868" s="1142">
        <v>18</v>
      </c>
      <c r="E2868" s="1142">
        <v>28</v>
      </c>
      <c r="F2868" s="1143" t="str">
        <f t="shared" si="88"/>
        <v>02.08.01.18.028</v>
      </c>
      <c r="G2868" s="1144"/>
      <c r="H2868" s="1142" t="s">
        <v>3487</v>
      </c>
      <c r="J2868" s="1142" t="str">
        <f t="shared" si="89"/>
        <v>02.08.01.18.028 Treatment Plan Computer</v>
      </c>
    </row>
    <row r="2869" spans="1:10" x14ac:dyDescent="0.25">
      <c r="A2869" s="1142">
        <v>2</v>
      </c>
      <c r="B2869" s="1142">
        <v>8</v>
      </c>
      <c r="C2869" s="1142">
        <v>1</v>
      </c>
      <c r="D2869" s="1142">
        <v>18</v>
      </c>
      <c r="E2869" s="1142">
        <v>29</v>
      </c>
      <c r="F2869" s="1143" t="str">
        <f t="shared" si="88"/>
        <v>02.08.01.18.029</v>
      </c>
      <c r="G2869" s="1144"/>
      <c r="H2869" s="1142" t="s">
        <v>3488</v>
      </c>
      <c r="J2869" s="1142" t="str">
        <f t="shared" si="89"/>
        <v>02.08.01.18.029 Localizer/Simulator</v>
      </c>
    </row>
    <row r="2870" spans="1:10" x14ac:dyDescent="0.25">
      <c r="A2870" s="1142">
        <v>2</v>
      </c>
      <c r="B2870" s="1142">
        <v>8</v>
      </c>
      <c r="C2870" s="1142">
        <v>1</v>
      </c>
      <c r="D2870" s="1142">
        <v>18</v>
      </c>
      <c r="E2870" s="1142">
        <v>30</v>
      </c>
      <c r="F2870" s="1143" t="str">
        <f t="shared" si="88"/>
        <v>02.08.01.18.030</v>
      </c>
      <c r="G2870" s="1144"/>
      <c r="H2870" s="1142" t="s">
        <v>3489</v>
      </c>
      <c r="J2870" s="1142" t="str">
        <f t="shared" si="89"/>
        <v>02.08.01.18.030 Alat Kedokteran Radiologi Lain-Lain</v>
      </c>
    </row>
    <row r="2871" spans="1:10" x14ac:dyDescent="0.25">
      <c r="A2871" s="1142">
        <v>2</v>
      </c>
      <c r="B2871" s="1142">
        <v>8</v>
      </c>
      <c r="C2871" s="1142">
        <v>1</v>
      </c>
      <c r="D2871" s="1142">
        <v>19</v>
      </c>
      <c r="E2871" s="1142">
        <v>1</v>
      </c>
      <c r="F2871" s="1143" t="str">
        <f t="shared" si="88"/>
        <v>02.08.01.19.001</v>
      </c>
      <c r="G2871" s="1144"/>
      <c r="H2871" s="1142" t="s">
        <v>3490</v>
      </c>
      <c r="J2871" s="1142" t="str">
        <f t="shared" si="89"/>
        <v>02.08.01.19.001 Electro Countary Treatment</v>
      </c>
    </row>
    <row r="2872" spans="1:10" x14ac:dyDescent="0.25">
      <c r="A2872" s="1142">
        <v>2</v>
      </c>
      <c r="B2872" s="1142">
        <v>8</v>
      </c>
      <c r="C2872" s="1142">
        <v>1</v>
      </c>
      <c r="D2872" s="1142">
        <v>19</v>
      </c>
      <c r="E2872" s="1142">
        <v>2</v>
      </c>
      <c r="F2872" s="1143" t="str">
        <f t="shared" si="88"/>
        <v>02.08.01.19.002</v>
      </c>
      <c r="G2872" s="1144"/>
      <c r="H2872" s="1142" t="s">
        <v>3491</v>
      </c>
      <c r="J2872" s="1142" t="str">
        <f t="shared" si="89"/>
        <v>02.08.01.19.002 Ultra Violet Unit</v>
      </c>
    </row>
    <row r="2873" spans="1:10" x14ac:dyDescent="0.25">
      <c r="A2873" s="1142">
        <v>2</v>
      </c>
      <c r="B2873" s="1142">
        <v>8</v>
      </c>
      <c r="C2873" s="1142">
        <v>1</v>
      </c>
      <c r="D2873" s="1142">
        <v>19</v>
      </c>
      <c r="E2873" s="1142">
        <v>3</v>
      </c>
      <c r="F2873" s="1143" t="str">
        <f t="shared" si="88"/>
        <v>02.08.01.19.003</v>
      </c>
      <c r="G2873" s="1144"/>
      <c r="H2873" s="1142" t="s">
        <v>3189</v>
      </c>
      <c r="J2873" s="1142" t="str">
        <f t="shared" si="89"/>
        <v>02.08.01.19.003 Examination Lamp</v>
      </c>
    </row>
    <row r="2874" spans="1:10" x14ac:dyDescent="0.25">
      <c r="A2874" s="1142">
        <v>2</v>
      </c>
      <c r="B2874" s="1142">
        <v>8</v>
      </c>
      <c r="C2874" s="1142">
        <v>1</v>
      </c>
      <c r="D2874" s="1142">
        <v>19</v>
      </c>
      <c r="E2874" s="1142">
        <v>4</v>
      </c>
      <c r="F2874" s="1143" t="str">
        <f t="shared" si="88"/>
        <v>02.08.01.19.004</v>
      </c>
      <c r="G2874" s="1144"/>
      <c r="H2874" s="1142" t="s">
        <v>3492</v>
      </c>
      <c r="J2874" s="1142" t="str">
        <f t="shared" si="89"/>
        <v>02.08.01.19.004 Tissue Incubator</v>
      </c>
    </row>
    <row r="2875" spans="1:10" x14ac:dyDescent="0.25">
      <c r="A2875" s="1142">
        <v>2</v>
      </c>
      <c r="B2875" s="1142">
        <v>8</v>
      </c>
      <c r="C2875" s="1142">
        <v>1</v>
      </c>
      <c r="D2875" s="1142">
        <v>19</v>
      </c>
      <c r="E2875" s="1142">
        <v>5</v>
      </c>
      <c r="F2875" s="1143" t="str">
        <f t="shared" si="88"/>
        <v>02.08.01.19.005</v>
      </c>
      <c r="G2875" s="1144"/>
      <c r="H2875" s="1142" t="s">
        <v>3493</v>
      </c>
      <c r="J2875" s="1142" t="str">
        <f t="shared" si="89"/>
        <v>02.08.01.19.005 Sterillizer</v>
      </c>
    </row>
    <row r="2876" spans="1:10" x14ac:dyDescent="0.25">
      <c r="A2876" s="1142">
        <v>2</v>
      </c>
      <c r="B2876" s="1142">
        <v>8</v>
      </c>
      <c r="C2876" s="1142">
        <v>1</v>
      </c>
      <c r="D2876" s="1142">
        <v>19</v>
      </c>
      <c r="E2876" s="1142">
        <v>6</v>
      </c>
      <c r="F2876" s="1143" t="str">
        <f t="shared" si="88"/>
        <v>02.08.01.19.006</v>
      </c>
      <c r="G2876" s="1144"/>
      <c r="H2876" s="1142" t="s">
        <v>3494</v>
      </c>
      <c r="J2876" s="1142" t="str">
        <f t="shared" si="89"/>
        <v>02.08.01.19.006 Dematology Laser</v>
      </c>
    </row>
    <row r="2877" spans="1:10" x14ac:dyDescent="0.25">
      <c r="A2877" s="1142">
        <v>2</v>
      </c>
      <c r="B2877" s="1142">
        <v>8</v>
      </c>
      <c r="C2877" s="1142">
        <v>1</v>
      </c>
      <c r="D2877" s="1142">
        <v>19</v>
      </c>
      <c r="E2877" s="1142">
        <v>7</v>
      </c>
      <c r="F2877" s="1143" t="str">
        <f t="shared" si="88"/>
        <v>02.08.01.19.007</v>
      </c>
      <c r="G2877" s="1144"/>
      <c r="H2877" s="1142" t="s">
        <v>3495</v>
      </c>
      <c r="J2877" s="1142" t="str">
        <f t="shared" si="89"/>
        <v>02.08.01.19.007 Skin Draffting</v>
      </c>
    </row>
    <row r="2878" spans="1:10" x14ac:dyDescent="0.25">
      <c r="A2878" s="1142">
        <v>2</v>
      </c>
      <c r="B2878" s="1142">
        <v>8</v>
      </c>
      <c r="C2878" s="1142">
        <v>1</v>
      </c>
      <c r="D2878" s="1142">
        <v>19</v>
      </c>
      <c r="E2878" s="1142">
        <v>8</v>
      </c>
      <c r="F2878" s="1143" t="str">
        <f t="shared" si="88"/>
        <v>02.08.01.19.008</v>
      </c>
      <c r="G2878" s="1144"/>
      <c r="H2878" s="1142" t="s">
        <v>3496</v>
      </c>
      <c r="J2878" s="1142" t="str">
        <f t="shared" si="89"/>
        <v>02.08.01.19.008 Alat Kedokteran Kulit dan Kelamin Lain-Lain</v>
      </c>
    </row>
    <row r="2879" spans="1:10" x14ac:dyDescent="0.25">
      <c r="A2879" s="1142">
        <v>2</v>
      </c>
      <c r="B2879" s="1142">
        <v>8</v>
      </c>
      <c r="C2879" s="1142">
        <v>1</v>
      </c>
      <c r="D2879" s="1142">
        <v>20</v>
      </c>
      <c r="E2879" s="1142">
        <v>1</v>
      </c>
      <c r="F2879" s="1143" t="str">
        <f t="shared" si="88"/>
        <v>02.08.01.20.001</v>
      </c>
      <c r="G2879" s="1144"/>
      <c r="H2879" s="1142" t="s">
        <v>3497</v>
      </c>
      <c r="J2879" s="1142" t="str">
        <f t="shared" si="89"/>
        <v>02.08.01.20.001 Vebtilator</v>
      </c>
    </row>
    <row r="2880" spans="1:10" x14ac:dyDescent="0.25">
      <c r="A2880" s="1142">
        <v>2</v>
      </c>
      <c r="B2880" s="1142">
        <v>8</v>
      </c>
      <c r="C2880" s="1142">
        <v>1</v>
      </c>
      <c r="D2880" s="1142">
        <v>20</v>
      </c>
      <c r="E2880" s="1142">
        <v>2</v>
      </c>
      <c r="F2880" s="1143" t="str">
        <f t="shared" si="88"/>
        <v>02.08.01.20.002</v>
      </c>
      <c r="G2880" s="1144"/>
      <c r="H2880" s="1142" t="s">
        <v>3498</v>
      </c>
      <c r="J2880" s="1142" t="str">
        <f t="shared" si="89"/>
        <v>02.08.01.20.002 Defibrillator</v>
      </c>
    </row>
    <row r="2881" spans="1:10" x14ac:dyDescent="0.25">
      <c r="A2881" s="1142">
        <v>2</v>
      </c>
      <c r="B2881" s="1142">
        <v>8</v>
      </c>
      <c r="C2881" s="1142">
        <v>1</v>
      </c>
      <c r="D2881" s="1142">
        <v>20</v>
      </c>
      <c r="E2881" s="1142">
        <v>3</v>
      </c>
      <c r="F2881" s="1143" t="str">
        <f t="shared" si="88"/>
        <v>02.08.01.20.003</v>
      </c>
      <c r="G2881" s="1144"/>
      <c r="H2881" s="1142" t="s">
        <v>3422</v>
      </c>
      <c r="J2881" s="1142" t="str">
        <f t="shared" si="89"/>
        <v>02.08.01.20.003 Bed Side Monitor</v>
      </c>
    </row>
    <row r="2882" spans="1:10" x14ac:dyDescent="0.25">
      <c r="A2882" s="1142">
        <v>2</v>
      </c>
      <c r="B2882" s="1142">
        <v>8</v>
      </c>
      <c r="C2882" s="1142">
        <v>1</v>
      </c>
      <c r="D2882" s="1142">
        <v>20</v>
      </c>
      <c r="E2882" s="1142">
        <v>4</v>
      </c>
      <c r="F2882" s="1143" t="str">
        <f t="shared" si="88"/>
        <v>02.08.01.20.004</v>
      </c>
      <c r="G2882" s="1144"/>
      <c r="H2882" s="1142" t="s">
        <v>3084</v>
      </c>
      <c r="J2882" s="1142" t="str">
        <f t="shared" si="89"/>
        <v>02.08.01.20.004 Operating Lamp</v>
      </c>
    </row>
    <row r="2883" spans="1:10" x14ac:dyDescent="0.25">
      <c r="A2883" s="1142">
        <v>2</v>
      </c>
      <c r="B2883" s="1142">
        <v>8</v>
      </c>
      <c r="C2883" s="1142">
        <v>1</v>
      </c>
      <c r="D2883" s="1142">
        <v>20</v>
      </c>
      <c r="E2883" s="1142">
        <v>5</v>
      </c>
      <c r="F2883" s="1143" t="str">
        <f t="shared" si="88"/>
        <v>02.08.01.20.005</v>
      </c>
      <c r="G2883" s="1144"/>
      <c r="H2883" s="1142" t="s">
        <v>3493</v>
      </c>
      <c r="J2883" s="1142" t="str">
        <f t="shared" si="89"/>
        <v>02.08.01.20.005 Sterillizer</v>
      </c>
    </row>
    <row r="2884" spans="1:10" x14ac:dyDescent="0.25">
      <c r="A2884" s="1142">
        <v>2</v>
      </c>
      <c r="B2884" s="1142">
        <v>8</v>
      </c>
      <c r="C2884" s="1142">
        <v>1</v>
      </c>
      <c r="D2884" s="1142">
        <v>20</v>
      </c>
      <c r="E2884" s="1142">
        <v>6</v>
      </c>
      <c r="F2884" s="1143" t="str">
        <f t="shared" ref="F2884:F2947" si="90">IF(A2884&lt;&gt;"",RIGHT("0"&amp;A2884,2)&amp;"."&amp;RIGHT("0"&amp;B2884,2)&amp;"."&amp;RIGHT("0"&amp;C2884,2)&amp;"."&amp;RIGHT("0"&amp;D2884,2)&amp;"."&amp;IF(LEN(E2884)&lt;3,RIGHT("00"&amp;E2884,3),E2884),"")</f>
        <v>02.08.01.20.006</v>
      </c>
      <c r="G2884" s="1144"/>
      <c r="H2884" s="1142" t="s">
        <v>2944</v>
      </c>
      <c r="J2884" s="1142" t="str">
        <f t="shared" ref="J2884:J2947" si="91">F2884&amp;" "&amp;H2884</f>
        <v>02.08.01.20.006 Suction Pump</v>
      </c>
    </row>
    <row r="2885" spans="1:10" x14ac:dyDescent="0.25">
      <c r="A2885" s="1142">
        <v>2</v>
      </c>
      <c r="B2885" s="1142">
        <v>8</v>
      </c>
      <c r="C2885" s="1142">
        <v>1</v>
      </c>
      <c r="D2885" s="1142">
        <v>20</v>
      </c>
      <c r="E2885" s="1142">
        <v>7</v>
      </c>
      <c r="F2885" s="1143" t="str">
        <f t="shared" si="90"/>
        <v>02.08.01.20.007</v>
      </c>
      <c r="G2885" s="1144"/>
      <c r="H2885" s="1142" t="s">
        <v>3086</v>
      </c>
      <c r="J2885" s="1142" t="str">
        <f t="shared" si="91"/>
        <v>02.08.01.20.007 Electro Surgery</v>
      </c>
    </row>
    <row r="2886" spans="1:10" x14ac:dyDescent="0.25">
      <c r="A2886" s="1142">
        <v>2</v>
      </c>
      <c r="B2886" s="1142">
        <v>8</v>
      </c>
      <c r="C2886" s="1142">
        <v>1</v>
      </c>
      <c r="D2886" s="1142">
        <v>20</v>
      </c>
      <c r="E2886" s="1142">
        <v>8</v>
      </c>
      <c r="F2886" s="1143" t="str">
        <f t="shared" si="90"/>
        <v>02.08.01.20.008</v>
      </c>
      <c r="G2886" s="1144"/>
      <c r="H2886" s="1142" t="s">
        <v>3418</v>
      </c>
      <c r="J2886" s="1142" t="str">
        <f t="shared" si="91"/>
        <v>02.08.01.20.008 Anaesthesi Apparatus</v>
      </c>
    </row>
    <row r="2887" spans="1:10" x14ac:dyDescent="0.25">
      <c r="A2887" s="1142">
        <v>2</v>
      </c>
      <c r="B2887" s="1142">
        <v>8</v>
      </c>
      <c r="C2887" s="1142">
        <v>1</v>
      </c>
      <c r="D2887" s="1142">
        <v>20</v>
      </c>
      <c r="E2887" s="1142">
        <v>9</v>
      </c>
      <c r="F2887" s="1143" t="str">
        <f t="shared" si="90"/>
        <v>02.08.01.20.009</v>
      </c>
      <c r="G2887" s="1144"/>
      <c r="H2887" s="1142" t="s">
        <v>3499</v>
      </c>
      <c r="J2887" s="1142" t="str">
        <f t="shared" si="91"/>
        <v>02.08.01.20.009 X-Ray Unit</v>
      </c>
    </row>
    <row r="2888" spans="1:10" x14ac:dyDescent="0.25">
      <c r="A2888" s="1142">
        <v>2</v>
      </c>
      <c r="B2888" s="1142">
        <v>8</v>
      </c>
      <c r="C2888" s="1142">
        <v>1</v>
      </c>
      <c r="D2888" s="1142">
        <v>20</v>
      </c>
      <c r="E2888" s="1142">
        <v>10</v>
      </c>
      <c r="F2888" s="1143" t="str">
        <f t="shared" si="90"/>
        <v>02.08.01.20.010</v>
      </c>
      <c r="G2888" s="1144"/>
      <c r="H2888" s="1142" t="s">
        <v>3094</v>
      </c>
      <c r="J2888" s="1142" t="str">
        <f t="shared" si="91"/>
        <v>02.08.01.20.010 Infusion Pump</v>
      </c>
    </row>
    <row r="2889" spans="1:10" x14ac:dyDescent="0.25">
      <c r="A2889" s="1142">
        <v>2</v>
      </c>
      <c r="B2889" s="1142">
        <v>8</v>
      </c>
      <c r="C2889" s="1142">
        <v>1</v>
      </c>
      <c r="D2889" s="1142">
        <v>20</v>
      </c>
      <c r="E2889" s="1142">
        <v>11</v>
      </c>
      <c r="F2889" s="1143" t="str">
        <f t="shared" si="90"/>
        <v>02.08.01.20.011</v>
      </c>
      <c r="G2889" s="1144"/>
      <c r="H2889" s="1142" t="s">
        <v>3500</v>
      </c>
      <c r="J2889" s="1142" t="str">
        <f t="shared" si="91"/>
        <v>02.08.01.20.011 Inhalation Unit</v>
      </c>
    </row>
    <row r="2890" spans="1:10" x14ac:dyDescent="0.25">
      <c r="A2890" s="1142">
        <v>2</v>
      </c>
      <c r="B2890" s="1142">
        <v>8</v>
      </c>
      <c r="C2890" s="1142">
        <v>1</v>
      </c>
      <c r="D2890" s="1142">
        <v>20</v>
      </c>
      <c r="E2890" s="1142">
        <v>12</v>
      </c>
      <c r="F2890" s="1143" t="str">
        <f t="shared" si="90"/>
        <v>02.08.01.20.012</v>
      </c>
      <c r="G2890" s="1144"/>
      <c r="H2890" s="1142" t="s">
        <v>3085</v>
      </c>
      <c r="J2890" s="1142" t="str">
        <f t="shared" si="91"/>
        <v>02.08.01.20.012 Operating Table</v>
      </c>
    </row>
    <row r="2891" spans="1:10" x14ac:dyDescent="0.25">
      <c r="A2891" s="1142">
        <v>2</v>
      </c>
      <c r="B2891" s="1142">
        <v>8</v>
      </c>
      <c r="C2891" s="1142">
        <v>1</v>
      </c>
      <c r="D2891" s="1142">
        <v>20</v>
      </c>
      <c r="E2891" s="1142">
        <v>13</v>
      </c>
      <c r="F2891" s="1143" t="str">
        <f t="shared" si="90"/>
        <v>02.08.01.20.013</v>
      </c>
      <c r="G2891" s="1144"/>
      <c r="H2891" s="1142" t="s">
        <v>3501</v>
      </c>
      <c r="J2891" s="1142" t="str">
        <f t="shared" si="91"/>
        <v>02.08.01.20.013 Oxigen Test</v>
      </c>
    </row>
    <row r="2892" spans="1:10" x14ac:dyDescent="0.25">
      <c r="A2892" s="1142">
        <v>2</v>
      </c>
      <c r="B2892" s="1142">
        <v>8</v>
      </c>
      <c r="C2892" s="1142">
        <v>1</v>
      </c>
      <c r="D2892" s="1142">
        <v>20</v>
      </c>
      <c r="E2892" s="1142">
        <v>14</v>
      </c>
      <c r="F2892" s="1143" t="str">
        <f t="shared" si="90"/>
        <v>02.08.01.20.014</v>
      </c>
      <c r="G2892" s="1144"/>
      <c r="H2892" s="1142" t="s">
        <v>3228</v>
      </c>
      <c r="J2892" s="1142" t="str">
        <f t="shared" si="91"/>
        <v>02.08.01.20.014 Suction Thorax</v>
      </c>
    </row>
    <row r="2893" spans="1:10" x14ac:dyDescent="0.25">
      <c r="A2893" s="1142">
        <v>2</v>
      </c>
      <c r="B2893" s="1142">
        <v>8</v>
      </c>
      <c r="C2893" s="1142">
        <v>1</v>
      </c>
      <c r="D2893" s="1142">
        <v>20</v>
      </c>
      <c r="E2893" s="1142">
        <v>15</v>
      </c>
      <c r="F2893" s="1143" t="str">
        <f t="shared" si="90"/>
        <v>02.08.01.20.015</v>
      </c>
      <c r="G2893" s="1144"/>
      <c r="H2893" s="1142" t="s">
        <v>3502</v>
      </c>
      <c r="J2893" s="1142" t="str">
        <f t="shared" si="91"/>
        <v>02.08.01.20.015 Emergency Kit</v>
      </c>
    </row>
    <row r="2894" spans="1:10" x14ac:dyDescent="0.25">
      <c r="A2894" s="1142">
        <v>2</v>
      </c>
      <c r="B2894" s="1142">
        <v>8</v>
      </c>
      <c r="C2894" s="1142">
        <v>1</v>
      </c>
      <c r="D2894" s="1142">
        <v>20</v>
      </c>
      <c r="E2894" s="1142">
        <v>16</v>
      </c>
      <c r="F2894" s="1143" t="str">
        <f t="shared" si="90"/>
        <v>02.08.01.20.016</v>
      </c>
      <c r="G2894" s="1144"/>
      <c r="H2894" s="1142" t="s">
        <v>3503</v>
      </c>
      <c r="J2894" s="1142" t="str">
        <f t="shared" si="91"/>
        <v>02.08.01.20.016 Alat Kedokteran Gawat Darurat Lain-Lain</v>
      </c>
    </row>
    <row r="2895" spans="1:10" x14ac:dyDescent="0.25">
      <c r="A2895" s="1142">
        <v>2</v>
      </c>
      <c r="B2895" s="1142">
        <v>8</v>
      </c>
      <c r="C2895" s="1142">
        <v>1</v>
      </c>
      <c r="D2895" s="1142">
        <v>21</v>
      </c>
      <c r="E2895" s="1142">
        <v>1</v>
      </c>
      <c r="F2895" s="1143" t="str">
        <f t="shared" si="90"/>
        <v>02.08.01.21.001</v>
      </c>
      <c r="G2895" s="1144"/>
      <c r="H2895" s="1142" t="s">
        <v>3504</v>
      </c>
      <c r="J2895" s="1142" t="str">
        <f t="shared" si="91"/>
        <v>02.08.01.21.001 EEG</v>
      </c>
    </row>
    <row r="2896" spans="1:10" x14ac:dyDescent="0.25">
      <c r="A2896" s="1142">
        <v>2</v>
      </c>
      <c r="B2896" s="1142">
        <v>8</v>
      </c>
      <c r="C2896" s="1142">
        <v>1</v>
      </c>
      <c r="D2896" s="1142">
        <v>21</v>
      </c>
      <c r="E2896" s="1142">
        <v>2</v>
      </c>
      <c r="F2896" s="1143" t="str">
        <f t="shared" si="90"/>
        <v>02.08.01.21.002</v>
      </c>
      <c r="G2896" s="1144"/>
      <c r="H2896" s="1142" t="s">
        <v>3505</v>
      </c>
      <c r="J2896" s="1142" t="str">
        <f t="shared" si="91"/>
        <v>02.08.01.21.002 EMG</v>
      </c>
    </row>
    <row r="2897" spans="1:10" x14ac:dyDescent="0.25">
      <c r="A2897" s="1142">
        <v>2</v>
      </c>
      <c r="B2897" s="1142">
        <v>8</v>
      </c>
      <c r="C2897" s="1142">
        <v>1</v>
      </c>
      <c r="D2897" s="1142">
        <v>21</v>
      </c>
      <c r="E2897" s="1142">
        <v>3</v>
      </c>
      <c r="F2897" s="1143" t="str">
        <f t="shared" si="90"/>
        <v>02.08.01.21.003</v>
      </c>
      <c r="G2897" s="1144"/>
      <c r="H2897" s="1142" t="s">
        <v>3506</v>
      </c>
      <c r="J2897" s="1142" t="str">
        <f t="shared" si="91"/>
        <v>02.08.01.21.003 Electro Shock Therapy</v>
      </c>
    </row>
    <row r="2898" spans="1:10" x14ac:dyDescent="0.25">
      <c r="A2898" s="1142">
        <v>2</v>
      </c>
      <c r="B2898" s="1142">
        <v>8</v>
      </c>
      <c r="C2898" s="1142">
        <v>1</v>
      </c>
      <c r="D2898" s="1142">
        <v>21</v>
      </c>
      <c r="E2898" s="1142">
        <v>4</v>
      </c>
      <c r="F2898" s="1143" t="str">
        <f t="shared" si="90"/>
        <v>02.08.01.21.004</v>
      </c>
      <c r="G2898" s="1144"/>
      <c r="H2898" s="1142" t="s">
        <v>3416</v>
      </c>
      <c r="J2898" s="1142" t="str">
        <f t="shared" si="91"/>
        <v>02.08.01.21.004 Electro Stimulator</v>
      </c>
    </row>
    <row r="2899" spans="1:10" x14ac:dyDescent="0.25">
      <c r="A2899" s="1142">
        <v>2</v>
      </c>
      <c r="B2899" s="1142">
        <v>8</v>
      </c>
      <c r="C2899" s="1142">
        <v>1</v>
      </c>
      <c r="D2899" s="1142">
        <v>21</v>
      </c>
      <c r="E2899" s="1142">
        <v>5</v>
      </c>
      <c r="F2899" s="1143" t="str">
        <f t="shared" si="90"/>
        <v>02.08.01.21.005</v>
      </c>
      <c r="G2899" s="1144"/>
      <c r="H2899" s="1142" t="s">
        <v>3498</v>
      </c>
      <c r="J2899" s="1142" t="str">
        <f t="shared" si="91"/>
        <v>02.08.01.21.005 Defibrillator</v>
      </c>
    </row>
    <row r="2900" spans="1:10" x14ac:dyDescent="0.25">
      <c r="A2900" s="1142">
        <v>2</v>
      </c>
      <c r="B2900" s="1142">
        <v>8</v>
      </c>
      <c r="C2900" s="1142">
        <v>1</v>
      </c>
      <c r="D2900" s="1142">
        <v>21</v>
      </c>
      <c r="E2900" s="1142">
        <v>6</v>
      </c>
      <c r="F2900" s="1143" t="str">
        <f t="shared" si="90"/>
        <v>02.08.01.21.006</v>
      </c>
      <c r="G2900" s="1144"/>
      <c r="H2900" s="1142" t="s">
        <v>2944</v>
      </c>
      <c r="J2900" s="1142" t="str">
        <f t="shared" si="91"/>
        <v>02.08.01.21.006 Suction Pump</v>
      </c>
    </row>
    <row r="2901" spans="1:10" x14ac:dyDescent="0.25">
      <c r="A2901" s="1142">
        <v>2</v>
      </c>
      <c r="B2901" s="1142">
        <v>8</v>
      </c>
      <c r="C2901" s="1142">
        <v>1</v>
      </c>
      <c r="D2901" s="1142">
        <v>21</v>
      </c>
      <c r="E2901" s="1142">
        <v>7</v>
      </c>
      <c r="F2901" s="1143" t="str">
        <f t="shared" si="90"/>
        <v>02.08.01.21.007</v>
      </c>
      <c r="G2901" s="1144"/>
      <c r="H2901" s="1142" t="s">
        <v>3419</v>
      </c>
      <c r="J2901" s="1142" t="str">
        <f t="shared" si="91"/>
        <v>02.08.01.21.007 Spygmomameter</v>
      </c>
    </row>
    <row r="2902" spans="1:10" x14ac:dyDescent="0.25">
      <c r="A2902" s="1142">
        <v>2</v>
      </c>
      <c r="B2902" s="1142">
        <v>8</v>
      </c>
      <c r="C2902" s="1142">
        <v>1</v>
      </c>
      <c r="D2902" s="1142">
        <v>21</v>
      </c>
      <c r="E2902" s="1142">
        <v>8</v>
      </c>
      <c r="F2902" s="1143" t="str">
        <f t="shared" si="90"/>
        <v>02.08.01.21.008</v>
      </c>
      <c r="G2902" s="1144"/>
      <c r="H2902" s="1142" t="s">
        <v>3507</v>
      </c>
      <c r="J2902" s="1142" t="str">
        <f t="shared" si="91"/>
        <v>02.08.01.21.008 Scale</v>
      </c>
    </row>
    <row r="2903" spans="1:10" x14ac:dyDescent="0.25">
      <c r="A2903" s="1142">
        <v>2</v>
      </c>
      <c r="B2903" s="1142">
        <v>8</v>
      </c>
      <c r="C2903" s="1142">
        <v>1</v>
      </c>
      <c r="D2903" s="1142">
        <v>21</v>
      </c>
      <c r="E2903" s="1142">
        <v>9</v>
      </c>
      <c r="F2903" s="1143" t="str">
        <f t="shared" si="90"/>
        <v>02.08.01.21.009</v>
      </c>
      <c r="G2903" s="1144"/>
      <c r="H2903" s="1142" t="s">
        <v>3508</v>
      </c>
      <c r="J2903" s="1142" t="str">
        <f t="shared" si="91"/>
        <v>02.08.01.21.009 Stoboscapes</v>
      </c>
    </row>
    <row r="2904" spans="1:10" x14ac:dyDescent="0.25">
      <c r="A2904" s="1142">
        <v>2</v>
      </c>
      <c r="B2904" s="1142">
        <v>8</v>
      </c>
      <c r="C2904" s="1142">
        <v>1</v>
      </c>
      <c r="D2904" s="1142">
        <v>21</v>
      </c>
      <c r="E2904" s="1142">
        <v>10</v>
      </c>
      <c r="F2904" s="1143" t="str">
        <f t="shared" si="90"/>
        <v>02.08.01.21.010</v>
      </c>
      <c r="G2904" s="1144"/>
      <c r="H2904" s="1142" t="s">
        <v>3188</v>
      </c>
      <c r="J2904" s="1142" t="str">
        <f t="shared" si="91"/>
        <v>02.08.01.21.010 Examination Table</v>
      </c>
    </row>
    <row r="2905" spans="1:10" x14ac:dyDescent="0.25">
      <c r="A2905" s="1142">
        <v>2</v>
      </c>
      <c r="B2905" s="1142">
        <v>8</v>
      </c>
      <c r="C2905" s="1142">
        <v>1</v>
      </c>
      <c r="D2905" s="1142">
        <v>21</v>
      </c>
      <c r="E2905" s="1142">
        <v>11</v>
      </c>
      <c r="F2905" s="1143" t="str">
        <f t="shared" si="90"/>
        <v>02.08.01.21.011</v>
      </c>
      <c r="G2905" s="1144"/>
      <c r="H2905" s="1142" t="s">
        <v>3189</v>
      </c>
      <c r="J2905" s="1142" t="str">
        <f t="shared" si="91"/>
        <v>02.08.01.21.011 Examination Lamp</v>
      </c>
    </row>
    <row r="2906" spans="1:10" x14ac:dyDescent="0.25">
      <c r="A2906" s="1142">
        <v>2</v>
      </c>
      <c r="B2906" s="1142">
        <v>8</v>
      </c>
      <c r="C2906" s="1142">
        <v>1</v>
      </c>
      <c r="D2906" s="1142">
        <v>21</v>
      </c>
      <c r="E2906" s="1142">
        <v>12</v>
      </c>
      <c r="F2906" s="1143" t="str">
        <f t="shared" si="90"/>
        <v>02.08.01.21.012</v>
      </c>
      <c r="G2906" s="1144"/>
      <c r="H2906" s="1142" t="s">
        <v>3424</v>
      </c>
      <c r="J2906" s="1142" t="str">
        <f t="shared" si="91"/>
        <v>02.08.01.21.012 Resuscitator</v>
      </c>
    </row>
    <row r="2907" spans="1:10" x14ac:dyDescent="0.25">
      <c r="A2907" s="1142">
        <v>2</v>
      </c>
      <c r="B2907" s="1142">
        <v>8</v>
      </c>
      <c r="C2907" s="1142">
        <v>1</v>
      </c>
      <c r="D2907" s="1142">
        <v>21</v>
      </c>
      <c r="E2907" s="1142">
        <v>13</v>
      </c>
      <c r="F2907" s="1143" t="str">
        <f t="shared" si="90"/>
        <v>02.08.01.21.013</v>
      </c>
      <c r="G2907" s="1144"/>
      <c r="H2907" s="1142" t="s">
        <v>3509</v>
      </c>
      <c r="J2907" s="1142" t="str">
        <f t="shared" si="91"/>
        <v>02.08.01.21.013 Alat Kedokteran Jiwa Lain-Lain</v>
      </c>
    </row>
    <row r="2908" spans="1:10" x14ac:dyDescent="0.25">
      <c r="A2908" s="1142">
        <v>2</v>
      </c>
      <c r="B2908" s="1142">
        <v>8</v>
      </c>
      <c r="C2908" s="1142">
        <v>2</v>
      </c>
      <c r="D2908" s="1142">
        <v>1</v>
      </c>
      <c r="E2908" s="1142">
        <v>1</v>
      </c>
      <c r="F2908" s="1143" t="str">
        <f t="shared" si="90"/>
        <v>02.08.02.01.001</v>
      </c>
      <c r="G2908" s="1144"/>
      <c r="H2908" s="1142" t="s">
        <v>3510</v>
      </c>
      <c r="J2908" s="1142" t="str">
        <f t="shared" si="91"/>
        <v>02.08.02.01.001 Nurset Set</v>
      </c>
    </row>
    <row r="2909" spans="1:10" x14ac:dyDescent="0.25">
      <c r="A2909" s="1142">
        <v>2</v>
      </c>
      <c r="B2909" s="1142">
        <v>8</v>
      </c>
      <c r="C2909" s="1142">
        <v>2</v>
      </c>
      <c r="D2909" s="1142">
        <v>1</v>
      </c>
      <c r="E2909" s="1142">
        <v>2</v>
      </c>
      <c r="F2909" s="1143" t="str">
        <f t="shared" si="90"/>
        <v>02.08.02.01.002</v>
      </c>
      <c r="G2909" s="1144"/>
      <c r="H2909" s="1142" t="s">
        <v>3511</v>
      </c>
      <c r="J2909" s="1142" t="str">
        <f t="shared" si="91"/>
        <v>02.08.02.01.002 Alat Kesehatan Perawatan Lain-Lain</v>
      </c>
    </row>
    <row r="2910" spans="1:10" x14ac:dyDescent="0.25">
      <c r="A2910" s="1142">
        <v>2</v>
      </c>
      <c r="B2910" s="1142">
        <v>8</v>
      </c>
      <c r="C2910" s="1142">
        <v>2</v>
      </c>
      <c r="D2910" s="1142">
        <v>2</v>
      </c>
      <c r="E2910" s="1142">
        <v>1</v>
      </c>
      <c r="F2910" s="1143" t="str">
        <f t="shared" si="90"/>
        <v>02.08.02.02.001</v>
      </c>
      <c r="G2910" s="1144"/>
      <c r="H2910" s="1142" t="s">
        <v>3512</v>
      </c>
      <c r="J2910" s="1142" t="str">
        <f t="shared" si="91"/>
        <v>02.08.02.02.001 Short Wave Diathermy</v>
      </c>
    </row>
    <row r="2911" spans="1:10" x14ac:dyDescent="0.25">
      <c r="A2911" s="1142">
        <v>2</v>
      </c>
      <c r="B2911" s="1142">
        <v>8</v>
      </c>
      <c r="C2911" s="1142">
        <v>2</v>
      </c>
      <c r="D2911" s="1142">
        <v>2</v>
      </c>
      <c r="E2911" s="1142">
        <v>2</v>
      </c>
      <c r="F2911" s="1143" t="str">
        <f t="shared" si="90"/>
        <v>02.08.02.02.002</v>
      </c>
      <c r="G2911" s="1144"/>
      <c r="H2911" s="1142" t="s">
        <v>3513</v>
      </c>
      <c r="J2911" s="1142" t="str">
        <f t="shared" si="91"/>
        <v>02.08.02.02.002 Micro Wave Diathermy</v>
      </c>
    </row>
    <row r="2912" spans="1:10" x14ac:dyDescent="0.25">
      <c r="A2912" s="1142">
        <v>2</v>
      </c>
      <c r="B2912" s="1142">
        <v>8</v>
      </c>
      <c r="C2912" s="1142">
        <v>2</v>
      </c>
      <c r="D2912" s="1142">
        <v>2</v>
      </c>
      <c r="E2912" s="1142">
        <v>3</v>
      </c>
      <c r="F2912" s="1143" t="str">
        <f t="shared" si="90"/>
        <v>02.08.02.02.003</v>
      </c>
      <c r="G2912" s="1144"/>
      <c r="H2912" s="1142" t="s">
        <v>3514</v>
      </c>
      <c r="J2912" s="1142" t="str">
        <f t="shared" si="91"/>
        <v>02.08.02.02.003 Ultra Sound Therapy</v>
      </c>
    </row>
    <row r="2913" spans="1:10" x14ac:dyDescent="0.25">
      <c r="A2913" s="1142">
        <v>2</v>
      </c>
      <c r="B2913" s="1142">
        <v>8</v>
      </c>
      <c r="C2913" s="1142">
        <v>2</v>
      </c>
      <c r="D2913" s="1142">
        <v>2</v>
      </c>
      <c r="E2913" s="1142">
        <v>4</v>
      </c>
      <c r="F2913" s="1143" t="str">
        <f t="shared" si="90"/>
        <v>02.08.02.02.004</v>
      </c>
      <c r="G2913" s="1144"/>
      <c r="H2913" s="1142" t="s">
        <v>3515</v>
      </c>
      <c r="J2913" s="1142" t="str">
        <f t="shared" si="91"/>
        <v>02.08.02.02.004 LF Electro Therapy</v>
      </c>
    </row>
    <row r="2914" spans="1:10" x14ac:dyDescent="0.25">
      <c r="A2914" s="1142">
        <v>2</v>
      </c>
      <c r="B2914" s="1142">
        <v>8</v>
      </c>
      <c r="C2914" s="1142">
        <v>2</v>
      </c>
      <c r="D2914" s="1142">
        <v>2</v>
      </c>
      <c r="E2914" s="1142">
        <v>5</v>
      </c>
      <c r="F2914" s="1143" t="str">
        <f t="shared" si="90"/>
        <v>02.08.02.02.005</v>
      </c>
      <c r="G2914" s="1144"/>
      <c r="H2914" s="1142" t="s">
        <v>3516</v>
      </c>
      <c r="J2914" s="1142" t="str">
        <f t="shared" si="91"/>
        <v>02.08.02.02.005 Faradic Galavanic Therapy</v>
      </c>
    </row>
    <row r="2915" spans="1:10" x14ac:dyDescent="0.25">
      <c r="A2915" s="1142">
        <v>2</v>
      </c>
      <c r="B2915" s="1142">
        <v>8</v>
      </c>
      <c r="C2915" s="1142">
        <v>2</v>
      </c>
      <c r="D2915" s="1142">
        <v>2</v>
      </c>
      <c r="E2915" s="1142">
        <v>6</v>
      </c>
      <c r="F2915" s="1143" t="str">
        <f t="shared" si="90"/>
        <v>02.08.02.02.006</v>
      </c>
      <c r="G2915" s="1144"/>
      <c r="H2915" s="1142" t="s">
        <v>3517</v>
      </c>
      <c r="J2915" s="1142" t="str">
        <f t="shared" si="91"/>
        <v>02.08.02.02.006 Laser Therapy</v>
      </c>
    </row>
    <row r="2916" spans="1:10" x14ac:dyDescent="0.25">
      <c r="A2916" s="1142">
        <v>2</v>
      </c>
      <c r="B2916" s="1142">
        <v>8</v>
      </c>
      <c r="C2916" s="1142">
        <v>2</v>
      </c>
      <c r="D2916" s="1142">
        <v>2</v>
      </c>
      <c r="E2916" s="1142">
        <v>7</v>
      </c>
      <c r="F2916" s="1143" t="str">
        <f t="shared" si="90"/>
        <v>02.08.02.02.007</v>
      </c>
      <c r="G2916" s="1144"/>
      <c r="H2916" s="1142" t="s">
        <v>3518</v>
      </c>
      <c r="J2916" s="1142" t="str">
        <f t="shared" si="91"/>
        <v>02.08.02.02.007 Infra Red &amp; Ultraviolet</v>
      </c>
    </row>
    <row r="2917" spans="1:10" x14ac:dyDescent="0.25">
      <c r="A2917" s="1142">
        <v>2</v>
      </c>
      <c r="B2917" s="1142">
        <v>8</v>
      </c>
      <c r="C2917" s="1142">
        <v>2</v>
      </c>
      <c r="D2917" s="1142">
        <v>2</v>
      </c>
      <c r="E2917" s="1142">
        <v>8</v>
      </c>
      <c r="F2917" s="1143" t="str">
        <f t="shared" si="90"/>
        <v>02.08.02.02.008</v>
      </c>
      <c r="G2917" s="1144"/>
      <c r="H2917" s="1142" t="s">
        <v>3519</v>
      </c>
      <c r="J2917" s="1142" t="str">
        <f t="shared" si="91"/>
        <v>02.08.02.02.008 Compresssion Therapy</v>
      </c>
    </row>
    <row r="2918" spans="1:10" x14ac:dyDescent="0.25">
      <c r="A2918" s="1142">
        <v>2</v>
      </c>
      <c r="B2918" s="1142">
        <v>8</v>
      </c>
      <c r="C2918" s="1142">
        <v>2</v>
      </c>
      <c r="D2918" s="1142">
        <v>2</v>
      </c>
      <c r="E2918" s="1142">
        <v>9</v>
      </c>
      <c r="F2918" s="1143" t="str">
        <f t="shared" si="90"/>
        <v>02.08.02.02.009</v>
      </c>
      <c r="G2918" s="1144"/>
      <c r="H2918" s="1142" t="s">
        <v>3520</v>
      </c>
      <c r="J2918" s="1142" t="str">
        <f t="shared" si="91"/>
        <v>02.08.02.02.009 Acupunture Therapy</v>
      </c>
    </row>
    <row r="2919" spans="1:10" x14ac:dyDescent="0.25">
      <c r="A2919" s="1142">
        <v>2</v>
      </c>
      <c r="B2919" s="1142">
        <v>8</v>
      </c>
      <c r="C2919" s="1142">
        <v>2</v>
      </c>
      <c r="D2919" s="1142">
        <v>2</v>
      </c>
      <c r="E2919" s="1142">
        <v>10</v>
      </c>
      <c r="F2919" s="1143" t="str">
        <f t="shared" si="90"/>
        <v>02.08.02.02.010</v>
      </c>
      <c r="G2919" s="1144"/>
      <c r="H2919" s="1142" t="s">
        <v>3521</v>
      </c>
      <c r="J2919" s="1142" t="str">
        <f t="shared" si="91"/>
        <v>02.08.02.02.010 Traction Unit</v>
      </c>
    </row>
    <row r="2920" spans="1:10" x14ac:dyDescent="0.25">
      <c r="A2920" s="1142">
        <v>2</v>
      </c>
      <c r="B2920" s="1142">
        <v>8</v>
      </c>
      <c r="C2920" s="1142">
        <v>2</v>
      </c>
      <c r="D2920" s="1142">
        <v>2</v>
      </c>
      <c r="E2920" s="1142">
        <v>11</v>
      </c>
      <c r="F2920" s="1143" t="str">
        <f t="shared" si="90"/>
        <v>02.08.02.02.011</v>
      </c>
      <c r="G2920" s="1144"/>
      <c r="H2920" s="1142" t="s">
        <v>3522</v>
      </c>
      <c r="J2920" s="1142" t="str">
        <f t="shared" si="91"/>
        <v>02.08.02.02.011 Suspension  &amp; Pulley Equipment</v>
      </c>
    </row>
    <row r="2921" spans="1:10" x14ac:dyDescent="0.25">
      <c r="A2921" s="1142">
        <v>2</v>
      </c>
      <c r="B2921" s="1142">
        <v>8</v>
      </c>
      <c r="C2921" s="1142">
        <v>2</v>
      </c>
      <c r="D2921" s="1142">
        <v>2</v>
      </c>
      <c r="E2921" s="1142">
        <v>12</v>
      </c>
      <c r="F2921" s="1143" t="str">
        <f t="shared" si="90"/>
        <v>02.08.02.02.012</v>
      </c>
      <c r="G2921" s="1144"/>
      <c r="H2921" s="1142" t="s">
        <v>3523</v>
      </c>
      <c r="J2921" s="1142" t="str">
        <f t="shared" si="91"/>
        <v>02.08.02.02.012 Exercise Equipment</v>
      </c>
    </row>
    <row r="2922" spans="1:10" x14ac:dyDescent="0.25">
      <c r="A2922" s="1142">
        <v>2</v>
      </c>
      <c r="B2922" s="1142">
        <v>8</v>
      </c>
      <c r="C2922" s="1142">
        <v>2</v>
      </c>
      <c r="D2922" s="1142">
        <v>2</v>
      </c>
      <c r="E2922" s="1142">
        <v>13</v>
      </c>
      <c r="F2922" s="1143" t="str">
        <f t="shared" si="90"/>
        <v>02.08.02.02.013</v>
      </c>
      <c r="G2922" s="1144"/>
      <c r="H2922" s="1142" t="s">
        <v>3524</v>
      </c>
      <c r="J2922" s="1142" t="str">
        <f t="shared" si="91"/>
        <v>02.08.02.02.013 Tread Mill</v>
      </c>
    </row>
    <row r="2923" spans="1:10" x14ac:dyDescent="0.25">
      <c r="A2923" s="1142">
        <v>2</v>
      </c>
      <c r="B2923" s="1142">
        <v>8</v>
      </c>
      <c r="C2923" s="1142">
        <v>2</v>
      </c>
      <c r="D2923" s="1142">
        <v>2</v>
      </c>
      <c r="E2923" s="1142">
        <v>14</v>
      </c>
      <c r="F2923" s="1143" t="str">
        <f t="shared" si="90"/>
        <v>02.08.02.02.014</v>
      </c>
      <c r="G2923" s="1144"/>
      <c r="H2923" s="1142" t="s">
        <v>3525</v>
      </c>
      <c r="J2923" s="1142" t="str">
        <f t="shared" si="91"/>
        <v>02.08.02.02.014 Paralin Bath</v>
      </c>
    </row>
    <row r="2924" spans="1:10" x14ac:dyDescent="0.25">
      <c r="A2924" s="1142">
        <v>2</v>
      </c>
      <c r="B2924" s="1142">
        <v>8</v>
      </c>
      <c r="C2924" s="1142">
        <v>2</v>
      </c>
      <c r="D2924" s="1142">
        <v>2</v>
      </c>
      <c r="E2924" s="1142">
        <v>15</v>
      </c>
      <c r="F2924" s="1143" t="str">
        <f t="shared" si="90"/>
        <v>02.08.02.02.015</v>
      </c>
      <c r="G2924" s="1144"/>
      <c r="H2924" s="1142" t="s">
        <v>3526</v>
      </c>
      <c r="J2924" s="1142" t="str">
        <f t="shared" si="91"/>
        <v>02.08.02.02.015 Hydric Therapy</v>
      </c>
    </row>
    <row r="2925" spans="1:10" x14ac:dyDescent="0.25">
      <c r="A2925" s="1142">
        <v>2</v>
      </c>
      <c r="B2925" s="1142">
        <v>8</v>
      </c>
      <c r="C2925" s="1142">
        <v>2</v>
      </c>
      <c r="D2925" s="1142">
        <v>2</v>
      </c>
      <c r="E2925" s="1142">
        <v>16</v>
      </c>
      <c r="F2925" s="1143" t="str">
        <f t="shared" si="90"/>
        <v>02.08.02.02.016</v>
      </c>
      <c r="G2925" s="1144"/>
      <c r="H2925" s="1142" t="s">
        <v>3527</v>
      </c>
      <c r="J2925" s="1142" t="str">
        <f t="shared" si="91"/>
        <v>02.08.02.02.016 Bath Will Pool</v>
      </c>
    </row>
    <row r="2926" spans="1:10" x14ac:dyDescent="0.25">
      <c r="A2926" s="1142">
        <v>2</v>
      </c>
      <c r="B2926" s="1142">
        <v>8</v>
      </c>
      <c r="C2926" s="1142">
        <v>2</v>
      </c>
      <c r="D2926" s="1142">
        <v>2</v>
      </c>
      <c r="E2926" s="1142">
        <v>17</v>
      </c>
      <c r="F2926" s="1143" t="str">
        <f t="shared" si="90"/>
        <v>02.08.02.02.017</v>
      </c>
      <c r="G2926" s="1144"/>
      <c r="H2926" s="1142" t="s">
        <v>3528</v>
      </c>
      <c r="J2926" s="1142" t="str">
        <f t="shared" si="91"/>
        <v>02.08.02.02.017 Pulsa Erator Unit</v>
      </c>
    </row>
    <row r="2927" spans="1:10" x14ac:dyDescent="0.25">
      <c r="A2927" s="1142">
        <v>2</v>
      </c>
      <c r="B2927" s="1142">
        <v>8</v>
      </c>
      <c r="C2927" s="1142">
        <v>2</v>
      </c>
      <c r="D2927" s="1142">
        <v>2</v>
      </c>
      <c r="E2927" s="1142">
        <v>18</v>
      </c>
      <c r="F2927" s="1143" t="str">
        <f t="shared" si="90"/>
        <v>02.08.02.02.018</v>
      </c>
      <c r="G2927" s="1144"/>
      <c r="H2927" s="1142" t="s">
        <v>3529</v>
      </c>
      <c r="J2927" s="1142" t="str">
        <f t="shared" si="91"/>
        <v>02.08.02.02.018 Isostations for Accurate</v>
      </c>
    </row>
    <row r="2928" spans="1:10" x14ac:dyDescent="0.25">
      <c r="A2928" s="1142">
        <v>2</v>
      </c>
      <c r="B2928" s="1142">
        <v>8</v>
      </c>
      <c r="C2928" s="1142">
        <v>2</v>
      </c>
      <c r="D2928" s="1142">
        <v>2</v>
      </c>
      <c r="E2928" s="1142">
        <v>19</v>
      </c>
      <c r="F2928" s="1143" t="str">
        <f t="shared" si="90"/>
        <v>02.08.02.02.019</v>
      </c>
      <c r="G2928" s="1144"/>
      <c r="H2928" s="1142" t="s">
        <v>3530</v>
      </c>
      <c r="J2928" s="1142" t="str">
        <f t="shared" si="91"/>
        <v>02.08.02.02.019 Lymphatic Pirysiotherapy</v>
      </c>
    </row>
    <row r="2929" spans="1:10" x14ac:dyDescent="0.25">
      <c r="A2929" s="1142">
        <v>2</v>
      </c>
      <c r="B2929" s="1142">
        <v>8</v>
      </c>
      <c r="C2929" s="1142">
        <v>2</v>
      </c>
      <c r="D2929" s="1142">
        <v>2</v>
      </c>
      <c r="E2929" s="1142">
        <v>20</v>
      </c>
      <c r="F2929" s="1143" t="str">
        <f t="shared" si="90"/>
        <v>02.08.02.02.020</v>
      </c>
      <c r="G2929" s="1144"/>
      <c r="H2929" s="1142" t="s">
        <v>3531</v>
      </c>
      <c r="J2929" s="1142" t="str">
        <f t="shared" si="91"/>
        <v>02.08.02.02.020 Finger Muscie Therapy</v>
      </c>
    </row>
    <row r="2930" spans="1:10" x14ac:dyDescent="0.25">
      <c r="A2930" s="1142">
        <v>2</v>
      </c>
      <c r="B2930" s="1142">
        <v>8</v>
      </c>
      <c r="C2930" s="1142">
        <v>2</v>
      </c>
      <c r="D2930" s="1142">
        <v>2</v>
      </c>
      <c r="E2930" s="1142">
        <v>21</v>
      </c>
      <c r="F2930" s="1143" t="str">
        <f t="shared" si="90"/>
        <v>02.08.02.02.021</v>
      </c>
      <c r="G2930" s="1144"/>
      <c r="H2930" s="1142" t="s">
        <v>3532</v>
      </c>
      <c r="J2930" s="1142" t="str">
        <f t="shared" si="91"/>
        <v>02.08.02.02.021 There Peutical Nerve &amp; Muscie Stimulation</v>
      </c>
    </row>
    <row r="2931" spans="1:10" x14ac:dyDescent="0.25">
      <c r="A2931" s="1142">
        <v>2</v>
      </c>
      <c r="B2931" s="1142">
        <v>8</v>
      </c>
      <c r="C2931" s="1142">
        <v>2</v>
      </c>
      <c r="D2931" s="1142">
        <v>2</v>
      </c>
      <c r="E2931" s="1142">
        <v>22</v>
      </c>
      <c r="F2931" s="1143" t="str">
        <f t="shared" si="90"/>
        <v>02.08.02.02.022</v>
      </c>
      <c r="G2931" s="1144"/>
      <c r="H2931" s="1142" t="s">
        <v>3533</v>
      </c>
      <c r="J2931" s="1142" t="str">
        <f t="shared" si="91"/>
        <v>02.08.02.02.022 Rowing Machine</v>
      </c>
    </row>
    <row r="2932" spans="1:10" x14ac:dyDescent="0.25">
      <c r="A2932" s="1142">
        <v>2</v>
      </c>
      <c r="B2932" s="1142">
        <v>8</v>
      </c>
      <c r="C2932" s="1142">
        <v>2</v>
      </c>
      <c r="D2932" s="1142">
        <v>2</v>
      </c>
      <c r="E2932" s="1142">
        <v>23</v>
      </c>
      <c r="F2932" s="1143" t="str">
        <f t="shared" si="90"/>
        <v>02.08.02.02.023</v>
      </c>
      <c r="G2932" s="1144"/>
      <c r="H2932" s="1142" t="s">
        <v>3534</v>
      </c>
      <c r="J2932" s="1142" t="str">
        <f t="shared" si="91"/>
        <v>02.08.02.02.023 Exercise Blicyles</v>
      </c>
    </row>
    <row r="2933" spans="1:10" x14ac:dyDescent="0.25">
      <c r="A2933" s="1142">
        <v>2</v>
      </c>
      <c r="B2933" s="1142">
        <v>8</v>
      </c>
      <c r="C2933" s="1142">
        <v>2</v>
      </c>
      <c r="D2933" s="1142">
        <v>2</v>
      </c>
      <c r="E2933" s="1142">
        <v>24</v>
      </c>
      <c r="F2933" s="1143" t="str">
        <f t="shared" si="90"/>
        <v>02.08.02.02.024</v>
      </c>
      <c r="G2933" s="1144"/>
      <c r="H2933" s="1142" t="s">
        <v>3535</v>
      </c>
      <c r="J2933" s="1142" t="str">
        <f t="shared" si="91"/>
        <v>02.08.02.02.024 Electro Stimulation &amp; Analgesia</v>
      </c>
    </row>
    <row r="2934" spans="1:10" x14ac:dyDescent="0.25">
      <c r="A2934" s="1142">
        <v>2</v>
      </c>
      <c r="B2934" s="1142">
        <v>8</v>
      </c>
      <c r="C2934" s="1142">
        <v>2</v>
      </c>
      <c r="D2934" s="1142">
        <v>2</v>
      </c>
      <c r="E2934" s="1142">
        <v>25</v>
      </c>
      <c r="F2934" s="1143" t="str">
        <f t="shared" si="90"/>
        <v>02.08.02.02.025</v>
      </c>
      <c r="G2934" s="1144"/>
      <c r="H2934" s="1142" t="s">
        <v>3536</v>
      </c>
      <c r="J2934" s="1142" t="str">
        <f t="shared" si="91"/>
        <v>02.08.02.02.025 Whell Chair</v>
      </c>
    </row>
    <row r="2935" spans="1:10" x14ac:dyDescent="0.25">
      <c r="A2935" s="1142">
        <v>2</v>
      </c>
      <c r="B2935" s="1142">
        <v>8</v>
      </c>
      <c r="C2935" s="1142">
        <v>2</v>
      </c>
      <c r="D2935" s="1142">
        <v>2</v>
      </c>
      <c r="E2935" s="1142">
        <v>26</v>
      </c>
      <c r="F2935" s="1143" t="str">
        <f t="shared" si="90"/>
        <v>02.08.02.02.026</v>
      </c>
      <c r="G2935" s="1144"/>
      <c r="H2935" s="1142" t="s">
        <v>3537</v>
      </c>
      <c r="J2935" s="1142" t="str">
        <f t="shared" si="91"/>
        <v>02.08.02.02.026 Alat Kesehatan Rehabilitasi Medis Lain-Lain</v>
      </c>
    </row>
    <row r="2936" spans="1:10" x14ac:dyDescent="0.25">
      <c r="A2936" s="1142">
        <v>2</v>
      </c>
      <c r="B2936" s="1142">
        <v>8</v>
      </c>
      <c r="C2936" s="1142">
        <v>2</v>
      </c>
      <c r="D2936" s="1142">
        <v>3</v>
      </c>
      <c r="E2936" s="1142">
        <v>1</v>
      </c>
      <c r="F2936" s="1143" t="str">
        <f t="shared" si="90"/>
        <v>02.08.02.03.001</v>
      </c>
      <c r="G2936" s="1144"/>
      <c r="H2936" s="1142" t="s">
        <v>3538</v>
      </c>
      <c r="J2936" s="1142" t="str">
        <f t="shared" si="91"/>
        <v>02.08.02.03.001 Ergo Cycle</v>
      </c>
    </row>
    <row r="2937" spans="1:10" x14ac:dyDescent="0.25">
      <c r="A2937" s="1142">
        <v>2</v>
      </c>
      <c r="B2937" s="1142">
        <v>8</v>
      </c>
      <c r="C2937" s="1142">
        <v>2</v>
      </c>
      <c r="D2937" s="1142">
        <v>3</v>
      </c>
      <c r="E2937" s="1142">
        <v>2</v>
      </c>
      <c r="F2937" s="1143" t="str">
        <f t="shared" si="90"/>
        <v>02.08.02.03.002</v>
      </c>
      <c r="G2937" s="1144"/>
      <c r="H2937" s="1142" t="s">
        <v>3539</v>
      </c>
      <c r="J2937" s="1142" t="str">
        <f t="shared" si="91"/>
        <v>02.08.02.03.002 Monoplane Chamber</v>
      </c>
    </row>
    <row r="2938" spans="1:10" x14ac:dyDescent="0.25">
      <c r="A2938" s="1142">
        <v>2</v>
      </c>
      <c r="B2938" s="1142">
        <v>8</v>
      </c>
      <c r="C2938" s="1142">
        <v>2</v>
      </c>
      <c r="D2938" s="1142">
        <v>3</v>
      </c>
      <c r="E2938" s="1142">
        <v>3</v>
      </c>
      <c r="F2938" s="1143" t="str">
        <f t="shared" si="90"/>
        <v>02.08.02.03.003</v>
      </c>
      <c r="G2938" s="1144"/>
      <c r="H2938" s="1142" t="s">
        <v>3540</v>
      </c>
      <c r="J2938" s="1142" t="str">
        <f t="shared" si="91"/>
        <v>02.08.02.03.003 Walk In</v>
      </c>
    </row>
    <row r="2939" spans="1:10" x14ac:dyDescent="0.25">
      <c r="A2939" s="1142">
        <v>2</v>
      </c>
      <c r="B2939" s="1142">
        <v>8</v>
      </c>
      <c r="C2939" s="1142">
        <v>2</v>
      </c>
      <c r="D2939" s="1142">
        <v>3</v>
      </c>
      <c r="E2939" s="1142">
        <v>4</v>
      </c>
      <c r="F2939" s="1143" t="str">
        <f t="shared" si="90"/>
        <v>02.08.02.03.004</v>
      </c>
      <c r="G2939" s="1144"/>
      <c r="H2939" s="1142" t="s">
        <v>3541</v>
      </c>
      <c r="J2939" s="1142" t="str">
        <f t="shared" si="91"/>
        <v>02.08.02.03.004 Walk In Chamb Monocomp</v>
      </c>
    </row>
    <row r="2940" spans="1:10" x14ac:dyDescent="0.25">
      <c r="A2940" s="1142">
        <v>2</v>
      </c>
      <c r="B2940" s="1142">
        <v>8</v>
      </c>
      <c r="C2940" s="1142">
        <v>2</v>
      </c>
      <c r="D2940" s="1142">
        <v>3</v>
      </c>
      <c r="E2940" s="1142">
        <v>5</v>
      </c>
      <c r="F2940" s="1143" t="str">
        <f t="shared" si="90"/>
        <v>02.08.02.03.005</v>
      </c>
      <c r="G2940" s="1144"/>
      <c r="H2940" s="1142" t="s">
        <v>3542</v>
      </c>
      <c r="J2940" s="1142" t="str">
        <f t="shared" si="91"/>
        <v>02.08.02.03.005 Walk In Chamb Multicomp</v>
      </c>
    </row>
    <row r="2941" spans="1:10" x14ac:dyDescent="0.25">
      <c r="A2941" s="1142">
        <v>2</v>
      </c>
      <c r="B2941" s="1142">
        <v>8</v>
      </c>
      <c r="C2941" s="1142">
        <v>2</v>
      </c>
      <c r="D2941" s="1142">
        <v>3</v>
      </c>
      <c r="E2941" s="1142">
        <v>6</v>
      </c>
      <c r="F2941" s="1143" t="str">
        <f t="shared" si="90"/>
        <v>02.08.02.03.006</v>
      </c>
      <c r="G2941" s="1144"/>
      <c r="H2941" s="1142" t="s">
        <v>3524</v>
      </c>
      <c r="J2941" s="1142" t="str">
        <f t="shared" si="91"/>
        <v>02.08.02.03.006 Tread Mill</v>
      </c>
    </row>
    <row r="2942" spans="1:10" x14ac:dyDescent="0.25">
      <c r="A2942" s="1142">
        <v>2</v>
      </c>
      <c r="B2942" s="1142">
        <v>8</v>
      </c>
      <c r="C2942" s="1142">
        <v>2</v>
      </c>
      <c r="D2942" s="1142">
        <v>3</v>
      </c>
      <c r="E2942" s="1142">
        <v>7</v>
      </c>
      <c r="F2942" s="1143" t="str">
        <f t="shared" si="90"/>
        <v>02.08.02.03.007</v>
      </c>
      <c r="G2942" s="1144"/>
      <c r="H2942" s="1142" t="s">
        <v>3225</v>
      </c>
      <c r="J2942" s="1142" t="str">
        <f t="shared" si="91"/>
        <v>02.08.02.03.007 Spirometer</v>
      </c>
    </row>
    <row r="2943" spans="1:10" x14ac:dyDescent="0.25">
      <c r="A2943" s="1142">
        <v>2</v>
      </c>
      <c r="B2943" s="1142">
        <v>8</v>
      </c>
      <c r="C2943" s="1142">
        <v>2</v>
      </c>
      <c r="D2943" s="1142">
        <v>3</v>
      </c>
      <c r="E2943" s="1142">
        <v>8</v>
      </c>
      <c r="F2943" s="1143" t="str">
        <f t="shared" si="90"/>
        <v>02.08.02.03.008</v>
      </c>
      <c r="G2943" s="1144"/>
      <c r="H2943" s="1142" t="s">
        <v>3543</v>
      </c>
      <c r="J2943" s="1142" t="str">
        <f t="shared" si="91"/>
        <v>02.08.02.03.008 Spirometer BMR</v>
      </c>
    </row>
    <row r="2944" spans="1:10" x14ac:dyDescent="0.25">
      <c r="A2944" s="1142">
        <v>2</v>
      </c>
      <c r="B2944" s="1142">
        <v>8</v>
      </c>
      <c r="C2944" s="1142">
        <v>2</v>
      </c>
      <c r="D2944" s="1142">
        <v>3</v>
      </c>
      <c r="E2944" s="1142">
        <v>9</v>
      </c>
      <c r="F2944" s="1143" t="str">
        <f t="shared" si="90"/>
        <v>02.08.02.03.009</v>
      </c>
      <c r="G2944" s="1144"/>
      <c r="H2944" s="1142" t="s">
        <v>3544</v>
      </c>
      <c r="J2944" s="1142" t="str">
        <f t="shared" si="91"/>
        <v>02.08.02.03.009 Spirometer VO Max</v>
      </c>
    </row>
    <row r="2945" spans="1:10" x14ac:dyDescent="0.25">
      <c r="A2945" s="1142">
        <v>2</v>
      </c>
      <c r="B2945" s="1142">
        <v>8</v>
      </c>
      <c r="C2945" s="1142">
        <v>2</v>
      </c>
      <c r="D2945" s="1142">
        <v>3</v>
      </c>
      <c r="E2945" s="1142">
        <v>10</v>
      </c>
      <c r="F2945" s="1143" t="str">
        <f t="shared" si="90"/>
        <v>02.08.02.03.010</v>
      </c>
      <c r="G2945" s="1144"/>
      <c r="H2945" s="1142" t="s">
        <v>3545</v>
      </c>
      <c r="J2945" s="1142" t="str">
        <f t="shared" si="91"/>
        <v>02.08.02.03.010 Telemeter</v>
      </c>
    </row>
    <row r="2946" spans="1:10" x14ac:dyDescent="0.25">
      <c r="A2946" s="1142">
        <v>2</v>
      </c>
      <c r="B2946" s="1142">
        <v>8</v>
      </c>
      <c r="C2946" s="1142">
        <v>2</v>
      </c>
      <c r="D2946" s="1142">
        <v>3</v>
      </c>
      <c r="E2946" s="1142">
        <v>11</v>
      </c>
      <c r="F2946" s="1143" t="str">
        <f t="shared" si="90"/>
        <v>02.08.02.03.011</v>
      </c>
      <c r="G2946" s="1144"/>
      <c r="H2946" s="1142" t="s">
        <v>3546</v>
      </c>
      <c r="J2946" s="1142" t="str">
        <f t="shared" si="91"/>
        <v>02.08.02.03.011 Vision Screnner</v>
      </c>
    </row>
    <row r="2947" spans="1:10" x14ac:dyDescent="0.25">
      <c r="A2947" s="1142">
        <v>2</v>
      </c>
      <c r="B2947" s="1142">
        <v>8</v>
      </c>
      <c r="C2947" s="1142">
        <v>2</v>
      </c>
      <c r="D2947" s="1142">
        <v>3</v>
      </c>
      <c r="E2947" s="1142">
        <v>12</v>
      </c>
      <c r="F2947" s="1143" t="str">
        <f t="shared" si="90"/>
        <v>02.08.02.03.012</v>
      </c>
      <c r="G2947" s="1144"/>
      <c r="H2947" s="1142" t="s">
        <v>3547</v>
      </c>
      <c r="J2947" s="1142" t="str">
        <f t="shared" si="91"/>
        <v>02.08.02.03.012 Sound Level Meter</v>
      </c>
    </row>
    <row r="2948" spans="1:10" x14ac:dyDescent="0.25">
      <c r="A2948" s="1142">
        <v>2</v>
      </c>
      <c r="B2948" s="1142">
        <v>8</v>
      </c>
      <c r="C2948" s="1142">
        <v>2</v>
      </c>
      <c r="D2948" s="1142">
        <v>3</v>
      </c>
      <c r="E2948" s="1142">
        <v>13</v>
      </c>
      <c r="F2948" s="1143" t="str">
        <f t="shared" ref="F2948:F3011" si="92">IF(A2948&lt;&gt;"",RIGHT("0"&amp;A2948,2)&amp;"."&amp;RIGHT("0"&amp;B2948,2)&amp;"."&amp;RIGHT("0"&amp;C2948,2)&amp;"."&amp;RIGHT("0"&amp;D2948,2)&amp;"."&amp;IF(LEN(E2948)&lt;3,RIGHT("00"&amp;E2948,3),E2948),"")</f>
        <v>02.08.02.03.013</v>
      </c>
      <c r="G2948" s="1144"/>
      <c r="H2948" s="1142" t="s">
        <v>3548</v>
      </c>
      <c r="J2948" s="1142" t="str">
        <f t="shared" ref="J2948:J3011" si="93">F2948&amp;" "&amp;H2948</f>
        <v>02.08.02.03.013 Alat Alat Mikrolimat</v>
      </c>
    </row>
    <row r="2949" spans="1:10" x14ac:dyDescent="0.25">
      <c r="A2949" s="1142">
        <v>2</v>
      </c>
      <c r="B2949" s="1142">
        <v>8</v>
      </c>
      <c r="C2949" s="1142">
        <v>2</v>
      </c>
      <c r="D2949" s="1142">
        <v>3</v>
      </c>
      <c r="E2949" s="1142">
        <v>14</v>
      </c>
      <c r="F2949" s="1143" t="str">
        <f t="shared" si="92"/>
        <v>02.08.02.03.014</v>
      </c>
      <c r="G2949" s="1144"/>
      <c r="H2949" s="1142" t="s">
        <v>3549</v>
      </c>
      <c r="J2949" s="1142" t="str">
        <f t="shared" si="93"/>
        <v>02.08.02.03.014 Diving Tank</v>
      </c>
    </row>
    <row r="2950" spans="1:10" x14ac:dyDescent="0.25">
      <c r="A2950" s="1142">
        <v>2</v>
      </c>
      <c r="B2950" s="1142">
        <v>8</v>
      </c>
      <c r="C2950" s="1142">
        <v>2</v>
      </c>
      <c r="D2950" s="1142">
        <v>3</v>
      </c>
      <c r="E2950" s="1142">
        <v>15</v>
      </c>
      <c r="F2950" s="1143" t="str">
        <f t="shared" si="92"/>
        <v>02.08.02.03.015</v>
      </c>
      <c r="G2950" s="1144"/>
      <c r="H2950" s="1142" t="s">
        <v>3550</v>
      </c>
      <c r="J2950" s="1142" t="str">
        <f t="shared" si="93"/>
        <v>02.08.02.03.015 Bubble Nitrogen Detector</v>
      </c>
    </row>
    <row r="2951" spans="1:10" x14ac:dyDescent="0.25">
      <c r="A2951" s="1142">
        <v>2</v>
      </c>
      <c r="B2951" s="1142">
        <v>8</v>
      </c>
      <c r="C2951" s="1142">
        <v>2</v>
      </c>
      <c r="D2951" s="1142">
        <v>3</v>
      </c>
      <c r="E2951" s="1142">
        <v>16</v>
      </c>
      <c r="F2951" s="1143" t="str">
        <f t="shared" si="92"/>
        <v>02.08.02.03.016</v>
      </c>
      <c r="G2951" s="1144"/>
      <c r="H2951" s="1142" t="s">
        <v>3551</v>
      </c>
      <c r="J2951" s="1142" t="str">
        <f t="shared" si="93"/>
        <v>02.08.02.03.016 O2 Gas Analyzer</v>
      </c>
    </row>
    <row r="2952" spans="1:10" x14ac:dyDescent="0.25">
      <c r="A2952" s="1142">
        <v>2</v>
      </c>
      <c r="B2952" s="1142">
        <v>8</v>
      </c>
      <c r="C2952" s="1142">
        <v>2</v>
      </c>
      <c r="D2952" s="1142">
        <v>3</v>
      </c>
      <c r="E2952" s="1142">
        <v>17</v>
      </c>
      <c r="F2952" s="1143" t="str">
        <f t="shared" si="92"/>
        <v>02.08.02.03.017</v>
      </c>
      <c r="G2952" s="1144"/>
      <c r="H2952" s="1142" t="s">
        <v>3552</v>
      </c>
      <c r="J2952" s="1142" t="str">
        <f t="shared" si="93"/>
        <v>02.08.02.03.017 O2, N2 Blood Analyzer</v>
      </c>
    </row>
    <row r="2953" spans="1:10" x14ac:dyDescent="0.25">
      <c r="A2953" s="1142">
        <v>2</v>
      </c>
      <c r="B2953" s="1142">
        <v>8</v>
      </c>
      <c r="C2953" s="1142">
        <v>2</v>
      </c>
      <c r="D2953" s="1142">
        <v>3</v>
      </c>
      <c r="E2953" s="1142">
        <v>18</v>
      </c>
      <c r="F2953" s="1143" t="str">
        <f t="shared" si="92"/>
        <v>02.08.02.03.018</v>
      </c>
      <c r="G2953" s="1144"/>
      <c r="H2953" s="1142" t="s">
        <v>3553</v>
      </c>
      <c r="J2953" s="1142" t="str">
        <f t="shared" si="93"/>
        <v>02.08.02.03.018 CO2 Gas Analyzer</v>
      </c>
    </row>
    <row r="2954" spans="1:10" x14ac:dyDescent="0.25">
      <c r="A2954" s="1142">
        <v>2</v>
      </c>
      <c r="B2954" s="1142">
        <v>8</v>
      </c>
      <c r="C2954" s="1142">
        <v>2</v>
      </c>
      <c r="D2954" s="1142">
        <v>3</v>
      </c>
      <c r="E2954" s="1142">
        <v>19</v>
      </c>
      <c r="F2954" s="1143" t="str">
        <f t="shared" si="92"/>
        <v>02.08.02.03.019</v>
      </c>
      <c r="G2954" s="1144"/>
      <c r="H2954" s="1142" t="s">
        <v>3554</v>
      </c>
      <c r="J2954" s="1142" t="str">
        <f t="shared" si="93"/>
        <v>02.08.02.03.019 O2 Master</v>
      </c>
    </row>
    <row r="2955" spans="1:10" x14ac:dyDescent="0.25">
      <c r="A2955" s="1142">
        <v>2</v>
      </c>
      <c r="B2955" s="1142">
        <v>8</v>
      </c>
      <c r="C2955" s="1142">
        <v>2</v>
      </c>
      <c r="D2955" s="1142">
        <v>3</v>
      </c>
      <c r="E2955" s="1142">
        <v>20</v>
      </c>
      <c r="F2955" s="1143" t="str">
        <f t="shared" si="92"/>
        <v>02.08.02.03.020</v>
      </c>
      <c r="G2955" s="1144"/>
      <c r="H2955" s="1142" t="s">
        <v>3555</v>
      </c>
      <c r="J2955" s="1142" t="str">
        <f t="shared" si="93"/>
        <v>02.08.02.03.020 Fire Extinghuizer</v>
      </c>
    </row>
    <row r="2956" spans="1:10" x14ac:dyDescent="0.25">
      <c r="A2956" s="1142">
        <v>2</v>
      </c>
      <c r="B2956" s="1142">
        <v>8</v>
      </c>
      <c r="C2956" s="1142">
        <v>2</v>
      </c>
      <c r="D2956" s="1142">
        <v>3</v>
      </c>
      <c r="E2956" s="1142">
        <v>21</v>
      </c>
      <c r="F2956" s="1143" t="str">
        <f t="shared" si="92"/>
        <v>02.08.02.03.021</v>
      </c>
      <c r="G2956" s="1144"/>
      <c r="H2956" s="1142" t="s">
        <v>3556</v>
      </c>
      <c r="J2956" s="1142" t="str">
        <f t="shared" si="93"/>
        <v>02.08.02.03.021 Scrubber Equipment</v>
      </c>
    </row>
    <row r="2957" spans="1:10" x14ac:dyDescent="0.25">
      <c r="A2957" s="1142">
        <v>2</v>
      </c>
      <c r="B2957" s="1142">
        <v>8</v>
      </c>
      <c r="C2957" s="1142">
        <v>2</v>
      </c>
      <c r="D2957" s="1142">
        <v>3</v>
      </c>
      <c r="E2957" s="1142">
        <v>22</v>
      </c>
      <c r="F2957" s="1143" t="str">
        <f t="shared" si="92"/>
        <v>02.08.02.03.022</v>
      </c>
      <c r="G2957" s="1144"/>
      <c r="H2957" s="1142" t="s">
        <v>3557</v>
      </c>
      <c r="J2957" s="1142" t="str">
        <f t="shared" si="93"/>
        <v>02.08.02.03.022 Compressor</v>
      </c>
    </row>
    <row r="2958" spans="1:10" x14ac:dyDescent="0.25">
      <c r="A2958" s="1142">
        <v>2</v>
      </c>
      <c r="B2958" s="1142">
        <v>8</v>
      </c>
      <c r="C2958" s="1142">
        <v>2</v>
      </c>
      <c r="D2958" s="1142">
        <v>3</v>
      </c>
      <c r="E2958" s="1142">
        <v>23</v>
      </c>
      <c r="F2958" s="1143" t="str">
        <f t="shared" si="92"/>
        <v>02.08.02.03.023</v>
      </c>
      <c r="G2958" s="1144"/>
      <c r="H2958" s="1142" t="s">
        <v>3558</v>
      </c>
      <c r="J2958" s="1142" t="str">
        <f t="shared" si="93"/>
        <v>02.08.02.03.023 Compressor Hight Presure</v>
      </c>
    </row>
    <row r="2959" spans="1:10" x14ac:dyDescent="0.25">
      <c r="A2959" s="1142">
        <v>2</v>
      </c>
      <c r="B2959" s="1142">
        <v>8</v>
      </c>
      <c r="C2959" s="1142">
        <v>2</v>
      </c>
      <c r="D2959" s="1142">
        <v>3</v>
      </c>
      <c r="E2959" s="1142">
        <v>24</v>
      </c>
      <c r="F2959" s="1143" t="str">
        <f t="shared" si="92"/>
        <v>02.08.02.03.024</v>
      </c>
      <c r="G2959" s="1144"/>
      <c r="H2959" s="1142" t="s">
        <v>3559</v>
      </c>
      <c r="J2959" s="1142" t="str">
        <f t="shared" si="93"/>
        <v>02.08.02.03.024 Compressor Low Presure</v>
      </c>
    </row>
    <row r="2960" spans="1:10" x14ac:dyDescent="0.25">
      <c r="A2960" s="1142">
        <v>2</v>
      </c>
      <c r="B2960" s="1142">
        <v>8</v>
      </c>
      <c r="C2960" s="1142">
        <v>2</v>
      </c>
      <c r="D2960" s="1142">
        <v>3</v>
      </c>
      <c r="E2960" s="1142">
        <v>25</v>
      </c>
      <c r="F2960" s="1143" t="str">
        <f t="shared" si="92"/>
        <v>02.08.02.03.025</v>
      </c>
      <c r="G2960" s="1144"/>
      <c r="H2960" s="1142" t="s">
        <v>3560</v>
      </c>
      <c r="J2960" s="1142" t="str">
        <f t="shared" si="93"/>
        <v>02.08.02.03.025 Chiler System Equipment</v>
      </c>
    </row>
    <row r="2961" spans="1:10" x14ac:dyDescent="0.25">
      <c r="A2961" s="1142">
        <v>2</v>
      </c>
      <c r="B2961" s="1142">
        <v>8</v>
      </c>
      <c r="C2961" s="1142">
        <v>2</v>
      </c>
      <c r="D2961" s="1142">
        <v>3</v>
      </c>
      <c r="E2961" s="1142">
        <v>26</v>
      </c>
      <c r="F2961" s="1143" t="str">
        <f t="shared" si="92"/>
        <v>02.08.02.03.026</v>
      </c>
      <c r="G2961" s="1144"/>
      <c r="H2961" s="1142" t="s">
        <v>3561</v>
      </c>
      <c r="J2961" s="1142" t="str">
        <f t="shared" si="93"/>
        <v>02.08.02.03.026 Audio/Video Comunication</v>
      </c>
    </row>
    <row r="2962" spans="1:10" x14ac:dyDescent="0.25">
      <c r="A2962" s="1142">
        <v>2</v>
      </c>
      <c r="B2962" s="1142">
        <v>8</v>
      </c>
      <c r="C2962" s="1142">
        <v>2</v>
      </c>
      <c r="D2962" s="1142">
        <v>3</v>
      </c>
      <c r="E2962" s="1142">
        <v>27</v>
      </c>
      <c r="F2962" s="1143" t="str">
        <f t="shared" si="92"/>
        <v>02.08.02.03.027</v>
      </c>
      <c r="G2962" s="1144"/>
      <c r="H2962" s="1142" t="s">
        <v>3562</v>
      </c>
      <c r="J2962" s="1142" t="str">
        <f t="shared" si="93"/>
        <v>02.08.02.03.027 Mixed Gas Central Equipment</v>
      </c>
    </row>
    <row r="2963" spans="1:10" x14ac:dyDescent="0.25">
      <c r="A2963" s="1142">
        <v>2</v>
      </c>
      <c r="B2963" s="1142">
        <v>8</v>
      </c>
      <c r="C2963" s="1142">
        <v>2</v>
      </c>
      <c r="D2963" s="1142">
        <v>3</v>
      </c>
      <c r="E2963" s="1142">
        <v>28</v>
      </c>
      <c r="F2963" s="1143" t="str">
        <f t="shared" si="92"/>
        <v>02.08.02.03.028</v>
      </c>
      <c r="G2963" s="1144"/>
      <c r="H2963" s="1142" t="s">
        <v>3563</v>
      </c>
      <c r="J2963" s="1142" t="str">
        <f t="shared" si="93"/>
        <v>02.08.02.03.028 Scuba Closed Circuit</v>
      </c>
    </row>
    <row r="2964" spans="1:10" x14ac:dyDescent="0.25">
      <c r="A2964" s="1142">
        <v>2</v>
      </c>
      <c r="B2964" s="1142">
        <v>8</v>
      </c>
      <c r="C2964" s="1142">
        <v>2</v>
      </c>
      <c r="D2964" s="1142">
        <v>3</v>
      </c>
      <c r="E2964" s="1142">
        <v>29</v>
      </c>
      <c r="F2964" s="1143" t="str">
        <f t="shared" si="92"/>
        <v>02.08.02.03.029</v>
      </c>
      <c r="G2964" s="1144"/>
      <c r="H2964" s="1142" t="s">
        <v>3564</v>
      </c>
      <c r="J2964" s="1142" t="str">
        <f t="shared" si="93"/>
        <v>02.08.02.03.029 Superlife 17 B</v>
      </c>
    </row>
    <row r="2965" spans="1:10" x14ac:dyDescent="0.25">
      <c r="A2965" s="1142">
        <v>2</v>
      </c>
      <c r="B2965" s="1142">
        <v>8</v>
      </c>
      <c r="C2965" s="1142">
        <v>2</v>
      </c>
      <c r="D2965" s="1142">
        <v>3</v>
      </c>
      <c r="E2965" s="1142">
        <v>30</v>
      </c>
      <c r="F2965" s="1143" t="str">
        <f t="shared" si="92"/>
        <v>02.08.02.03.030</v>
      </c>
      <c r="G2965" s="1144"/>
      <c r="H2965" s="1142" t="s">
        <v>3565</v>
      </c>
      <c r="J2965" s="1142" t="str">
        <f t="shared" si="93"/>
        <v>02.08.02.03.030 Audimeter Computerized</v>
      </c>
    </row>
    <row r="2966" spans="1:10" x14ac:dyDescent="0.25">
      <c r="A2966" s="1142">
        <v>2</v>
      </c>
      <c r="B2966" s="1142">
        <v>8</v>
      </c>
      <c r="C2966" s="1142">
        <v>2</v>
      </c>
      <c r="D2966" s="1142">
        <v>3</v>
      </c>
      <c r="E2966" s="1142">
        <v>31</v>
      </c>
      <c r="F2966" s="1143" t="str">
        <f t="shared" si="92"/>
        <v>02.08.02.03.031</v>
      </c>
      <c r="G2966" s="1144"/>
      <c r="H2966" s="1142" t="s">
        <v>3566</v>
      </c>
      <c r="J2966" s="1142" t="str">
        <f t="shared" si="93"/>
        <v>02.08.02.03.031 Vestibulator Test Equip</v>
      </c>
    </row>
    <row r="2967" spans="1:10" x14ac:dyDescent="0.25">
      <c r="A2967" s="1142">
        <v>2</v>
      </c>
      <c r="B2967" s="1142">
        <v>8</v>
      </c>
      <c r="C2967" s="1142">
        <v>2</v>
      </c>
      <c r="D2967" s="1142">
        <v>3</v>
      </c>
      <c r="E2967" s="1142">
        <v>32</v>
      </c>
      <c r="F2967" s="1143" t="str">
        <f t="shared" si="92"/>
        <v>02.08.02.03.032</v>
      </c>
      <c r="G2967" s="1144"/>
      <c r="H2967" s="1142" t="s">
        <v>3567</v>
      </c>
      <c r="J2967" s="1142" t="str">
        <f t="shared" si="93"/>
        <v>02.08.02.03.032 Alat Kesehatan Matra Laut Lain-Lain</v>
      </c>
    </row>
    <row r="2968" spans="1:10" x14ac:dyDescent="0.25">
      <c r="A2968" s="1142">
        <v>2</v>
      </c>
      <c r="B2968" s="1142">
        <v>8</v>
      </c>
      <c r="C2968" s="1142">
        <v>2</v>
      </c>
      <c r="D2968" s="1142">
        <v>4</v>
      </c>
      <c r="E2968" s="1142">
        <v>1</v>
      </c>
      <c r="F2968" s="1143" t="str">
        <f t="shared" si="92"/>
        <v>02.08.02.04.001</v>
      </c>
      <c r="G2968" s="1144"/>
      <c r="H2968" s="1142" t="s">
        <v>3568</v>
      </c>
      <c r="J2968" s="1142" t="str">
        <f t="shared" si="93"/>
        <v>02.08.02.04.001 Basic Orentation Trainer</v>
      </c>
    </row>
    <row r="2969" spans="1:10" x14ac:dyDescent="0.25">
      <c r="A2969" s="1142">
        <v>2</v>
      </c>
      <c r="B2969" s="1142">
        <v>8</v>
      </c>
      <c r="C2969" s="1142">
        <v>2</v>
      </c>
      <c r="D2969" s="1142">
        <v>4</v>
      </c>
      <c r="E2969" s="1142">
        <v>2</v>
      </c>
      <c r="F2969" s="1143" t="str">
        <f t="shared" si="92"/>
        <v>02.08.02.04.002</v>
      </c>
      <c r="G2969" s="1144"/>
      <c r="H2969" s="1142" t="s">
        <v>3569</v>
      </c>
      <c r="J2969" s="1142" t="str">
        <f t="shared" si="93"/>
        <v>02.08.02.04.002 Human Centrifuge</v>
      </c>
    </row>
    <row r="2970" spans="1:10" x14ac:dyDescent="0.25">
      <c r="A2970" s="1142">
        <v>2</v>
      </c>
      <c r="B2970" s="1142">
        <v>8</v>
      </c>
      <c r="C2970" s="1142">
        <v>2</v>
      </c>
      <c r="D2970" s="1142">
        <v>4</v>
      </c>
      <c r="E2970" s="1142">
        <v>3</v>
      </c>
      <c r="F2970" s="1143" t="str">
        <f t="shared" si="92"/>
        <v>02.08.02.04.003</v>
      </c>
      <c r="G2970" s="1144"/>
      <c r="H2970" s="1142" t="s">
        <v>3570</v>
      </c>
      <c r="J2970" s="1142" t="str">
        <f t="shared" si="93"/>
        <v>02.08.02.04.003 Decompression Chamber</v>
      </c>
    </row>
    <row r="2971" spans="1:10" x14ac:dyDescent="0.25">
      <c r="A2971" s="1142">
        <v>2</v>
      </c>
      <c r="B2971" s="1142">
        <v>8</v>
      </c>
      <c r="C2971" s="1142">
        <v>2</v>
      </c>
      <c r="D2971" s="1142">
        <v>4</v>
      </c>
      <c r="E2971" s="1142">
        <v>4</v>
      </c>
      <c r="F2971" s="1143" t="str">
        <f t="shared" si="92"/>
        <v>02.08.02.04.004</v>
      </c>
      <c r="G2971" s="1144"/>
      <c r="H2971" s="1142" t="s">
        <v>3571</v>
      </c>
      <c r="J2971" s="1142" t="str">
        <f t="shared" si="93"/>
        <v>02.08.02.04.004 Ejection Seat Trainer</v>
      </c>
    </row>
    <row r="2972" spans="1:10" x14ac:dyDescent="0.25">
      <c r="A2972" s="1142">
        <v>2</v>
      </c>
      <c r="B2972" s="1142">
        <v>8</v>
      </c>
      <c r="C2972" s="1142">
        <v>2</v>
      </c>
      <c r="D2972" s="1142">
        <v>4</v>
      </c>
      <c r="E2972" s="1142">
        <v>5</v>
      </c>
      <c r="F2972" s="1143" t="str">
        <f t="shared" si="92"/>
        <v>02.08.02.04.005</v>
      </c>
      <c r="G2972" s="1144"/>
      <c r="H2972" s="1142" t="s">
        <v>3572</v>
      </c>
      <c r="J2972" s="1142" t="str">
        <f t="shared" si="93"/>
        <v>02.08.02.04.005 Auto Sprirometer</v>
      </c>
    </row>
    <row r="2973" spans="1:10" x14ac:dyDescent="0.25">
      <c r="A2973" s="1142">
        <v>2</v>
      </c>
      <c r="B2973" s="1142">
        <v>8</v>
      </c>
      <c r="C2973" s="1142">
        <v>2</v>
      </c>
      <c r="D2973" s="1142">
        <v>4</v>
      </c>
      <c r="E2973" s="1142">
        <v>6</v>
      </c>
      <c r="F2973" s="1143" t="str">
        <f t="shared" si="92"/>
        <v>02.08.02.04.006</v>
      </c>
      <c r="G2973" s="1144"/>
      <c r="H2973" s="1142" t="s">
        <v>3573</v>
      </c>
      <c r="J2973" s="1142" t="str">
        <f t="shared" si="93"/>
        <v>02.08.02.04.006 ECG / EEG Recorder</v>
      </c>
    </row>
    <row r="2974" spans="1:10" x14ac:dyDescent="0.25">
      <c r="A2974" s="1142">
        <v>2</v>
      </c>
      <c r="B2974" s="1142">
        <v>8</v>
      </c>
      <c r="C2974" s="1142">
        <v>2</v>
      </c>
      <c r="D2974" s="1142">
        <v>4</v>
      </c>
      <c r="E2974" s="1142">
        <v>7</v>
      </c>
      <c r="F2974" s="1143" t="str">
        <f t="shared" si="92"/>
        <v>02.08.02.04.007</v>
      </c>
      <c r="G2974" s="1144"/>
      <c r="H2974" s="1142" t="s">
        <v>3574</v>
      </c>
      <c r="J2974" s="1142" t="str">
        <f t="shared" si="93"/>
        <v>02.08.02.04.007 ECG Unit</v>
      </c>
    </row>
    <row r="2975" spans="1:10" x14ac:dyDescent="0.25">
      <c r="A2975" s="1142">
        <v>2</v>
      </c>
      <c r="B2975" s="1142">
        <v>8</v>
      </c>
      <c r="C2975" s="1142">
        <v>2</v>
      </c>
      <c r="D2975" s="1142">
        <v>4</v>
      </c>
      <c r="E2975" s="1142">
        <v>8</v>
      </c>
      <c r="F2975" s="1143" t="str">
        <f t="shared" si="92"/>
        <v>02.08.02.04.008</v>
      </c>
      <c r="G2975" s="1144"/>
      <c r="H2975" s="1142" t="s">
        <v>3575</v>
      </c>
      <c r="J2975" s="1142" t="str">
        <f t="shared" si="93"/>
        <v>02.08.02.04.008 ENG Unit</v>
      </c>
    </row>
    <row r="2976" spans="1:10" x14ac:dyDescent="0.25">
      <c r="A2976" s="1142">
        <v>2</v>
      </c>
      <c r="B2976" s="1142">
        <v>8</v>
      </c>
      <c r="C2976" s="1142">
        <v>2</v>
      </c>
      <c r="D2976" s="1142">
        <v>4</v>
      </c>
      <c r="E2976" s="1142">
        <v>9</v>
      </c>
      <c r="F2976" s="1143" t="str">
        <f t="shared" si="92"/>
        <v>02.08.02.04.009</v>
      </c>
      <c r="G2976" s="1144"/>
      <c r="H2976" s="1142" t="s">
        <v>3576</v>
      </c>
      <c r="J2976" s="1142" t="str">
        <f t="shared" si="93"/>
        <v>02.08.02.04.009 Alat Kesehatan Matra Udara Lain-Lain</v>
      </c>
    </row>
    <row r="2977" spans="1:10" x14ac:dyDescent="0.25">
      <c r="A2977" s="1142">
        <v>2</v>
      </c>
      <c r="B2977" s="1142">
        <v>8</v>
      </c>
      <c r="C2977" s="1142">
        <v>2</v>
      </c>
      <c r="D2977" s="1142">
        <v>5</v>
      </c>
      <c r="E2977" s="1142">
        <v>1</v>
      </c>
      <c r="F2977" s="1143" t="str">
        <f t="shared" si="92"/>
        <v>02.08.02.05.001</v>
      </c>
      <c r="G2977" s="1144"/>
      <c r="H2977" s="1142" t="s">
        <v>3577</v>
      </c>
      <c r="J2977" s="1142" t="str">
        <f t="shared" si="93"/>
        <v>02.08.02.05.001 Anthropometer</v>
      </c>
    </row>
    <row r="2978" spans="1:10" x14ac:dyDescent="0.25">
      <c r="A2978" s="1142">
        <v>2</v>
      </c>
      <c r="B2978" s="1142">
        <v>8</v>
      </c>
      <c r="C2978" s="1142">
        <v>2</v>
      </c>
      <c r="D2978" s="1142">
        <v>5</v>
      </c>
      <c r="E2978" s="1142">
        <v>2</v>
      </c>
      <c r="F2978" s="1143" t="str">
        <f t="shared" si="92"/>
        <v>02.08.02.05.002</v>
      </c>
      <c r="G2978" s="1144"/>
      <c r="H2978" s="1142" t="s">
        <v>3578</v>
      </c>
      <c r="J2978" s="1142" t="str">
        <f t="shared" si="93"/>
        <v>02.08.02.05.002 Airpolution Tst Equipt</v>
      </c>
    </row>
    <row r="2979" spans="1:10" x14ac:dyDescent="0.25">
      <c r="A2979" s="1142">
        <v>2</v>
      </c>
      <c r="B2979" s="1142">
        <v>8</v>
      </c>
      <c r="C2979" s="1142">
        <v>2</v>
      </c>
      <c r="D2979" s="1142">
        <v>5</v>
      </c>
      <c r="E2979" s="1142">
        <v>3</v>
      </c>
      <c r="F2979" s="1143" t="str">
        <f t="shared" si="92"/>
        <v>02.08.02.05.003</v>
      </c>
      <c r="G2979" s="1144"/>
      <c r="H2979" s="1142" t="s">
        <v>3579</v>
      </c>
      <c r="J2979" s="1142" t="str">
        <f t="shared" si="93"/>
        <v>02.08.02.05.003 Boneka</v>
      </c>
    </row>
    <row r="2980" spans="1:10" x14ac:dyDescent="0.25">
      <c r="A2980" s="1142">
        <v>2</v>
      </c>
      <c r="B2980" s="1142">
        <v>8</v>
      </c>
      <c r="C2980" s="1142">
        <v>2</v>
      </c>
      <c r="D2980" s="1142">
        <v>5</v>
      </c>
      <c r="E2980" s="1142">
        <v>4</v>
      </c>
      <c r="F2980" s="1143" t="str">
        <f t="shared" si="92"/>
        <v>02.08.02.05.004</v>
      </c>
      <c r="G2980" s="1144"/>
      <c r="H2980" s="1142" t="s">
        <v>3580</v>
      </c>
      <c r="J2980" s="1142" t="str">
        <f t="shared" si="93"/>
        <v>02.08.02.05.004 Boneka Anatomi</v>
      </c>
    </row>
    <row r="2981" spans="1:10" x14ac:dyDescent="0.25">
      <c r="A2981" s="1142">
        <v>2</v>
      </c>
      <c r="B2981" s="1142">
        <v>8</v>
      </c>
      <c r="C2981" s="1142">
        <v>2</v>
      </c>
      <c r="D2981" s="1142">
        <v>5</v>
      </c>
      <c r="E2981" s="1142">
        <v>5</v>
      </c>
      <c r="F2981" s="1143" t="str">
        <f t="shared" si="92"/>
        <v>02.08.02.05.005</v>
      </c>
      <c r="G2981" s="1144"/>
      <c r="H2981" s="1142" t="s">
        <v>3581</v>
      </c>
      <c r="J2981" s="1142" t="str">
        <f t="shared" si="93"/>
        <v>02.08.02.05.005 Boneka Recusitasi Anne</v>
      </c>
    </row>
    <row r="2982" spans="1:10" x14ac:dyDescent="0.25">
      <c r="A2982" s="1142">
        <v>2</v>
      </c>
      <c r="B2982" s="1142">
        <v>8</v>
      </c>
      <c r="C2982" s="1142">
        <v>2</v>
      </c>
      <c r="D2982" s="1142">
        <v>5</v>
      </c>
      <c r="E2982" s="1142">
        <v>6</v>
      </c>
      <c r="F2982" s="1143" t="str">
        <f t="shared" si="92"/>
        <v>02.08.02.05.006</v>
      </c>
      <c r="G2982" s="1144"/>
      <c r="H2982" s="1142" t="s">
        <v>3582</v>
      </c>
      <c r="J2982" s="1142" t="str">
        <f t="shared" si="93"/>
        <v>02.08.02.05.006 Boneka Recusitasi Anne Rec</v>
      </c>
    </row>
    <row r="2983" spans="1:10" x14ac:dyDescent="0.25">
      <c r="A2983" s="1142">
        <v>2</v>
      </c>
      <c r="B2983" s="1142">
        <v>8</v>
      </c>
      <c r="C2983" s="1142">
        <v>2</v>
      </c>
      <c r="D2983" s="1142">
        <v>5</v>
      </c>
      <c r="E2983" s="1142">
        <v>7</v>
      </c>
      <c r="F2983" s="1143" t="str">
        <f t="shared" si="92"/>
        <v>02.08.02.05.007</v>
      </c>
      <c r="G2983" s="1144"/>
      <c r="H2983" s="1142" t="s">
        <v>3583</v>
      </c>
      <c r="J2983" s="1142" t="str">
        <f t="shared" si="93"/>
        <v>02.08.02.05.007 Emergency Adult</v>
      </c>
    </row>
    <row r="2984" spans="1:10" x14ac:dyDescent="0.25">
      <c r="A2984" s="1142">
        <v>2</v>
      </c>
      <c r="B2984" s="1142">
        <v>8</v>
      </c>
      <c r="C2984" s="1142">
        <v>2</v>
      </c>
      <c r="D2984" s="1142">
        <v>5</v>
      </c>
      <c r="E2984" s="1142">
        <v>8</v>
      </c>
      <c r="F2984" s="1143" t="str">
        <f t="shared" si="92"/>
        <v>02.08.02.05.008</v>
      </c>
      <c r="G2984" s="1144"/>
      <c r="H2984" s="1142" t="s">
        <v>3584</v>
      </c>
      <c r="J2984" s="1142" t="str">
        <f t="shared" si="93"/>
        <v>02.08.02.05.008 Forensic Odontology Set</v>
      </c>
    </row>
    <row r="2985" spans="1:10" x14ac:dyDescent="0.25">
      <c r="A2985" s="1142">
        <v>2</v>
      </c>
      <c r="B2985" s="1142">
        <v>8</v>
      </c>
      <c r="C2985" s="1142">
        <v>2</v>
      </c>
      <c r="D2985" s="1142">
        <v>5</v>
      </c>
      <c r="E2985" s="1142">
        <v>9</v>
      </c>
      <c r="F2985" s="1143" t="str">
        <f t="shared" si="92"/>
        <v>02.08.02.05.009</v>
      </c>
      <c r="G2985" s="1144"/>
      <c r="H2985" s="1142" t="s">
        <v>3585</v>
      </c>
      <c r="J2985" s="1142" t="str">
        <f t="shared" si="93"/>
        <v>02.08.02.05.009 Infition Trainer</v>
      </c>
    </row>
    <row r="2986" spans="1:10" x14ac:dyDescent="0.25">
      <c r="A2986" s="1142">
        <v>2</v>
      </c>
      <c r="B2986" s="1142">
        <v>8</v>
      </c>
      <c r="C2986" s="1142">
        <v>2</v>
      </c>
      <c r="D2986" s="1142">
        <v>5</v>
      </c>
      <c r="E2986" s="1142">
        <v>10</v>
      </c>
      <c r="F2986" s="1143" t="str">
        <f t="shared" si="92"/>
        <v>02.08.02.05.010</v>
      </c>
      <c r="G2986" s="1144"/>
      <c r="H2986" s="1142" t="s">
        <v>3586</v>
      </c>
      <c r="J2986" s="1142" t="str">
        <f t="shared" si="93"/>
        <v>02.08.02.05.010 Intubation Trainer</v>
      </c>
    </row>
    <row r="2987" spans="1:10" x14ac:dyDescent="0.25">
      <c r="A2987" s="1142">
        <v>2</v>
      </c>
      <c r="B2987" s="1142">
        <v>8</v>
      </c>
      <c r="C2987" s="1142">
        <v>2</v>
      </c>
      <c r="D2987" s="1142">
        <v>5</v>
      </c>
      <c r="E2987" s="1142">
        <v>11</v>
      </c>
      <c r="F2987" s="1143" t="str">
        <f t="shared" si="92"/>
        <v>02.08.02.05.011</v>
      </c>
      <c r="G2987" s="1144"/>
      <c r="H2987" s="1142" t="s">
        <v>3587</v>
      </c>
      <c r="J2987" s="1142" t="str">
        <f t="shared" si="93"/>
        <v>02.08.02.05.011 Alat Kedokteran Kepolisian Lain-Lain</v>
      </c>
    </row>
    <row r="2988" spans="1:10" x14ac:dyDescent="0.25">
      <c r="A2988" s="1142">
        <v>2</v>
      </c>
      <c r="B2988" s="1142">
        <v>8</v>
      </c>
      <c r="C2988" s="1142">
        <v>2</v>
      </c>
      <c r="D2988" s="1142">
        <v>6</v>
      </c>
      <c r="E2988" s="1142">
        <v>1</v>
      </c>
      <c r="F2988" s="1143" t="str">
        <f t="shared" si="92"/>
        <v>02.08.02.06.001</v>
      </c>
      <c r="G2988" s="1144"/>
      <c r="H2988" s="1142" t="s">
        <v>3588</v>
      </c>
      <c r="J2988" s="1142" t="str">
        <f t="shared" si="93"/>
        <v>02.08.02.06.001 Treat Mill</v>
      </c>
    </row>
    <row r="2989" spans="1:10" x14ac:dyDescent="0.25">
      <c r="A2989" s="1142">
        <v>2</v>
      </c>
      <c r="B2989" s="1142">
        <v>8</v>
      </c>
      <c r="C2989" s="1142">
        <v>2</v>
      </c>
      <c r="D2989" s="1142">
        <v>6</v>
      </c>
      <c r="E2989" s="1142">
        <v>2</v>
      </c>
      <c r="F2989" s="1143" t="str">
        <f t="shared" si="92"/>
        <v>02.08.02.06.002</v>
      </c>
      <c r="G2989" s="1144"/>
      <c r="H2989" s="1142" t="s">
        <v>3589</v>
      </c>
      <c r="J2989" s="1142" t="str">
        <f t="shared" si="93"/>
        <v>02.08.02.06.002 Track Sendo</v>
      </c>
    </row>
    <row r="2990" spans="1:10" x14ac:dyDescent="0.25">
      <c r="A2990" s="1142">
        <v>2</v>
      </c>
      <c r="B2990" s="1142">
        <v>8</v>
      </c>
      <c r="C2990" s="1142">
        <v>2</v>
      </c>
      <c r="D2990" s="1142">
        <v>6</v>
      </c>
      <c r="E2990" s="1142">
        <v>3</v>
      </c>
      <c r="F2990" s="1143" t="str">
        <f t="shared" si="92"/>
        <v>02.08.02.06.003</v>
      </c>
      <c r="G2990" s="1144"/>
      <c r="H2990" s="1142" t="s">
        <v>3590</v>
      </c>
      <c r="J2990" s="1142" t="str">
        <f t="shared" si="93"/>
        <v>02.08.02.06.003 Sepeda Statis</v>
      </c>
    </row>
    <row r="2991" spans="1:10" x14ac:dyDescent="0.25">
      <c r="A2991" s="1142">
        <v>2</v>
      </c>
      <c r="B2991" s="1142">
        <v>8</v>
      </c>
      <c r="C2991" s="1142">
        <v>2</v>
      </c>
      <c r="D2991" s="1142">
        <v>6</v>
      </c>
      <c r="E2991" s="1142">
        <v>4</v>
      </c>
      <c r="F2991" s="1143" t="str">
        <f t="shared" si="92"/>
        <v>02.08.02.06.004</v>
      </c>
      <c r="G2991" s="1144"/>
      <c r="H2991" s="1142" t="s">
        <v>3591</v>
      </c>
      <c r="J2991" s="1142" t="str">
        <f t="shared" si="93"/>
        <v>02.08.02.06.004 Alat Kesehatan Olah Raga Lain-Lain</v>
      </c>
    </row>
    <row r="2992" spans="1:10" x14ac:dyDescent="0.25">
      <c r="A2992" s="1142">
        <v>2</v>
      </c>
      <c r="B2992" s="1142">
        <v>9</v>
      </c>
      <c r="C2992" s="1142">
        <v>1</v>
      </c>
      <c r="D2992" s="1142">
        <v>1</v>
      </c>
      <c r="E2992" s="1142">
        <v>1</v>
      </c>
      <c r="F2992" s="1143" t="str">
        <f t="shared" si="92"/>
        <v>02.09.01.01.001</v>
      </c>
      <c r="G2992" s="1144"/>
      <c r="H2992" s="1142" t="s">
        <v>3592</v>
      </c>
      <c r="J2992" s="1142" t="str">
        <f t="shared" si="93"/>
        <v>02.09.01.01.001 Conductivity Meter</v>
      </c>
    </row>
    <row r="2993" spans="1:10" x14ac:dyDescent="0.25">
      <c r="A2993" s="1142">
        <v>2</v>
      </c>
      <c r="B2993" s="1142">
        <v>9</v>
      </c>
      <c r="C2993" s="1142">
        <v>1</v>
      </c>
      <c r="D2993" s="1142">
        <v>1</v>
      </c>
      <c r="E2993" s="1142">
        <v>2</v>
      </c>
      <c r="F2993" s="1143" t="str">
        <f t="shared" si="92"/>
        <v>02.09.01.01.002</v>
      </c>
      <c r="G2993" s="1144"/>
      <c r="H2993" s="1142" t="s">
        <v>3593</v>
      </c>
      <c r="J2993" s="1142" t="str">
        <f t="shared" si="93"/>
        <v>02.09.01.01.002 Hallige Comperator</v>
      </c>
    </row>
    <row r="2994" spans="1:10" x14ac:dyDescent="0.25">
      <c r="A2994" s="1142">
        <v>2</v>
      </c>
      <c r="B2994" s="1142">
        <v>9</v>
      </c>
      <c r="C2994" s="1142">
        <v>1</v>
      </c>
      <c r="D2994" s="1142">
        <v>1</v>
      </c>
      <c r="E2994" s="1142">
        <v>3</v>
      </c>
      <c r="F2994" s="1143" t="str">
        <f t="shared" si="92"/>
        <v>02.09.01.01.003</v>
      </c>
      <c r="G2994" s="1144"/>
      <c r="H2994" s="1142" t="s">
        <v>3594</v>
      </c>
      <c r="J2994" s="1142" t="str">
        <f t="shared" si="93"/>
        <v>02.09.01.01.003 Hallige Tubidity Meter</v>
      </c>
    </row>
    <row r="2995" spans="1:10" x14ac:dyDescent="0.25">
      <c r="A2995" s="1142">
        <v>2</v>
      </c>
      <c r="B2995" s="1142">
        <v>9</v>
      </c>
      <c r="C2995" s="1142">
        <v>1</v>
      </c>
      <c r="D2995" s="1142">
        <v>1</v>
      </c>
      <c r="E2995" s="1142">
        <v>4</v>
      </c>
      <c r="F2995" s="1143" t="str">
        <f t="shared" si="92"/>
        <v>02.09.01.01.004</v>
      </c>
      <c r="G2995" s="1144"/>
      <c r="H2995" s="1142" t="s">
        <v>3595</v>
      </c>
      <c r="J2995" s="1142" t="str">
        <f t="shared" si="93"/>
        <v>02.09.01.01.004 Spectro Photo Meter</v>
      </c>
    </row>
    <row r="2996" spans="1:10" x14ac:dyDescent="0.25">
      <c r="A2996" s="1142">
        <v>2</v>
      </c>
      <c r="B2996" s="1142">
        <v>9</v>
      </c>
      <c r="C2996" s="1142">
        <v>1</v>
      </c>
      <c r="D2996" s="1142">
        <v>1</v>
      </c>
      <c r="E2996" s="1142">
        <v>5</v>
      </c>
      <c r="F2996" s="1143" t="str">
        <f t="shared" si="92"/>
        <v>02.09.01.01.005</v>
      </c>
      <c r="G2996" s="1144"/>
      <c r="H2996" s="1142" t="s">
        <v>3596</v>
      </c>
      <c r="J2996" s="1142" t="str">
        <f t="shared" si="93"/>
        <v>02.09.01.01.005 Discicator / Eksicator</v>
      </c>
    </row>
    <row r="2997" spans="1:10" x14ac:dyDescent="0.25">
      <c r="A2997" s="1142">
        <v>2</v>
      </c>
      <c r="B2997" s="1142">
        <v>9</v>
      </c>
      <c r="C2997" s="1142">
        <v>1</v>
      </c>
      <c r="D2997" s="1142">
        <v>1</v>
      </c>
      <c r="E2997" s="1142">
        <v>6</v>
      </c>
      <c r="F2997" s="1143" t="str">
        <f t="shared" si="92"/>
        <v>02.09.01.01.006</v>
      </c>
      <c r="G2997" s="1144"/>
      <c r="H2997" s="1142" t="s">
        <v>3597</v>
      </c>
      <c r="J2997" s="1142" t="str">
        <f t="shared" si="93"/>
        <v>02.09.01.01.006 Timbangan Elektronik</v>
      </c>
    </row>
    <row r="2998" spans="1:10" x14ac:dyDescent="0.25">
      <c r="A2998" s="1142">
        <v>2</v>
      </c>
      <c r="B2998" s="1142">
        <v>9</v>
      </c>
      <c r="C2998" s="1142">
        <v>1</v>
      </c>
      <c r="D2998" s="1142">
        <v>1</v>
      </c>
      <c r="E2998" s="1142">
        <v>7</v>
      </c>
      <c r="F2998" s="1143" t="str">
        <f t="shared" si="92"/>
        <v>02.09.01.01.007</v>
      </c>
      <c r="G2998" s="1144"/>
      <c r="H2998" s="1142" t="s">
        <v>3598</v>
      </c>
      <c r="J2998" s="1142" t="str">
        <f t="shared" si="93"/>
        <v>02.09.01.01.007 P.H Meter</v>
      </c>
    </row>
    <row r="2999" spans="1:10" x14ac:dyDescent="0.25">
      <c r="A2999" s="1142">
        <v>2</v>
      </c>
      <c r="B2999" s="1142">
        <v>9</v>
      </c>
      <c r="C2999" s="1142">
        <v>1</v>
      </c>
      <c r="D2999" s="1142">
        <v>1</v>
      </c>
      <c r="E2999" s="1142">
        <v>8</v>
      </c>
      <c r="F2999" s="1143" t="str">
        <f t="shared" si="92"/>
        <v>02.09.01.01.008</v>
      </c>
      <c r="G2999" s="1144"/>
      <c r="H2999" s="1142" t="s">
        <v>3599</v>
      </c>
      <c r="J2999" s="1142" t="str">
        <f t="shared" si="93"/>
        <v>02.09.01.01.008 Raffluk Bottle &amp; Standar</v>
      </c>
    </row>
    <row r="3000" spans="1:10" x14ac:dyDescent="0.25">
      <c r="A3000" s="1142">
        <v>2</v>
      </c>
      <c r="B3000" s="1142">
        <v>9</v>
      </c>
      <c r="C3000" s="1142">
        <v>1</v>
      </c>
      <c r="D3000" s="1142">
        <v>1</v>
      </c>
      <c r="E3000" s="1142">
        <v>9</v>
      </c>
      <c r="F3000" s="1143" t="str">
        <f t="shared" si="92"/>
        <v>02.09.01.01.009</v>
      </c>
      <c r="G3000" s="1144"/>
      <c r="H3000" s="1142" t="s">
        <v>3600</v>
      </c>
      <c r="J3000" s="1142" t="str">
        <f t="shared" si="93"/>
        <v>02.09.01.01.009 Yark Test</v>
      </c>
    </row>
    <row r="3001" spans="1:10" x14ac:dyDescent="0.25">
      <c r="A3001" s="1142">
        <v>2</v>
      </c>
      <c r="B3001" s="1142">
        <v>9</v>
      </c>
      <c r="C3001" s="1142">
        <v>1</v>
      </c>
      <c r="D3001" s="1142">
        <v>1</v>
      </c>
      <c r="E3001" s="1142">
        <v>10</v>
      </c>
      <c r="F3001" s="1143" t="str">
        <f t="shared" si="92"/>
        <v>02.09.01.01.010</v>
      </c>
      <c r="G3001" s="1144"/>
      <c r="H3001" s="1142" t="s">
        <v>3601</v>
      </c>
      <c r="J3001" s="1142" t="str">
        <f t="shared" si="93"/>
        <v>02.09.01.01.010 D.O Bottle</v>
      </c>
    </row>
    <row r="3002" spans="1:10" x14ac:dyDescent="0.25">
      <c r="A3002" s="1142">
        <v>2</v>
      </c>
      <c r="B3002" s="1142">
        <v>9</v>
      </c>
      <c r="C3002" s="1142">
        <v>1</v>
      </c>
      <c r="D3002" s="1142">
        <v>1</v>
      </c>
      <c r="E3002" s="1142">
        <v>11</v>
      </c>
      <c r="F3002" s="1143" t="str">
        <f t="shared" si="92"/>
        <v>02.09.01.01.011</v>
      </c>
      <c r="G3002" s="1144"/>
      <c r="H3002" s="1142" t="s">
        <v>3602</v>
      </c>
      <c r="J3002" s="1142" t="str">
        <f t="shared" si="93"/>
        <v>02.09.01.01.011 Aqudee Bottle</v>
      </c>
    </row>
    <row r="3003" spans="1:10" x14ac:dyDescent="0.25">
      <c r="A3003" s="1142">
        <v>2</v>
      </c>
      <c r="B3003" s="1142">
        <v>9</v>
      </c>
      <c r="C3003" s="1142">
        <v>1</v>
      </c>
      <c r="D3003" s="1142">
        <v>1</v>
      </c>
      <c r="E3003" s="1142">
        <v>12</v>
      </c>
      <c r="F3003" s="1143" t="str">
        <f t="shared" si="92"/>
        <v>02.09.01.01.012</v>
      </c>
      <c r="G3003" s="1144"/>
      <c r="H3003" s="1142" t="s">
        <v>3603</v>
      </c>
      <c r="J3003" s="1142" t="str">
        <f t="shared" si="93"/>
        <v>02.09.01.01.012 Daskor Glask</v>
      </c>
    </row>
    <row r="3004" spans="1:10" x14ac:dyDescent="0.25">
      <c r="A3004" s="1142">
        <v>2</v>
      </c>
      <c r="B3004" s="1142">
        <v>9</v>
      </c>
      <c r="C3004" s="1142">
        <v>1</v>
      </c>
      <c r="D3004" s="1142">
        <v>1</v>
      </c>
      <c r="E3004" s="1142">
        <v>13</v>
      </c>
      <c r="F3004" s="1143" t="str">
        <f t="shared" si="92"/>
        <v>02.09.01.01.013</v>
      </c>
      <c r="G3004" s="1144"/>
      <c r="H3004" s="1142" t="s">
        <v>3604</v>
      </c>
      <c r="J3004" s="1142" t="str">
        <f t="shared" si="93"/>
        <v>02.09.01.01.013 Beaker Glass</v>
      </c>
    </row>
    <row r="3005" spans="1:10" x14ac:dyDescent="0.25">
      <c r="A3005" s="1142">
        <v>2</v>
      </c>
      <c r="B3005" s="1142">
        <v>9</v>
      </c>
      <c r="C3005" s="1142">
        <v>1</v>
      </c>
      <c r="D3005" s="1142">
        <v>1</v>
      </c>
      <c r="E3005" s="1142">
        <v>14</v>
      </c>
      <c r="F3005" s="1143" t="str">
        <f t="shared" si="92"/>
        <v>02.09.01.01.014</v>
      </c>
      <c r="G3005" s="1144"/>
      <c r="H3005" s="1142" t="s">
        <v>3605</v>
      </c>
      <c r="J3005" s="1142" t="str">
        <f t="shared" si="93"/>
        <v>02.09.01.01.014 Krous Glass</v>
      </c>
    </row>
    <row r="3006" spans="1:10" x14ac:dyDescent="0.25">
      <c r="A3006" s="1142">
        <v>2</v>
      </c>
      <c r="B3006" s="1142">
        <v>9</v>
      </c>
      <c r="C3006" s="1142">
        <v>1</v>
      </c>
      <c r="D3006" s="1142">
        <v>1</v>
      </c>
      <c r="E3006" s="1142">
        <v>15</v>
      </c>
      <c r="F3006" s="1143" t="str">
        <f t="shared" si="92"/>
        <v>02.09.01.01.015</v>
      </c>
      <c r="G3006" s="1144"/>
      <c r="H3006" s="1142" t="s">
        <v>3606</v>
      </c>
      <c r="J3006" s="1142" t="str">
        <f t="shared" si="93"/>
        <v>02.09.01.01.015 Kykhol Glass</v>
      </c>
    </row>
    <row r="3007" spans="1:10" x14ac:dyDescent="0.25">
      <c r="A3007" s="1142">
        <v>2</v>
      </c>
      <c r="B3007" s="1142">
        <v>9</v>
      </c>
      <c r="C3007" s="1142">
        <v>1</v>
      </c>
      <c r="D3007" s="1142">
        <v>1</v>
      </c>
      <c r="E3007" s="1142">
        <v>16</v>
      </c>
      <c r="F3007" s="1143" t="str">
        <f t="shared" si="92"/>
        <v>02.09.01.01.016</v>
      </c>
      <c r="G3007" s="1144"/>
      <c r="H3007" s="1142" t="s">
        <v>3607</v>
      </c>
      <c r="J3007" s="1142" t="str">
        <f t="shared" si="93"/>
        <v>02.09.01.01.016 Alat Penguji Daya Tembus Air</v>
      </c>
    </row>
    <row r="3008" spans="1:10" x14ac:dyDescent="0.25">
      <c r="A3008" s="1142">
        <v>2</v>
      </c>
      <c r="B3008" s="1142">
        <v>9</v>
      </c>
      <c r="C3008" s="1142">
        <v>1</v>
      </c>
      <c r="D3008" s="1142">
        <v>1</v>
      </c>
      <c r="E3008" s="1142">
        <v>17</v>
      </c>
      <c r="F3008" s="1143" t="str">
        <f t="shared" si="92"/>
        <v>02.09.01.01.017</v>
      </c>
      <c r="G3008" s="1144"/>
      <c r="H3008" s="1142" t="s">
        <v>3608</v>
      </c>
      <c r="J3008" s="1142" t="str">
        <f t="shared" si="93"/>
        <v>02.09.01.01.017 Alat Pengukur Kadar Air</v>
      </c>
    </row>
    <row r="3009" spans="1:10" x14ac:dyDescent="0.25">
      <c r="A3009" s="1142">
        <v>2</v>
      </c>
      <c r="B3009" s="1142">
        <v>9</v>
      </c>
      <c r="C3009" s="1142">
        <v>1</v>
      </c>
      <c r="D3009" s="1142">
        <v>1</v>
      </c>
      <c r="E3009" s="1142">
        <v>18</v>
      </c>
      <c r="F3009" s="1143" t="str">
        <f t="shared" si="92"/>
        <v>02.09.01.01.018</v>
      </c>
      <c r="G3009" s="1144"/>
      <c r="H3009" s="1142" t="s">
        <v>3609</v>
      </c>
      <c r="J3009" s="1142" t="str">
        <f t="shared" si="93"/>
        <v>02.09.01.01.018 Alat Pengukur Kelembaban</v>
      </c>
    </row>
    <row r="3010" spans="1:10" x14ac:dyDescent="0.25">
      <c r="A3010" s="1142">
        <v>2</v>
      </c>
      <c r="B3010" s="1142">
        <v>9</v>
      </c>
      <c r="C3010" s="1142">
        <v>1</v>
      </c>
      <c r="D3010" s="1142">
        <v>1</v>
      </c>
      <c r="E3010" s="1142">
        <v>19</v>
      </c>
      <c r="F3010" s="1143" t="str">
        <f t="shared" si="92"/>
        <v>02.09.01.01.019</v>
      </c>
      <c r="G3010" s="1144"/>
      <c r="H3010" s="1142" t="s">
        <v>3610</v>
      </c>
      <c r="J3010" s="1142" t="str">
        <f t="shared" si="93"/>
        <v>02.09.01.01.019 Alat Penguji Penerapan Udara Air</v>
      </c>
    </row>
    <row r="3011" spans="1:10" x14ac:dyDescent="0.25">
      <c r="A3011" s="1142">
        <v>2</v>
      </c>
      <c r="B3011" s="1142">
        <v>9</v>
      </c>
      <c r="C3011" s="1142">
        <v>1</v>
      </c>
      <c r="D3011" s="1142">
        <v>1</v>
      </c>
      <c r="E3011" s="1142">
        <v>20</v>
      </c>
      <c r="F3011" s="1143" t="str">
        <f t="shared" si="92"/>
        <v>02.09.01.01.020</v>
      </c>
      <c r="G3011" s="1144"/>
      <c r="H3011" s="1142" t="s">
        <v>3611</v>
      </c>
      <c r="J3011" s="1142" t="str">
        <f t="shared" si="93"/>
        <v>02.09.01.01.020 Alat Penguji Tembus Udara</v>
      </c>
    </row>
    <row r="3012" spans="1:10" x14ac:dyDescent="0.25">
      <c r="A3012" s="1142">
        <v>2</v>
      </c>
      <c r="B3012" s="1142">
        <v>9</v>
      </c>
      <c r="C3012" s="1142">
        <v>1</v>
      </c>
      <c r="D3012" s="1142">
        <v>2</v>
      </c>
      <c r="E3012" s="1142">
        <v>1</v>
      </c>
      <c r="F3012" s="1143" t="str">
        <f t="shared" ref="F3012:F3075" si="94">IF(A3012&lt;&gt;"",RIGHT("0"&amp;A3012,2)&amp;"."&amp;RIGHT("0"&amp;B3012,2)&amp;"."&amp;RIGHT("0"&amp;C3012,2)&amp;"."&amp;RIGHT("0"&amp;D3012,2)&amp;"."&amp;IF(LEN(E3012)&lt;3,RIGHT("00"&amp;E3012,3),E3012),"")</f>
        <v>02.09.01.02.001</v>
      </c>
      <c r="G3012" s="1144"/>
      <c r="H3012" s="1142" t="s">
        <v>3612</v>
      </c>
      <c r="J3012" s="1142" t="str">
        <f t="shared" ref="J3012:J3075" si="95">F3012&amp;" "&amp;H3012</f>
        <v>02.09.01.02.001 Autoklave Unit</v>
      </c>
    </row>
    <row r="3013" spans="1:10" x14ac:dyDescent="0.25">
      <c r="A3013" s="1142">
        <v>2</v>
      </c>
      <c r="B3013" s="1142">
        <v>9</v>
      </c>
      <c r="C3013" s="1142">
        <v>1</v>
      </c>
      <c r="D3013" s="1142">
        <v>2</v>
      </c>
      <c r="E3013" s="1142">
        <v>2</v>
      </c>
      <c r="F3013" s="1143" t="str">
        <f t="shared" si="94"/>
        <v>02.09.01.02.002</v>
      </c>
      <c r="G3013" s="1144"/>
      <c r="H3013" s="1142" t="s">
        <v>3613</v>
      </c>
      <c r="J3013" s="1142" t="str">
        <f t="shared" si="95"/>
        <v>02.09.01.02.002 Incubator</v>
      </c>
    </row>
    <row r="3014" spans="1:10" x14ac:dyDescent="0.25">
      <c r="A3014" s="1142">
        <v>2</v>
      </c>
      <c r="B3014" s="1142">
        <v>9</v>
      </c>
      <c r="C3014" s="1142">
        <v>1</v>
      </c>
      <c r="D3014" s="1142">
        <v>2</v>
      </c>
      <c r="E3014" s="1142">
        <v>3</v>
      </c>
      <c r="F3014" s="1143" t="str">
        <f t="shared" si="94"/>
        <v>02.09.01.02.003</v>
      </c>
      <c r="G3014" s="1144"/>
      <c r="H3014" s="1142" t="s">
        <v>3614</v>
      </c>
      <c r="J3014" s="1142" t="str">
        <f t="shared" si="95"/>
        <v>02.09.01.02.003 Blender</v>
      </c>
    </row>
    <row r="3015" spans="1:10" x14ac:dyDescent="0.25">
      <c r="A3015" s="1142">
        <v>2</v>
      </c>
      <c r="B3015" s="1142">
        <v>9</v>
      </c>
      <c r="C3015" s="1142">
        <v>1</v>
      </c>
      <c r="D3015" s="1142">
        <v>2</v>
      </c>
      <c r="E3015" s="1142">
        <v>4</v>
      </c>
      <c r="F3015" s="1143" t="str">
        <f t="shared" si="94"/>
        <v>02.09.01.02.004</v>
      </c>
      <c r="G3015" s="1144"/>
      <c r="H3015" s="1142" t="s">
        <v>3615</v>
      </c>
      <c r="J3015" s="1142" t="str">
        <f t="shared" si="95"/>
        <v>02.09.01.02.004 Plate Count Chambre</v>
      </c>
    </row>
    <row r="3016" spans="1:10" x14ac:dyDescent="0.25">
      <c r="A3016" s="1142">
        <v>2</v>
      </c>
      <c r="B3016" s="1142">
        <v>9</v>
      </c>
      <c r="C3016" s="1142">
        <v>1</v>
      </c>
      <c r="D3016" s="1142">
        <v>2</v>
      </c>
      <c r="E3016" s="1142">
        <v>5</v>
      </c>
      <c r="F3016" s="1143" t="str">
        <f t="shared" si="94"/>
        <v>02.09.01.02.005</v>
      </c>
      <c r="G3016" s="1144"/>
      <c r="H3016" s="1142" t="s">
        <v>3616</v>
      </c>
      <c r="J3016" s="1142" t="str">
        <f t="shared" si="95"/>
        <v>02.09.01.02.005 Cawan Petri</v>
      </c>
    </row>
    <row r="3017" spans="1:10" x14ac:dyDescent="0.25">
      <c r="A3017" s="1142">
        <v>2</v>
      </c>
      <c r="B3017" s="1142">
        <v>9</v>
      </c>
      <c r="C3017" s="1142">
        <v>1</v>
      </c>
      <c r="D3017" s="1142">
        <v>2</v>
      </c>
      <c r="E3017" s="1142">
        <v>6</v>
      </c>
      <c r="F3017" s="1143" t="str">
        <f t="shared" si="94"/>
        <v>02.09.01.02.006</v>
      </c>
      <c r="G3017" s="1144"/>
      <c r="H3017" s="1142" t="s">
        <v>3617</v>
      </c>
      <c r="J3017" s="1142" t="str">
        <f t="shared" si="95"/>
        <v>02.09.01.02.006 Alat Pengambil Sampel Air</v>
      </c>
    </row>
    <row r="3018" spans="1:10" x14ac:dyDescent="0.25">
      <c r="A3018" s="1142">
        <v>2</v>
      </c>
      <c r="B3018" s="1142">
        <v>9</v>
      </c>
      <c r="C3018" s="1142">
        <v>1</v>
      </c>
      <c r="D3018" s="1142">
        <v>2</v>
      </c>
      <c r="E3018" s="1142">
        <v>7</v>
      </c>
      <c r="F3018" s="1143" t="str">
        <f t="shared" si="94"/>
        <v>02.09.01.02.007</v>
      </c>
      <c r="G3018" s="1144"/>
      <c r="H3018" s="1142" t="s">
        <v>3618</v>
      </c>
      <c r="J3018" s="1142" t="str">
        <f t="shared" si="95"/>
        <v>02.09.01.02.007 Alat Laboratorium Microbiologi Lain-Lain</v>
      </c>
    </row>
    <row r="3019" spans="1:10" x14ac:dyDescent="0.25">
      <c r="A3019" s="1142">
        <v>2</v>
      </c>
      <c r="B3019" s="1142">
        <v>9</v>
      </c>
      <c r="C3019" s="1142">
        <v>1</v>
      </c>
      <c r="D3019" s="1142">
        <v>3</v>
      </c>
      <c r="E3019" s="1142">
        <v>1</v>
      </c>
      <c r="F3019" s="1143" t="str">
        <f t="shared" si="94"/>
        <v>02.09.01.03.001</v>
      </c>
      <c r="G3019" s="1144"/>
      <c r="H3019" s="1142" t="s">
        <v>3619</v>
      </c>
      <c r="J3019" s="1142" t="str">
        <f t="shared" si="95"/>
        <v>02.09.01.03.001 Portable Electro Sounding Test</v>
      </c>
    </row>
    <row r="3020" spans="1:10" x14ac:dyDescent="0.25">
      <c r="A3020" s="1142">
        <v>2</v>
      </c>
      <c r="B3020" s="1142">
        <v>9</v>
      </c>
      <c r="C3020" s="1142">
        <v>1</v>
      </c>
      <c r="D3020" s="1142">
        <v>3</v>
      </c>
      <c r="E3020" s="1142">
        <v>2</v>
      </c>
      <c r="F3020" s="1143" t="str">
        <f t="shared" si="94"/>
        <v>02.09.01.03.002</v>
      </c>
      <c r="G3020" s="1144"/>
      <c r="H3020" s="1142" t="s">
        <v>3620</v>
      </c>
      <c r="J3020" s="1142" t="str">
        <f t="shared" si="95"/>
        <v>02.09.01.03.002 Electronic Thermometer</v>
      </c>
    </row>
    <row r="3021" spans="1:10" x14ac:dyDescent="0.25">
      <c r="A3021" s="1142">
        <v>2</v>
      </c>
      <c r="B3021" s="1142">
        <v>9</v>
      </c>
      <c r="C3021" s="1142">
        <v>1</v>
      </c>
      <c r="D3021" s="1142">
        <v>3</v>
      </c>
      <c r="E3021" s="1142">
        <v>3</v>
      </c>
      <c r="F3021" s="1143" t="str">
        <f t="shared" si="94"/>
        <v>02.09.01.03.003</v>
      </c>
      <c r="G3021" s="1144"/>
      <c r="H3021" s="1142" t="s">
        <v>3621</v>
      </c>
      <c r="J3021" s="1142" t="str">
        <f t="shared" si="95"/>
        <v>02.09.01.03.003 Flour Photo Meter</v>
      </c>
    </row>
    <row r="3022" spans="1:10" x14ac:dyDescent="0.25">
      <c r="A3022" s="1142">
        <v>2</v>
      </c>
      <c r="B3022" s="1142">
        <v>9</v>
      </c>
      <c r="C3022" s="1142">
        <v>1</v>
      </c>
      <c r="D3022" s="1142">
        <v>3</v>
      </c>
      <c r="E3022" s="1142">
        <v>4</v>
      </c>
      <c r="F3022" s="1143" t="str">
        <f t="shared" si="94"/>
        <v>02.09.01.03.004</v>
      </c>
      <c r="G3022" s="1144"/>
      <c r="H3022" s="1142" t="s">
        <v>3622</v>
      </c>
      <c r="J3022" s="1142" t="str">
        <f t="shared" si="95"/>
        <v>02.09.01.03.004 Mikroskop Dengan Kamera</v>
      </c>
    </row>
    <row r="3023" spans="1:10" x14ac:dyDescent="0.25">
      <c r="A3023" s="1142">
        <v>2</v>
      </c>
      <c r="B3023" s="1142">
        <v>9</v>
      </c>
      <c r="C3023" s="1142">
        <v>1</v>
      </c>
      <c r="D3023" s="1142">
        <v>3</v>
      </c>
      <c r="E3023" s="1142">
        <v>5</v>
      </c>
      <c r="F3023" s="1143" t="str">
        <f t="shared" si="94"/>
        <v>02.09.01.03.005</v>
      </c>
      <c r="G3023" s="1144"/>
      <c r="H3023" s="1142" t="s">
        <v>3623</v>
      </c>
      <c r="J3023" s="1142" t="str">
        <f t="shared" si="95"/>
        <v>02.09.01.03.005 Magnetic Stirder</v>
      </c>
    </row>
    <row r="3024" spans="1:10" x14ac:dyDescent="0.25">
      <c r="A3024" s="1142">
        <v>2</v>
      </c>
      <c r="B3024" s="1142">
        <v>9</v>
      </c>
      <c r="C3024" s="1142">
        <v>1</v>
      </c>
      <c r="D3024" s="1142">
        <v>3</v>
      </c>
      <c r="E3024" s="1142">
        <v>6</v>
      </c>
      <c r="F3024" s="1143" t="str">
        <f t="shared" si="94"/>
        <v>02.09.01.03.006</v>
      </c>
      <c r="G3024" s="1144"/>
      <c r="H3024" s="1142" t="s">
        <v>3624</v>
      </c>
      <c r="J3024" s="1142" t="str">
        <f t="shared" si="95"/>
        <v>02.09.01.03.006 Bacteri Colorimeter</v>
      </c>
    </row>
    <row r="3025" spans="1:10" x14ac:dyDescent="0.25">
      <c r="A3025" s="1142">
        <v>2</v>
      </c>
      <c r="B3025" s="1142">
        <v>9</v>
      </c>
      <c r="C3025" s="1142">
        <v>1</v>
      </c>
      <c r="D3025" s="1142">
        <v>3</v>
      </c>
      <c r="E3025" s="1142">
        <v>7</v>
      </c>
      <c r="F3025" s="1143" t="str">
        <f t="shared" si="94"/>
        <v>02.09.01.03.007</v>
      </c>
      <c r="G3025" s="1144"/>
      <c r="H3025" s="1142" t="s">
        <v>3625</v>
      </c>
      <c r="J3025" s="1142" t="str">
        <f t="shared" si="95"/>
        <v>02.09.01.03.007 Fitting Plate</v>
      </c>
    </row>
    <row r="3026" spans="1:10" x14ac:dyDescent="0.25">
      <c r="A3026" s="1142">
        <v>2</v>
      </c>
      <c r="B3026" s="1142">
        <v>9</v>
      </c>
      <c r="C3026" s="1142">
        <v>1</v>
      </c>
      <c r="D3026" s="1142">
        <v>3</v>
      </c>
      <c r="E3026" s="1142">
        <v>8</v>
      </c>
      <c r="F3026" s="1143" t="str">
        <f t="shared" si="94"/>
        <v>02.09.01.03.008</v>
      </c>
      <c r="G3026" s="1144"/>
      <c r="H3026" s="1142" t="s">
        <v>3626</v>
      </c>
      <c r="J3026" s="1142" t="str">
        <f t="shared" si="95"/>
        <v>02.09.01.03.008 Water Test</v>
      </c>
    </row>
    <row r="3027" spans="1:10" x14ac:dyDescent="0.25">
      <c r="A3027" s="1142">
        <v>2</v>
      </c>
      <c r="B3027" s="1142">
        <v>9</v>
      </c>
      <c r="C3027" s="1142">
        <v>1</v>
      </c>
      <c r="D3027" s="1142">
        <v>3</v>
      </c>
      <c r="E3027" s="1142">
        <v>9</v>
      </c>
      <c r="F3027" s="1143" t="str">
        <f t="shared" si="94"/>
        <v>02.09.01.03.009</v>
      </c>
      <c r="G3027" s="1144"/>
      <c r="H3027" s="1142" t="s">
        <v>3627</v>
      </c>
      <c r="J3027" s="1142" t="str">
        <f t="shared" si="95"/>
        <v>02.09.01.03.009 Rit Meter Unit</v>
      </c>
    </row>
    <row r="3028" spans="1:10" x14ac:dyDescent="0.25">
      <c r="A3028" s="1142">
        <v>2</v>
      </c>
      <c r="B3028" s="1142">
        <v>9</v>
      </c>
      <c r="C3028" s="1142">
        <v>1</v>
      </c>
      <c r="D3028" s="1142">
        <v>3</v>
      </c>
      <c r="E3028" s="1142">
        <v>10</v>
      </c>
      <c r="F3028" s="1143" t="str">
        <f t="shared" si="94"/>
        <v>02.09.01.03.010</v>
      </c>
      <c r="G3028" s="1144"/>
      <c r="H3028" s="1142" t="s">
        <v>3628</v>
      </c>
      <c r="J3028" s="1142" t="str">
        <f t="shared" si="95"/>
        <v>02.09.01.03.010 Automatic Burette</v>
      </c>
    </row>
    <row r="3029" spans="1:10" x14ac:dyDescent="0.25">
      <c r="A3029" s="1142">
        <v>2</v>
      </c>
      <c r="B3029" s="1142">
        <v>9</v>
      </c>
      <c r="C3029" s="1142">
        <v>1</v>
      </c>
      <c r="D3029" s="1142">
        <v>3</v>
      </c>
      <c r="E3029" s="1142">
        <v>11</v>
      </c>
      <c r="F3029" s="1143" t="str">
        <f t="shared" si="94"/>
        <v>02.09.01.03.011</v>
      </c>
      <c r="G3029" s="1144"/>
      <c r="H3029" s="1142" t="s">
        <v>3629</v>
      </c>
      <c r="J3029" s="1142" t="str">
        <f t="shared" si="95"/>
        <v>02.09.01.03.011 Visual Acumulation Jump</v>
      </c>
    </row>
    <row r="3030" spans="1:10" x14ac:dyDescent="0.25">
      <c r="A3030" s="1142">
        <v>2</v>
      </c>
      <c r="B3030" s="1142">
        <v>9</v>
      </c>
      <c r="C3030" s="1142">
        <v>1</v>
      </c>
      <c r="D3030" s="1142">
        <v>3</v>
      </c>
      <c r="E3030" s="1142">
        <v>12</v>
      </c>
      <c r="F3030" s="1143" t="str">
        <f t="shared" si="94"/>
        <v>02.09.01.03.012</v>
      </c>
      <c r="G3030" s="1144"/>
      <c r="H3030" s="1142" t="s">
        <v>3630</v>
      </c>
      <c r="J3030" s="1142" t="str">
        <f t="shared" si="95"/>
        <v>02.09.01.03.012 Circilation Tank</v>
      </c>
    </row>
    <row r="3031" spans="1:10" x14ac:dyDescent="0.25">
      <c r="A3031" s="1142">
        <v>2</v>
      </c>
      <c r="B3031" s="1142">
        <v>9</v>
      </c>
      <c r="C3031" s="1142">
        <v>1</v>
      </c>
      <c r="D3031" s="1142">
        <v>3</v>
      </c>
      <c r="E3031" s="1142">
        <v>13</v>
      </c>
      <c r="F3031" s="1143" t="str">
        <f t="shared" si="94"/>
        <v>02.09.01.03.013</v>
      </c>
      <c r="G3031" s="1144"/>
      <c r="H3031" s="1142" t="s">
        <v>3631</v>
      </c>
      <c r="J3031" s="1142" t="str">
        <f t="shared" si="95"/>
        <v>02.09.01.03.013 File Lab. Turbidity</v>
      </c>
    </row>
    <row r="3032" spans="1:10" x14ac:dyDescent="0.25">
      <c r="A3032" s="1142">
        <v>2</v>
      </c>
      <c r="B3032" s="1142">
        <v>9</v>
      </c>
      <c r="C3032" s="1142">
        <v>1</v>
      </c>
      <c r="D3032" s="1142">
        <v>3</v>
      </c>
      <c r="E3032" s="1142">
        <v>14</v>
      </c>
      <c r="F3032" s="1143" t="str">
        <f t="shared" si="94"/>
        <v>02.09.01.03.014</v>
      </c>
      <c r="G3032" s="1144"/>
      <c r="H3032" s="1142" t="s">
        <v>3632</v>
      </c>
      <c r="J3032" s="1142" t="str">
        <f t="shared" si="95"/>
        <v>02.09.01.03.014 Ecosonder</v>
      </c>
    </row>
    <row r="3033" spans="1:10" x14ac:dyDescent="0.25">
      <c r="A3033" s="1142">
        <v>2</v>
      </c>
      <c r="B3033" s="1142">
        <v>9</v>
      </c>
      <c r="C3033" s="1142">
        <v>1</v>
      </c>
      <c r="D3033" s="1142">
        <v>3</v>
      </c>
      <c r="E3033" s="1142">
        <v>15</v>
      </c>
      <c r="F3033" s="1143" t="str">
        <f t="shared" si="94"/>
        <v>02.09.01.03.015</v>
      </c>
      <c r="G3033" s="1144"/>
      <c r="H3033" s="1142" t="s">
        <v>3633</v>
      </c>
      <c r="J3033" s="1142" t="str">
        <f t="shared" si="95"/>
        <v>02.09.01.03.015 Pott Maker</v>
      </c>
    </row>
    <row r="3034" spans="1:10" x14ac:dyDescent="0.25">
      <c r="A3034" s="1142">
        <v>2</v>
      </c>
      <c r="B3034" s="1142">
        <v>9</v>
      </c>
      <c r="C3034" s="1142">
        <v>1</v>
      </c>
      <c r="D3034" s="1142">
        <v>3</v>
      </c>
      <c r="E3034" s="1142">
        <v>16</v>
      </c>
      <c r="F3034" s="1143" t="str">
        <f t="shared" si="94"/>
        <v>02.09.01.03.016</v>
      </c>
      <c r="G3034" s="1144"/>
      <c r="H3034" s="1142" t="s">
        <v>3634</v>
      </c>
      <c r="J3034" s="1142" t="str">
        <f t="shared" si="95"/>
        <v>02.09.01.03.016 D.O Meter</v>
      </c>
    </row>
    <row r="3035" spans="1:10" x14ac:dyDescent="0.25">
      <c r="A3035" s="1142">
        <v>2</v>
      </c>
      <c r="B3035" s="1142">
        <v>9</v>
      </c>
      <c r="C3035" s="1142">
        <v>1</v>
      </c>
      <c r="D3035" s="1142">
        <v>3</v>
      </c>
      <c r="E3035" s="1142">
        <v>17</v>
      </c>
      <c r="F3035" s="1143" t="str">
        <f t="shared" si="94"/>
        <v>02.09.01.03.017</v>
      </c>
      <c r="G3035" s="1144"/>
      <c r="H3035" s="1142" t="s">
        <v>3635</v>
      </c>
      <c r="J3035" s="1142" t="str">
        <f t="shared" si="95"/>
        <v>02.09.01.03.017 Sediment Sampler</v>
      </c>
    </row>
    <row r="3036" spans="1:10" x14ac:dyDescent="0.25">
      <c r="A3036" s="1142">
        <v>2</v>
      </c>
      <c r="B3036" s="1142">
        <v>9</v>
      </c>
      <c r="C3036" s="1142">
        <v>1</v>
      </c>
      <c r="D3036" s="1142">
        <v>3</v>
      </c>
      <c r="E3036" s="1142">
        <v>18</v>
      </c>
      <c r="F3036" s="1143" t="str">
        <f t="shared" si="94"/>
        <v>02.09.01.03.018</v>
      </c>
      <c r="G3036" s="1144"/>
      <c r="H3036" s="1142" t="s">
        <v>3636</v>
      </c>
      <c r="J3036" s="1142" t="str">
        <f t="shared" si="95"/>
        <v>02.09.01.03.018 Deft Botter</v>
      </c>
    </row>
    <row r="3037" spans="1:10" x14ac:dyDescent="0.25">
      <c r="A3037" s="1142">
        <v>2</v>
      </c>
      <c r="B3037" s="1142">
        <v>9</v>
      </c>
      <c r="C3037" s="1142">
        <v>1</v>
      </c>
      <c r="D3037" s="1142">
        <v>3</v>
      </c>
      <c r="E3037" s="1142">
        <v>19</v>
      </c>
      <c r="F3037" s="1143" t="str">
        <f t="shared" si="94"/>
        <v>02.09.01.03.019</v>
      </c>
      <c r="G3037" s="1144"/>
      <c r="H3037" s="1142" t="s">
        <v>3637</v>
      </c>
      <c r="J3037" s="1142" t="str">
        <f t="shared" si="95"/>
        <v>02.09.01.03.019 Crosible Cours</v>
      </c>
    </row>
    <row r="3038" spans="1:10" x14ac:dyDescent="0.25">
      <c r="A3038" s="1142">
        <v>2</v>
      </c>
      <c r="B3038" s="1142">
        <v>9</v>
      </c>
      <c r="C3038" s="1142">
        <v>1</v>
      </c>
      <c r="D3038" s="1142">
        <v>3</v>
      </c>
      <c r="E3038" s="1142">
        <v>20</v>
      </c>
      <c r="F3038" s="1143" t="str">
        <f t="shared" si="94"/>
        <v>02.09.01.03.020</v>
      </c>
      <c r="G3038" s="1144"/>
      <c r="H3038" s="1142" t="s">
        <v>3638</v>
      </c>
      <c r="J3038" s="1142" t="str">
        <f t="shared" si="95"/>
        <v>02.09.01.03.020 Destiling Apparat</v>
      </c>
    </row>
    <row r="3039" spans="1:10" x14ac:dyDescent="0.25">
      <c r="A3039" s="1142">
        <v>2</v>
      </c>
      <c r="B3039" s="1142">
        <v>9</v>
      </c>
      <c r="C3039" s="1142">
        <v>1</v>
      </c>
      <c r="D3039" s="1142">
        <v>3</v>
      </c>
      <c r="E3039" s="1142">
        <v>21</v>
      </c>
      <c r="F3039" s="1143" t="str">
        <f t="shared" si="94"/>
        <v>02.09.01.03.021</v>
      </c>
      <c r="G3039" s="1144"/>
      <c r="H3039" s="1142" t="s">
        <v>3639</v>
      </c>
      <c r="J3039" s="1142" t="str">
        <f t="shared" si="95"/>
        <v>02.09.01.03.021 Water Current Meter</v>
      </c>
    </row>
    <row r="3040" spans="1:10" x14ac:dyDescent="0.25">
      <c r="A3040" s="1142">
        <v>2</v>
      </c>
      <c r="B3040" s="1142">
        <v>9</v>
      </c>
      <c r="C3040" s="1142">
        <v>1</v>
      </c>
      <c r="D3040" s="1142">
        <v>3</v>
      </c>
      <c r="E3040" s="1142">
        <v>22</v>
      </c>
      <c r="F3040" s="1143" t="str">
        <f t="shared" si="94"/>
        <v>02.09.01.03.022</v>
      </c>
      <c r="G3040" s="1144"/>
      <c r="H3040" s="1142" t="s">
        <v>3640</v>
      </c>
      <c r="J3040" s="1142" t="str">
        <f t="shared" si="95"/>
        <v>02.09.01.03.022 Carbon Red Autometer</v>
      </c>
    </row>
    <row r="3041" spans="1:10" x14ac:dyDescent="0.25">
      <c r="A3041" s="1142">
        <v>2</v>
      </c>
      <c r="B3041" s="1142">
        <v>9</v>
      </c>
      <c r="C3041" s="1142">
        <v>1</v>
      </c>
      <c r="D3041" s="1142">
        <v>3</v>
      </c>
      <c r="E3041" s="1142">
        <v>23</v>
      </c>
      <c r="F3041" s="1143" t="str">
        <f t="shared" si="94"/>
        <v>02.09.01.03.023</v>
      </c>
      <c r="G3041" s="1144"/>
      <c r="H3041" s="1142" t="s">
        <v>3641</v>
      </c>
      <c r="J3041" s="1142" t="str">
        <f t="shared" si="95"/>
        <v>02.09.01.03.023 Electrode</v>
      </c>
    </row>
    <row r="3042" spans="1:10" x14ac:dyDescent="0.25">
      <c r="A3042" s="1142">
        <v>2</v>
      </c>
      <c r="B3042" s="1142">
        <v>9</v>
      </c>
      <c r="C3042" s="1142">
        <v>1</v>
      </c>
      <c r="D3042" s="1142">
        <v>3</v>
      </c>
      <c r="E3042" s="1142">
        <v>24</v>
      </c>
      <c r="F3042" s="1143" t="str">
        <f t="shared" si="94"/>
        <v>02.09.01.03.024</v>
      </c>
      <c r="G3042" s="1144"/>
      <c r="H3042" s="1142" t="s">
        <v>3642</v>
      </c>
      <c r="J3042" s="1142" t="str">
        <f t="shared" si="95"/>
        <v>02.09.01.03.024 Natcool</v>
      </c>
    </row>
    <row r="3043" spans="1:10" x14ac:dyDescent="0.25">
      <c r="A3043" s="1142">
        <v>2</v>
      </c>
      <c r="B3043" s="1142">
        <v>9</v>
      </c>
      <c r="C3043" s="1142">
        <v>1</v>
      </c>
      <c r="D3043" s="1142">
        <v>3</v>
      </c>
      <c r="E3043" s="1142">
        <v>25</v>
      </c>
      <c r="F3043" s="1143" t="str">
        <f t="shared" si="94"/>
        <v>02.09.01.03.025</v>
      </c>
      <c r="G3043" s="1144"/>
      <c r="H3043" s="1142" t="s">
        <v>3643</v>
      </c>
      <c r="J3043" s="1142" t="str">
        <f t="shared" si="95"/>
        <v>02.09.01.03.025 Alat Laboratorium Hidro Kimia Lain-Lain</v>
      </c>
    </row>
    <row r="3044" spans="1:10" x14ac:dyDescent="0.25">
      <c r="A3044" s="1142">
        <v>2</v>
      </c>
      <c r="B3044" s="1142">
        <v>9</v>
      </c>
      <c r="C3044" s="1142">
        <v>1</v>
      </c>
      <c r="D3044" s="1142">
        <v>4</v>
      </c>
      <c r="E3044" s="1142">
        <v>1</v>
      </c>
      <c r="F3044" s="1143" t="str">
        <f t="shared" si="94"/>
        <v>02.09.01.04.001</v>
      </c>
      <c r="G3044" s="1144"/>
      <c r="H3044" s="1142" t="s">
        <v>3644</v>
      </c>
      <c r="J3044" s="1142" t="str">
        <f t="shared" si="95"/>
        <v>02.09.01.04.001 Rechbock</v>
      </c>
    </row>
    <row r="3045" spans="1:10" x14ac:dyDescent="0.25">
      <c r="A3045" s="1142">
        <v>2</v>
      </c>
      <c r="B3045" s="1142">
        <v>9</v>
      </c>
      <c r="C3045" s="1142">
        <v>1</v>
      </c>
      <c r="D3045" s="1142">
        <v>4</v>
      </c>
      <c r="E3045" s="1142">
        <v>2</v>
      </c>
      <c r="F3045" s="1143" t="str">
        <f t="shared" si="94"/>
        <v>02.09.01.04.002</v>
      </c>
      <c r="G3045" s="1144"/>
      <c r="H3045" s="1142" t="s">
        <v>3645</v>
      </c>
      <c r="J3045" s="1142" t="str">
        <f t="shared" si="95"/>
        <v>02.09.01.04.002 Cipolleti</v>
      </c>
    </row>
    <row r="3046" spans="1:10" x14ac:dyDescent="0.25">
      <c r="A3046" s="1142">
        <v>2</v>
      </c>
      <c r="B3046" s="1142">
        <v>9</v>
      </c>
      <c r="C3046" s="1142">
        <v>1</v>
      </c>
      <c r="D3046" s="1142">
        <v>4</v>
      </c>
      <c r="E3046" s="1142">
        <v>3</v>
      </c>
      <c r="F3046" s="1143" t="str">
        <f t="shared" si="94"/>
        <v>02.09.01.04.003</v>
      </c>
      <c r="G3046" s="1144"/>
      <c r="H3046" s="1142" t="s">
        <v>3646</v>
      </c>
      <c r="J3046" s="1142" t="str">
        <f t="shared" si="95"/>
        <v>02.09.01.04.003 Thompson</v>
      </c>
    </row>
    <row r="3047" spans="1:10" x14ac:dyDescent="0.25">
      <c r="A3047" s="1142">
        <v>2</v>
      </c>
      <c r="B3047" s="1142">
        <v>9</v>
      </c>
      <c r="C3047" s="1142">
        <v>1</v>
      </c>
      <c r="D3047" s="1142">
        <v>4</v>
      </c>
      <c r="E3047" s="1142">
        <v>4</v>
      </c>
      <c r="F3047" s="1143" t="str">
        <f t="shared" si="94"/>
        <v>02.09.01.04.004</v>
      </c>
      <c r="G3047" s="1144"/>
      <c r="H3047" s="1142" t="s">
        <v>3647</v>
      </c>
      <c r="J3047" s="1142" t="str">
        <f t="shared" si="95"/>
        <v>02.09.01.04.004 Water Level Meter</v>
      </c>
    </row>
    <row r="3048" spans="1:10" x14ac:dyDescent="0.25">
      <c r="A3048" s="1142">
        <v>2</v>
      </c>
      <c r="B3048" s="1142">
        <v>9</v>
      </c>
      <c r="C3048" s="1142">
        <v>1</v>
      </c>
      <c r="D3048" s="1142">
        <v>4</v>
      </c>
      <c r="E3048" s="1142">
        <v>5</v>
      </c>
      <c r="F3048" s="1143" t="str">
        <f t="shared" si="94"/>
        <v>02.09.01.04.005</v>
      </c>
      <c r="G3048" s="1144"/>
      <c r="H3048" s="1142" t="s">
        <v>3648</v>
      </c>
      <c r="J3048" s="1142" t="str">
        <f t="shared" si="95"/>
        <v>02.09.01.04.005 Afsluiter</v>
      </c>
    </row>
    <row r="3049" spans="1:10" x14ac:dyDescent="0.25">
      <c r="A3049" s="1142">
        <v>2</v>
      </c>
      <c r="B3049" s="1142">
        <v>9</v>
      </c>
      <c r="C3049" s="1142">
        <v>1</v>
      </c>
      <c r="D3049" s="1142">
        <v>4</v>
      </c>
      <c r="E3049" s="1142">
        <v>6</v>
      </c>
      <c r="F3049" s="1143" t="str">
        <f t="shared" si="94"/>
        <v>02.09.01.04.006</v>
      </c>
      <c r="G3049" s="1144"/>
      <c r="H3049" s="1142" t="s">
        <v>3649</v>
      </c>
      <c r="J3049" s="1142" t="str">
        <f t="shared" si="95"/>
        <v>02.09.01.04.006 Water Meter</v>
      </c>
    </row>
    <row r="3050" spans="1:10" x14ac:dyDescent="0.25">
      <c r="A3050" s="1142">
        <v>2</v>
      </c>
      <c r="B3050" s="1142">
        <v>9</v>
      </c>
      <c r="C3050" s="1142">
        <v>1</v>
      </c>
      <c r="D3050" s="1142">
        <v>4</v>
      </c>
      <c r="E3050" s="1142">
        <v>7</v>
      </c>
      <c r="F3050" s="1143" t="str">
        <f t="shared" si="94"/>
        <v>02.09.01.04.007</v>
      </c>
      <c r="G3050" s="1144"/>
      <c r="H3050" s="1142" t="s">
        <v>3650</v>
      </c>
      <c r="J3050" s="1142" t="str">
        <f t="shared" si="95"/>
        <v>02.09.01.04.007 Cround Water Analogous</v>
      </c>
    </row>
    <row r="3051" spans="1:10" x14ac:dyDescent="0.25">
      <c r="A3051" s="1142">
        <v>2</v>
      </c>
      <c r="B3051" s="1142">
        <v>9</v>
      </c>
      <c r="C3051" s="1142">
        <v>1</v>
      </c>
      <c r="D3051" s="1142">
        <v>4</v>
      </c>
      <c r="E3051" s="1142">
        <v>8</v>
      </c>
      <c r="F3051" s="1143" t="str">
        <f t="shared" si="94"/>
        <v>02.09.01.04.008</v>
      </c>
      <c r="G3051" s="1144"/>
      <c r="H3051" s="1142" t="s">
        <v>3651</v>
      </c>
      <c r="J3051" s="1142" t="str">
        <f t="shared" si="95"/>
        <v>02.09.01.04.008 Water Level Recorder</v>
      </c>
    </row>
    <row r="3052" spans="1:10" x14ac:dyDescent="0.25">
      <c r="A3052" s="1142">
        <v>2</v>
      </c>
      <c r="B3052" s="1142">
        <v>9</v>
      </c>
      <c r="C3052" s="1142">
        <v>1</v>
      </c>
      <c r="D3052" s="1142">
        <v>4</v>
      </c>
      <c r="E3052" s="1142">
        <v>9</v>
      </c>
      <c r="F3052" s="1143" t="str">
        <f t="shared" si="94"/>
        <v>02.09.01.04.009</v>
      </c>
      <c r="G3052" s="1144"/>
      <c r="H3052" s="1142" t="s">
        <v>3652</v>
      </c>
      <c r="J3052" s="1142" t="str">
        <f t="shared" si="95"/>
        <v>02.09.01.04.009 Water Supplier</v>
      </c>
    </row>
    <row r="3053" spans="1:10" x14ac:dyDescent="0.25">
      <c r="A3053" s="1142">
        <v>2</v>
      </c>
      <c r="B3053" s="1142">
        <v>9</v>
      </c>
      <c r="C3053" s="1142">
        <v>1</v>
      </c>
      <c r="D3053" s="1142">
        <v>4</v>
      </c>
      <c r="E3053" s="1142">
        <v>10</v>
      </c>
      <c r="F3053" s="1143" t="str">
        <f t="shared" si="94"/>
        <v>02.09.01.04.010</v>
      </c>
      <c r="G3053" s="1144"/>
      <c r="H3053" s="1142" t="s">
        <v>3653</v>
      </c>
      <c r="J3053" s="1142" t="str">
        <f t="shared" si="95"/>
        <v>02.09.01.04.010 Disk Acronometer</v>
      </c>
    </row>
    <row r="3054" spans="1:10" x14ac:dyDescent="0.25">
      <c r="A3054" s="1142">
        <v>2</v>
      </c>
      <c r="B3054" s="1142">
        <v>9</v>
      </c>
      <c r="C3054" s="1142">
        <v>1</v>
      </c>
      <c r="D3054" s="1142">
        <v>4</v>
      </c>
      <c r="E3054" s="1142">
        <v>11</v>
      </c>
      <c r="F3054" s="1143" t="str">
        <f t="shared" si="94"/>
        <v>02.09.01.04.011</v>
      </c>
      <c r="G3054" s="1144"/>
      <c r="H3054" s="1142" t="s">
        <v>3654</v>
      </c>
      <c r="J3054" s="1142" t="str">
        <f t="shared" si="95"/>
        <v>02.09.01.04.011 Tools</v>
      </c>
    </row>
    <row r="3055" spans="1:10" x14ac:dyDescent="0.25">
      <c r="A3055" s="1142">
        <v>2</v>
      </c>
      <c r="B3055" s="1142">
        <v>9</v>
      </c>
      <c r="C3055" s="1142">
        <v>1</v>
      </c>
      <c r="D3055" s="1142">
        <v>4</v>
      </c>
      <c r="E3055" s="1142">
        <v>12</v>
      </c>
      <c r="F3055" s="1143" t="str">
        <f t="shared" si="94"/>
        <v>02.09.01.04.012</v>
      </c>
      <c r="G3055" s="1144"/>
      <c r="H3055" s="1142" t="s">
        <v>3655</v>
      </c>
      <c r="J3055" s="1142" t="str">
        <f t="shared" si="95"/>
        <v>02.09.01.04.012 Alat Lab  Model/Hidrolika  Lain-Lain</v>
      </c>
    </row>
    <row r="3056" spans="1:10" x14ac:dyDescent="0.25">
      <c r="A3056" s="1142">
        <v>2</v>
      </c>
      <c r="B3056" s="1142">
        <v>9</v>
      </c>
      <c r="C3056" s="1142">
        <v>1</v>
      </c>
      <c r="D3056" s="1142">
        <v>5</v>
      </c>
      <c r="E3056" s="1142">
        <v>1</v>
      </c>
      <c r="F3056" s="1143" t="str">
        <f t="shared" si="94"/>
        <v>02.09.01.05.001</v>
      </c>
      <c r="G3056" s="1144"/>
      <c r="H3056" s="1142" t="s">
        <v>3656</v>
      </c>
      <c r="J3056" s="1142" t="str">
        <f t="shared" si="95"/>
        <v>02.09.01.05.001 Daimond Rock Saw</v>
      </c>
    </row>
    <row r="3057" spans="1:10" x14ac:dyDescent="0.25">
      <c r="A3057" s="1142">
        <v>2</v>
      </c>
      <c r="B3057" s="1142">
        <v>9</v>
      </c>
      <c r="C3057" s="1142">
        <v>1</v>
      </c>
      <c r="D3057" s="1142">
        <v>5</v>
      </c>
      <c r="E3057" s="1142">
        <v>2</v>
      </c>
      <c r="F3057" s="1143" t="str">
        <f t="shared" si="94"/>
        <v>02.09.01.05.002</v>
      </c>
      <c r="G3057" s="1144"/>
      <c r="H3057" s="1142" t="s">
        <v>3657</v>
      </c>
      <c r="J3057" s="1142" t="str">
        <f t="shared" si="95"/>
        <v>02.09.01.05.002 Geological Hammaer</v>
      </c>
    </row>
    <row r="3058" spans="1:10" x14ac:dyDescent="0.25">
      <c r="A3058" s="1142">
        <v>2</v>
      </c>
      <c r="B3058" s="1142">
        <v>9</v>
      </c>
      <c r="C3058" s="1142">
        <v>1</v>
      </c>
      <c r="D3058" s="1142">
        <v>5</v>
      </c>
      <c r="E3058" s="1142">
        <v>3</v>
      </c>
      <c r="F3058" s="1143" t="str">
        <f t="shared" si="94"/>
        <v>02.09.01.05.003</v>
      </c>
      <c r="G3058" s="1144"/>
      <c r="H3058" s="1142" t="s">
        <v>3658</v>
      </c>
      <c r="J3058" s="1142" t="str">
        <f t="shared" si="95"/>
        <v>02.09.01.05.003 Tripod  Compass</v>
      </c>
    </row>
    <row r="3059" spans="1:10" x14ac:dyDescent="0.25">
      <c r="A3059" s="1142">
        <v>2</v>
      </c>
      <c r="B3059" s="1142">
        <v>9</v>
      </c>
      <c r="C3059" s="1142">
        <v>1</v>
      </c>
      <c r="D3059" s="1142">
        <v>5</v>
      </c>
      <c r="E3059" s="1142">
        <v>4</v>
      </c>
      <c r="F3059" s="1143" t="str">
        <f t="shared" si="94"/>
        <v>02.09.01.05.004</v>
      </c>
      <c r="G3059" s="1144"/>
      <c r="H3059" s="1142" t="s">
        <v>3659</v>
      </c>
      <c r="J3059" s="1142" t="str">
        <f t="shared" si="95"/>
        <v>02.09.01.05.004 Car Compass</v>
      </c>
    </row>
    <row r="3060" spans="1:10" x14ac:dyDescent="0.25">
      <c r="A3060" s="1142">
        <v>2</v>
      </c>
      <c r="B3060" s="1142">
        <v>9</v>
      </c>
      <c r="C3060" s="1142">
        <v>1</v>
      </c>
      <c r="D3060" s="1142">
        <v>5</v>
      </c>
      <c r="E3060" s="1142">
        <v>5</v>
      </c>
      <c r="F3060" s="1143" t="str">
        <f t="shared" si="94"/>
        <v>02.09.01.05.005</v>
      </c>
      <c r="G3060" s="1144"/>
      <c r="H3060" s="1142" t="s">
        <v>3660</v>
      </c>
      <c r="J3060" s="1142" t="str">
        <f t="shared" si="95"/>
        <v>02.09.01.05.005 Stereoscope</v>
      </c>
    </row>
    <row r="3061" spans="1:10" x14ac:dyDescent="0.25">
      <c r="A3061" s="1142">
        <v>2</v>
      </c>
      <c r="B3061" s="1142">
        <v>9</v>
      </c>
      <c r="C3061" s="1142">
        <v>1</v>
      </c>
      <c r="D3061" s="1142">
        <v>5</v>
      </c>
      <c r="E3061" s="1142">
        <v>6</v>
      </c>
      <c r="F3061" s="1143" t="str">
        <f t="shared" si="94"/>
        <v>02.09.01.05.006</v>
      </c>
      <c r="G3061" s="1144"/>
      <c r="H3061" s="1142" t="s">
        <v>3661</v>
      </c>
      <c r="J3061" s="1142" t="str">
        <f t="shared" si="95"/>
        <v>02.09.01.05.006 Pocket Stereoscope</v>
      </c>
    </row>
    <row r="3062" spans="1:10" x14ac:dyDescent="0.25">
      <c r="A3062" s="1142">
        <v>2</v>
      </c>
      <c r="B3062" s="1142">
        <v>9</v>
      </c>
      <c r="C3062" s="1142">
        <v>1</v>
      </c>
      <c r="D3062" s="1142">
        <v>5</v>
      </c>
      <c r="E3062" s="1142">
        <v>7</v>
      </c>
      <c r="F3062" s="1143" t="str">
        <f t="shared" si="94"/>
        <v>02.09.01.05.007</v>
      </c>
      <c r="G3062" s="1144"/>
      <c r="H3062" s="1142" t="s">
        <v>3662</v>
      </c>
      <c r="J3062" s="1142" t="str">
        <f t="shared" si="95"/>
        <v>02.09.01.05.007 Camera Photo Micrograph</v>
      </c>
    </row>
    <row r="3063" spans="1:10" x14ac:dyDescent="0.25">
      <c r="A3063" s="1142">
        <v>2</v>
      </c>
      <c r="B3063" s="1142">
        <v>9</v>
      </c>
      <c r="C3063" s="1142">
        <v>1</v>
      </c>
      <c r="D3063" s="1142">
        <v>5</v>
      </c>
      <c r="E3063" s="1142">
        <v>8</v>
      </c>
      <c r="F3063" s="1143" t="str">
        <f t="shared" si="94"/>
        <v>02.09.01.05.008</v>
      </c>
      <c r="G3063" s="1144"/>
      <c r="H3063" s="1142" t="s">
        <v>3663</v>
      </c>
      <c r="J3063" s="1142" t="str">
        <f t="shared" si="95"/>
        <v>02.09.01.05.008 Curvermeter/Map Measure</v>
      </c>
    </row>
    <row r="3064" spans="1:10" x14ac:dyDescent="0.25">
      <c r="A3064" s="1142">
        <v>2</v>
      </c>
      <c r="B3064" s="1142">
        <v>9</v>
      </c>
      <c r="C3064" s="1142">
        <v>1</v>
      </c>
      <c r="D3064" s="1142">
        <v>5</v>
      </c>
      <c r="E3064" s="1142">
        <v>9</v>
      </c>
      <c r="F3064" s="1143" t="str">
        <f t="shared" si="94"/>
        <v>02.09.01.05.009</v>
      </c>
      <c r="G3064" s="1144"/>
      <c r="H3064" s="1142" t="s">
        <v>3664</v>
      </c>
      <c r="J3064" s="1142" t="str">
        <f t="shared" si="95"/>
        <v>02.09.01.05.009 Photo Micrograph Camera</v>
      </c>
    </row>
    <row r="3065" spans="1:10" x14ac:dyDescent="0.25">
      <c r="A3065" s="1142">
        <v>2</v>
      </c>
      <c r="B3065" s="1142">
        <v>9</v>
      </c>
      <c r="C3065" s="1142">
        <v>1</v>
      </c>
      <c r="D3065" s="1142">
        <v>5</v>
      </c>
      <c r="E3065" s="1142">
        <v>10</v>
      </c>
      <c r="F3065" s="1143" t="str">
        <f t="shared" si="94"/>
        <v>02.09.01.05.010</v>
      </c>
      <c r="G3065" s="1144"/>
      <c r="H3065" s="1142" t="s">
        <v>3665</v>
      </c>
      <c r="J3065" s="1142" t="str">
        <f t="shared" si="95"/>
        <v>02.09.01.05.010 Polarizing Microscope</v>
      </c>
    </row>
    <row r="3066" spans="1:10" x14ac:dyDescent="0.25">
      <c r="A3066" s="1142">
        <v>2</v>
      </c>
      <c r="B3066" s="1142">
        <v>9</v>
      </c>
      <c r="C3066" s="1142">
        <v>1</v>
      </c>
      <c r="D3066" s="1142">
        <v>5</v>
      </c>
      <c r="E3066" s="1142">
        <v>11</v>
      </c>
      <c r="F3066" s="1143" t="str">
        <f t="shared" si="94"/>
        <v>02.09.01.05.011</v>
      </c>
      <c r="G3066" s="1144"/>
      <c r="H3066" s="1142" t="s">
        <v>3666</v>
      </c>
      <c r="J3066" s="1142" t="str">
        <f t="shared" si="95"/>
        <v>02.09.01.05.011 Slede Rule Duplex</v>
      </c>
    </row>
    <row r="3067" spans="1:10" x14ac:dyDescent="0.25">
      <c r="A3067" s="1142">
        <v>2</v>
      </c>
      <c r="B3067" s="1142">
        <v>9</v>
      </c>
      <c r="C3067" s="1142">
        <v>1</v>
      </c>
      <c r="D3067" s="1142">
        <v>5</v>
      </c>
      <c r="E3067" s="1142">
        <v>12</v>
      </c>
      <c r="F3067" s="1143" t="str">
        <f t="shared" si="94"/>
        <v>02.09.01.05.012</v>
      </c>
      <c r="G3067" s="1144"/>
      <c r="H3067" s="1142" t="s">
        <v>3667</v>
      </c>
      <c r="J3067" s="1142" t="str">
        <f t="shared" si="95"/>
        <v>02.09.01.05.012 Rock Squarness Gauge</v>
      </c>
    </row>
    <row r="3068" spans="1:10" x14ac:dyDescent="0.25">
      <c r="A3068" s="1142">
        <v>2</v>
      </c>
      <c r="B3068" s="1142">
        <v>9</v>
      </c>
      <c r="C3068" s="1142">
        <v>1</v>
      </c>
      <c r="D3068" s="1142">
        <v>5</v>
      </c>
      <c r="E3068" s="1142">
        <v>13</v>
      </c>
      <c r="F3068" s="1143" t="str">
        <f t="shared" si="94"/>
        <v>02.09.01.05.013</v>
      </c>
      <c r="G3068" s="1144"/>
      <c r="H3068" s="1142" t="s">
        <v>3668</v>
      </c>
      <c r="J3068" s="1142" t="str">
        <f t="shared" si="95"/>
        <v>02.09.01.05.013 Rock Cassification</v>
      </c>
    </row>
    <row r="3069" spans="1:10" x14ac:dyDescent="0.25">
      <c r="A3069" s="1142">
        <v>2</v>
      </c>
      <c r="B3069" s="1142">
        <v>9</v>
      </c>
      <c r="C3069" s="1142">
        <v>1</v>
      </c>
      <c r="D3069" s="1142">
        <v>5</v>
      </c>
      <c r="E3069" s="1142">
        <v>14</v>
      </c>
      <c r="F3069" s="1143" t="str">
        <f t="shared" si="94"/>
        <v>02.09.01.05.014</v>
      </c>
      <c r="G3069" s="1144"/>
      <c r="H3069" s="1142" t="s">
        <v>3669</v>
      </c>
      <c r="J3069" s="1142" t="str">
        <f t="shared" si="95"/>
        <v>02.09.01.05.014 Rock Specmen Holder</v>
      </c>
    </row>
    <row r="3070" spans="1:10" x14ac:dyDescent="0.25">
      <c r="A3070" s="1142">
        <v>2</v>
      </c>
      <c r="B3070" s="1142">
        <v>9</v>
      </c>
      <c r="C3070" s="1142">
        <v>1</v>
      </c>
      <c r="D3070" s="1142">
        <v>5</v>
      </c>
      <c r="E3070" s="1142">
        <v>15</v>
      </c>
      <c r="F3070" s="1143" t="str">
        <f t="shared" si="94"/>
        <v>02.09.01.05.015</v>
      </c>
      <c r="G3070" s="1144"/>
      <c r="H3070" s="1142" t="s">
        <v>3670</v>
      </c>
      <c r="J3070" s="1142" t="str">
        <f t="shared" si="95"/>
        <v>02.09.01.05.015 Nx Rock Grade</v>
      </c>
    </row>
    <row r="3071" spans="1:10" x14ac:dyDescent="0.25">
      <c r="A3071" s="1142">
        <v>2</v>
      </c>
      <c r="B3071" s="1142">
        <v>9</v>
      </c>
      <c r="C3071" s="1142">
        <v>1</v>
      </c>
      <c r="D3071" s="1142">
        <v>5</v>
      </c>
      <c r="E3071" s="1142">
        <v>16</v>
      </c>
      <c r="F3071" s="1143" t="str">
        <f t="shared" si="94"/>
        <v>02.09.01.05.016</v>
      </c>
      <c r="G3071" s="1144"/>
      <c r="H3071" s="1142" t="s">
        <v>3671</v>
      </c>
      <c r="J3071" s="1142" t="str">
        <f t="shared" si="95"/>
        <v>02.09.01.05.016 Rock Toughness Tester</v>
      </c>
    </row>
    <row r="3072" spans="1:10" x14ac:dyDescent="0.25">
      <c r="A3072" s="1142">
        <v>2</v>
      </c>
      <c r="B3072" s="1142">
        <v>9</v>
      </c>
      <c r="C3072" s="1142">
        <v>1</v>
      </c>
      <c r="D3072" s="1142">
        <v>5</v>
      </c>
      <c r="E3072" s="1142">
        <v>17</v>
      </c>
      <c r="F3072" s="1143" t="str">
        <f t="shared" si="94"/>
        <v>02.09.01.05.017</v>
      </c>
      <c r="G3072" s="1144"/>
      <c r="H3072" s="1142" t="s">
        <v>3672</v>
      </c>
      <c r="J3072" s="1142" t="str">
        <f t="shared" si="95"/>
        <v>02.09.01.05.017 Hand Compresion Machine</v>
      </c>
    </row>
    <row r="3073" spans="1:10" x14ac:dyDescent="0.25">
      <c r="A3073" s="1142">
        <v>2</v>
      </c>
      <c r="B3073" s="1142">
        <v>9</v>
      </c>
      <c r="C3073" s="1142">
        <v>1</v>
      </c>
      <c r="D3073" s="1142">
        <v>5</v>
      </c>
      <c r="E3073" s="1142">
        <v>18</v>
      </c>
      <c r="F3073" s="1143" t="str">
        <f t="shared" si="94"/>
        <v>02.09.01.05.018</v>
      </c>
      <c r="G3073" s="1144"/>
      <c r="H3073" s="1142" t="s">
        <v>3673</v>
      </c>
      <c r="J3073" s="1142" t="str">
        <f t="shared" si="95"/>
        <v>02.09.01.05.018 Rock Masonri Saw</v>
      </c>
    </row>
    <row r="3074" spans="1:10" x14ac:dyDescent="0.25">
      <c r="A3074" s="1142">
        <v>2</v>
      </c>
      <c r="B3074" s="1142">
        <v>9</v>
      </c>
      <c r="C3074" s="1142">
        <v>1</v>
      </c>
      <c r="D3074" s="1142">
        <v>5</v>
      </c>
      <c r="E3074" s="1142">
        <v>19</v>
      </c>
      <c r="F3074" s="1143" t="str">
        <f t="shared" si="94"/>
        <v>02.09.01.05.019</v>
      </c>
      <c r="G3074" s="1144"/>
      <c r="H3074" s="1142" t="s">
        <v>3674</v>
      </c>
      <c r="J3074" s="1142" t="str">
        <f t="shared" si="95"/>
        <v>02.09.01.05.019 Rock Masonri Felker</v>
      </c>
    </row>
    <row r="3075" spans="1:10" x14ac:dyDescent="0.25">
      <c r="A3075" s="1142">
        <v>2</v>
      </c>
      <c r="B3075" s="1142">
        <v>9</v>
      </c>
      <c r="C3075" s="1142">
        <v>1</v>
      </c>
      <c r="D3075" s="1142">
        <v>5</v>
      </c>
      <c r="E3075" s="1142">
        <v>20</v>
      </c>
      <c r="F3075" s="1143" t="str">
        <f t="shared" si="94"/>
        <v>02.09.01.05.020</v>
      </c>
      <c r="G3075" s="1144"/>
      <c r="H3075" s="1142" t="s">
        <v>3675</v>
      </c>
      <c r="J3075" s="1142" t="str">
        <f t="shared" si="95"/>
        <v>02.09.01.05.020 Polishing Grinder</v>
      </c>
    </row>
    <row r="3076" spans="1:10" x14ac:dyDescent="0.25">
      <c r="A3076" s="1142">
        <v>2</v>
      </c>
      <c r="B3076" s="1142">
        <v>9</v>
      </c>
      <c r="C3076" s="1142">
        <v>1</v>
      </c>
      <c r="D3076" s="1142">
        <v>5</v>
      </c>
      <c r="E3076" s="1142">
        <v>21</v>
      </c>
      <c r="F3076" s="1143" t="str">
        <f t="shared" ref="F3076:F3139" si="96">IF(A3076&lt;&gt;"",RIGHT("0"&amp;A3076,2)&amp;"."&amp;RIGHT("0"&amp;B3076,2)&amp;"."&amp;RIGHT("0"&amp;C3076,2)&amp;"."&amp;RIGHT("0"&amp;D3076,2)&amp;"."&amp;IF(LEN(E3076)&lt;3,RIGHT("00"&amp;E3076,3),E3076),"")</f>
        <v>02.09.01.05.021</v>
      </c>
      <c r="G3076" s="1144"/>
      <c r="H3076" s="1142" t="s">
        <v>3676</v>
      </c>
      <c r="J3076" s="1142" t="str">
        <f t="shared" ref="J3076:J3139" si="97">F3076&amp;" "&amp;H3076</f>
        <v>02.09.01.05.021 Electrik Compresion Machine</v>
      </c>
    </row>
    <row r="3077" spans="1:10" x14ac:dyDescent="0.25">
      <c r="A3077" s="1142">
        <v>2</v>
      </c>
      <c r="B3077" s="1142">
        <v>9</v>
      </c>
      <c r="C3077" s="1142">
        <v>1</v>
      </c>
      <c r="D3077" s="1142">
        <v>5</v>
      </c>
      <c r="E3077" s="1142">
        <v>22</v>
      </c>
      <c r="F3077" s="1143" t="str">
        <f t="shared" si="96"/>
        <v>02.09.01.05.022</v>
      </c>
      <c r="G3077" s="1144"/>
      <c r="H3077" s="1142" t="s">
        <v>3677</v>
      </c>
      <c r="J3077" s="1142" t="str">
        <f t="shared" si="97"/>
        <v>02.09.01.05.022 Seft  Rock Compresion Machine</v>
      </c>
    </row>
    <row r="3078" spans="1:10" x14ac:dyDescent="0.25">
      <c r="A3078" s="1142">
        <v>2</v>
      </c>
      <c r="B3078" s="1142">
        <v>9</v>
      </c>
      <c r="C3078" s="1142">
        <v>1</v>
      </c>
      <c r="D3078" s="1142">
        <v>5</v>
      </c>
      <c r="E3078" s="1142">
        <v>23</v>
      </c>
      <c r="F3078" s="1143" t="str">
        <f t="shared" si="96"/>
        <v>02.09.01.05.023</v>
      </c>
      <c r="G3078" s="1144"/>
      <c r="H3078" s="1142" t="s">
        <v>3678</v>
      </c>
      <c r="J3078" s="1142" t="str">
        <f t="shared" si="97"/>
        <v>02.09.01.05.023 Rock Stress Ass Gauge</v>
      </c>
    </row>
    <row r="3079" spans="1:10" x14ac:dyDescent="0.25">
      <c r="A3079" s="1142">
        <v>2</v>
      </c>
      <c r="B3079" s="1142">
        <v>9</v>
      </c>
      <c r="C3079" s="1142">
        <v>1</v>
      </c>
      <c r="D3079" s="1142">
        <v>5</v>
      </c>
      <c r="E3079" s="1142">
        <v>24</v>
      </c>
      <c r="F3079" s="1143" t="str">
        <f t="shared" si="96"/>
        <v>02.09.01.05.024</v>
      </c>
      <c r="G3079" s="1144"/>
      <c r="H3079" s="1142" t="s">
        <v>3679</v>
      </c>
      <c r="J3079" s="1142" t="str">
        <f t="shared" si="97"/>
        <v>02.09.01.05.024 Selve Shaker Ass</v>
      </c>
    </row>
    <row r="3080" spans="1:10" x14ac:dyDescent="0.25">
      <c r="A3080" s="1142">
        <v>2</v>
      </c>
      <c r="B3080" s="1142">
        <v>9</v>
      </c>
      <c r="C3080" s="1142">
        <v>1</v>
      </c>
      <c r="D3080" s="1142">
        <v>5</v>
      </c>
      <c r="E3080" s="1142">
        <v>25</v>
      </c>
      <c r="F3080" s="1143" t="str">
        <f t="shared" si="96"/>
        <v>02.09.01.05.025</v>
      </c>
      <c r="G3080" s="1144"/>
      <c r="H3080" s="1142" t="s">
        <v>3680</v>
      </c>
      <c r="J3080" s="1142" t="str">
        <f t="shared" si="97"/>
        <v>02.09.01.05.025 Safety Gauge</v>
      </c>
    </row>
    <row r="3081" spans="1:10" x14ac:dyDescent="0.25">
      <c r="A3081" s="1142">
        <v>2</v>
      </c>
      <c r="B3081" s="1142">
        <v>9</v>
      </c>
      <c r="C3081" s="1142">
        <v>1</v>
      </c>
      <c r="D3081" s="1142">
        <v>5</v>
      </c>
      <c r="E3081" s="1142">
        <v>26</v>
      </c>
      <c r="F3081" s="1143" t="str">
        <f t="shared" si="96"/>
        <v>02.09.01.05.026</v>
      </c>
      <c r="G3081" s="1144"/>
      <c r="H3081" s="1142" t="s">
        <v>3681</v>
      </c>
      <c r="J3081" s="1142" t="str">
        <f t="shared" si="97"/>
        <v>02.09.01.05.026 Micrometer Everfece</v>
      </c>
    </row>
    <row r="3082" spans="1:10" x14ac:dyDescent="0.25">
      <c r="A3082" s="1142">
        <v>2</v>
      </c>
      <c r="B3082" s="1142">
        <v>9</v>
      </c>
      <c r="C3082" s="1142">
        <v>1</v>
      </c>
      <c r="D3082" s="1142">
        <v>5</v>
      </c>
      <c r="E3082" s="1142">
        <v>27</v>
      </c>
      <c r="F3082" s="1143" t="str">
        <f t="shared" si="96"/>
        <v>02.09.01.05.027</v>
      </c>
      <c r="G3082" s="1144"/>
      <c r="H3082" s="1142" t="s">
        <v>3682</v>
      </c>
      <c r="J3082" s="1142" t="str">
        <f t="shared" si="97"/>
        <v>02.09.01.05.027 Rock Coulor Chart</v>
      </c>
    </row>
    <row r="3083" spans="1:10" x14ac:dyDescent="0.25">
      <c r="A3083" s="1142">
        <v>2</v>
      </c>
      <c r="B3083" s="1142">
        <v>9</v>
      </c>
      <c r="C3083" s="1142">
        <v>1</v>
      </c>
      <c r="D3083" s="1142">
        <v>5</v>
      </c>
      <c r="E3083" s="1142">
        <v>28</v>
      </c>
      <c r="F3083" s="1143" t="str">
        <f t="shared" si="96"/>
        <v>02.09.01.05.028</v>
      </c>
      <c r="G3083" s="1144"/>
      <c r="H3083" s="1142" t="s">
        <v>3683</v>
      </c>
      <c r="J3083" s="1142" t="str">
        <f t="shared" si="97"/>
        <v>02.09.01.05.028 Rock Masonny Saw</v>
      </c>
    </row>
    <row r="3084" spans="1:10" x14ac:dyDescent="0.25">
      <c r="A3084" s="1142">
        <v>2</v>
      </c>
      <c r="B3084" s="1142">
        <v>9</v>
      </c>
      <c r="C3084" s="1142">
        <v>1</v>
      </c>
      <c r="D3084" s="1142">
        <v>5</v>
      </c>
      <c r="E3084" s="1142">
        <v>29</v>
      </c>
      <c r="F3084" s="1143" t="str">
        <f t="shared" si="96"/>
        <v>02.09.01.05.029</v>
      </c>
      <c r="G3084" s="1144"/>
      <c r="H3084" s="1142" t="s">
        <v>3684</v>
      </c>
      <c r="J3084" s="1142" t="str">
        <f t="shared" si="97"/>
        <v>02.09.01.05.029 Alat Lab. Buatan/Geologi Lain-Lain</v>
      </c>
    </row>
    <row r="3085" spans="1:10" x14ac:dyDescent="0.25">
      <c r="A3085" s="1142">
        <v>2</v>
      </c>
      <c r="B3085" s="1142">
        <v>9</v>
      </c>
      <c r="C3085" s="1142">
        <v>1</v>
      </c>
      <c r="D3085" s="1142">
        <v>6</v>
      </c>
      <c r="E3085" s="1142">
        <v>1</v>
      </c>
      <c r="F3085" s="1143" t="str">
        <f t="shared" si="96"/>
        <v>02.09.01.06.001</v>
      </c>
      <c r="G3085" s="1144"/>
      <c r="H3085" s="1142" t="s">
        <v>3685</v>
      </c>
      <c r="J3085" s="1142" t="str">
        <f t="shared" si="97"/>
        <v>02.09.01.06.001 Load Coll</v>
      </c>
    </row>
    <row r="3086" spans="1:10" x14ac:dyDescent="0.25">
      <c r="A3086" s="1142">
        <v>2</v>
      </c>
      <c r="B3086" s="1142">
        <v>9</v>
      </c>
      <c r="C3086" s="1142">
        <v>1</v>
      </c>
      <c r="D3086" s="1142">
        <v>6</v>
      </c>
      <c r="E3086" s="1142">
        <v>2</v>
      </c>
      <c r="F3086" s="1143" t="str">
        <f t="shared" si="96"/>
        <v>02.09.01.06.002</v>
      </c>
      <c r="G3086" s="1144"/>
      <c r="H3086" s="1142" t="s">
        <v>3686</v>
      </c>
      <c r="J3086" s="1142" t="str">
        <f t="shared" si="97"/>
        <v>02.09.01.06.002 Plane Machine for Wood</v>
      </c>
    </row>
    <row r="3087" spans="1:10" x14ac:dyDescent="0.25">
      <c r="A3087" s="1142">
        <v>2</v>
      </c>
      <c r="B3087" s="1142">
        <v>9</v>
      </c>
      <c r="C3087" s="1142">
        <v>1</v>
      </c>
      <c r="D3087" s="1142">
        <v>6</v>
      </c>
      <c r="E3087" s="1142">
        <v>3</v>
      </c>
      <c r="F3087" s="1143" t="str">
        <f t="shared" si="96"/>
        <v>02.09.01.06.003</v>
      </c>
      <c r="G3087" s="1144"/>
      <c r="H3087" s="1142" t="s">
        <v>3687</v>
      </c>
      <c r="J3087" s="1142" t="str">
        <f t="shared" si="97"/>
        <v>02.09.01.06.003 Pulling Power Test</v>
      </c>
    </row>
    <row r="3088" spans="1:10" x14ac:dyDescent="0.25">
      <c r="A3088" s="1142">
        <v>2</v>
      </c>
      <c r="B3088" s="1142">
        <v>9</v>
      </c>
      <c r="C3088" s="1142">
        <v>1</v>
      </c>
      <c r="D3088" s="1142">
        <v>6</v>
      </c>
      <c r="E3088" s="1142">
        <v>4</v>
      </c>
      <c r="F3088" s="1143" t="str">
        <f t="shared" si="96"/>
        <v>02.09.01.06.004</v>
      </c>
      <c r="G3088" s="1144"/>
      <c r="H3088" s="1142" t="s">
        <v>3688</v>
      </c>
      <c r="J3088" s="1142" t="str">
        <f t="shared" si="97"/>
        <v>02.09.01.06.004 Drill Machine</v>
      </c>
    </row>
    <row r="3089" spans="1:10" x14ac:dyDescent="0.25">
      <c r="A3089" s="1142">
        <v>2</v>
      </c>
      <c r="B3089" s="1142">
        <v>9</v>
      </c>
      <c r="C3089" s="1142">
        <v>1</v>
      </c>
      <c r="D3089" s="1142">
        <v>6</v>
      </c>
      <c r="E3089" s="1142">
        <v>5</v>
      </c>
      <c r="F3089" s="1143" t="str">
        <f t="shared" si="96"/>
        <v>02.09.01.06.005</v>
      </c>
      <c r="G3089" s="1144"/>
      <c r="H3089" s="1142" t="s">
        <v>3689</v>
      </c>
      <c r="J3089" s="1142" t="str">
        <f t="shared" si="97"/>
        <v>02.09.01.06.005 Hot Press</v>
      </c>
    </row>
    <row r="3090" spans="1:10" x14ac:dyDescent="0.25">
      <c r="A3090" s="1142">
        <v>2</v>
      </c>
      <c r="B3090" s="1142">
        <v>9</v>
      </c>
      <c r="C3090" s="1142">
        <v>1</v>
      </c>
      <c r="D3090" s="1142">
        <v>6</v>
      </c>
      <c r="E3090" s="1142">
        <v>6</v>
      </c>
      <c r="F3090" s="1143" t="str">
        <f t="shared" si="96"/>
        <v>02.09.01.06.006</v>
      </c>
      <c r="G3090" s="1144"/>
      <c r="H3090" s="1142" t="s">
        <v>3690</v>
      </c>
      <c r="J3090" s="1142" t="str">
        <f t="shared" si="97"/>
        <v>02.09.01.06.006 Cold Press</v>
      </c>
    </row>
    <row r="3091" spans="1:10" x14ac:dyDescent="0.25">
      <c r="A3091" s="1142">
        <v>2</v>
      </c>
      <c r="B3091" s="1142">
        <v>9</v>
      </c>
      <c r="C3091" s="1142">
        <v>1</v>
      </c>
      <c r="D3091" s="1142">
        <v>6</v>
      </c>
      <c r="E3091" s="1142">
        <v>7</v>
      </c>
      <c r="F3091" s="1143" t="str">
        <f t="shared" si="96"/>
        <v>02.09.01.06.007</v>
      </c>
      <c r="G3091" s="1144"/>
      <c r="H3091" s="1142" t="s">
        <v>3691</v>
      </c>
      <c r="J3091" s="1142" t="str">
        <f t="shared" si="97"/>
        <v>02.09.01.06.007 Remoal Rol</v>
      </c>
    </row>
    <row r="3092" spans="1:10" x14ac:dyDescent="0.25">
      <c r="A3092" s="1142">
        <v>2</v>
      </c>
      <c r="B3092" s="1142">
        <v>9</v>
      </c>
      <c r="C3092" s="1142">
        <v>1</v>
      </c>
      <c r="D3092" s="1142">
        <v>6</v>
      </c>
      <c r="E3092" s="1142">
        <v>8</v>
      </c>
      <c r="F3092" s="1143" t="str">
        <f t="shared" si="96"/>
        <v>02.09.01.06.008</v>
      </c>
      <c r="G3092" s="1144"/>
      <c r="H3092" s="1142" t="s">
        <v>3692</v>
      </c>
      <c r="J3092" s="1142" t="str">
        <f t="shared" si="97"/>
        <v>02.09.01.06.008 Dusting Wood Machine</v>
      </c>
    </row>
    <row r="3093" spans="1:10" x14ac:dyDescent="0.25">
      <c r="A3093" s="1142">
        <v>2</v>
      </c>
      <c r="B3093" s="1142">
        <v>9</v>
      </c>
      <c r="C3093" s="1142">
        <v>1</v>
      </c>
      <c r="D3093" s="1142">
        <v>6</v>
      </c>
      <c r="E3093" s="1142">
        <v>9</v>
      </c>
      <c r="F3093" s="1143" t="str">
        <f t="shared" si="96"/>
        <v>02.09.01.06.009</v>
      </c>
      <c r="G3093" s="1144"/>
      <c r="H3093" s="1142" t="s">
        <v>3693</v>
      </c>
      <c r="J3093" s="1142" t="str">
        <f t="shared" si="97"/>
        <v>02.09.01.06.009 Cruser Saw Dust</v>
      </c>
    </row>
    <row r="3094" spans="1:10" x14ac:dyDescent="0.25">
      <c r="A3094" s="1142">
        <v>2</v>
      </c>
      <c r="B3094" s="1142">
        <v>9</v>
      </c>
      <c r="C3094" s="1142">
        <v>1</v>
      </c>
      <c r="D3094" s="1142">
        <v>6</v>
      </c>
      <c r="E3094" s="1142">
        <v>10</v>
      </c>
      <c r="F3094" s="1143" t="str">
        <f t="shared" si="96"/>
        <v>02.09.01.06.010</v>
      </c>
      <c r="G3094" s="1144"/>
      <c r="H3094" s="1142" t="s">
        <v>3694</v>
      </c>
      <c r="J3094" s="1142" t="str">
        <f t="shared" si="97"/>
        <v>02.09.01.06.010 Smooth Machine</v>
      </c>
    </row>
    <row r="3095" spans="1:10" x14ac:dyDescent="0.25">
      <c r="A3095" s="1142">
        <v>2</v>
      </c>
      <c r="B3095" s="1142">
        <v>9</v>
      </c>
      <c r="C3095" s="1142">
        <v>1</v>
      </c>
      <c r="D3095" s="1142">
        <v>6</v>
      </c>
      <c r="E3095" s="1142">
        <v>11</v>
      </c>
      <c r="F3095" s="1143" t="str">
        <f t="shared" si="96"/>
        <v>02.09.01.06.011</v>
      </c>
      <c r="G3095" s="1144"/>
      <c r="H3095" s="1142" t="s">
        <v>3695</v>
      </c>
      <c r="J3095" s="1142" t="str">
        <f t="shared" si="97"/>
        <v>02.09.01.06.011 Speeding Machine</v>
      </c>
    </row>
    <row r="3096" spans="1:10" x14ac:dyDescent="0.25">
      <c r="A3096" s="1142">
        <v>2</v>
      </c>
      <c r="B3096" s="1142">
        <v>9</v>
      </c>
      <c r="C3096" s="1142">
        <v>1</v>
      </c>
      <c r="D3096" s="1142">
        <v>6</v>
      </c>
      <c r="E3096" s="1142">
        <v>12</v>
      </c>
      <c r="F3096" s="1143" t="str">
        <f t="shared" si="96"/>
        <v>02.09.01.06.012</v>
      </c>
      <c r="G3096" s="1144"/>
      <c r="H3096" s="1142" t="s">
        <v>3696</v>
      </c>
      <c r="J3096" s="1142" t="str">
        <f t="shared" si="97"/>
        <v>02.09.01.06.012 Flesh Steam Butler</v>
      </c>
    </row>
    <row r="3097" spans="1:10" x14ac:dyDescent="0.25">
      <c r="A3097" s="1142">
        <v>2</v>
      </c>
      <c r="B3097" s="1142">
        <v>9</v>
      </c>
      <c r="C3097" s="1142">
        <v>1</v>
      </c>
      <c r="D3097" s="1142">
        <v>6</v>
      </c>
      <c r="E3097" s="1142">
        <v>13</v>
      </c>
      <c r="F3097" s="1143" t="str">
        <f t="shared" si="96"/>
        <v>02.09.01.06.013</v>
      </c>
      <c r="G3097" s="1144"/>
      <c r="H3097" s="1142" t="s">
        <v>3697</v>
      </c>
      <c r="J3097" s="1142" t="str">
        <f t="shared" si="97"/>
        <v>02.09.01.06.013 Test Press/Sterght Test</v>
      </c>
    </row>
    <row r="3098" spans="1:10" x14ac:dyDescent="0.25">
      <c r="A3098" s="1142">
        <v>2</v>
      </c>
      <c r="B3098" s="1142">
        <v>9</v>
      </c>
      <c r="C3098" s="1142">
        <v>1</v>
      </c>
      <c r="D3098" s="1142">
        <v>6</v>
      </c>
      <c r="E3098" s="1142">
        <v>14</v>
      </c>
      <c r="F3098" s="1143" t="str">
        <f t="shared" si="96"/>
        <v>02.09.01.06.014</v>
      </c>
      <c r="G3098" s="1144"/>
      <c r="H3098" s="1142" t="s">
        <v>3698</v>
      </c>
      <c r="J3098" s="1142" t="str">
        <f t="shared" si="97"/>
        <v>02.09.01.06.014 Thermo P.A.C</v>
      </c>
    </row>
    <row r="3099" spans="1:10" x14ac:dyDescent="0.25">
      <c r="A3099" s="1142">
        <v>2</v>
      </c>
      <c r="B3099" s="1142">
        <v>9</v>
      </c>
      <c r="C3099" s="1142">
        <v>1</v>
      </c>
      <c r="D3099" s="1142">
        <v>6</v>
      </c>
      <c r="E3099" s="1142">
        <v>15</v>
      </c>
      <c r="F3099" s="1143" t="str">
        <f t="shared" si="96"/>
        <v>02.09.01.06.015</v>
      </c>
      <c r="G3099" s="1144"/>
      <c r="H3099" s="1142" t="s">
        <v>3699</v>
      </c>
      <c r="J3099" s="1142" t="str">
        <f t="shared" si="97"/>
        <v>02.09.01.06.015 Hearter Spraykiln</v>
      </c>
    </row>
    <row r="3100" spans="1:10" x14ac:dyDescent="0.25">
      <c r="A3100" s="1142">
        <v>2</v>
      </c>
      <c r="B3100" s="1142">
        <v>9</v>
      </c>
      <c r="C3100" s="1142">
        <v>1</v>
      </c>
      <c r="D3100" s="1142">
        <v>6</v>
      </c>
      <c r="E3100" s="1142">
        <v>16</v>
      </c>
      <c r="F3100" s="1143" t="str">
        <f t="shared" si="96"/>
        <v>02.09.01.06.016</v>
      </c>
      <c r="G3100" s="1144"/>
      <c r="H3100" s="1142" t="s">
        <v>3700</v>
      </c>
      <c r="J3100" s="1142" t="str">
        <f t="shared" si="97"/>
        <v>02.09.01.06.016 Saw Machine for Concrete</v>
      </c>
    </row>
    <row r="3101" spans="1:10" x14ac:dyDescent="0.25">
      <c r="A3101" s="1142">
        <v>2</v>
      </c>
      <c r="B3101" s="1142">
        <v>9</v>
      </c>
      <c r="C3101" s="1142">
        <v>1</v>
      </c>
      <c r="D3101" s="1142">
        <v>6</v>
      </c>
      <c r="E3101" s="1142">
        <v>17</v>
      </c>
      <c r="F3101" s="1143" t="str">
        <f t="shared" si="96"/>
        <v>02.09.01.06.017</v>
      </c>
      <c r="G3101" s="1144"/>
      <c r="H3101" s="1142" t="s">
        <v>3701</v>
      </c>
      <c r="J3101" s="1142" t="str">
        <f t="shared" si="97"/>
        <v>02.09.01.06.017 Cinva Ram</v>
      </c>
    </row>
    <row r="3102" spans="1:10" x14ac:dyDescent="0.25">
      <c r="A3102" s="1142">
        <v>2</v>
      </c>
      <c r="B3102" s="1142">
        <v>9</v>
      </c>
      <c r="C3102" s="1142">
        <v>1</v>
      </c>
      <c r="D3102" s="1142">
        <v>6</v>
      </c>
      <c r="E3102" s="1142">
        <v>18</v>
      </c>
      <c r="F3102" s="1143" t="str">
        <f t="shared" si="96"/>
        <v>02.09.01.06.018</v>
      </c>
      <c r="G3102" s="1144"/>
      <c r="H3102" s="1142" t="s">
        <v>3702</v>
      </c>
      <c r="J3102" s="1142" t="str">
        <f t="shared" si="97"/>
        <v>02.09.01.06.018 Hardness Test Machine</v>
      </c>
    </row>
    <row r="3103" spans="1:10" x14ac:dyDescent="0.25">
      <c r="A3103" s="1142">
        <v>2</v>
      </c>
      <c r="B3103" s="1142">
        <v>9</v>
      </c>
      <c r="C3103" s="1142">
        <v>1</v>
      </c>
      <c r="D3103" s="1142">
        <v>6</v>
      </c>
      <c r="E3103" s="1142">
        <v>19</v>
      </c>
      <c r="F3103" s="1143" t="str">
        <f t="shared" si="96"/>
        <v>02.09.01.06.019</v>
      </c>
      <c r="G3103" s="1144"/>
      <c r="H3103" s="1142" t="s">
        <v>3703</v>
      </c>
      <c r="J3103" s="1142" t="str">
        <f t="shared" si="97"/>
        <v>02.09.01.06.019 Bambu Machine  Lime Machine</v>
      </c>
    </row>
    <row r="3104" spans="1:10" x14ac:dyDescent="0.25">
      <c r="A3104" s="1142">
        <v>2</v>
      </c>
      <c r="B3104" s="1142">
        <v>9</v>
      </c>
      <c r="C3104" s="1142">
        <v>1</v>
      </c>
      <c r="D3104" s="1142">
        <v>6</v>
      </c>
      <c r="E3104" s="1142">
        <v>20</v>
      </c>
      <c r="F3104" s="1143" t="str">
        <f t="shared" si="96"/>
        <v>02.09.01.06.020</v>
      </c>
      <c r="G3104" s="1144"/>
      <c r="H3104" s="1142" t="s">
        <v>3704</v>
      </c>
      <c r="J3104" s="1142" t="str">
        <f t="shared" si="97"/>
        <v>02.09.01.06.020 Lime Machine</v>
      </c>
    </row>
    <row r="3105" spans="1:10" x14ac:dyDescent="0.25">
      <c r="A3105" s="1142">
        <v>2</v>
      </c>
      <c r="B3105" s="1142">
        <v>9</v>
      </c>
      <c r="C3105" s="1142">
        <v>1</v>
      </c>
      <c r="D3105" s="1142">
        <v>6</v>
      </c>
      <c r="E3105" s="1142">
        <v>21</v>
      </c>
      <c r="F3105" s="1143" t="str">
        <f t="shared" si="96"/>
        <v>02.09.01.06.021</v>
      </c>
      <c r="G3105" s="1144"/>
      <c r="H3105" s="1142" t="s">
        <v>3705</v>
      </c>
      <c r="J3105" s="1142" t="str">
        <f t="shared" si="97"/>
        <v>02.09.01.06.021 Frais Machine</v>
      </c>
    </row>
    <row r="3106" spans="1:10" x14ac:dyDescent="0.25">
      <c r="A3106" s="1142">
        <v>2</v>
      </c>
      <c r="B3106" s="1142">
        <v>9</v>
      </c>
      <c r="C3106" s="1142">
        <v>1</v>
      </c>
      <c r="D3106" s="1142">
        <v>6</v>
      </c>
      <c r="E3106" s="1142">
        <v>22</v>
      </c>
      <c r="F3106" s="1143" t="str">
        <f t="shared" si="96"/>
        <v>02.09.01.06.022</v>
      </c>
      <c r="G3106" s="1144"/>
      <c r="H3106" s="1142" t="s">
        <v>3706</v>
      </c>
      <c r="J3106" s="1142" t="str">
        <f t="shared" si="97"/>
        <v>02.09.01.06.022 Woolding Range</v>
      </c>
    </row>
    <row r="3107" spans="1:10" x14ac:dyDescent="0.25">
      <c r="A3107" s="1142">
        <v>2</v>
      </c>
      <c r="B3107" s="1142">
        <v>9</v>
      </c>
      <c r="C3107" s="1142">
        <v>1</v>
      </c>
      <c r="D3107" s="1142">
        <v>6</v>
      </c>
      <c r="E3107" s="1142">
        <v>23</v>
      </c>
      <c r="F3107" s="1143" t="str">
        <f t="shared" si="96"/>
        <v>02.09.01.06.023</v>
      </c>
      <c r="G3107" s="1144"/>
      <c r="H3107" s="1142" t="s">
        <v>3707</v>
      </c>
      <c r="J3107" s="1142" t="str">
        <f t="shared" si="97"/>
        <v>02.09.01.06.023 Block Macing Machine</v>
      </c>
    </row>
    <row r="3108" spans="1:10" x14ac:dyDescent="0.25">
      <c r="A3108" s="1142">
        <v>2</v>
      </c>
      <c r="B3108" s="1142">
        <v>9</v>
      </c>
      <c r="C3108" s="1142">
        <v>1</v>
      </c>
      <c r="D3108" s="1142">
        <v>6</v>
      </c>
      <c r="E3108" s="1142">
        <v>24</v>
      </c>
      <c r="F3108" s="1143" t="str">
        <f t="shared" si="96"/>
        <v>02.09.01.06.024</v>
      </c>
      <c r="G3108" s="1144"/>
      <c r="H3108" s="1142" t="s">
        <v>3708</v>
      </c>
      <c r="J3108" s="1142" t="str">
        <f t="shared" si="97"/>
        <v>02.09.01.06.024 Bataco Press Test</v>
      </c>
    </row>
    <row r="3109" spans="1:10" x14ac:dyDescent="0.25">
      <c r="A3109" s="1142">
        <v>2</v>
      </c>
      <c r="B3109" s="1142">
        <v>9</v>
      </c>
      <c r="C3109" s="1142">
        <v>1</v>
      </c>
      <c r="D3109" s="1142">
        <v>6</v>
      </c>
      <c r="E3109" s="1142">
        <v>25</v>
      </c>
      <c r="F3109" s="1143" t="str">
        <f t="shared" si="96"/>
        <v>02.09.01.06.025</v>
      </c>
      <c r="G3109" s="1144"/>
      <c r="H3109" s="1142" t="s">
        <v>3709</v>
      </c>
      <c r="J3109" s="1142" t="str">
        <f t="shared" si="97"/>
        <v>02.09.01.06.025 Cell Unit</v>
      </c>
    </row>
    <row r="3110" spans="1:10" x14ac:dyDescent="0.25">
      <c r="A3110" s="1142">
        <v>2</v>
      </c>
      <c r="B3110" s="1142">
        <v>9</v>
      </c>
      <c r="C3110" s="1142">
        <v>1</v>
      </c>
      <c r="D3110" s="1142">
        <v>6</v>
      </c>
      <c r="E3110" s="1142">
        <v>26</v>
      </c>
      <c r="F3110" s="1143" t="str">
        <f t="shared" si="96"/>
        <v>02.09.01.06.026</v>
      </c>
      <c r="G3110" s="1144"/>
      <c r="H3110" s="1142" t="s">
        <v>3710</v>
      </c>
      <c r="J3110" s="1142" t="str">
        <f t="shared" si="97"/>
        <v>02.09.01.06.026 Dirrecsher Unit</v>
      </c>
    </row>
    <row r="3111" spans="1:10" x14ac:dyDescent="0.25">
      <c r="A3111" s="1142">
        <v>2</v>
      </c>
      <c r="B3111" s="1142">
        <v>9</v>
      </c>
      <c r="C3111" s="1142">
        <v>1</v>
      </c>
      <c r="D3111" s="1142">
        <v>6</v>
      </c>
      <c r="E3111" s="1142">
        <v>27</v>
      </c>
      <c r="F3111" s="1143" t="str">
        <f t="shared" si="96"/>
        <v>02.09.01.06.027</v>
      </c>
      <c r="G3111" s="1144"/>
      <c r="H3111" s="1142" t="s">
        <v>3711</v>
      </c>
      <c r="J3111" s="1142" t="str">
        <f t="shared" si="97"/>
        <v>02.09.01.06.027 Atterberg</v>
      </c>
    </row>
    <row r="3112" spans="1:10" x14ac:dyDescent="0.25">
      <c r="A3112" s="1142">
        <v>2</v>
      </c>
      <c r="B3112" s="1142">
        <v>9</v>
      </c>
      <c r="C3112" s="1142">
        <v>1</v>
      </c>
      <c r="D3112" s="1142">
        <v>6</v>
      </c>
      <c r="E3112" s="1142">
        <v>28</v>
      </c>
      <c r="F3112" s="1143" t="str">
        <f t="shared" si="96"/>
        <v>02.09.01.06.028</v>
      </c>
      <c r="G3112" s="1144"/>
      <c r="H3112" s="1142" t="s">
        <v>3712</v>
      </c>
      <c r="J3112" s="1142" t="str">
        <f t="shared" si="97"/>
        <v>02.09.01.06.028 Compaction</v>
      </c>
    </row>
    <row r="3113" spans="1:10" x14ac:dyDescent="0.25">
      <c r="A3113" s="1142">
        <v>2</v>
      </c>
      <c r="B3113" s="1142">
        <v>9</v>
      </c>
      <c r="C3113" s="1142">
        <v>1</v>
      </c>
      <c r="D3113" s="1142">
        <v>6</v>
      </c>
      <c r="E3113" s="1142">
        <v>29</v>
      </c>
      <c r="F3113" s="1143" t="str">
        <f t="shared" si="96"/>
        <v>02.09.01.06.029</v>
      </c>
      <c r="G3113" s="1144"/>
      <c r="H3113" s="1142" t="s">
        <v>3713</v>
      </c>
      <c r="J3113" s="1142" t="str">
        <f t="shared" si="97"/>
        <v>02.09.01.06.029 Acicator Glass</v>
      </c>
    </row>
    <row r="3114" spans="1:10" x14ac:dyDescent="0.25">
      <c r="A3114" s="1142">
        <v>2</v>
      </c>
      <c r="B3114" s="1142">
        <v>9</v>
      </c>
      <c r="C3114" s="1142">
        <v>1</v>
      </c>
      <c r="D3114" s="1142">
        <v>6</v>
      </c>
      <c r="E3114" s="1142">
        <v>30</v>
      </c>
      <c r="F3114" s="1143" t="str">
        <f t="shared" si="96"/>
        <v>02.09.01.06.030</v>
      </c>
      <c r="G3114" s="1144"/>
      <c r="H3114" s="1142" t="s">
        <v>3714</v>
      </c>
      <c r="J3114" s="1142" t="str">
        <f t="shared" si="97"/>
        <v>02.09.01.06.030 Reager Bush Glass</v>
      </c>
    </row>
    <row r="3115" spans="1:10" x14ac:dyDescent="0.25">
      <c r="A3115" s="1142">
        <v>2</v>
      </c>
      <c r="B3115" s="1142">
        <v>9</v>
      </c>
      <c r="C3115" s="1142">
        <v>1</v>
      </c>
      <c r="D3115" s="1142">
        <v>6</v>
      </c>
      <c r="E3115" s="1142">
        <v>31</v>
      </c>
      <c r="F3115" s="1143" t="str">
        <f t="shared" si="96"/>
        <v>02.09.01.06.031</v>
      </c>
      <c r="G3115" s="1144"/>
      <c r="H3115" s="1142" t="s">
        <v>3715</v>
      </c>
      <c r="J3115" s="1142" t="str">
        <f t="shared" si="97"/>
        <v>02.09.01.06.031 Matlas Glass</v>
      </c>
    </row>
    <row r="3116" spans="1:10" x14ac:dyDescent="0.25">
      <c r="A3116" s="1142">
        <v>2</v>
      </c>
      <c r="B3116" s="1142">
        <v>9</v>
      </c>
      <c r="C3116" s="1142">
        <v>1</v>
      </c>
      <c r="D3116" s="1142">
        <v>6</v>
      </c>
      <c r="E3116" s="1142">
        <v>32</v>
      </c>
      <c r="F3116" s="1143" t="str">
        <f t="shared" si="96"/>
        <v>02.09.01.06.032</v>
      </c>
      <c r="G3116" s="1144"/>
      <c r="H3116" s="1142" t="s">
        <v>3716</v>
      </c>
      <c r="J3116" s="1142" t="str">
        <f t="shared" si="97"/>
        <v>02.09.01.06.032 Zondering Machine Unit</v>
      </c>
    </row>
    <row r="3117" spans="1:10" x14ac:dyDescent="0.25">
      <c r="A3117" s="1142">
        <v>2</v>
      </c>
      <c r="B3117" s="1142">
        <v>9</v>
      </c>
      <c r="C3117" s="1142">
        <v>1</v>
      </c>
      <c r="D3117" s="1142">
        <v>6</v>
      </c>
      <c r="E3117" s="1142">
        <v>33</v>
      </c>
      <c r="F3117" s="1143" t="str">
        <f t="shared" si="96"/>
        <v>02.09.01.06.033</v>
      </c>
      <c r="G3117" s="1144"/>
      <c r="H3117" s="1142" t="s">
        <v>3717</v>
      </c>
      <c r="J3117" s="1142" t="str">
        <f t="shared" si="97"/>
        <v>02.09.01.06.033 Strele Apparat</v>
      </c>
    </row>
    <row r="3118" spans="1:10" x14ac:dyDescent="0.25">
      <c r="A3118" s="1142">
        <v>2</v>
      </c>
      <c r="B3118" s="1142">
        <v>9</v>
      </c>
      <c r="C3118" s="1142">
        <v>1</v>
      </c>
      <c r="D3118" s="1142">
        <v>6</v>
      </c>
      <c r="E3118" s="1142">
        <v>34</v>
      </c>
      <c r="F3118" s="1143" t="str">
        <f t="shared" si="96"/>
        <v>02.09.01.06.034</v>
      </c>
      <c r="G3118" s="1144"/>
      <c r="H3118" s="1142" t="s">
        <v>3718</v>
      </c>
      <c r="J3118" s="1142" t="str">
        <f t="shared" si="97"/>
        <v>02.09.01.06.034 Beanding Press</v>
      </c>
    </row>
    <row r="3119" spans="1:10" x14ac:dyDescent="0.25">
      <c r="A3119" s="1142">
        <v>2</v>
      </c>
      <c r="B3119" s="1142">
        <v>9</v>
      </c>
      <c r="C3119" s="1142">
        <v>1</v>
      </c>
      <c r="D3119" s="1142">
        <v>6</v>
      </c>
      <c r="E3119" s="1142">
        <v>35</v>
      </c>
      <c r="F3119" s="1143" t="str">
        <f t="shared" si="96"/>
        <v>02.09.01.06.035</v>
      </c>
      <c r="G3119" s="1144"/>
      <c r="H3119" s="1142" t="s">
        <v>3719</v>
      </c>
      <c r="J3119" s="1142" t="str">
        <f t="shared" si="97"/>
        <v>02.09.01.06.035 Universal Test Machine</v>
      </c>
    </row>
    <row r="3120" spans="1:10" x14ac:dyDescent="0.25">
      <c r="A3120" s="1142">
        <v>2</v>
      </c>
      <c r="B3120" s="1142">
        <v>9</v>
      </c>
      <c r="C3120" s="1142">
        <v>1</v>
      </c>
      <c r="D3120" s="1142">
        <v>6</v>
      </c>
      <c r="E3120" s="1142">
        <v>36</v>
      </c>
      <c r="F3120" s="1143" t="str">
        <f t="shared" si="96"/>
        <v>02.09.01.06.036</v>
      </c>
      <c r="G3120" s="1144"/>
      <c r="H3120" s="1142" t="s">
        <v>3720</v>
      </c>
      <c r="J3120" s="1142" t="str">
        <f t="shared" si="97"/>
        <v>02.09.01.06.036 Water Impermeability</v>
      </c>
    </row>
    <row r="3121" spans="1:10" x14ac:dyDescent="0.25">
      <c r="A3121" s="1142">
        <v>2</v>
      </c>
      <c r="B3121" s="1142">
        <v>9</v>
      </c>
      <c r="C3121" s="1142">
        <v>1</v>
      </c>
      <c r="D3121" s="1142">
        <v>6</v>
      </c>
      <c r="E3121" s="1142">
        <v>37</v>
      </c>
      <c r="F3121" s="1143" t="str">
        <f t="shared" si="96"/>
        <v>02.09.01.06.037</v>
      </c>
      <c r="G3121" s="1144"/>
      <c r="H3121" s="1142" t="s">
        <v>3721</v>
      </c>
      <c r="J3121" s="1142" t="str">
        <f t="shared" si="97"/>
        <v>02.09.01.06.037 Concrete Borring</v>
      </c>
    </row>
    <row r="3122" spans="1:10" x14ac:dyDescent="0.25">
      <c r="A3122" s="1142">
        <v>2</v>
      </c>
      <c r="B3122" s="1142">
        <v>9</v>
      </c>
      <c r="C3122" s="1142">
        <v>1</v>
      </c>
      <c r="D3122" s="1142">
        <v>6</v>
      </c>
      <c r="E3122" s="1142">
        <v>38</v>
      </c>
      <c r="F3122" s="1143" t="str">
        <f t="shared" si="96"/>
        <v>02.09.01.06.038</v>
      </c>
      <c r="G3122" s="1144"/>
      <c r="H3122" s="1142" t="s">
        <v>3722</v>
      </c>
      <c r="J3122" s="1142" t="str">
        <f t="shared" si="97"/>
        <v>02.09.01.06.038 Stressing &amp; Manometer</v>
      </c>
    </row>
    <row r="3123" spans="1:10" x14ac:dyDescent="0.25">
      <c r="A3123" s="1142">
        <v>2</v>
      </c>
      <c r="B3123" s="1142">
        <v>9</v>
      </c>
      <c r="C3123" s="1142">
        <v>1</v>
      </c>
      <c r="D3123" s="1142">
        <v>6</v>
      </c>
      <c r="E3123" s="1142">
        <v>39</v>
      </c>
      <c r="F3123" s="1143" t="str">
        <f t="shared" si="96"/>
        <v>02.09.01.06.039</v>
      </c>
      <c r="G3123" s="1144"/>
      <c r="H3123" s="1142" t="s">
        <v>3723</v>
      </c>
      <c r="J3123" s="1142" t="str">
        <f t="shared" si="97"/>
        <v>02.09.01.06.039 Grooting</v>
      </c>
    </row>
    <row r="3124" spans="1:10" x14ac:dyDescent="0.25">
      <c r="A3124" s="1142">
        <v>2</v>
      </c>
      <c r="B3124" s="1142">
        <v>9</v>
      </c>
      <c r="C3124" s="1142">
        <v>1</v>
      </c>
      <c r="D3124" s="1142">
        <v>6</v>
      </c>
      <c r="E3124" s="1142">
        <v>40</v>
      </c>
      <c r="F3124" s="1143" t="str">
        <f t="shared" si="96"/>
        <v>02.09.01.06.040</v>
      </c>
      <c r="G3124" s="1144"/>
      <c r="H3124" s="1142" t="s">
        <v>3724</v>
      </c>
      <c r="J3124" s="1142" t="str">
        <f t="shared" si="97"/>
        <v>02.09.01.06.040 Mesin Penumbuk</v>
      </c>
    </row>
    <row r="3125" spans="1:10" x14ac:dyDescent="0.25">
      <c r="A3125" s="1142">
        <v>2</v>
      </c>
      <c r="B3125" s="1142">
        <v>9</v>
      </c>
      <c r="C3125" s="1142">
        <v>1</v>
      </c>
      <c r="D3125" s="1142">
        <v>6</v>
      </c>
      <c r="E3125" s="1142">
        <v>41</v>
      </c>
      <c r="F3125" s="1143" t="str">
        <f t="shared" si="96"/>
        <v>02.09.01.06.041</v>
      </c>
      <c r="G3125" s="1144"/>
      <c r="H3125" s="1142" t="s">
        <v>3725</v>
      </c>
      <c r="J3125" s="1142" t="str">
        <f t="shared" si="97"/>
        <v>02.09.01.06.041 Concrete Mixer/Pengaduk Beton</v>
      </c>
    </row>
    <row r="3126" spans="1:10" x14ac:dyDescent="0.25">
      <c r="A3126" s="1142">
        <v>2</v>
      </c>
      <c r="B3126" s="1142">
        <v>9</v>
      </c>
      <c r="C3126" s="1142">
        <v>1</v>
      </c>
      <c r="D3126" s="1142">
        <v>6</v>
      </c>
      <c r="E3126" s="1142">
        <v>42</v>
      </c>
      <c r="F3126" s="1143" t="str">
        <f t="shared" si="96"/>
        <v>02.09.01.06.042</v>
      </c>
      <c r="G3126" s="1144"/>
      <c r="H3126" s="1142" t="s">
        <v>3726</v>
      </c>
      <c r="J3126" s="1142" t="str">
        <f t="shared" si="97"/>
        <v>02.09.01.06.042 Vibrating Unit</v>
      </c>
    </row>
    <row r="3127" spans="1:10" x14ac:dyDescent="0.25">
      <c r="A3127" s="1142">
        <v>2</v>
      </c>
      <c r="B3127" s="1142">
        <v>9</v>
      </c>
      <c r="C3127" s="1142">
        <v>1</v>
      </c>
      <c r="D3127" s="1142">
        <v>6</v>
      </c>
      <c r="E3127" s="1142">
        <v>43</v>
      </c>
      <c r="F3127" s="1143" t="str">
        <f t="shared" si="96"/>
        <v>02.09.01.06.043</v>
      </c>
      <c r="G3127" s="1144"/>
      <c r="H3127" s="1142" t="s">
        <v>3727</v>
      </c>
      <c r="J3127" s="1142" t="str">
        <f t="shared" si="97"/>
        <v>02.09.01.06.043 Abrating Machine</v>
      </c>
    </row>
    <row r="3128" spans="1:10" x14ac:dyDescent="0.25">
      <c r="A3128" s="1142">
        <v>2</v>
      </c>
      <c r="B3128" s="1142">
        <v>9</v>
      </c>
      <c r="C3128" s="1142">
        <v>1</v>
      </c>
      <c r="D3128" s="1142">
        <v>6</v>
      </c>
      <c r="E3128" s="1142">
        <v>44</v>
      </c>
      <c r="F3128" s="1143" t="str">
        <f t="shared" si="96"/>
        <v>02.09.01.06.044</v>
      </c>
      <c r="G3128" s="1144"/>
      <c r="H3128" s="1142" t="s">
        <v>3728</v>
      </c>
      <c r="J3128" s="1142" t="str">
        <f t="shared" si="97"/>
        <v>02.09.01.06.044 Greep Apparat</v>
      </c>
    </row>
    <row r="3129" spans="1:10" x14ac:dyDescent="0.25">
      <c r="A3129" s="1142">
        <v>2</v>
      </c>
      <c r="B3129" s="1142">
        <v>9</v>
      </c>
      <c r="C3129" s="1142">
        <v>1</v>
      </c>
      <c r="D3129" s="1142">
        <v>6</v>
      </c>
      <c r="E3129" s="1142">
        <v>45</v>
      </c>
      <c r="F3129" s="1143" t="str">
        <f t="shared" si="96"/>
        <v>02.09.01.06.045</v>
      </c>
      <c r="G3129" s="1144"/>
      <c r="H3129" s="1142" t="s">
        <v>1101</v>
      </c>
      <c r="J3129" s="1142" t="str">
        <f t="shared" si="97"/>
        <v>02.09.01.06.045 Stone Crusher</v>
      </c>
    </row>
    <row r="3130" spans="1:10" x14ac:dyDescent="0.25">
      <c r="A3130" s="1142">
        <v>2</v>
      </c>
      <c r="B3130" s="1142">
        <v>9</v>
      </c>
      <c r="C3130" s="1142">
        <v>1</v>
      </c>
      <c r="D3130" s="1142">
        <v>6</v>
      </c>
      <c r="E3130" s="1142">
        <v>46</v>
      </c>
      <c r="F3130" s="1143" t="str">
        <f t="shared" si="96"/>
        <v>02.09.01.06.046</v>
      </c>
      <c r="G3130" s="1144"/>
      <c r="H3130" s="1142" t="s">
        <v>3729</v>
      </c>
      <c r="J3130" s="1142" t="str">
        <f t="shared" si="97"/>
        <v>02.09.01.06.046 Instrument Strain Gauge</v>
      </c>
    </row>
    <row r="3131" spans="1:10" x14ac:dyDescent="0.25">
      <c r="A3131" s="1142">
        <v>2</v>
      </c>
      <c r="B3131" s="1142">
        <v>9</v>
      </c>
      <c r="C3131" s="1142">
        <v>1</v>
      </c>
      <c r="D3131" s="1142">
        <v>6</v>
      </c>
      <c r="E3131" s="1142">
        <v>47</v>
      </c>
      <c r="F3131" s="1143" t="str">
        <f t="shared" si="96"/>
        <v>02.09.01.06.047</v>
      </c>
      <c r="G3131" s="1144"/>
      <c r="H3131" s="1142" t="s">
        <v>3730</v>
      </c>
      <c r="J3131" s="1142" t="str">
        <f t="shared" si="97"/>
        <v>02.09.01.06.047 Alat Pemeriksaan Semen</v>
      </c>
    </row>
    <row r="3132" spans="1:10" x14ac:dyDescent="0.25">
      <c r="A3132" s="1142">
        <v>2</v>
      </c>
      <c r="B3132" s="1142">
        <v>9</v>
      </c>
      <c r="C3132" s="1142">
        <v>1</v>
      </c>
      <c r="D3132" s="1142">
        <v>6</v>
      </c>
      <c r="E3132" s="1142">
        <v>48</v>
      </c>
      <c r="F3132" s="1143" t="str">
        <f t="shared" si="96"/>
        <v>02.09.01.06.048</v>
      </c>
      <c r="G3132" s="1144"/>
      <c r="H3132" s="1142" t="s">
        <v>3731</v>
      </c>
      <c r="J3132" s="1142" t="str">
        <f t="shared" si="97"/>
        <v>02.09.01.06.048 Vicat apparatur</v>
      </c>
    </row>
    <row r="3133" spans="1:10" x14ac:dyDescent="0.25">
      <c r="A3133" s="1142">
        <v>2</v>
      </c>
      <c r="B3133" s="1142">
        <v>9</v>
      </c>
      <c r="C3133" s="1142">
        <v>1</v>
      </c>
      <c r="D3133" s="1142">
        <v>6</v>
      </c>
      <c r="E3133" s="1142">
        <v>49</v>
      </c>
      <c r="F3133" s="1143" t="str">
        <f t="shared" si="96"/>
        <v>02.09.01.06.049</v>
      </c>
      <c r="G3133" s="1144"/>
      <c r="H3133" s="1142" t="s">
        <v>3732</v>
      </c>
      <c r="J3133" s="1142" t="str">
        <f t="shared" si="97"/>
        <v>02.09.01.06.049 Mortar</v>
      </c>
    </row>
    <row r="3134" spans="1:10" x14ac:dyDescent="0.25">
      <c r="A3134" s="1142">
        <v>2</v>
      </c>
      <c r="B3134" s="1142">
        <v>9</v>
      </c>
      <c r="C3134" s="1142">
        <v>1</v>
      </c>
      <c r="D3134" s="1142">
        <v>6</v>
      </c>
      <c r="E3134" s="1142">
        <v>50</v>
      </c>
      <c r="F3134" s="1143" t="str">
        <f t="shared" si="96"/>
        <v>02.09.01.06.050</v>
      </c>
      <c r="G3134" s="1144"/>
      <c r="H3134" s="1142" t="s">
        <v>3733</v>
      </c>
      <c r="J3134" s="1142" t="str">
        <f t="shared" si="97"/>
        <v>02.09.01.06.050 Thermometer for Compund</v>
      </c>
    </row>
    <row r="3135" spans="1:10" x14ac:dyDescent="0.25">
      <c r="A3135" s="1142">
        <v>2</v>
      </c>
      <c r="B3135" s="1142">
        <v>9</v>
      </c>
      <c r="C3135" s="1142">
        <v>1</v>
      </c>
      <c r="D3135" s="1142">
        <v>6</v>
      </c>
      <c r="E3135" s="1142">
        <v>51</v>
      </c>
      <c r="F3135" s="1143" t="str">
        <f t="shared" si="96"/>
        <v>02.09.01.06.051</v>
      </c>
      <c r="G3135" s="1144"/>
      <c r="H3135" s="1142" t="s">
        <v>1509</v>
      </c>
      <c r="J3135" s="1142" t="str">
        <f t="shared" si="97"/>
        <v>02.09.01.06.051 PH Meter</v>
      </c>
    </row>
    <row r="3136" spans="1:10" x14ac:dyDescent="0.25">
      <c r="A3136" s="1142">
        <v>2</v>
      </c>
      <c r="B3136" s="1142">
        <v>9</v>
      </c>
      <c r="C3136" s="1142">
        <v>1</v>
      </c>
      <c r="D3136" s="1142">
        <v>6</v>
      </c>
      <c r="E3136" s="1142">
        <v>52</v>
      </c>
      <c r="F3136" s="1143" t="str">
        <f t="shared" si="96"/>
        <v>02.09.01.06.052</v>
      </c>
      <c r="G3136" s="1144"/>
      <c r="H3136" s="1142" t="s">
        <v>3734</v>
      </c>
      <c r="J3136" s="1142" t="str">
        <f t="shared" si="97"/>
        <v>02.09.01.06.052 Alat pemeriksaan Agregate</v>
      </c>
    </row>
    <row r="3137" spans="1:10" x14ac:dyDescent="0.25">
      <c r="A3137" s="1142">
        <v>2</v>
      </c>
      <c r="B3137" s="1142">
        <v>9</v>
      </c>
      <c r="C3137" s="1142">
        <v>1</v>
      </c>
      <c r="D3137" s="1142">
        <v>6</v>
      </c>
      <c r="E3137" s="1142">
        <v>53</v>
      </c>
      <c r="F3137" s="1143" t="str">
        <f t="shared" si="96"/>
        <v>02.09.01.06.053</v>
      </c>
      <c r="G3137" s="1144"/>
      <c r="H3137" s="1142" t="s">
        <v>3735</v>
      </c>
      <c r="J3137" s="1142" t="str">
        <f t="shared" si="97"/>
        <v>02.09.01.06.053 Screen</v>
      </c>
    </row>
    <row r="3138" spans="1:10" x14ac:dyDescent="0.25">
      <c r="A3138" s="1142">
        <v>2</v>
      </c>
      <c r="B3138" s="1142">
        <v>9</v>
      </c>
      <c r="C3138" s="1142">
        <v>1</v>
      </c>
      <c r="D3138" s="1142">
        <v>6</v>
      </c>
      <c r="E3138" s="1142">
        <v>54</v>
      </c>
      <c r="F3138" s="1143" t="str">
        <f t="shared" si="96"/>
        <v>02.09.01.06.054</v>
      </c>
      <c r="G3138" s="1144"/>
      <c r="H3138" s="1142" t="s">
        <v>3736</v>
      </c>
      <c r="J3138" s="1142" t="str">
        <f t="shared" si="97"/>
        <v>02.09.01.06.054 Sample Sliter Set</v>
      </c>
    </row>
    <row r="3139" spans="1:10" x14ac:dyDescent="0.25">
      <c r="A3139" s="1142">
        <v>2</v>
      </c>
      <c r="B3139" s="1142">
        <v>9</v>
      </c>
      <c r="C3139" s="1142">
        <v>1</v>
      </c>
      <c r="D3139" s="1142">
        <v>6</v>
      </c>
      <c r="E3139" s="1142">
        <v>55</v>
      </c>
      <c r="F3139" s="1143" t="str">
        <f t="shared" si="96"/>
        <v>02.09.01.06.055</v>
      </c>
      <c r="G3139" s="1144"/>
      <c r="H3139" s="1142" t="s">
        <v>3737</v>
      </c>
      <c r="J3139" s="1142" t="str">
        <f t="shared" si="97"/>
        <v>02.09.01.06.055 Weight per Copit Yeild &amp; Air Condition</v>
      </c>
    </row>
    <row r="3140" spans="1:10" x14ac:dyDescent="0.25">
      <c r="A3140" s="1142">
        <v>2</v>
      </c>
      <c r="B3140" s="1142">
        <v>9</v>
      </c>
      <c r="C3140" s="1142">
        <v>1</v>
      </c>
      <c r="D3140" s="1142">
        <v>6</v>
      </c>
      <c r="E3140" s="1142">
        <v>56</v>
      </c>
      <c r="F3140" s="1143" t="str">
        <f t="shared" ref="F3140:F3203" si="98">IF(A3140&lt;&gt;"",RIGHT("0"&amp;A3140,2)&amp;"."&amp;RIGHT("0"&amp;B3140,2)&amp;"."&amp;RIGHT("0"&amp;C3140,2)&amp;"."&amp;RIGHT("0"&amp;D3140,2)&amp;"."&amp;IF(LEN(E3140)&lt;3,RIGHT("00"&amp;E3140,3),E3140),"")</f>
        <v>02.09.01.06.056</v>
      </c>
      <c r="G3140" s="1144"/>
      <c r="H3140" s="1142" t="s">
        <v>3738</v>
      </c>
      <c r="J3140" s="1142" t="str">
        <f t="shared" ref="J3140:J3203" si="99">F3140&amp;" "&amp;H3140</f>
        <v>02.09.01.06.056 Alat Pemeriksaan SP Grafity Air</v>
      </c>
    </row>
    <row r="3141" spans="1:10" x14ac:dyDescent="0.25">
      <c r="A3141" s="1142">
        <v>2</v>
      </c>
      <c r="B3141" s="1142">
        <v>9</v>
      </c>
      <c r="C3141" s="1142">
        <v>1</v>
      </c>
      <c r="D3141" s="1142">
        <v>6</v>
      </c>
      <c r="E3141" s="1142">
        <v>57</v>
      </c>
      <c r="F3141" s="1143" t="str">
        <f t="shared" si="98"/>
        <v>02.09.01.06.057</v>
      </c>
      <c r="G3141" s="1144"/>
      <c r="H3141" s="1142" t="s">
        <v>3739</v>
      </c>
      <c r="J3141" s="1142" t="str">
        <f t="shared" si="99"/>
        <v>02.09.01.06.057 Organis Impuries Test Set</v>
      </c>
    </row>
    <row r="3142" spans="1:10" x14ac:dyDescent="0.25">
      <c r="A3142" s="1142">
        <v>2</v>
      </c>
      <c r="B3142" s="1142">
        <v>9</v>
      </c>
      <c r="C3142" s="1142">
        <v>1</v>
      </c>
      <c r="D3142" s="1142">
        <v>6</v>
      </c>
      <c r="E3142" s="1142">
        <v>58</v>
      </c>
      <c r="F3142" s="1143" t="str">
        <f t="shared" si="98"/>
        <v>02.09.01.06.058</v>
      </c>
      <c r="G3142" s="1144"/>
      <c r="H3142" s="1142" t="s">
        <v>3740</v>
      </c>
      <c r="J3142" s="1142" t="str">
        <f t="shared" si="99"/>
        <v>02.09.01.06.058 Soundness Apparatus</v>
      </c>
    </row>
    <row r="3143" spans="1:10" x14ac:dyDescent="0.25">
      <c r="A3143" s="1142">
        <v>2</v>
      </c>
      <c r="B3143" s="1142">
        <v>9</v>
      </c>
      <c r="C3143" s="1142">
        <v>1</v>
      </c>
      <c r="D3143" s="1142">
        <v>6</v>
      </c>
      <c r="E3143" s="1142">
        <v>59</v>
      </c>
      <c r="F3143" s="1143" t="str">
        <f t="shared" si="98"/>
        <v>02.09.01.06.059</v>
      </c>
      <c r="G3143" s="1144"/>
      <c r="H3143" s="1142" t="s">
        <v>3741</v>
      </c>
      <c r="J3143" s="1142" t="str">
        <f t="shared" si="99"/>
        <v>02.09.01.06.059 Straigh Edge</v>
      </c>
    </row>
    <row r="3144" spans="1:10" x14ac:dyDescent="0.25">
      <c r="A3144" s="1142">
        <v>2</v>
      </c>
      <c r="B3144" s="1142">
        <v>9</v>
      </c>
      <c r="C3144" s="1142">
        <v>1</v>
      </c>
      <c r="D3144" s="1142">
        <v>6</v>
      </c>
      <c r="E3144" s="1142">
        <v>60</v>
      </c>
      <c r="F3144" s="1143" t="str">
        <f t="shared" si="98"/>
        <v>02.09.01.06.060</v>
      </c>
      <c r="G3144" s="1144"/>
      <c r="H3144" s="1142" t="s">
        <v>3742</v>
      </c>
      <c r="J3144" s="1142" t="str">
        <f t="shared" si="99"/>
        <v>02.09.01.06.060 Alat Pemeriksaan Beton</v>
      </c>
    </row>
    <row r="3145" spans="1:10" x14ac:dyDescent="0.25">
      <c r="A3145" s="1142">
        <v>2</v>
      </c>
      <c r="B3145" s="1142">
        <v>9</v>
      </c>
      <c r="C3145" s="1142">
        <v>1</v>
      </c>
      <c r="D3145" s="1142">
        <v>6</v>
      </c>
      <c r="E3145" s="1142">
        <v>61</v>
      </c>
      <c r="F3145" s="1143" t="str">
        <f t="shared" si="98"/>
        <v>02.09.01.06.061</v>
      </c>
      <c r="G3145" s="1144"/>
      <c r="H3145" s="1142" t="s">
        <v>3743</v>
      </c>
      <c r="J3145" s="1142" t="str">
        <f t="shared" si="99"/>
        <v>02.09.01.06.061 Slump Test Set</v>
      </c>
    </row>
    <row r="3146" spans="1:10" x14ac:dyDescent="0.25">
      <c r="A3146" s="1142">
        <v>2</v>
      </c>
      <c r="B3146" s="1142">
        <v>9</v>
      </c>
      <c r="C3146" s="1142">
        <v>1</v>
      </c>
      <c r="D3146" s="1142">
        <v>6</v>
      </c>
      <c r="E3146" s="1142">
        <v>62</v>
      </c>
      <c r="F3146" s="1143" t="str">
        <f t="shared" si="98"/>
        <v>02.09.01.06.062</v>
      </c>
      <c r="G3146" s="1144"/>
      <c r="H3146" s="1142" t="s">
        <v>3744</v>
      </c>
      <c r="J3146" s="1142" t="str">
        <f t="shared" si="99"/>
        <v>02.09.01.06.062 Air Content  of Frehly Mixed Concrete</v>
      </c>
    </row>
    <row r="3147" spans="1:10" x14ac:dyDescent="0.25">
      <c r="A3147" s="1142">
        <v>2</v>
      </c>
      <c r="B3147" s="1142">
        <v>9</v>
      </c>
      <c r="C3147" s="1142">
        <v>1</v>
      </c>
      <c r="D3147" s="1142">
        <v>6</v>
      </c>
      <c r="E3147" s="1142">
        <v>63</v>
      </c>
      <c r="F3147" s="1143" t="str">
        <f t="shared" si="98"/>
        <v>02.09.01.06.063</v>
      </c>
      <c r="G3147" s="1144"/>
      <c r="H3147" s="1142" t="s">
        <v>3745</v>
      </c>
      <c r="J3147" s="1142" t="str">
        <f t="shared" si="99"/>
        <v>02.09.01.06.063 Standar Special Spatula</v>
      </c>
    </row>
    <row r="3148" spans="1:10" x14ac:dyDescent="0.25">
      <c r="A3148" s="1142">
        <v>2</v>
      </c>
      <c r="B3148" s="1142">
        <v>9</v>
      </c>
      <c r="C3148" s="1142">
        <v>1</v>
      </c>
      <c r="D3148" s="1142">
        <v>6</v>
      </c>
      <c r="E3148" s="1142">
        <v>64</v>
      </c>
      <c r="F3148" s="1143" t="str">
        <f t="shared" si="98"/>
        <v>02.09.01.06.064</v>
      </c>
      <c r="G3148" s="1144"/>
      <c r="H3148" s="1142" t="s">
        <v>3746</v>
      </c>
      <c r="J3148" s="1142" t="str">
        <f t="shared" si="99"/>
        <v>02.09.01.06.064 Tempat Benda Uji</v>
      </c>
    </row>
    <row r="3149" spans="1:10" x14ac:dyDescent="0.25">
      <c r="A3149" s="1142">
        <v>2</v>
      </c>
      <c r="B3149" s="1142">
        <v>9</v>
      </c>
      <c r="C3149" s="1142">
        <v>1</v>
      </c>
      <c r="D3149" s="1142">
        <v>6</v>
      </c>
      <c r="E3149" s="1142">
        <v>65</v>
      </c>
      <c r="F3149" s="1143" t="str">
        <f t="shared" si="98"/>
        <v>02.09.01.06.065</v>
      </c>
      <c r="G3149" s="1144"/>
      <c r="H3149" s="1142" t="s">
        <v>3747</v>
      </c>
      <c r="J3149" s="1142" t="str">
        <f t="shared" si="99"/>
        <v>02.09.01.06.065 Basic Cylinder Capping Set</v>
      </c>
    </row>
    <row r="3150" spans="1:10" x14ac:dyDescent="0.25">
      <c r="A3150" s="1142">
        <v>2</v>
      </c>
      <c r="B3150" s="1142">
        <v>9</v>
      </c>
      <c r="C3150" s="1142">
        <v>1</v>
      </c>
      <c r="D3150" s="1142">
        <v>6</v>
      </c>
      <c r="E3150" s="1142">
        <v>66</v>
      </c>
      <c r="F3150" s="1143" t="str">
        <f t="shared" si="98"/>
        <v>02.09.01.06.066</v>
      </c>
      <c r="G3150" s="1144"/>
      <c r="H3150" s="1142" t="s">
        <v>3748</v>
      </c>
      <c r="J3150" s="1142" t="str">
        <f t="shared" si="99"/>
        <v>02.09.01.06.066 Calibration Anvill for Concrete</v>
      </c>
    </row>
    <row r="3151" spans="1:10" x14ac:dyDescent="0.25">
      <c r="A3151" s="1142">
        <v>2</v>
      </c>
      <c r="B3151" s="1142">
        <v>9</v>
      </c>
      <c r="C3151" s="1142">
        <v>1</v>
      </c>
      <c r="D3151" s="1142">
        <v>6</v>
      </c>
      <c r="E3151" s="1142">
        <v>67</v>
      </c>
      <c r="F3151" s="1143" t="str">
        <f t="shared" si="98"/>
        <v>02.09.01.06.067</v>
      </c>
      <c r="G3151" s="1144"/>
      <c r="H3151" s="1142" t="s">
        <v>3749</v>
      </c>
      <c r="J3151" s="1142" t="str">
        <f t="shared" si="99"/>
        <v>02.09.01.06.067 Concrete Hammer Test</v>
      </c>
    </row>
    <row r="3152" spans="1:10" x14ac:dyDescent="0.25">
      <c r="A3152" s="1142">
        <v>2</v>
      </c>
      <c r="B3152" s="1142">
        <v>9</v>
      </c>
      <c r="C3152" s="1142">
        <v>1</v>
      </c>
      <c r="D3152" s="1142">
        <v>6</v>
      </c>
      <c r="E3152" s="1142">
        <v>68</v>
      </c>
      <c r="F3152" s="1143" t="str">
        <f t="shared" si="98"/>
        <v>02.09.01.06.068</v>
      </c>
      <c r="G3152" s="1144"/>
      <c r="H3152" s="1142" t="s">
        <v>3750</v>
      </c>
      <c r="J3152" s="1142" t="str">
        <f t="shared" si="99"/>
        <v>02.09.01.06.068 Asbest Cost</v>
      </c>
    </row>
    <row r="3153" spans="1:10" x14ac:dyDescent="0.25">
      <c r="A3153" s="1142">
        <v>2</v>
      </c>
      <c r="B3153" s="1142">
        <v>9</v>
      </c>
      <c r="C3153" s="1142">
        <v>1</v>
      </c>
      <c r="D3153" s="1142">
        <v>6</v>
      </c>
      <c r="E3153" s="1142">
        <v>69</v>
      </c>
      <c r="F3153" s="1143" t="str">
        <f t="shared" si="98"/>
        <v>02.09.01.06.069</v>
      </c>
      <c r="G3153" s="1144"/>
      <c r="H3153" s="1142" t="s">
        <v>3751</v>
      </c>
      <c r="J3153" s="1142" t="str">
        <f t="shared" si="99"/>
        <v>02.09.01.06.069 Beaker Toll from Graduates</v>
      </c>
    </row>
    <row r="3154" spans="1:10" x14ac:dyDescent="0.25">
      <c r="A3154" s="1142">
        <v>2</v>
      </c>
      <c r="B3154" s="1142">
        <v>9</v>
      </c>
      <c r="C3154" s="1142">
        <v>1</v>
      </c>
      <c r="D3154" s="1142">
        <v>6</v>
      </c>
      <c r="E3154" s="1142">
        <v>70</v>
      </c>
      <c r="F3154" s="1143" t="str">
        <f t="shared" si="98"/>
        <v>02.09.01.06.070</v>
      </c>
      <c r="G3154" s="1144"/>
      <c r="H3154" s="1142" t="s">
        <v>3752</v>
      </c>
      <c r="J3154" s="1142" t="str">
        <f t="shared" si="99"/>
        <v>02.09.01.06.070 Beaker Low</v>
      </c>
    </row>
    <row r="3155" spans="1:10" x14ac:dyDescent="0.25">
      <c r="A3155" s="1142">
        <v>2</v>
      </c>
      <c r="B3155" s="1142">
        <v>9</v>
      </c>
      <c r="C3155" s="1142">
        <v>1</v>
      </c>
      <c r="D3155" s="1142">
        <v>6</v>
      </c>
      <c r="E3155" s="1142">
        <v>71</v>
      </c>
      <c r="F3155" s="1143" t="str">
        <f t="shared" si="98"/>
        <v>02.09.01.06.071</v>
      </c>
      <c r="G3155" s="1144"/>
      <c r="H3155" s="1142" t="s">
        <v>3753</v>
      </c>
      <c r="J3155" s="1142" t="str">
        <f t="shared" si="99"/>
        <v>02.09.01.06.071 Bottle Weighing High</v>
      </c>
    </row>
    <row r="3156" spans="1:10" x14ac:dyDescent="0.25">
      <c r="A3156" s="1142">
        <v>2</v>
      </c>
      <c r="B3156" s="1142">
        <v>9</v>
      </c>
      <c r="C3156" s="1142">
        <v>1</v>
      </c>
      <c r="D3156" s="1142">
        <v>6</v>
      </c>
      <c r="E3156" s="1142">
        <v>72</v>
      </c>
      <c r="F3156" s="1143" t="str">
        <f t="shared" si="98"/>
        <v>02.09.01.06.072</v>
      </c>
      <c r="G3156" s="1144"/>
      <c r="H3156" s="1142" t="s">
        <v>3754</v>
      </c>
      <c r="J3156" s="1142" t="str">
        <f t="shared" si="99"/>
        <v>02.09.01.06.072 Boiling Flash</v>
      </c>
    </row>
    <row r="3157" spans="1:10" x14ac:dyDescent="0.25">
      <c r="A3157" s="1142">
        <v>2</v>
      </c>
      <c r="B3157" s="1142">
        <v>9</v>
      </c>
      <c r="C3157" s="1142">
        <v>1</v>
      </c>
      <c r="D3157" s="1142">
        <v>6</v>
      </c>
      <c r="E3157" s="1142">
        <v>73</v>
      </c>
      <c r="F3157" s="1143" t="str">
        <f t="shared" si="98"/>
        <v>02.09.01.06.073</v>
      </c>
      <c r="G3157" s="1144"/>
      <c r="H3157" s="1142" t="s">
        <v>3755</v>
      </c>
      <c r="J3157" s="1142" t="str">
        <f t="shared" si="99"/>
        <v>02.09.01.06.073 Wash Bottle</v>
      </c>
    </row>
    <row r="3158" spans="1:10" x14ac:dyDescent="0.25">
      <c r="A3158" s="1142">
        <v>2</v>
      </c>
      <c r="B3158" s="1142">
        <v>9</v>
      </c>
      <c r="C3158" s="1142">
        <v>1</v>
      </c>
      <c r="D3158" s="1142">
        <v>6</v>
      </c>
      <c r="E3158" s="1142">
        <v>74</v>
      </c>
      <c r="F3158" s="1143" t="str">
        <f t="shared" si="98"/>
        <v>02.09.01.06.074</v>
      </c>
      <c r="G3158" s="1144"/>
      <c r="H3158" s="1142" t="s">
        <v>3756</v>
      </c>
      <c r="J3158" s="1142" t="str">
        <f t="shared" si="99"/>
        <v>02.09.01.06.074 Burrete &amp; Standres</v>
      </c>
    </row>
    <row r="3159" spans="1:10" x14ac:dyDescent="0.25">
      <c r="A3159" s="1142">
        <v>2</v>
      </c>
      <c r="B3159" s="1142">
        <v>9</v>
      </c>
      <c r="C3159" s="1142">
        <v>1</v>
      </c>
      <c r="D3159" s="1142">
        <v>6</v>
      </c>
      <c r="E3159" s="1142">
        <v>75</v>
      </c>
      <c r="F3159" s="1143" t="str">
        <f t="shared" si="98"/>
        <v>02.09.01.06.075</v>
      </c>
      <c r="G3159" s="1144"/>
      <c r="H3159" s="1142" t="s">
        <v>3757</v>
      </c>
      <c r="J3159" s="1142" t="str">
        <f t="shared" si="99"/>
        <v>02.09.01.06.075 Cylendrer Ver Vorcelein</v>
      </c>
    </row>
    <row r="3160" spans="1:10" x14ac:dyDescent="0.25">
      <c r="A3160" s="1142">
        <v>2</v>
      </c>
      <c r="B3160" s="1142">
        <v>9</v>
      </c>
      <c r="C3160" s="1142">
        <v>1</v>
      </c>
      <c r="D3160" s="1142">
        <v>6</v>
      </c>
      <c r="E3160" s="1142">
        <v>76</v>
      </c>
      <c r="F3160" s="1143" t="str">
        <f t="shared" si="98"/>
        <v>02.09.01.06.076</v>
      </c>
      <c r="G3160" s="1144"/>
      <c r="H3160" s="1142" t="s">
        <v>1687</v>
      </c>
      <c r="J3160" s="1142" t="str">
        <f t="shared" si="99"/>
        <v>02.09.01.06.076 Picnometer</v>
      </c>
    </row>
    <row r="3161" spans="1:10" x14ac:dyDescent="0.25">
      <c r="A3161" s="1142">
        <v>2</v>
      </c>
      <c r="B3161" s="1142">
        <v>9</v>
      </c>
      <c r="C3161" s="1142">
        <v>1</v>
      </c>
      <c r="D3161" s="1142">
        <v>6</v>
      </c>
      <c r="E3161" s="1142">
        <v>77</v>
      </c>
      <c r="F3161" s="1143" t="str">
        <f t="shared" si="98"/>
        <v>02.09.01.06.077</v>
      </c>
      <c r="G3161" s="1144"/>
      <c r="H3161" s="1142" t="s">
        <v>3758</v>
      </c>
      <c r="J3161" s="1142" t="str">
        <f t="shared" si="99"/>
        <v>02.09.01.06.077 Volumetric Flask</v>
      </c>
    </row>
    <row r="3162" spans="1:10" x14ac:dyDescent="0.25">
      <c r="A3162" s="1142">
        <v>2</v>
      </c>
      <c r="B3162" s="1142">
        <v>9</v>
      </c>
      <c r="C3162" s="1142">
        <v>1</v>
      </c>
      <c r="D3162" s="1142">
        <v>6</v>
      </c>
      <c r="E3162" s="1142">
        <v>78</v>
      </c>
      <c r="F3162" s="1143" t="str">
        <f t="shared" si="98"/>
        <v>02.09.01.06.078</v>
      </c>
      <c r="G3162" s="1144"/>
      <c r="H3162" s="1142" t="s">
        <v>3759</v>
      </c>
      <c r="J3162" s="1142" t="str">
        <f t="shared" si="99"/>
        <v>02.09.01.06.078 Statis with Rectangular Base</v>
      </c>
    </row>
    <row r="3163" spans="1:10" x14ac:dyDescent="0.25">
      <c r="A3163" s="1142">
        <v>2</v>
      </c>
      <c r="B3163" s="1142">
        <v>9</v>
      </c>
      <c r="C3163" s="1142">
        <v>1</v>
      </c>
      <c r="D3163" s="1142">
        <v>6</v>
      </c>
      <c r="E3163" s="1142">
        <v>79</v>
      </c>
      <c r="F3163" s="1143" t="str">
        <f t="shared" si="98"/>
        <v>02.09.01.06.079</v>
      </c>
      <c r="G3163" s="1144"/>
      <c r="H3163" s="1142" t="s">
        <v>3760</v>
      </c>
      <c r="J3163" s="1142" t="str">
        <f t="shared" si="99"/>
        <v>02.09.01.06.079 Triangle with Vorcelesin Stems</v>
      </c>
    </row>
    <row r="3164" spans="1:10" x14ac:dyDescent="0.25">
      <c r="A3164" s="1142">
        <v>2</v>
      </c>
      <c r="B3164" s="1142">
        <v>9</v>
      </c>
      <c r="C3164" s="1142">
        <v>1</v>
      </c>
      <c r="D3164" s="1142">
        <v>6</v>
      </c>
      <c r="E3164" s="1142">
        <v>80</v>
      </c>
      <c r="F3164" s="1143" t="str">
        <f t="shared" si="98"/>
        <v>02.09.01.06.080</v>
      </c>
      <c r="G3164" s="1144"/>
      <c r="H3164" s="1142" t="s">
        <v>3761</v>
      </c>
      <c r="J3164" s="1142" t="str">
        <f t="shared" si="99"/>
        <v>02.09.01.06.080 Amalitican Balance</v>
      </c>
    </row>
    <row r="3165" spans="1:10" x14ac:dyDescent="0.25">
      <c r="A3165" s="1142">
        <v>2</v>
      </c>
      <c r="B3165" s="1142">
        <v>9</v>
      </c>
      <c r="C3165" s="1142">
        <v>1</v>
      </c>
      <c r="D3165" s="1142">
        <v>6</v>
      </c>
      <c r="E3165" s="1142">
        <v>81</v>
      </c>
      <c r="F3165" s="1143" t="str">
        <f t="shared" si="98"/>
        <v>02.09.01.06.081</v>
      </c>
      <c r="G3165" s="1144"/>
      <c r="H3165" s="1142" t="s">
        <v>3762</v>
      </c>
      <c r="J3165" s="1142" t="str">
        <f t="shared" si="99"/>
        <v>02.09.01.06.081 Agregate Scale</v>
      </c>
    </row>
    <row r="3166" spans="1:10" x14ac:dyDescent="0.25">
      <c r="A3166" s="1142">
        <v>2</v>
      </c>
      <c r="B3166" s="1142">
        <v>9</v>
      </c>
      <c r="C3166" s="1142">
        <v>1</v>
      </c>
      <c r="D3166" s="1142">
        <v>6</v>
      </c>
      <c r="E3166" s="1142">
        <v>82</v>
      </c>
      <c r="F3166" s="1143" t="str">
        <f t="shared" si="98"/>
        <v>02.09.01.06.082</v>
      </c>
      <c r="G3166" s="1144"/>
      <c r="H3166" s="1142" t="s">
        <v>3763</v>
      </c>
      <c r="J3166" s="1142" t="str">
        <f t="shared" si="99"/>
        <v>02.09.01.06.082 Dial Low</v>
      </c>
    </row>
    <row r="3167" spans="1:10" x14ac:dyDescent="0.25">
      <c r="A3167" s="1142">
        <v>2</v>
      </c>
      <c r="B3167" s="1142">
        <v>9</v>
      </c>
      <c r="C3167" s="1142">
        <v>1</v>
      </c>
      <c r="D3167" s="1142">
        <v>6</v>
      </c>
      <c r="E3167" s="1142">
        <v>83</v>
      </c>
      <c r="F3167" s="1143" t="str">
        <f t="shared" si="98"/>
        <v>02.09.01.06.083</v>
      </c>
      <c r="G3167" s="1144"/>
      <c r="H3167" s="1142" t="s">
        <v>3764</v>
      </c>
      <c r="J3167" s="1142" t="str">
        <f t="shared" si="99"/>
        <v>02.09.01.06.083 Extensik Meter</v>
      </c>
    </row>
    <row r="3168" spans="1:10" x14ac:dyDescent="0.25">
      <c r="A3168" s="1142">
        <v>2</v>
      </c>
      <c r="B3168" s="1142">
        <v>9</v>
      </c>
      <c r="C3168" s="1142">
        <v>1</v>
      </c>
      <c r="D3168" s="1142">
        <v>6</v>
      </c>
      <c r="E3168" s="1142">
        <v>84</v>
      </c>
      <c r="F3168" s="1143" t="str">
        <f t="shared" si="98"/>
        <v>02.09.01.06.084</v>
      </c>
      <c r="G3168" s="1144"/>
      <c r="H3168" s="1142" t="s">
        <v>3765</v>
      </c>
      <c r="J3168" s="1142" t="str">
        <f t="shared" si="99"/>
        <v>02.09.01.06.084 Le Chetelier Flask</v>
      </c>
    </row>
    <row r="3169" spans="1:10" x14ac:dyDescent="0.25">
      <c r="A3169" s="1142">
        <v>2</v>
      </c>
      <c r="B3169" s="1142">
        <v>9</v>
      </c>
      <c r="C3169" s="1142">
        <v>1</v>
      </c>
      <c r="D3169" s="1142">
        <v>6</v>
      </c>
      <c r="E3169" s="1142">
        <v>85</v>
      </c>
      <c r="F3169" s="1143" t="str">
        <f t="shared" si="98"/>
        <v>02.09.01.06.085</v>
      </c>
      <c r="G3169" s="1144"/>
      <c r="H3169" s="1142" t="s">
        <v>3766</v>
      </c>
      <c r="J3169" s="1142" t="str">
        <f t="shared" si="99"/>
        <v>02.09.01.06.085 Flash Filterring</v>
      </c>
    </row>
    <row r="3170" spans="1:10" x14ac:dyDescent="0.25">
      <c r="A3170" s="1142">
        <v>2</v>
      </c>
      <c r="B3170" s="1142">
        <v>9</v>
      </c>
      <c r="C3170" s="1142">
        <v>1</v>
      </c>
      <c r="D3170" s="1142">
        <v>6</v>
      </c>
      <c r="E3170" s="1142">
        <v>86</v>
      </c>
      <c r="F3170" s="1143" t="str">
        <f t="shared" si="98"/>
        <v>02.09.01.06.086</v>
      </c>
      <c r="G3170" s="1144"/>
      <c r="H3170" s="1142" t="s">
        <v>3767</v>
      </c>
      <c r="J3170" s="1142" t="str">
        <f t="shared" si="99"/>
        <v>02.09.01.06.086 Lantai Uji</v>
      </c>
    </row>
    <row r="3171" spans="1:10" x14ac:dyDescent="0.25">
      <c r="A3171" s="1142">
        <v>2</v>
      </c>
      <c r="B3171" s="1142">
        <v>9</v>
      </c>
      <c r="C3171" s="1142">
        <v>1</v>
      </c>
      <c r="D3171" s="1142">
        <v>6</v>
      </c>
      <c r="E3171" s="1142">
        <v>87</v>
      </c>
      <c r="F3171" s="1143" t="str">
        <f t="shared" si="98"/>
        <v>02.09.01.06.087</v>
      </c>
      <c r="G3171" s="1144"/>
      <c r="H3171" s="1142" t="s">
        <v>3768</v>
      </c>
      <c r="J3171" s="1142" t="str">
        <f t="shared" si="99"/>
        <v>02.09.01.06.087 Rig Uji Universal</v>
      </c>
    </row>
    <row r="3172" spans="1:10" x14ac:dyDescent="0.25">
      <c r="A3172" s="1142">
        <v>2</v>
      </c>
      <c r="B3172" s="1142">
        <v>9</v>
      </c>
      <c r="C3172" s="1142">
        <v>1</v>
      </c>
      <c r="D3172" s="1142">
        <v>6</v>
      </c>
      <c r="E3172" s="1142">
        <v>88</v>
      </c>
      <c r="F3172" s="1143" t="str">
        <f t="shared" si="98"/>
        <v>02.09.01.06.088</v>
      </c>
      <c r="G3172" s="1144"/>
      <c r="H3172" s="1142" t="s">
        <v>3769</v>
      </c>
      <c r="J3172" s="1142" t="str">
        <f t="shared" si="99"/>
        <v>02.09.01.06.088 Sumber Daya Hidrolik</v>
      </c>
    </row>
    <row r="3173" spans="1:10" x14ac:dyDescent="0.25">
      <c r="A3173" s="1142">
        <v>2</v>
      </c>
      <c r="B3173" s="1142">
        <v>9</v>
      </c>
      <c r="C3173" s="1142">
        <v>1</v>
      </c>
      <c r="D3173" s="1142">
        <v>6</v>
      </c>
      <c r="E3173" s="1142">
        <v>89</v>
      </c>
      <c r="F3173" s="1143" t="str">
        <f t="shared" si="98"/>
        <v>02.09.01.06.089</v>
      </c>
      <c r="G3173" s="1144"/>
      <c r="H3173" s="1142" t="s">
        <v>3770</v>
      </c>
      <c r="J3173" s="1142" t="str">
        <f t="shared" si="99"/>
        <v>02.09.01.06.089 Mesin Uji Getak</v>
      </c>
    </row>
    <row r="3174" spans="1:10" x14ac:dyDescent="0.25">
      <c r="A3174" s="1142">
        <v>2</v>
      </c>
      <c r="B3174" s="1142">
        <v>9</v>
      </c>
      <c r="C3174" s="1142">
        <v>1</v>
      </c>
      <c r="D3174" s="1142">
        <v>6</v>
      </c>
      <c r="E3174" s="1142">
        <v>90</v>
      </c>
      <c r="F3174" s="1143" t="str">
        <f t="shared" si="98"/>
        <v>02.09.01.06.090</v>
      </c>
      <c r="G3174" s="1144"/>
      <c r="H3174" s="1142" t="s">
        <v>3771</v>
      </c>
      <c r="J3174" s="1142" t="str">
        <f t="shared" si="99"/>
        <v>02.09.01.06.090 Mesin Uji Hidrolik</v>
      </c>
    </row>
    <row r="3175" spans="1:10" x14ac:dyDescent="0.25">
      <c r="A3175" s="1142">
        <v>2</v>
      </c>
      <c r="B3175" s="1142">
        <v>9</v>
      </c>
      <c r="C3175" s="1142">
        <v>1</v>
      </c>
      <c r="D3175" s="1142">
        <v>6</v>
      </c>
      <c r="E3175" s="1142">
        <v>91</v>
      </c>
      <c r="F3175" s="1143" t="str">
        <f t="shared" si="98"/>
        <v>02.09.01.06.091</v>
      </c>
      <c r="G3175" s="1144"/>
      <c r="H3175" s="1142" t="s">
        <v>3772</v>
      </c>
      <c r="J3175" s="1142" t="str">
        <f t="shared" si="99"/>
        <v>02.09.01.06.091 Mesin Uji Listrik</v>
      </c>
    </row>
    <row r="3176" spans="1:10" x14ac:dyDescent="0.25">
      <c r="A3176" s="1142">
        <v>2</v>
      </c>
      <c r="B3176" s="1142">
        <v>9</v>
      </c>
      <c r="C3176" s="1142">
        <v>1</v>
      </c>
      <c r="D3176" s="1142">
        <v>6</v>
      </c>
      <c r="E3176" s="1142">
        <v>92</v>
      </c>
      <c r="F3176" s="1143" t="str">
        <f t="shared" si="98"/>
        <v>02.09.01.06.092</v>
      </c>
      <c r="G3176" s="1144"/>
      <c r="H3176" s="1142" t="s">
        <v>3773</v>
      </c>
      <c r="J3176" s="1142" t="str">
        <f t="shared" si="99"/>
        <v>02.09.01.06.092 Mesin Uji Mekanik (Manual)</v>
      </c>
    </row>
    <row r="3177" spans="1:10" x14ac:dyDescent="0.25">
      <c r="A3177" s="1142">
        <v>2</v>
      </c>
      <c r="B3177" s="1142">
        <v>9</v>
      </c>
      <c r="C3177" s="1142">
        <v>1</v>
      </c>
      <c r="D3177" s="1142">
        <v>6</v>
      </c>
      <c r="E3177" s="1142">
        <v>93</v>
      </c>
      <c r="F3177" s="1143" t="str">
        <f t="shared" si="98"/>
        <v>02.09.01.06.093</v>
      </c>
      <c r="G3177" s="1144"/>
      <c r="H3177" s="1142" t="s">
        <v>3774</v>
      </c>
      <c r="J3177" s="1142" t="str">
        <f t="shared" si="99"/>
        <v>02.09.01.06.093 Aktuator</v>
      </c>
    </row>
    <row r="3178" spans="1:10" x14ac:dyDescent="0.25">
      <c r="A3178" s="1142">
        <v>2</v>
      </c>
      <c r="B3178" s="1142">
        <v>9</v>
      </c>
      <c r="C3178" s="1142">
        <v>1</v>
      </c>
      <c r="D3178" s="1142">
        <v>6</v>
      </c>
      <c r="E3178" s="1142">
        <v>94</v>
      </c>
      <c r="F3178" s="1143" t="str">
        <f t="shared" si="98"/>
        <v>02.09.01.06.094</v>
      </c>
      <c r="G3178" s="1144"/>
      <c r="H3178" s="1142" t="s">
        <v>3775</v>
      </c>
      <c r="J3178" s="1142" t="str">
        <f t="shared" si="99"/>
        <v>02.09.01.06.094 Pompa Hidrolik</v>
      </c>
    </row>
    <row r="3179" spans="1:10" x14ac:dyDescent="0.25">
      <c r="A3179" s="1142">
        <v>2</v>
      </c>
      <c r="B3179" s="1142">
        <v>9</v>
      </c>
      <c r="C3179" s="1142">
        <v>1</v>
      </c>
      <c r="D3179" s="1142">
        <v>6</v>
      </c>
      <c r="E3179" s="1142">
        <v>95</v>
      </c>
      <c r="F3179" s="1143" t="str">
        <f t="shared" si="98"/>
        <v>02.09.01.06.095</v>
      </c>
      <c r="G3179" s="1144"/>
      <c r="H3179" s="1142" t="s">
        <v>3776</v>
      </c>
      <c r="J3179" s="1142" t="str">
        <f t="shared" si="99"/>
        <v>02.09.01.06.095 Alat Lab. Bahan Bangunan Lain-Lain</v>
      </c>
    </row>
    <row r="3180" spans="1:10" x14ac:dyDescent="0.25">
      <c r="A3180" s="1142">
        <v>2</v>
      </c>
      <c r="B3180" s="1142">
        <v>9</v>
      </c>
      <c r="C3180" s="1142">
        <v>1</v>
      </c>
      <c r="D3180" s="1142">
        <v>7</v>
      </c>
      <c r="E3180" s="1142">
        <v>1</v>
      </c>
      <c r="F3180" s="1143" t="str">
        <f t="shared" si="98"/>
        <v>02.09.01.07.001</v>
      </c>
      <c r="G3180" s="1144"/>
      <c r="H3180" s="1142" t="s">
        <v>3777</v>
      </c>
      <c r="J3180" s="1142" t="str">
        <f t="shared" si="99"/>
        <v>02.09.01.07.001 Oven Loss Onheating</v>
      </c>
    </row>
    <row r="3181" spans="1:10" x14ac:dyDescent="0.25">
      <c r="A3181" s="1142">
        <v>2</v>
      </c>
      <c r="B3181" s="1142">
        <v>9</v>
      </c>
      <c r="C3181" s="1142">
        <v>1</v>
      </c>
      <c r="D3181" s="1142">
        <v>7</v>
      </c>
      <c r="E3181" s="1142">
        <v>2</v>
      </c>
      <c r="F3181" s="1143" t="str">
        <f t="shared" si="98"/>
        <v>02.09.01.07.002</v>
      </c>
      <c r="G3181" s="1144"/>
      <c r="H3181" s="1142" t="s">
        <v>3778</v>
      </c>
      <c r="J3181" s="1142" t="str">
        <f t="shared" si="99"/>
        <v>02.09.01.07.002 Visibility Year Bath</v>
      </c>
    </row>
    <row r="3182" spans="1:10" x14ac:dyDescent="0.25">
      <c r="A3182" s="1142">
        <v>2</v>
      </c>
      <c r="B3182" s="1142">
        <v>9</v>
      </c>
      <c r="C3182" s="1142">
        <v>1</v>
      </c>
      <c r="D3182" s="1142">
        <v>7</v>
      </c>
      <c r="E3182" s="1142">
        <v>3</v>
      </c>
      <c r="F3182" s="1143" t="str">
        <f t="shared" si="98"/>
        <v>02.09.01.07.003</v>
      </c>
      <c r="G3182" s="1144"/>
      <c r="H3182" s="1142" t="s">
        <v>3779</v>
      </c>
      <c r="J3182" s="1142" t="str">
        <f t="shared" si="99"/>
        <v>02.09.01.07.003 Viscosimeter</v>
      </c>
    </row>
    <row r="3183" spans="1:10" x14ac:dyDescent="0.25">
      <c r="A3183" s="1142">
        <v>2</v>
      </c>
      <c r="B3183" s="1142">
        <v>9</v>
      </c>
      <c r="C3183" s="1142">
        <v>1</v>
      </c>
      <c r="D3183" s="1142">
        <v>7</v>
      </c>
      <c r="E3183" s="1142">
        <v>4</v>
      </c>
      <c r="F3183" s="1143" t="str">
        <f t="shared" si="98"/>
        <v>02.09.01.07.004</v>
      </c>
      <c r="G3183" s="1144"/>
      <c r="H3183" s="1142" t="s">
        <v>3780</v>
      </c>
      <c r="J3183" s="1142" t="str">
        <f t="shared" si="99"/>
        <v>02.09.01.07.004 Ductility Engler</v>
      </c>
    </row>
    <row r="3184" spans="1:10" x14ac:dyDescent="0.25">
      <c r="A3184" s="1142">
        <v>2</v>
      </c>
      <c r="B3184" s="1142">
        <v>9</v>
      </c>
      <c r="C3184" s="1142">
        <v>1</v>
      </c>
      <c r="D3184" s="1142">
        <v>7</v>
      </c>
      <c r="E3184" s="1142">
        <v>5</v>
      </c>
      <c r="F3184" s="1143" t="str">
        <f t="shared" si="98"/>
        <v>02.09.01.07.005</v>
      </c>
      <c r="G3184" s="1144"/>
      <c r="H3184" s="1142" t="s">
        <v>3781</v>
      </c>
      <c r="J3184" s="1142" t="str">
        <f t="shared" si="99"/>
        <v>02.09.01.07.005 Menetrometer</v>
      </c>
    </row>
    <row r="3185" spans="1:10" x14ac:dyDescent="0.25">
      <c r="A3185" s="1142">
        <v>2</v>
      </c>
      <c r="B3185" s="1142">
        <v>9</v>
      </c>
      <c r="C3185" s="1142">
        <v>1</v>
      </c>
      <c r="D3185" s="1142">
        <v>7</v>
      </c>
      <c r="E3185" s="1142">
        <v>6</v>
      </c>
      <c r="F3185" s="1143" t="str">
        <f t="shared" si="98"/>
        <v>02.09.01.07.006</v>
      </c>
      <c r="G3185" s="1144"/>
      <c r="H3185" s="1142" t="s">
        <v>3782</v>
      </c>
      <c r="J3185" s="1142" t="str">
        <f t="shared" si="99"/>
        <v>02.09.01.07.006 Surfence Tension</v>
      </c>
    </row>
    <row r="3186" spans="1:10" x14ac:dyDescent="0.25">
      <c r="A3186" s="1142">
        <v>2</v>
      </c>
      <c r="B3186" s="1142">
        <v>9</v>
      </c>
      <c r="C3186" s="1142">
        <v>1</v>
      </c>
      <c r="D3186" s="1142">
        <v>7</v>
      </c>
      <c r="E3186" s="1142">
        <v>7</v>
      </c>
      <c r="F3186" s="1143" t="str">
        <f t="shared" si="98"/>
        <v>02.09.01.07.007</v>
      </c>
      <c r="G3186" s="1144"/>
      <c r="H3186" s="1142" t="s">
        <v>1743</v>
      </c>
      <c r="J3186" s="1142" t="str">
        <f t="shared" si="99"/>
        <v>02.09.01.07.007 Neraca</v>
      </c>
    </row>
    <row r="3187" spans="1:10" x14ac:dyDescent="0.25">
      <c r="A3187" s="1142">
        <v>2</v>
      </c>
      <c r="B3187" s="1142">
        <v>9</v>
      </c>
      <c r="C3187" s="1142">
        <v>1</v>
      </c>
      <c r="D3187" s="1142">
        <v>7</v>
      </c>
      <c r="E3187" s="1142">
        <v>8</v>
      </c>
      <c r="F3187" s="1143" t="str">
        <f t="shared" si="98"/>
        <v>02.09.01.07.008</v>
      </c>
      <c r="G3187" s="1144"/>
      <c r="H3187" s="1142" t="s">
        <v>3783</v>
      </c>
      <c r="J3187" s="1142" t="str">
        <f t="shared" si="99"/>
        <v>02.09.01.07.008 Polarimeter</v>
      </c>
    </row>
    <row r="3188" spans="1:10" x14ac:dyDescent="0.25">
      <c r="A3188" s="1142">
        <v>2</v>
      </c>
      <c r="B3188" s="1142">
        <v>9</v>
      </c>
      <c r="C3188" s="1142">
        <v>1</v>
      </c>
      <c r="D3188" s="1142">
        <v>7</v>
      </c>
      <c r="E3188" s="1142">
        <v>9</v>
      </c>
      <c r="F3188" s="1143" t="str">
        <f t="shared" si="98"/>
        <v>02.09.01.07.009</v>
      </c>
      <c r="G3188" s="1144"/>
      <c r="H3188" s="1142" t="s">
        <v>3784</v>
      </c>
      <c r="J3188" s="1142" t="str">
        <f t="shared" si="99"/>
        <v>02.09.01.07.009 Refractometer</v>
      </c>
    </row>
    <row r="3189" spans="1:10" x14ac:dyDescent="0.25">
      <c r="A3189" s="1142">
        <v>2</v>
      </c>
      <c r="B3189" s="1142">
        <v>9</v>
      </c>
      <c r="C3189" s="1142">
        <v>1</v>
      </c>
      <c r="D3189" s="1142">
        <v>7</v>
      </c>
      <c r="E3189" s="1142">
        <v>10</v>
      </c>
      <c r="F3189" s="1143" t="str">
        <f t="shared" si="98"/>
        <v>02.09.01.07.010</v>
      </c>
      <c r="G3189" s="1144"/>
      <c r="H3189" s="1142" t="s">
        <v>3785</v>
      </c>
      <c r="J3189" s="1142" t="str">
        <f t="shared" si="99"/>
        <v>02.09.01.07.010 Microscope Binokular</v>
      </c>
    </row>
    <row r="3190" spans="1:10" x14ac:dyDescent="0.25">
      <c r="A3190" s="1142">
        <v>2</v>
      </c>
      <c r="B3190" s="1142">
        <v>9</v>
      </c>
      <c r="C3190" s="1142">
        <v>1</v>
      </c>
      <c r="D3190" s="1142">
        <v>7</v>
      </c>
      <c r="E3190" s="1142">
        <v>11</v>
      </c>
      <c r="F3190" s="1143" t="str">
        <f t="shared" si="98"/>
        <v>02.09.01.07.011</v>
      </c>
      <c r="G3190" s="1144"/>
      <c r="H3190" s="1142" t="s">
        <v>3786</v>
      </c>
      <c r="J3190" s="1142" t="str">
        <f t="shared" si="99"/>
        <v>02.09.01.07.011 Rectifice</v>
      </c>
    </row>
    <row r="3191" spans="1:10" x14ac:dyDescent="0.25">
      <c r="A3191" s="1142">
        <v>2</v>
      </c>
      <c r="B3191" s="1142">
        <v>9</v>
      </c>
      <c r="C3191" s="1142">
        <v>1</v>
      </c>
      <c r="D3191" s="1142">
        <v>7</v>
      </c>
      <c r="E3191" s="1142">
        <v>12</v>
      </c>
      <c r="F3191" s="1143" t="str">
        <f t="shared" si="98"/>
        <v>02.09.01.07.012</v>
      </c>
      <c r="G3191" s="1144"/>
      <c r="H3191" s="1142" t="s">
        <v>3787</v>
      </c>
      <c r="J3191" s="1142" t="str">
        <f t="shared" si="99"/>
        <v>02.09.01.07.012 Ring Ball Spare Part</v>
      </c>
    </row>
    <row r="3192" spans="1:10" x14ac:dyDescent="0.25">
      <c r="A3192" s="1142">
        <v>2</v>
      </c>
      <c r="B3192" s="1142">
        <v>9</v>
      </c>
      <c r="C3192" s="1142">
        <v>1</v>
      </c>
      <c r="D3192" s="1142">
        <v>7</v>
      </c>
      <c r="E3192" s="1142">
        <v>13</v>
      </c>
      <c r="F3192" s="1143" t="str">
        <f t="shared" si="98"/>
        <v>02.09.01.07.013</v>
      </c>
      <c r="G3192" s="1144"/>
      <c r="H3192" s="1142" t="s">
        <v>3788</v>
      </c>
      <c r="J3192" s="1142" t="str">
        <f t="shared" si="99"/>
        <v>02.09.01.07.013 Mantel</v>
      </c>
    </row>
    <row r="3193" spans="1:10" x14ac:dyDescent="0.25">
      <c r="A3193" s="1142">
        <v>2</v>
      </c>
      <c r="B3193" s="1142">
        <v>9</v>
      </c>
      <c r="C3193" s="1142">
        <v>1</v>
      </c>
      <c r="D3193" s="1142">
        <v>7</v>
      </c>
      <c r="E3193" s="1142">
        <v>14</v>
      </c>
      <c r="F3193" s="1143" t="str">
        <f t="shared" si="98"/>
        <v>02.09.01.07.014</v>
      </c>
      <c r="G3193" s="1144"/>
      <c r="H3193" s="1142" t="s">
        <v>3789</v>
      </c>
      <c r="J3193" s="1142" t="str">
        <f t="shared" si="99"/>
        <v>02.09.01.07.014 Distilasi</v>
      </c>
    </row>
    <row r="3194" spans="1:10" x14ac:dyDescent="0.25">
      <c r="A3194" s="1142">
        <v>2</v>
      </c>
      <c r="B3194" s="1142">
        <v>9</v>
      </c>
      <c r="C3194" s="1142">
        <v>1</v>
      </c>
      <c r="D3194" s="1142">
        <v>7</v>
      </c>
      <c r="E3194" s="1142">
        <v>15</v>
      </c>
      <c r="F3194" s="1143" t="str">
        <f t="shared" si="98"/>
        <v>02.09.01.07.015</v>
      </c>
      <c r="G3194" s="1144"/>
      <c r="H3194" s="1142" t="s">
        <v>3790</v>
      </c>
      <c r="J3194" s="1142" t="str">
        <f t="shared" si="99"/>
        <v>02.09.01.07.015 Hand Operator Extrator</v>
      </c>
    </row>
    <row r="3195" spans="1:10" x14ac:dyDescent="0.25">
      <c r="A3195" s="1142">
        <v>2</v>
      </c>
      <c r="B3195" s="1142">
        <v>9</v>
      </c>
      <c r="C3195" s="1142">
        <v>1</v>
      </c>
      <c r="D3195" s="1142">
        <v>7</v>
      </c>
      <c r="E3195" s="1142">
        <v>16</v>
      </c>
      <c r="F3195" s="1143" t="str">
        <f t="shared" si="98"/>
        <v>02.09.01.07.016</v>
      </c>
      <c r="G3195" s="1144"/>
      <c r="H3195" s="1142" t="s">
        <v>3791</v>
      </c>
      <c r="J3195" s="1142" t="str">
        <f t="shared" si="99"/>
        <v>02.09.01.07.016 Pilter</v>
      </c>
    </row>
    <row r="3196" spans="1:10" x14ac:dyDescent="0.25">
      <c r="A3196" s="1142">
        <v>2</v>
      </c>
      <c r="B3196" s="1142">
        <v>9</v>
      </c>
      <c r="C3196" s="1142">
        <v>1</v>
      </c>
      <c r="D3196" s="1142">
        <v>7</v>
      </c>
      <c r="E3196" s="1142">
        <v>17</v>
      </c>
      <c r="F3196" s="1143" t="str">
        <f t="shared" si="98"/>
        <v>02.09.01.07.017</v>
      </c>
      <c r="G3196" s="1144"/>
      <c r="H3196" s="1142" t="s">
        <v>3792</v>
      </c>
      <c r="J3196" s="1142" t="str">
        <f t="shared" si="99"/>
        <v>02.09.01.07.017 Pesawat Kip</v>
      </c>
    </row>
    <row r="3197" spans="1:10" x14ac:dyDescent="0.25">
      <c r="A3197" s="1142">
        <v>2</v>
      </c>
      <c r="B3197" s="1142">
        <v>9</v>
      </c>
      <c r="C3197" s="1142">
        <v>1</v>
      </c>
      <c r="D3197" s="1142">
        <v>7</v>
      </c>
      <c r="E3197" s="1142">
        <v>18</v>
      </c>
      <c r="F3197" s="1143" t="str">
        <f t="shared" si="98"/>
        <v>02.09.01.07.018</v>
      </c>
      <c r="G3197" s="1144"/>
      <c r="H3197" s="1142" t="s">
        <v>3793</v>
      </c>
      <c r="J3197" s="1142" t="str">
        <f t="shared" si="99"/>
        <v>02.09.01.07.018 Penggan Uap</v>
      </c>
    </row>
    <row r="3198" spans="1:10" x14ac:dyDescent="0.25">
      <c r="A3198" s="1142">
        <v>2</v>
      </c>
      <c r="B3198" s="1142">
        <v>9</v>
      </c>
      <c r="C3198" s="1142">
        <v>1</v>
      </c>
      <c r="D3198" s="1142">
        <v>7</v>
      </c>
      <c r="E3198" s="1142">
        <v>19</v>
      </c>
      <c r="F3198" s="1143" t="str">
        <f t="shared" si="98"/>
        <v>02.09.01.07.019</v>
      </c>
      <c r="G3198" s="1144"/>
      <c r="H3198" s="1142" t="s">
        <v>3794</v>
      </c>
      <c r="J3198" s="1142" t="str">
        <f t="shared" si="99"/>
        <v>02.09.01.07.019 Destilasi Aspal</v>
      </c>
    </row>
    <row r="3199" spans="1:10" x14ac:dyDescent="0.25">
      <c r="A3199" s="1142">
        <v>2</v>
      </c>
      <c r="B3199" s="1142">
        <v>9</v>
      </c>
      <c r="C3199" s="1142">
        <v>1</v>
      </c>
      <c r="D3199" s="1142">
        <v>7</v>
      </c>
      <c r="E3199" s="1142">
        <v>20</v>
      </c>
      <c r="F3199" s="1143" t="str">
        <f t="shared" si="98"/>
        <v>02.09.01.07.020</v>
      </c>
      <c r="G3199" s="1144"/>
      <c r="H3199" s="1142" t="s">
        <v>3795</v>
      </c>
      <c r="J3199" s="1142" t="str">
        <f t="shared" si="99"/>
        <v>02.09.01.07.020 Corong Pemisah</v>
      </c>
    </row>
    <row r="3200" spans="1:10" x14ac:dyDescent="0.25">
      <c r="A3200" s="1142">
        <v>2</v>
      </c>
      <c r="B3200" s="1142">
        <v>9</v>
      </c>
      <c r="C3200" s="1142">
        <v>1</v>
      </c>
      <c r="D3200" s="1142">
        <v>7</v>
      </c>
      <c r="E3200" s="1142">
        <v>21</v>
      </c>
      <c r="F3200" s="1143" t="str">
        <f t="shared" si="98"/>
        <v>02.09.01.07.021</v>
      </c>
      <c r="G3200" s="1144"/>
      <c r="H3200" s="1142" t="s">
        <v>3796</v>
      </c>
      <c r="J3200" s="1142" t="str">
        <f t="shared" si="99"/>
        <v>02.09.01.07.021 Destilasi Fluk</v>
      </c>
    </row>
    <row r="3201" spans="1:10" x14ac:dyDescent="0.25">
      <c r="A3201" s="1142">
        <v>2</v>
      </c>
      <c r="B3201" s="1142">
        <v>9</v>
      </c>
      <c r="C3201" s="1142">
        <v>1</v>
      </c>
      <c r="D3201" s="1142">
        <v>7</v>
      </c>
      <c r="E3201" s="1142">
        <v>22</v>
      </c>
      <c r="F3201" s="1143" t="str">
        <f t="shared" si="98"/>
        <v>02.09.01.07.022</v>
      </c>
      <c r="G3201" s="1144"/>
      <c r="H3201" s="1142" t="s">
        <v>3797</v>
      </c>
      <c r="J3201" s="1142" t="str">
        <f t="shared" si="99"/>
        <v>02.09.01.07.022 Labu Saybolt Furol</v>
      </c>
    </row>
    <row r="3202" spans="1:10" x14ac:dyDescent="0.25">
      <c r="A3202" s="1142">
        <v>2</v>
      </c>
      <c r="B3202" s="1142">
        <v>9</v>
      </c>
      <c r="C3202" s="1142">
        <v>1</v>
      </c>
      <c r="D3202" s="1142">
        <v>7</v>
      </c>
      <c r="E3202" s="1142">
        <v>23</v>
      </c>
      <c r="F3202" s="1143" t="str">
        <f t="shared" si="98"/>
        <v>02.09.01.07.023</v>
      </c>
      <c r="G3202" s="1144"/>
      <c r="H3202" s="1142" t="s">
        <v>3798</v>
      </c>
      <c r="J3202" s="1142" t="str">
        <f t="shared" si="99"/>
        <v>02.09.01.07.023 Rubber Malet Argeniter</v>
      </c>
    </row>
    <row r="3203" spans="1:10" x14ac:dyDescent="0.25">
      <c r="A3203" s="1142">
        <v>2</v>
      </c>
      <c r="B3203" s="1142">
        <v>9</v>
      </c>
      <c r="C3203" s="1142">
        <v>1</v>
      </c>
      <c r="D3203" s="1142">
        <v>7</v>
      </c>
      <c r="E3203" s="1142">
        <v>24</v>
      </c>
      <c r="F3203" s="1143" t="str">
        <f t="shared" si="98"/>
        <v>02.09.01.07.024</v>
      </c>
      <c r="G3203" s="1144"/>
      <c r="H3203" s="1142" t="s">
        <v>3799</v>
      </c>
      <c r="J3203" s="1142" t="str">
        <f t="shared" si="99"/>
        <v>02.09.01.07.024 Linongngelesh</v>
      </c>
    </row>
    <row r="3204" spans="1:10" x14ac:dyDescent="0.25">
      <c r="A3204" s="1142">
        <v>2</v>
      </c>
      <c r="B3204" s="1142">
        <v>9</v>
      </c>
      <c r="C3204" s="1142">
        <v>1</v>
      </c>
      <c r="D3204" s="1142">
        <v>7</v>
      </c>
      <c r="E3204" s="1142">
        <v>25</v>
      </c>
      <c r="F3204" s="1143" t="str">
        <f t="shared" ref="F3204:F3267" si="100">IF(A3204&lt;&gt;"",RIGHT("0"&amp;A3204,2)&amp;"."&amp;RIGHT("0"&amp;B3204,2)&amp;"."&amp;RIGHT("0"&amp;C3204,2)&amp;"."&amp;RIGHT("0"&amp;D3204,2)&amp;"."&amp;IF(LEN(E3204)&lt;3,RIGHT("00"&amp;E3204,3),E3204),"")</f>
        <v>02.09.01.07.025</v>
      </c>
      <c r="G3204" s="1144"/>
      <c r="H3204" s="1142" t="s">
        <v>3800</v>
      </c>
      <c r="J3204" s="1142" t="str">
        <f t="shared" ref="J3204:J3267" si="101">F3204&amp;" "&amp;H3204</f>
        <v>02.09.01.07.025 Desinty Basket</v>
      </c>
    </row>
    <row r="3205" spans="1:10" x14ac:dyDescent="0.25">
      <c r="A3205" s="1142">
        <v>2</v>
      </c>
      <c r="B3205" s="1142">
        <v>9</v>
      </c>
      <c r="C3205" s="1142">
        <v>1</v>
      </c>
      <c r="D3205" s="1142">
        <v>7</v>
      </c>
      <c r="E3205" s="1142">
        <v>26</v>
      </c>
      <c r="F3205" s="1143" t="str">
        <f t="shared" si="100"/>
        <v>02.09.01.07.026</v>
      </c>
      <c r="G3205" s="1144"/>
      <c r="H3205" s="1142" t="s">
        <v>3801</v>
      </c>
      <c r="J3205" s="1142" t="str">
        <f t="shared" si="101"/>
        <v>02.09.01.07.026 Sand Equiplent</v>
      </c>
    </row>
    <row r="3206" spans="1:10" x14ac:dyDescent="0.25">
      <c r="A3206" s="1142">
        <v>2</v>
      </c>
      <c r="B3206" s="1142">
        <v>9</v>
      </c>
      <c r="C3206" s="1142">
        <v>1</v>
      </c>
      <c r="D3206" s="1142">
        <v>7</v>
      </c>
      <c r="E3206" s="1142">
        <v>27</v>
      </c>
      <c r="F3206" s="1143" t="str">
        <f t="shared" si="100"/>
        <v>02.09.01.07.027</v>
      </c>
      <c r="G3206" s="1144"/>
      <c r="H3206" s="1142" t="s">
        <v>3802</v>
      </c>
      <c r="J3206" s="1142" t="str">
        <f t="shared" si="101"/>
        <v>02.09.01.07.027 Hand Extractor</v>
      </c>
    </row>
    <row r="3207" spans="1:10" x14ac:dyDescent="0.25">
      <c r="A3207" s="1142">
        <v>2</v>
      </c>
      <c r="B3207" s="1142">
        <v>9</v>
      </c>
      <c r="C3207" s="1142">
        <v>1</v>
      </c>
      <c r="D3207" s="1142">
        <v>7</v>
      </c>
      <c r="E3207" s="1142">
        <v>28</v>
      </c>
      <c r="F3207" s="1143" t="str">
        <f t="shared" si="100"/>
        <v>02.09.01.07.028</v>
      </c>
      <c r="G3207" s="1144"/>
      <c r="H3207" s="1142" t="s">
        <v>3803</v>
      </c>
      <c r="J3207" s="1142" t="str">
        <f t="shared" si="101"/>
        <v>02.09.01.07.028 Labu Pendingin Talang CBR</v>
      </c>
    </row>
    <row r="3208" spans="1:10" x14ac:dyDescent="0.25">
      <c r="A3208" s="1142">
        <v>2</v>
      </c>
      <c r="B3208" s="1142">
        <v>9</v>
      </c>
      <c r="C3208" s="1142">
        <v>1</v>
      </c>
      <c r="D3208" s="1142">
        <v>7</v>
      </c>
      <c r="E3208" s="1142">
        <v>29</v>
      </c>
      <c r="F3208" s="1143" t="str">
        <f t="shared" si="100"/>
        <v>02.09.01.07.029</v>
      </c>
      <c r="G3208" s="1144"/>
      <c r="H3208" s="1142" t="s">
        <v>3804</v>
      </c>
      <c r="J3208" s="1142" t="str">
        <f t="shared" si="101"/>
        <v>02.09.01.07.029 Cylinder</v>
      </c>
    </row>
    <row r="3209" spans="1:10" x14ac:dyDescent="0.25">
      <c r="A3209" s="1142">
        <v>2</v>
      </c>
      <c r="B3209" s="1142">
        <v>9</v>
      </c>
      <c r="C3209" s="1142">
        <v>1</v>
      </c>
      <c r="D3209" s="1142">
        <v>7</v>
      </c>
      <c r="E3209" s="1142">
        <v>30</v>
      </c>
      <c r="F3209" s="1143" t="str">
        <f t="shared" si="100"/>
        <v>02.09.01.07.030</v>
      </c>
      <c r="G3209" s="1144"/>
      <c r="H3209" s="1142" t="s">
        <v>3805</v>
      </c>
      <c r="J3209" s="1142" t="str">
        <f t="shared" si="101"/>
        <v>02.09.01.07.030 Dial Gauge LC:13</v>
      </c>
    </row>
    <row r="3210" spans="1:10" x14ac:dyDescent="0.25">
      <c r="A3210" s="1142">
        <v>2</v>
      </c>
      <c r="B3210" s="1142">
        <v>9</v>
      </c>
      <c r="C3210" s="1142">
        <v>1</v>
      </c>
      <c r="D3210" s="1142">
        <v>7</v>
      </c>
      <c r="E3210" s="1142">
        <v>31</v>
      </c>
      <c r="F3210" s="1143" t="str">
        <f t="shared" si="100"/>
        <v>02.09.01.07.031</v>
      </c>
      <c r="G3210" s="1144"/>
      <c r="H3210" s="1142" t="s">
        <v>3806</v>
      </c>
      <c r="J3210" s="1142" t="str">
        <f t="shared" si="101"/>
        <v>02.09.01.07.031 CBR Lab. Set On 702</v>
      </c>
    </row>
    <row r="3211" spans="1:10" x14ac:dyDescent="0.25">
      <c r="A3211" s="1142">
        <v>2</v>
      </c>
      <c r="B3211" s="1142">
        <v>9</v>
      </c>
      <c r="C3211" s="1142">
        <v>1</v>
      </c>
      <c r="D3211" s="1142">
        <v>7</v>
      </c>
      <c r="E3211" s="1142">
        <v>32</v>
      </c>
      <c r="F3211" s="1143" t="str">
        <f t="shared" si="100"/>
        <v>02.09.01.07.032</v>
      </c>
      <c r="G3211" s="1144"/>
      <c r="H3211" s="1142" t="s">
        <v>3807</v>
      </c>
      <c r="J3211" s="1142" t="str">
        <f t="shared" si="101"/>
        <v>02.09.01.07.032 Sample Splinter  Set CL 284</v>
      </c>
    </row>
    <row r="3212" spans="1:10" x14ac:dyDescent="0.25">
      <c r="A3212" s="1142">
        <v>2</v>
      </c>
      <c r="B3212" s="1142">
        <v>9</v>
      </c>
      <c r="C3212" s="1142">
        <v>1</v>
      </c>
      <c r="D3212" s="1142">
        <v>7</v>
      </c>
      <c r="E3212" s="1142">
        <v>33</v>
      </c>
      <c r="F3212" s="1143" t="str">
        <f t="shared" si="100"/>
        <v>02.09.01.07.033</v>
      </c>
      <c r="G3212" s="1144"/>
      <c r="H3212" s="1142" t="s">
        <v>3808</v>
      </c>
      <c r="J3212" s="1142" t="str">
        <f t="shared" si="101"/>
        <v>02.09.01.07.033 Centrifuge Hemsine Eq. App</v>
      </c>
    </row>
    <row r="3213" spans="1:10" x14ac:dyDescent="0.25">
      <c r="A3213" s="1142">
        <v>2</v>
      </c>
      <c r="B3213" s="1142">
        <v>9</v>
      </c>
      <c r="C3213" s="1142">
        <v>1</v>
      </c>
      <c r="D3213" s="1142">
        <v>7</v>
      </c>
      <c r="E3213" s="1142">
        <v>34</v>
      </c>
      <c r="F3213" s="1143" t="str">
        <f t="shared" si="100"/>
        <v>02.09.01.07.034</v>
      </c>
      <c r="G3213" s="1144"/>
      <c r="H3213" s="1142" t="s">
        <v>3809</v>
      </c>
      <c r="J3213" s="1142" t="str">
        <f t="shared" si="101"/>
        <v>02.09.01.07.034 Extraction Filter</v>
      </c>
    </row>
    <row r="3214" spans="1:10" x14ac:dyDescent="0.25">
      <c r="A3214" s="1142">
        <v>2</v>
      </c>
      <c r="B3214" s="1142">
        <v>9</v>
      </c>
      <c r="C3214" s="1142">
        <v>1</v>
      </c>
      <c r="D3214" s="1142">
        <v>7</v>
      </c>
      <c r="E3214" s="1142">
        <v>35</v>
      </c>
      <c r="F3214" s="1143" t="str">
        <f t="shared" si="100"/>
        <v>02.09.01.07.035</v>
      </c>
      <c r="G3214" s="1144"/>
      <c r="H3214" s="1142" t="s">
        <v>3810</v>
      </c>
      <c r="J3214" s="1142" t="str">
        <f t="shared" si="101"/>
        <v>02.09.01.07.035 Stability Mold Ap. 169</v>
      </c>
    </row>
    <row r="3215" spans="1:10" x14ac:dyDescent="0.25">
      <c r="A3215" s="1142">
        <v>2</v>
      </c>
      <c r="B3215" s="1142">
        <v>9</v>
      </c>
      <c r="C3215" s="1142">
        <v>1</v>
      </c>
      <c r="D3215" s="1142">
        <v>7</v>
      </c>
      <c r="E3215" s="1142">
        <v>36</v>
      </c>
      <c r="F3215" s="1143" t="str">
        <f t="shared" si="100"/>
        <v>02.09.01.07.036</v>
      </c>
      <c r="G3215" s="1144"/>
      <c r="H3215" s="1142" t="s">
        <v>3811</v>
      </c>
      <c r="J3215" s="1142" t="str">
        <f t="shared" si="101"/>
        <v>02.09.01.07.036 Filed Leveset CL. 820</v>
      </c>
    </row>
    <row r="3216" spans="1:10" x14ac:dyDescent="0.25">
      <c r="A3216" s="1142">
        <v>2</v>
      </c>
      <c r="B3216" s="1142">
        <v>9</v>
      </c>
      <c r="C3216" s="1142">
        <v>1</v>
      </c>
      <c r="D3216" s="1142">
        <v>7</v>
      </c>
      <c r="E3216" s="1142">
        <v>37</v>
      </c>
      <c r="F3216" s="1143" t="str">
        <f t="shared" si="100"/>
        <v>02.09.01.07.037</v>
      </c>
      <c r="G3216" s="1144"/>
      <c r="H3216" s="1142" t="s">
        <v>3812</v>
      </c>
      <c r="J3216" s="1142" t="str">
        <f t="shared" si="101"/>
        <v>02.09.01.07.037 PH Meter Base</v>
      </c>
    </row>
    <row r="3217" spans="1:10" x14ac:dyDescent="0.25">
      <c r="A3217" s="1142">
        <v>2</v>
      </c>
      <c r="B3217" s="1142">
        <v>9</v>
      </c>
      <c r="C3217" s="1142">
        <v>1</v>
      </c>
      <c r="D3217" s="1142">
        <v>7</v>
      </c>
      <c r="E3217" s="1142">
        <v>38</v>
      </c>
      <c r="F3217" s="1143" t="str">
        <f t="shared" si="100"/>
        <v>02.09.01.07.038</v>
      </c>
      <c r="G3217" s="1144"/>
      <c r="H3217" s="1142" t="s">
        <v>3813</v>
      </c>
      <c r="J3217" s="1142" t="str">
        <f t="shared" si="101"/>
        <v>02.09.01.07.038 Westergreen App</v>
      </c>
    </row>
    <row r="3218" spans="1:10" x14ac:dyDescent="0.25">
      <c r="A3218" s="1142">
        <v>2</v>
      </c>
      <c r="B3218" s="1142">
        <v>9</v>
      </c>
      <c r="C3218" s="1142">
        <v>1</v>
      </c>
      <c r="D3218" s="1142">
        <v>7</v>
      </c>
      <c r="E3218" s="1142">
        <v>39</v>
      </c>
      <c r="F3218" s="1143" t="str">
        <f t="shared" si="100"/>
        <v>02.09.01.07.039</v>
      </c>
      <c r="G3218" s="1144"/>
      <c r="H3218" s="1142" t="s">
        <v>3814</v>
      </c>
      <c r="J3218" s="1142" t="str">
        <f t="shared" si="101"/>
        <v>02.09.01.07.039 Albumind Meter Set Comp</v>
      </c>
    </row>
    <row r="3219" spans="1:10" x14ac:dyDescent="0.25">
      <c r="A3219" s="1142">
        <v>2</v>
      </c>
      <c r="B3219" s="1142">
        <v>9</v>
      </c>
      <c r="C3219" s="1142">
        <v>1</v>
      </c>
      <c r="D3219" s="1142">
        <v>7</v>
      </c>
      <c r="E3219" s="1142">
        <v>40</v>
      </c>
      <c r="F3219" s="1143" t="str">
        <f t="shared" si="100"/>
        <v>02.09.01.07.040</v>
      </c>
      <c r="G3219" s="1144"/>
      <c r="H3219" s="1142" t="s">
        <v>3815</v>
      </c>
      <c r="J3219" s="1142" t="str">
        <f t="shared" si="101"/>
        <v>02.09.01.07.040 Hom Acyto Meter Set Comp</v>
      </c>
    </row>
    <row r="3220" spans="1:10" x14ac:dyDescent="0.25">
      <c r="A3220" s="1142">
        <v>2</v>
      </c>
      <c r="B3220" s="1142">
        <v>9</v>
      </c>
      <c r="C3220" s="1142">
        <v>1</v>
      </c>
      <c r="D3220" s="1142">
        <v>7</v>
      </c>
      <c r="E3220" s="1142">
        <v>41</v>
      </c>
      <c r="F3220" s="1143" t="str">
        <f t="shared" si="100"/>
        <v>02.09.01.07.041</v>
      </c>
      <c r="G3220" s="1144"/>
      <c r="H3220" s="1142" t="s">
        <v>3816</v>
      </c>
      <c r="J3220" s="1142" t="str">
        <f t="shared" si="101"/>
        <v>02.09.01.07.041 Hend Operated Centeringe</v>
      </c>
    </row>
    <row r="3221" spans="1:10" x14ac:dyDescent="0.25">
      <c r="A3221" s="1142">
        <v>2</v>
      </c>
      <c r="B3221" s="1142">
        <v>9</v>
      </c>
      <c r="C3221" s="1142">
        <v>1</v>
      </c>
      <c r="D3221" s="1142">
        <v>7</v>
      </c>
      <c r="E3221" s="1142">
        <v>42</v>
      </c>
      <c r="F3221" s="1143" t="str">
        <f t="shared" si="100"/>
        <v>02.09.01.07.042</v>
      </c>
      <c r="G3221" s="1144"/>
      <c r="H3221" s="1142" t="s">
        <v>3817</v>
      </c>
      <c r="J3221" s="1142" t="str">
        <f t="shared" si="101"/>
        <v>02.09.01.07.042 Mind Metersg Nibb</v>
      </c>
    </row>
    <row r="3222" spans="1:10" x14ac:dyDescent="0.25">
      <c r="A3222" s="1142">
        <v>2</v>
      </c>
      <c r="B3222" s="1142">
        <v>9</v>
      </c>
      <c r="C3222" s="1142">
        <v>1</v>
      </c>
      <c r="D3222" s="1142">
        <v>7</v>
      </c>
      <c r="E3222" s="1142">
        <v>43</v>
      </c>
      <c r="F3222" s="1143" t="str">
        <f t="shared" si="100"/>
        <v>02.09.01.07.043</v>
      </c>
      <c r="G3222" s="1144"/>
      <c r="H3222" s="1142" t="s">
        <v>3818</v>
      </c>
      <c r="J3222" s="1142" t="str">
        <f t="shared" si="101"/>
        <v>02.09.01.07.043 Ambi Hilton Chamber</v>
      </c>
    </row>
    <row r="3223" spans="1:10" x14ac:dyDescent="0.25">
      <c r="A3223" s="1142">
        <v>2</v>
      </c>
      <c r="B3223" s="1142">
        <v>9</v>
      </c>
      <c r="C3223" s="1142">
        <v>1</v>
      </c>
      <c r="D3223" s="1142">
        <v>7</v>
      </c>
      <c r="E3223" s="1142">
        <v>44</v>
      </c>
      <c r="F3223" s="1143" t="str">
        <f t="shared" si="100"/>
        <v>02.09.01.07.044</v>
      </c>
      <c r="G3223" s="1144"/>
      <c r="H3223" s="1142" t="s">
        <v>3819</v>
      </c>
      <c r="J3223" s="1142" t="str">
        <f t="shared" si="101"/>
        <v>02.09.01.07.044 Blod Gas Analyser, Forming Model 65/2</v>
      </c>
    </row>
    <row r="3224" spans="1:10" x14ac:dyDescent="0.25">
      <c r="A3224" s="1142">
        <v>2</v>
      </c>
      <c r="B3224" s="1142">
        <v>9</v>
      </c>
      <c r="C3224" s="1142">
        <v>1</v>
      </c>
      <c r="D3224" s="1142">
        <v>7</v>
      </c>
      <c r="E3224" s="1142">
        <v>45</v>
      </c>
      <c r="F3224" s="1143" t="str">
        <f t="shared" si="100"/>
        <v>02.09.01.07.045</v>
      </c>
      <c r="G3224" s="1144"/>
      <c r="H3224" s="1142" t="s">
        <v>3820</v>
      </c>
      <c r="J3224" s="1142" t="str">
        <f t="shared" si="101"/>
        <v>02.09.01.07.045 Plame Fhother Meter</v>
      </c>
    </row>
    <row r="3225" spans="1:10" x14ac:dyDescent="0.25">
      <c r="A3225" s="1142">
        <v>2</v>
      </c>
      <c r="B3225" s="1142">
        <v>9</v>
      </c>
      <c r="C3225" s="1142">
        <v>1</v>
      </c>
      <c r="D3225" s="1142">
        <v>7</v>
      </c>
      <c r="E3225" s="1142">
        <v>46</v>
      </c>
      <c r="F3225" s="1143" t="str">
        <f t="shared" si="100"/>
        <v>02.09.01.07.046</v>
      </c>
      <c r="G3225" s="1144"/>
      <c r="H3225" s="1142" t="s">
        <v>3821</v>
      </c>
      <c r="J3225" s="1142" t="str">
        <f t="shared" si="101"/>
        <v>02.09.01.07.046 Homoglobine Meter Amercane Optical</v>
      </c>
    </row>
    <row r="3226" spans="1:10" x14ac:dyDescent="0.25">
      <c r="A3226" s="1142">
        <v>2</v>
      </c>
      <c r="B3226" s="1142">
        <v>9</v>
      </c>
      <c r="C3226" s="1142">
        <v>1</v>
      </c>
      <c r="D3226" s="1142">
        <v>7</v>
      </c>
      <c r="E3226" s="1142">
        <v>47</v>
      </c>
      <c r="F3226" s="1143" t="str">
        <f t="shared" si="100"/>
        <v>02.09.01.07.047</v>
      </c>
      <c r="G3226" s="1144"/>
      <c r="H3226" s="1142" t="s">
        <v>3822</v>
      </c>
      <c r="J3226" s="1142" t="str">
        <f t="shared" si="101"/>
        <v>02.09.01.07.047 Semi Micro Fleotro Froresisgelmen</v>
      </c>
    </row>
    <row r="3227" spans="1:10" x14ac:dyDescent="0.25">
      <c r="A3227" s="1142">
        <v>2</v>
      </c>
      <c r="B3227" s="1142">
        <v>9</v>
      </c>
      <c r="C3227" s="1142">
        <v>1</v>
      </c>
      <c r="D3227" s="1142">
        <v>7</v>
      </c>
      <c r="E3227" s="1142">
        <v>48</v>
      </c>
      <c r="F3227" s="1143" t="str">
        <f t="shared" si="100"/>
        <v>02.09.01.07.048</v>
      </c>
      <c r="G3227" s="1144"/>
      <c r="H3227" s="1142" t="s">
        <v>3823</v>
      </c>
      <c r="J3227" s="1142" t="str">
        <f t="shared" si="101"/>
        <v>02.09.01.07.048 Alat lab. Aspal &amp; cat Kimia Lain-Lain</v>
      </c>
    </row>
    <row r="3228" spans="1:10" x14ac:dyDescent="0.25">
      <c r="A3228" s="1142">
        <v>2</v>
      </c>
      <c r="B3228" s="1142">
        <v>9</v>
      </c>
      <c r="C3228" s="1142">
        <v>1</v>
      </c>
      <c r="D3228" s="1142">
        <v>8</v>
      </c>
      <c r="E3228" s="1142">
        <v>1</v>
      </c>
      <c r="F3228" s="1143" t="str">
        <f t="shared" si="100"/>
        <v>02.09.01.08.001</v>
      </c>
      <c r="G3228" s="1144"/>
      <c r="H3228" s="1142" t="s">
        <v>3824</v>
      </c>
      <c r="J3228" s="1142" t="str">
        <f t="shared" si="101"/>
        <v>02.09.01.08.001 Uncenfined Soil Test</v>
      </c>
    </row>
    <row r="3229" spans="1:10" x14ac:dyDescent="0.25">
      <c r="A3229" s="1142">
        <v>2</v>
      </c>
      <c r="B3229" s="1142">
        <v>9</v>
      </c>
      <c r="C3229" s="1142">
        <v>1</v>
      </c>
      <c r="D3229" s="1142">
        <v>8</v>
      </c>
      <c r="E3229" s="1142">
        <v>2</v>
      </c>
      <c r="F3229" s="1143" t="str">
        <f t="shared" si="100"/>
        <v>02.09.01.08.002</v>
      </c>
      <c r="G3229" s="1144"/>
      <c r="H3229" s="1142" t="s">
        <v>3825</v>
      </c>
      <c r="J3229" s="1142" t="str">
        <f t="shared" si="101"/>
        <v>02.09.01.08.002 Sieve</v>
      </c>
    </row>
    <row r="3230" spans="1:10" x14ac:dyDescent="0.25">
      <c r="A3230" s="1142">
        <v>2</v>
      </c>
      <c r="B3230" s="1142">
        <v>9</v>
      </c>
      <c r="C3230" s="1142">
        <v>1</v>
      </c>
      <c r="D3230" s="1142">
        <v>8</v>
      </c>
      <c r="E3230" s="1142">
        <v>3</v>
      </c>
      <c r="F3230" s="1143" t="str">
        <f t="shared" si="100"/>
        <v>02.09.01.08.003</v>
      </c>
      <c r="G3230" s="1144"/>
      <c r="H3230" s="1142" t="s">
        <v>3826</v>
      </c>
      <c r="J3230" s="1142" t="str">
        <f t="shared" si="101"/>
        <v>02.09.01.08.003 Linier Shrikade</v>
      </c>
    </row>
    <row r="3231" spans="1:10" x14ac:dyDescent="0.25">
      <c r="A3231" s="1142">
        <v>2</v>
      </c>
      <c r="B3231" s="1142">
        <v>9</v>
      </c>
      <c r="C3231" s="1142">
        <v>1</v>
      </c>
      <c r="D3231" s="1142">
        <v>8</v>
      </c>
      <c r="E3231" s="1142">
        <v>4</v>
      </c>
      <c r="F3231" s="1143" t="str">
        <f t="shared" si="100"/>
        <v>02.09.01.08.004</v>
      </c>
      <c r="G3231" s="1144"/>
      <c r="H3231" s="1142" t="s">
        <v>3827</v>
      </c>
      <c r="J3231" s="1142" t="str">
        <f t="shared" si="101"/>
        <v>02.09.01.08.004 Bramstand &amp; Monometer</v>
      </c>
    </row>
    <row r="3232" spans="1:10" x14ac:dyDescent="0.25">
      <c r="A3232" s="1142">
        <v>2</v>
      </c>
      <c r="B3232" s="1142">
        <v>9</v>
      </c>
      <c r="C3232" s="1142">
        <v>1</v>
      </c>
      <c r="D3232" s="1142">
        <v>8</v>
      </c>
      <c r="E3232" s="1142">
        <v>5</v>
      </c>
      <c r="F3232" s="1143" t="str">
        <f t="shared" si="100"/>
        <v>02.09.01.08.005</v>
      </c>
      <c r="G3232" s="1144"/>
      <c r="H3232" s="1142" t="s">
        <v>3828</v>
      </c>
      <c r="J3232" s="1142" t="str">
        <f t="shared" si="101"/>
        <v>02.09.01.08.005 Filter</v>
      </c>
    </row>
    <row r="3233" spans="1:10" x14ac:dyDescent="0.25">
      <c r="A3233" s="1142">
        <v>2</v>
      </c>
      <c r="B3233" s="1142">
        <v>9</v>
      </c>
      <c r="C3233" s="1142">
        <v>1</v>
      </c>
      <c r="D3233" s="1142">
        <v>8</v>
      </c>
      <c r="E3233" s="1142">
        <v>6</v>
      </c>
      <c r="F3233" s="1143" t="str">
        <f t="shared" si="100"/>
        <v>02.09.01.08.006</v>
      </c>
      <c r="G3233" s="1144"/>
      <c r="H3233" s="1142" t="s">
        <v>3829</v>
      </c>
      <c r="J3233" s="1142" t="str">
        <f t="shared" si="101"/>
        <v>02.09.01.08.006 Pressol</v>
      </c>
    </row>
    <row r="3234" spans="1:10" x14ac:dyDescent="0.25">
      <c r="A3234" s="1142">
        <v>2</v>
      </c>
      <c r="B3234" s="1142">
        <v>9</v>
      </c>
      <c r="C3234" s="1142">
        <v>1</v>
      </c>
      <c r="D3234" s="1142">
        <v>8</v>
      </c>
      <c r="E3234" s="1142">
        <v>7</v>
      </c>
      <c r="F3234" s="1143" t="str">
        <f t="shared" si="100"/>
        <v>02.09.01.08.007</v>
      </c>
      <c r="G3234" s="1144"/>
      <c r="H3234" s="1142" t="s">
        <v>3830</v>
      </c>
      <c r="J3234" s="1142" t="str">
        <f t="shared" si="101"/>
        <v>02.09.01.08.007 Uncenvinwel Air &amp; Manometer</v>
      </c>
    </row>
    <row r="3235" spans="1:10" x14ac:dyDescent="0.25">
      <c r="A3235" s="1142">
        <v>2</v>
      </c>
      <c r="B3235" s="1142">
        <v>9</v>
      </c>
      <c r="C3235" s="1142">
        <v>1</v>
      </c>
      <c r="D3235" s="1142">
        <v>8</v>
      </c>
      <c r="E3235" s="1142">
        <v>8</v>
      </c>
      <c r="F3235" s="1143" t="str">
        <f t="shared" si="100"/>
        <v>02.09.01.08.008</v>
      </c>
      <c r="G3235" s="1144"/>
      <c r="H3235" s="1142" t="s">
        <v>3831</v>
      </c>
      <c r="J3235" s="1142" t="str">
        <f t="shared" si="101"/>
        <v>02.09.01.08.008 Trixial for Sample</v>
      </c>
    </row>
    <row r="3236" spans="1:10" x14ac:dyDescent="0.25">
      <c r="A3236" s="1142">
        <v>2</v>
      </c>
      <c r="B3236" s="1142">
        <v>9</v>
      </c>
      <c r="C3236" s="1142">
        <v>1</v>
      </c>
      <c r="D3236" s="1142">
        <v>8</v>
      </c>
      <c r="E3236" s="1142">
        <v>9</v>
      </c>
      <c r="F3236" s="1143" t="str">
        <f t="shared" si="100"/>
        <v>02.09.01.08.009</v>
      </c>
      <c r="G3236" s="1144"/>
      <c r="H3236" s="1142" t="s">
        <v>3832</v>
      </c>
      <c r="J3236" s="1142" t="str">
        <f t="shared" si="101"/>
        <v>02.09.01.08.009 Direct Shear</v>
      </c>
    </row>
    <row r="3237" spans="1:10" x14ac:dyDescent="0.25">
      <c r="A3237" s="1142">
        <v>2</v>
      </c>
      <c r="B3237" s="1142">
        <v>9</v>
      </c>
      <c r="C3237" s="1142">
        <v>1</v>
      </c>
      <c r="D3237" s="1142">
        <v>8</v>
      </c>
      <c r="E3237" s="1142">
        <v>10</v>
      </c>
      <c r="F3237" s="1143" t="str">
        <f t="shared" si="100"/>
        <v>02.09.01.08.010</v>
      </c>
      <c r="G3237" s="1144"/>
      <c r="H3237" s="1142" t="s">
        <v>3833</v>
      </c>
      <c r="J3237" s="1142" t="str">
        <f t="shared" si="101"/>
        <v>02.09.01.08.010 Jack CBR</v>
      </c>
    </row>
    <row r="3238" spans="1:10" x14ac:dyDescent="0.25">
      <c r="A3238" s="1142">
        <v>2</v>
      </c>
      <c r="B3238" s="1142">
        <v>9</v>
      </c>
      <c r="C3238" s="1142">
        <v>1</v>
      </c>
      <c r="D3238" s="1142">
        <v>8</v>
      </c>
      <c r="E3238" s="1142">
        <v>11</v>
      </c>
      <c r="F3238" s="1143" t="str">
        <f t="shared" si="100"/>
        <v>02.09.01.08.011</v>
      </c>
      <c r="G3238" s="1144"/>
      <c r="H3238" s="1142" t="s">
        <v>3834</v>
      </c>
      <c r="J3238" s="1142" t="str">
        <f t="shared" si="101"/>
        <v>02.09.01.08.011 Traxiar Sherar</v>
      </c>
    </row>
    <row r="3239" spans="1:10" x14ac:dyDescent="0.25">
      <c r="A3239" s="1142">
        <v>2</v>
      </c>
      <c r="B3239" s="1142">
        <v>9</v>
      </c>
      <c r="C3239" s="1142">
        <v>1</v>
      </c>
      <c r="D3239" s="1142">
        <v>8</v>
      </c>
      <c r="E3239" s="1142">
        <v>12</v>
      </c>
      <c r="F3239" s="1143" t="str">
        <f t="shared" si="100"/>
        <v>02.09.01.08.012</v>
      </c>
      <c r="G3239" s="1144"/>
      <c r="H3239" s="1142" t="s">
        <v>3835</v>
      </c>
      <c r="J3239" s="1142" t="str">
        <f t="shared" si="101"/>
        <v>02.09.01.08.012 Extoder/Extruder</v>
      </c>
    </row>
    <row r="3240" spans="1:10" x14ac:dyDescent="0.25">
      <c r="A3240" s="1142">
        <v>2</v>
      </c>
      <c r="B3240" s="1142">
        <v>9</v>
      </c>
      <c r="C3240" s="1142">
        <v>1</v>
      </c>
      <c r="D3240" s="1142">
        <v>8</v>
      </c>
      <c r="E3240" s="1142">
        <v>13</v>
      </c>
      <c r="F3240" s="1143" t="str">
        <f t="shared" si="100"/>
        <v>02.09.01.08.013</v>
      </c>
      <c r="G3240" s="1144"/>
      <c r="H3240" s="1142" t="s">
        <v>3836</v>
      </c>
      <c r="J3240" s="1142" t="str">
        <f t="shared" si="101"/>
        <v>02.09.01.08.013 Swell Prossure App</v>
      </c>
    </row>
    <row r="3241" spans="1:10" x14ac:dyDescent="0.25">
      <c r="A3241" s="1142">
        <v>2</v>
      </c>
      <c r="B3241" s="1142">
        <v>9</v>
      </c>
      <c r="C3241" s="1142">
        <v>1</v>
      </c>
      <c r="D3241" s="1142">
        <v>8</v>
      </c>
      <c r="E3241" s="1142">
        <v>14</v>
      </c>
      <c r="F3241" s="1143" t="str">
        <f t="shared" si="100"/>
        <v>02.09.01.08.014</v>
      </c>
      <c r="G3241" s="1144"/>
      <c r="H3241" s="1142" t="s">
        <v>3837</v>
      </c>
      <c r="J3241" s="1142" t="str">
        <f t="shared" si="101"/>
        <v>02.09.01.08.014 Dial Proping Ring</v>
      </c>
    </row>
    <row r="3242" spans="1:10" x14ac:dyDescent="0.25">
      <c r="A3242" s="1142">
        <v>2</v>
      </c>
      <c r="B3242" s="1142">
        <v>9</v>
      </c>
      <c r="C3242" s="1142">
        <v>1</v>
      </c>
      <c r="D3242" s="1142">
        <v>8</v>
      </c>
      <c r="E3242" s="1142">
        <v>15</v>
      </c>
      <c r="F3242" s="1143" t="str">
        <f t="shared" si="100"/>
        <v>02.09.01.08.015</v>
      </c>
      <c r="G3242" s="1144"/>
      <c r="H3242" s="1142" t="s">
        <v>3838</v>
      </c>
      <c r="J3242" s="1142" t="str">
        <f t="shared" si="101"/>
        <v>02.09.01.08.015 Konsolidasi</v>
      </c>
    </row>
    <row r="3243" spans="1:10" x14ac:dyDescent="0.25">
      <c r="A3243" s="1142">
        <v>2</v>
      </c>
      <c r="B3243" s="1142">
        <v>9</v>
      </c>
      <c r="C3243" s="1142">
        <v>1</v>
      </c>
      <c r="D3243" s="1142">
        <v>8</v>
      </c>
      <c r="E3243" s="1142">
        <v>16</v>
      </c>
      <c r="F3243" s="1143" t="str">
        <f t="shared" si="100"/>
        <v>02.09.01.08.016</v>
      </c>
      <c r="G3243" s="1144"/>
      <c r="H3243" s="1142" t="s">
        <v>3839</v>
      </c>
      <c r="J3243" s="1142" t="str">
        <f t="shared" si="101"/>
        <v>02.09.01.08.016 Dispercien Cups</v>
      </c>
    </row>
    <row r="3244" spans="1:10" x14ac:dyDescent="0.25">
      <c r="A3244" s="1142">
        <v>2</v>
      </c>
      <c r="B3244" s="1142">
        <v>9</v>
      </c>
      <c r="C3244" s="1142">
        <v>1</v>
      </c>
      <c r="D3244" s="1142">
        <v>8</v>
      </c>
      <c r="E3244" s="1142">
        <v>17</v>
      </c>
      <c r="F3244" s="1143" t="str">
        <f t="shared" si="100"/>
        <v>02.09.01.08.017</v>
      </c>
      <c r="G3244" s="1144"/>
      <c r="H3244" s="1142" t="s">
        <v>3840</v>
      </c>
      <c r="J3244" s="1142" t="str">
        <f t="shared" si="101"/>
        <v>02.09.01.08.017 Proctor Modified</v>
      </c>
    </row>
    <row r="3245" spans="1:10" x14ac:dyDescent="0.25">
      <c r="A3245" s="1142">
        <v>2</v>
      </c>
      <c r="B3245" s="1142">
        <v>9</v>
      </c>
      <c r="C3245" s="1142">
        <v>1</v>
      </c>
      <c r="D3245" s="1142">
        <v>8</v>
      </c>
      <c r="E3245" s="1142">
        <v>18</v>
      </c>
      <c r="F3245" s="1143" t="str">
        <f t="shared" si="100"/>
        <v>02.09.01.08.018</v>
      </c>
      <c r="G3245" s="1144"/>
      <c r="H3245" s="1142" t="s">
        <v>3840</v>
      </c>
      <c r="J3245" s="1142" t="str">
        <f t="shared" si="101"/>
        <v>02.09.01.08.018 Proctor Modified</v>
      </c>
    </row>
    <row r="3246" spans="1:10" x14ac:dyDescent="0.25">
      <c r="A3246" s="1142">
        <v>2</v>
      </c>
      <c r="B3246" s="1142">
        <v>9</v>
      </c>
      <c r="C3246" s="1142">
        <v>1</v>
      </c>
      <c r="D3246" s="1142">
        <v>8</v>
      </c>
      <c r="E3246" s="1142">
        <v>19</v>
      </c>
      <c r="F3246" s="1143" t="str">
        <f t="shared" si="100"/>
        <v>02.09.01.08.019</v>
      </c>
      <c r="G3246" s="1144"/>
      <c r="H3246" s="1142" t="s">
        <v>3841</v>
      </c>
      <c r="J3246" s="1142" t="str">
        <f t="shared" si="101"/>
        <v>02.09.01.08.019 Wash Bottle Pyrect</v>
      </c>
    </row>
    <row r="3247" spans="1:10" x14ac:dyDescent="0.25">
      <c r="A3247" s="1142">
        <v>2</v>
      </c>
      <c r="B3247" s="1142">
        <v>9</v>
      </c>
      <c r="C3247" s="1142">
        <v>1</v>
      </c>
      <c r="D3247" s="1142">
        <v>8</v>
      </c>
      <c r="E3247" s="1142">
        <v>20</v>
      </c>
      <c r="F3247" s="1143" t="str">
        <f t="shared" si="100"/>
        <v>02.09.01.08.020</v>
      </c>
      <c r="G3247" s="1144"/>
      <c r="H3247" s="1142" t="s">
        <v>3842</v>
      </c>
      <c r="J3247" s="1142" t="str">
        <f t="shared" si="101"/>
        <v>02.09.01.08.020 Safe Card</v>
      </c>
    </row>
    <row r="3248" spans="1:10" x14ac:dyDescent="0.25">
      <c r="A3248" s="1142">
        <v>2</v>
      </c>
      <c r="B3248" s="1142">
        <v>9</v>
      </c>
      <c r="C3248" s="1142">
        <v>1</v>
      </c>
      <c r="D3248" s="1142">
        <v>8</v>
      </c>
      <c r="E3248" s="1142">
        <v>21</v>
      </c>
      <c r="F3248" s="1143" t="str">
        <f t="shared" si="100"/>
        <v>02.09.01.08.021</v>
      </c>
      <c r="G3248" s="1144"/>
      <c r="H3248" s="1142" t="s">
        <v>3843</v>
      </c>
      <c r="J3248" s="1142" t="str">
        <f t="shared" si="101"/>
        <v>02.09.01.08.021 Walton Humidi Fier</v>
      </c>
    </row>
    <row r="3249" spans="1:10" x14ac:dyDescent="0.25">
      <c r="A3249" s="1142">
        <v>2</v>
      </c>
      <c r="B3249" s="1142">
        <v>9</v>
      </c>
      <c r="C3249" s="1142">
        <v>1</v>
      </c>
      <c r="D3249" s="1142">
        <v>8</v>
      </c>
      <c r="E3249" s="1142">
        <v>22</v>
      </c>
      <c r="F3249" s="1143" t="str">
        <f t="shared" si="100"/>
        <v>02.09.01.08.022</v>
      </c>
      <c r="G3249" s="1144"/>
      <c r="H3249" s="1142" t="s">
        <v>3844</v>
      </c>
      <c r="J3249" s="1142" t="str">
        <f t="shared" si="101"/>
        <v>02.09.01.08.022 Soiltes</v>
      </c>
    </row>
    <row r="3250" spans="1:10" x14ac:dyDescent="0.25">
      <c r="A3250" s="1142">
        <v>2</v>
      </c>
      <c r="B3250" s="1142">
        <v>9</v>
      </c>
      <c r="C3250" s="1142">
        <v>1</v>
      </c>
      <c r="D3250" s="1142">
        <v>8</v>
      </c>
      <c r="E3250" s="1142">
        <v>23</v>
      </c>
      <c r="F3250" s="1143" t="str">
        <f t="shared" si="100"/>
        <v>02.09.01.08.023</v>
      </c>
      <c r="G3250" s="1144"/>
      <c r="H3250" s="1142" t="s">
        <v>3845</v>
      </c>
      <c r="J3250" s="1142" t="str">
        <f t="shared" si="101"/>
        <v>02.09.01.08.023 Camera Atterbang</v>
      </c>
    </row>
    <row r="3251" spans="1:10" x14ac:dyDescent="0.25">
      <c r="A3251" s="1142">
        <v>2</v>
      </c>
      <c r="B3251" s="1142">
        <v>9</v>
      </c>
      <c r="C3251" s="1142">
        <v>1</v>
      </c>
      <c r="D3251" s="1142">
        <v>8</v>
      </c>
      <c r="E3251" s="1142">
        <v>24</v>
      </c>
      <c r="F3251" s="1143" t="str">
        <f t="shared" si="100"/>
        <v>02.09.01.08.024</v>
      </c>
      <c r="G3251" s="1144"/>
      <c r="H3251" s="1142" t="s">
        <v>3846</v>
      </c>
      <c r="J3251" s="1142" t="str">
        <f t="shared" si="101"/>
        <v>02.09.01.08.024 Comodifier</v>
      </c>
    </row>
    <row r="3252" spans="1:10" x14ac:dyDescent="0.25">
      <c r="A3252" s="1142">
        <v>2</v>
      </c>
      <c r="B3252" s="1142">
        <v>9</v>
      </c>
      <c r="C3252" s="1142">
        <v>1</v>
      </c>
      <c r="D3252" s="1142">
        <v>8</v>
      </c>
      <c r="E3252" s="1142">
        <v>25</v>
      </c>
      <c r="F3252" s="1143" t="str">
        <f t="shared" si="100"/>
        <v>02.09.01.08.025</v>
      </c>
      <c r="G3252" s="1144"/>
      <c r="H3252" s="1142" t="s">
        <v>3847</v>
      </c>
      <c r="J3252" s="1142" t="str">
        <f t="shared" si="101"/>
        <v>02.09.01.08.025 Mobile Laboratorium Set</v>
      </c>
    </row>
    <row r="3253" spans="1:10" x14ac:dyDescent="0.25">
      <c r="A3253" s="1142">
        <v>2</v>
      </c>
      <c r="B3253" s="1142">
        <v>9</v>
      </c>
      <c r="C3253" s="1142">
        <v>1</v>
      </c>
      <c r="D3253" s="1142">
        <v>8</v>
      </c>
      <c r="E3253" s="1142">
        <v>26</v>
      </c>
      <c r="F3253" s="1143" t="str">
        <f t="shared" si="100"/>
        <v>02.09.01.08.026</v>
      </c>
      <c r="G3253" s="1144"/>
      <c r="H3253" s="1142" t="s">
        <v>3848</v>
      </c>
      <c r="J3253" s="1142" t="str">
        <f t="shared" si="101"/>
        <v>02.09.01.08.026 Ligulu Limit</v>
      </c>
    </row>
    <row r="3254" spans="1:10" x14ac:dyDescent="0.25">
      <c r="A3254" s="1142">
        <v>2</v>
      </c>
      <c r="B3254" s="1142">
        <v>9</v>
      </c>
      <c r="C3254" s="1142">
        <v>1</v>
      </c>
      <c r="D3254" s="1142">
        <v>8</v>
      </c>
      <c r="E3254" s="1142">
        <v>27</v>
      </c>
      <c r="F3254" s="1143" t="str">
        <f t="shared" si="100"/>
        <v>02.09.01.08.027</v>
      </c>
      <c r="G3254" s="1144"/>
      <c r="H3254" s="1142" t="s">
        <v>3849</v>
      </c>
      <c r="J3254" s="1142" t="str">
        <f t="shared" si="101"/>
        <v>02.09.01.08.027 Grafito Oven</v>
      </c>
    </row>
    <row r="3255" spans="1:10" x14ac:dyDescent="0.25">
      <c r="A3255" s="1142">
        <v>2</v>
      </c>
      <c r="B3255" s="1142">
        <v>9</v>
      </c>
      <c r="C3255" s="1142">
        <v>1</v>
      </c>
      <c r="D3255" s="1142">
        <v>8</v>
      </c>
      <c r="E3255" s="1142">
        <v>28</v>
      </c>
      <c r="F3255" s="1143" t="str">
        <f t="shared" si="100"/>
        <v>02.09.01.08.028</v>
      </c>
      <c r="G3255" s="1144"/>
      <c r="H3255" s="1142" t="s">
        <v>3850</v>
      </c>
      <c r="J3255" s="1142" t="str">
        <f t="shared" si="101"/>
        <v>02.09.01.08.028 Modifed Mold</v>
      </c>
    </row>
    <row r="3256" spans="1:10" x14ac:dyDescent="0.25">
      <c r="A3256" s="1142">
        <v>2</v>
      </c>
      <c r="B3256" s="1142">
        <v>9</v>
      </c>
      <c r="C3256" s="1142">
        <v>1</v>
      </c>
      <c r="D3256" s="1142">
        <v>8</v>
      </c>
      <c r="E3256" s="1142">
        <v>29</v>
      </c>
      <c r="F3256" s="1143" t="str">
        <f t="shared" si="100"/>
        <v>02.09.01.08.029</v>
      </c>
      <c r="G3256" s="1144"/>
      <c r="H3256" s="1142" t="s">
        <v>3851</v>
      </c>
      <c r="J3256" s="1142" t="str">
        <f t="shared" si="101"/>
        <v>02.09.01.08.029 Allon Box</v>
      </c>
    </row>
    <row r="3257" spans="1:10" x14ac:dyDescent="0.25">
      <c r="A3257" s="1142">
        <v>2</v>
      </c>
      <c r="B3257" s="1142">
        <v>9</v>
      </c>
      <c r="C3257" s="1142">
        <v>1</v>
      </c>
      <c r="D3257" s="1142">
        <v>8</v>
      </c>
      <c r="E3257" s="1142">
        <v>30</v>
      </c>
      <c r="F3257" s="1143" t="str">
        <f t="shared" si="100"/>
        <v>02.09.01.08.030</v>
      </c>
      <c r="G3257" s="1144"/>
      <c r="H3257" s="1142" t="s">
        <v>3852</v>
      </c>
      <c r="J3257" s="1142" t="str">
        <f t="shared" si="101"/>
        <v>02.09.01.08.030 Propping Ring</v>
      </c>
    </row>
    <row r="3258" spans="1:10" x14ac:dyDescent="0.25">
      <c r="A3258" s="1142">
        <v>2</v>
      </c>
      <c r="B3258" s="1142">
        <v>9</v>
      </c>
      <c r="C3258" s="1142">
        <v>1</v>
      </c>
      <c r="D3258" s="1142">
        <v>8</v>
      </c>
      <c r="E3258" s="1142">
        <v>31</v>
      </c>
      <c r="F3258" s="1143" t="str">
        <f t="shared" si="100"/>
        <v>02.09.01.08.031</v>
      </c>
      <c r="G3258" s="1144"/>
      <c r="H3258" s="1142" t="s">
        <v>3853</v>
      </c>
      <c r="J3258" s="1142" t="str">
        <f t="shared" si="101"/>
        <v>02.09.01.08.031 Triple Beam Balance Cent Gram</v>
      </c>
    </row>
    <row r="3259" spans="1:10" x14ac:dyDescent="0.25">
      <c r="A3259" s="1142">
        <v>2</v>
      </c>
      <c r="B3259" s="1142">
        <v>9</v>
      </c>
      <c r="C3259" s="1142">
        <v>1</v>
      </c>
      <c r="D3259" s="1142">
        <v>8</v>
      </c>
      <c r="E3259" s="1142">
        <v>32</v>
      </c>
      <c r="F3259" s="1143" t="str">
        <f t="shared" si="100"/>
        <v>02.09.01.08.032</v>
      </c>
      <c r="G3259" s="1144"/>
      <c r="H3259" s="1142" t="s">
        <v>3854</v>
      </c>
      <c r="J3259" s="1142" t="str">
        <f t="shared" si="101"/>
        <v>02.09.01.08.032 Heavy Duty Solution Balance</v>
      </c>
    </row>
    <row r="3260" spans="1:10" x14ac:dyDescent="0.25">
      <c r="A3260" s="1142">
        <v>2</v>
      </c>
      <c r="B3260" s="1142">
        <v>9</v>
      </c>
      <c r="C3260" s="1142">
        <v>1</v>
      </c>
      <c r="D3260" s="1142">
        <v>8</v>
      </c>
      <c r="E3260" s="1142">
        <v>33</v>
      </c>
      <c r="F3260" s="1143" t="str">
        <f t="shared" si="100"/>
        <v>02.09.01.08.033</v>
      </c>
      <c r="G3260" s="1144"/>
      <c r="H3260" s="1142" t="s">
        <v>3855</v>
      </c>
      <c r="J3260" s="1142" t="str">
        <f t="shared" si="101"/>
        <v>02.09.01.08.033 Balance</v>
      </c>
    </row>
    <row r="3261" spans="1:10" x14ac:dyDescent="0.25">
      <c r="A3261" s="1142">
        <v>2</v>
      </c>
      <c r="B3261" s="1142">
        <v>9</v>
      </c>
      <c r="C3261" s="1142">
        <v>1</v>
      </c>
      <c r="D3261" s="1142">
        <v>8</v>
      </c>
      <c r="E3261" s="1142">
        <v>34</v>
      </c>
      <c r="F3261" s="1143" t="str">
        <f t="shared" si="100"/>
        <v>02.09.01.08.034</v>
      </c>
      <c r="G3261" s="1144"/>
      <c r="H3261" s="1142" t="s">
        <v>3856</v>
      </c>
      <c r="J3261" s="1142" t="str">
        <f t="shared" si="101"/>
        <v>02.09.01.08.034 Thermolyne</v>
      </c>
    </row>
    <row r="3262" spans="1:10" x14ac:dyDescent="0.25">
      <c r="A3262" s="1142">
        <v>2</v>
      </c>
      <c r="B3262" s="1142">
        <v>9</v>
      </c>
      <c r="C3262" s="1142">
        <v>1</v>
      </c>
      <c r="D3262" s="1142">
        <v>8</v>
      </c>
      <c r="E3262" s="1142">
        <v>35</v>
      </c>
      <c r="F3262" s="1143" t="str">
        <f t="shared" si="100"/>
        <v>02.09.01.08.035</v>
      </c>
      <c r="G3262" s="1144"/>
      <c r="H3262" s="1142" t="s">
        <v>3857</v>
      </c>
      <c r="J3262" s="1142" t="str">
        <f t="shared" si="101"/>
        <v>02.09.01.08.035 Rotab Sive Shaker</v>
      </c>
    </row>
    <row r="3263" spans="1:10" x14ac:dyDescent="0.25">
      <c r="A3263" s="1142">
        <v>2</v>
      </c>
      <c r="B3263" s="1142">
        <v>9</v>
      </c>
      <c r="C3263" s="1142">
        <v>1</v>
      </c>
      <c r="D3263" s="1142">
        <v>8</v>
      </c>
      <c r="E3263" s="1142">
        <v>36</v>
      </c>
      <c r="F3263" s="1143" t="str">
        <f t="shared" si="100"/>
        <v>02.09.01.08.036</v>
      </c>
      <c r="G3263" s="1144"/>
      <c r="H3263" s="1142" t="s">
        <v>3858</v>
      </c>
      <c r="J3263" s="1142" t="str">
        <f t="shared" si="101"/>
        <v>02.09.01.08.036 Modified Field Compaction Mold</v>
      </c>
    </row>
    <row r="3264" spans="1:10" x14ac:dyDescent="0.25">
      <c r="A3264" s="1142">
        <v>2</v>
      </c>
      <c r="B3264" s="1142">
        <v>9</v>
      </c>
      <c r="C3264" s="1142">
        <v>1</v>
      </c>
      <c r="D3264" s="1142">
        <v>8</v>
      </c>
      <c r="E3264" s="1142">
        <v>37</v>
      </c>
      <c r="F3264" s="1143" t="str">
        <f t="shared" si="100"/>
        <v>02.09.01.08.037</v>
      </c>
      <c r="G3264" s="1144"/>
      <c r="H3264" s="1142" t="s">
        <v>3859</v>
      </c>
      <c r="J3264" s="1142" t="str">
        <f t="shared" si="101"/>
        <v>02.09.01.08.037 Cenc</v>
      </c>
    </row>
    <row r="3265" spans="1:10" x14ac:dyDescent="0.25">
      <c r="A3265" s="1142">
        <v>2</v>
      </c>
      <c r="B3265" s="1142">
        <v>9</v>
      </c>
      <c r="C3265" s="1142">
        <v>1</v>
      </c>
      <c r="D3265" s="1142">
        <v>8</v>
      </c>
      <c r="E3265" s="1142">
        <v>38</v>
      </c>
      <c r="F3265" s="1143" t="str">
        <f t="shared" si="100"/>
        <v>02.09.01.08.038</v>
      </c>
      <c r="G3265" s="1144"/>
      <c r="H3265" s="1142" t="s">
        <v>3860</v>
      </c>
      <c r="J3265" s="1142" t="str">
        <f t="shared" si="101"/>
        <v>02.09.01.08.038 Cence Meinizer Sleve Shaker</v>
      </c>
    </row>
    <row r="3266" spans="1:10" x14ac:dyDescent="0.25">
      <c r="A3266" s="1142">
        <v>2</v>
      </c>
      <c r="B3266" s="1142">
        <v>9</v>
      </c>
      <c r="C3266" s="1142">
        <v>1</v>
      </c>
      <c r="D3266" s="1142">
        <v>8</v>
      </c>
      <c r="E3266" s="1142">
        <v>39</v>
      </c>
      <c r="F3266" s="1143" t="str">
        <f t="shared" si="100"/>
        <v>02.09.01.08.039</v>
      </c>
      <c r="G3266" s="1144"/>
      <c r="H3266" s="1142" t="s">
        <v>3861</v>
      </c>
      <c r="J3266" s="1142" t="str">
        <f t="shared" si="101"/>
        <v>02.09.01.08.039 Drilling</v>
      </c>
    </row>
    <row r="3267" spans="1:10" x14ac:dyDescent="0.25">
      <c r="A3267" s="1142">
        <v>2</v>
      </c>
      <c r="B3267" s="1142">
        <v>9</v>
      </c>
      <c r="C3267" s="1142">
        <v>1</v>
      </c>
      <c r="D3267" s="1142">
        <v>8</v>
      </c>
      <c r="E3267" s="1142">
        <v>40</v>
      </c>
      <c r="F3267" s="1143" t="str">
        <f t="shared" si="100"/>
        <v>02.09.01.08.040</v>
      </c>
      <c r="G3267" s="1144"/>
      <c r="H3267" s="1142" t="s">
        <v>3862</v>
      </c>
      <c r="J3267" s="1142" t="str">
        <f t="shared" si="101"/>
        <v>02.09.01.08.040 Auger Machine</v>
      </c>
    </row>
    <row r="3268" spans="1:10" x14ac:dyDescent="0.25">
      <c r="A3268" s="1142">
        <v>2</v>
      </c>
      <c r="B3268" s="1142">
        <v>9</v>
      </c>
      <c r="C3268" s="1142">
        <v>1</v>
      </c>
      <c r="D3268" s="1142">
        <v>8</v>
      </c>
      <c r="E3268" s="1142">
        <v>41</v>
      </c>
      <c r="F3268" s="1143" t="str">
        <f t="shared" ref="F3268:F3331" si="102">IF(A3268&lt;&gt;"",RIGHT("0"&amp;A3268,2)&amp;"."&amp;RIGHT("0"&amp;B3268,2)&amp;"."&amp;RIGHT("0"&amp;C3268,2)&amp;"."&amp;RIGHT("0"&amp;D3268,2)&amp;"."&amp;IF(LEN(E3268)&lt;3,RIGHT("00"&amp;E3268,3),E3268),"")</f>
        <v>02.09.01.08.041</v>
      </c>
      <c r="G3268" s="1144"/>
      <c r="H3268" s="1142" t="s">
        <v>3863</v>
      </c>
      <c r="J3268" s="1142" t="str">
        <f t="shared" ref="J3268:J3331" si="103">F3268&amp;" "&amp;H3268</f>
        <v>02.09.01.08.041 Visibility Jarbath</v>
      </c>
    </row>
    <row r="3269" spans="1:10" x14ac:dyDescent="0.25">
      <c r="A3269" s="1142">
        <v>2</v>
      </c>
      <c r="B3269" s="1142">
        <v>9</v>
      </c>
      <c r="C3269" s="1142">
        <v>1</v>
      </c>
      <c r="D3269" s="1142">
        <v>8</v>
      </c>
      <c r="E3269" s="1142">
        <v>42</v>
      </c>
      <c r="F3269" s="1143" t="str">
        <f t="shared" si="102"/>
        <v>02.09.01.08.042</v>
      </c>
      <c r="G3269" s="1144"/>
      <c r="H3269" s="1142" t="s">
        <v>3864</v>
      </c>
      <c r="J3269" s="1142" t="str">
        <f t="shared" si="103"/>
        <v>02.09.01.08.042 Agregate</v>
      </c>
    </row>
    <row r="3270" spans="1:10" x14ac:dyDescent="0.25">
      <c r="A3270" s="1142">
        <v>2</v>
      </c>
      <c r="B3270" s="1142">
        <v>9</v>
      </c>
      <c r="C3270" s="1142">
        <v>1</v>
      </c>
      <c r="D3270" s="1142">
        <v>8</v>
      </c>
      <c r="E3270" s="1142">
        <v>43</v>
      </c>
      <c r="F3270" s="1143" t="str">
        <f t="shared" si="102"/>
        <v>02.09.01.08.043</v>
      </c>
      <c r="G3270" s="1144"/>
      <c r="H3270" s="1142" t="s">
        <v>3865</v>
      </c>
      <c r="J3270" s="1142" t="str">
        <f t="shared" si="103"/>
        <v>02.09.01.08.043 Matrial ( Warna Kuning)</v>
      </c>
    </row>
    <row r="3271" spans="1:10" x14ac:dyDescent="0.25">
      <c r="A3271" s="1142">
        <v>2</v>
      </c>
      <c r="B3271" s="1142">
        <v>9</v>
      </c>
      <c r="C3271" s="1142">
        <v>1</v>
      </c>
      <c r="D3271" s="1142">
        <v>8</v>
      </c>
      <c r="E3271" s="1142">
        <v>44</v>
      </c>
      <c r="F3271" s="1143" t="str">
        <f t="shared" si="102"/>
        <v>02.09.01.08.044</v>
      </c>
      <c r="G3271" s="1144"/>
      <c r="H3271" s="1142" t="s">
        <v>3866</v>
      </c>
      <c r="J3271" s="1142" t="str">
        <f t="shared" si="103"/>
        <v>02.09.01.08.044 Duluxe Asphath</v>
      </c>
    </row>
    <row r="3272" spans="1:10" x14ac:dyDescent="0.25">
      <c r="A3272" s="1142">
        <v>2</v>
      </c>
      <c r="B3272" s="1142">
        <v>9</v>
      </c>
      <c r="C3272" s="1142">
        <v>1</v>
      </c>
      <c r="D3272" s="1142">
        <v>8</v>
      </c>
      <c r="E3272" s="1142">
        <v>45</v>
      </c>
      <c r="F3272" s="1143" t="str">
        <f t="shared" si="102"/>
        <v>02.09.01.08.045</v>
      </c>
      <c r="G3272" s="1144"/>
      <c r="H3272" s="1142" t="s">
        <v>3867</v>
      </c>
      <c r="J3272" s="1142" t="str">
        <f t="shared" si="103"/>
        <v>02.09.01.08.045 electric Stop Watch</v>
      </c>
    </row>
    <row r="3273" spans="1:10" x14ac:dyDescent="0.25">
      <c r="A3273" s="1142">
        <v>2</v>
      </c>
      <c r="B3273" s="1142">
        <v>9</v>
      </c>
      <c r="C3273" s="1142">
        <v>1</v>
      </c>
      <c r="D3273" s="1142">
        <v>8</v>
      </c>
      <c r="E3273" s="1142">
        <v>46</v>
      </c>
      <c r="F3273" s="1143" t="str">
        <f t="shared" si="102"/>
        <v>02.09.01.08.046</v>
      </c>
      <c r="G3273" s="1144"/>
      <c r="H3273" s="1142" t="s">
        <v>3868</v>
      </c>
      <c r="J3273" s="1142" t="str">
        <f t="shared" si="103"/>
        <v>02.09.01.08.046 Lightweight Concrete Test Hammer</v>
      </c>
    </row>
    <row r="3274" spans="1:10" x14ac:dyDescent="0.25">
      <c r="A3274" s="1142">
        <v>2</v>
      </c>
      <c r="B3274" s="1142">
        <v>9</v>
      </c>
      <c r="C3274" s="1142">
        <v>1</v>
      </c>
      <c r="D3274" s="1142">
        <v>8</v>
      </c>
      <c r="E3274" s="1142">
        <v>47</v>
      </c>
      <c r="F3274" s="1143" t="str">
        <f t="shared" si="102"/>
        <v>02.09.01.08.047</v>
      </c>
      <c r="G3274" s="1144"/>
      <c r="H3274" s="1142" t="s">
        <v>3869</v>
      </c>
      <c r="J3274" s="1142" t="str">
        <f t="shared" si="103"/>
        <v>02.09.01.08.047 Harvard Tripple Balance</v>
      </c>
    </row>
    <row r="3275" spans="1:10" x14ac:dyDescent="0.25">
      <c r="A3275" s="1142">
        <v>2</v>
      </c>
      <c r="B3275" s="1142">
        <v>9</v>
      </c>
      <c r="C3275" s="1142">
        <v>1</v>
      </c>
      <c r="D3275" s="1142">
        <v>8</v>
      </c>
      <c r="E3275" s="1142">
        <v>48</v>
      </c>
      <c r="F3275" s="1143" t="str">
        <f t="shared" si="102"/>
        <v>02.09.01.08.048</v>
      </c>
      <c r="G3275" s="1144"/>
      <c r="H3275" s="1142" t="s">
        <v>3110</v>
      </c>
      <c r="J3275" s="1142" t="str">
        <f t="shared" si="103"/>
        <v>02.09.01.08.048 Water Bath</v>
      </c>
    </row>
    <row r="3276" spans="1:10" x14ac:dyDescent="0.25">
      <c r="A3276" s="1142">
        <v>2</v>
      </c>
      <c r="B3276" s="1142">
        <v>9</v>
      </c>
      <c r="C3276" s="1142">
        <v>1</v>
      </c>
      <c r="D3276" s="1142">
        <v>8</v>
      </c>
      <c r="E3276" s="1142">
        <v>49</v>
      </c>
      <c r="F3276" s="1143" t="str">
        <f t="shared" si="102"/>
        <v>02.09.01.08.049</v>
      </c>
      <c r="G3276" s="1144"/>
      <c r="H3276" s="1142" t="s">
        <v>3870</v>
      </c>
      <c r="J3276" s="1142" t="str">
        <f t="shared" si="103"/>
        <v>02.09.01.08.049 Asphalt Atability Testing Machine</v>
      </c>
    </row>
    <row r="3277" spans="1:10" x14ac:dyDescent="0.25">
      <c r="A3277" s="1142">
        <v>2</v>
      </c>
      <c r="B3277" s="1142">
        <v>9</v>
      </c>
      <c r="C3277" s="1142">
        <v>1</v>
      </c>
      <c r="D3277" s="1142">
        <v>8</v>
      </c>
      <c r="E3277" s="1142">
        <v>50</v>
      </c>
      <c r="F3277" s="1143" t="str">
        <f t="shared" si="102"/>
        <v>02.09.01.08.050</v>
      </c>
      <c r="G3277" s="1144"/>
      <c r="H3277" s="1142" t="s">
        <v>3871</v>
      </c>
      <c r="J3277" s="1142" t="str">
        <f t="shared" si="103"/>
        <v>02.09.01.08.050 Stability Mold</v>
      </c>
    </row>
    <row r="3278" spans="1:10" x14ac:dyDescent="0.25">
      <c r="A3278" s="1142">
        <v>2</v>
      </c>
      <c r="B3278" s="1142">
        <v>9</v>
      </c>
      <c r="C3278" s="1142">
        <v>1</v>
      </c>
      <c r="D3278" s="1142">
        <v>8</v>
      </c>
      <c r="E3278" s="1142">
        <v>51</v>
      </c>
      <c r="F3278" s="1143" t="str">
        <f t="shared" si="102"/>
        <v>02.09.01.08.051</v>
      </c>
      <c r="G3278" s="1144"/>
      <c r="H3278" s="1142" t="s">
        <v>3872</v>
      </c>
      <c r="J3278" s="1142" t="str">
        <f t="shared" si="103"/>
        <v>02.09.01.08.051 Versa Tester</v>
      </c>
    </row>
    <row r="3279" spans="1:10" x14ac:dyDescent="0.25">
      <c r="A3279" s="1142">
        <v>2</v>
      </c>
      <c r="B3279" s="1142">
        <v>9</v>
      </c>
      <c r="C3279" s="1142">
        <v>1</v>
      </c>
      <c r="D3279" s="1142">
        <v>8</v>
      </c>
      <c r="E3279" s="1142">
        <v>52</v>
      </c>
      <c r="F3279" s="1143" t="str">
        <f t="shared" si="102"/>
        <v>02.09.01.08.052</v>
      </c>
      <c r="G3279" s="1144"/>
      <c r="H3279" s="1142" t="s">
        <v>3873</v>
      </c>
      <c r="J3279" s="1142" t="str">
        <f t="shared" si="103"/>
        <v>02.09.01.08.052 Penetrasi Asphalt (Universal Penetrometer)</v>
      </c>
    </row>
    <row r="3280" spans="1:10" x14ac:dyDescent="0.25">
      <c r="A3280" s="1142">
        <v>2</v>
      </c>
      <c r="B3280" s="1142">
        <v>9</v>
      </c>
      <c r="C3280" s="1142">
        <v>1</v>
      </c>
      <c r="D3280" s="1142">
        <v>8</v>
      </c>
      <c r="E3280" s="1142">
        <v>53</v>
      </c>
      <c r="F3280" s="1143" t="str">
        <f t="shared" si="102"/>
        <v>02.09.01.08.053</v>
      </c>
      <c r="G3280" s="1144"/>
      <c r="H3280" s="1142" t="s">
        <v>3874</v>
      </c>
      <c r="J3280" s="1142" t="str">
        <f t="shared" si="103"/>
        <v>02.09.01.08.053 Air Circulation</v>
      </c>
    </row>
    <row r="3281" spans="1:10" x14ac:dyDescent="0.25">
      <c r="A3281" s="1142">
        <v>2</v>
      </c>
      <c r="B3281" s="1142">
        <v>9</v>
      </c>
      <c r="C3281" s="1142">
        <v>1</v>
      </c>
      <c r="D3281" s="1142">
        <v>8</v>
      </c>
      <c r="E3281" s="1142">
        <v>54</v>
      </c>
      <c r="F3281" s="1143" t="str">
        <f t="shared" si="102"/>
        <v>02.09.01.08.054</v>
      </c>
      <c r="G3281" s="1144"/>
      <c r="H3281" s="1142" t="s">
        <v>3875</v>
      </c>
      <c r="J3281" s="1142" t="str">
        <f t="shared" si="103"/>
        <v>02.09.01.08.054 Mechanical Leading Press</v>
      </c>
    </row>
    <row r="3282" spans="1:10" x14ac:dyDescent="0.25">
      <c r="A3282" s="1142">
        <v>2</v>
      </c>
      <c r="B3282" s="1142">
        <v>9</v>
      </c>
      <c r="C3282" s="1142">
        <v>1</v>
      </c>
      <c r="D3282" s="1142">
        <v>8</v>
      </c>
      <c r="E3282" s="1142">
        <v>55</v>
      </c>
      <c r="F3282" s="1143" t="str">
        <f t="shared" si="102"/>
        <v>02.09.01.08.055</v>
      </c>
      <c r="G3282" s="1144"/>
      <c r="H3282" s="1142" t="s">
        <v>3876</v>
      </c>
      <c r="J3282" s="1142" t="str">
        <f t="shared" si="103"/>
        <v>02.09.01.08.055 Unco Fined Apparatus</v>
      </c>
    </row>
    <row r="3283" spans="1:10" x14ac:dyDescent="0.25">
      <c r="A3283" s="1142">
        <v>2</v>
      </c>
      <c r="B3283" s="1142">
        <v>9</v>
      </c>
      <c r="C3283" s="1142">
        <v>1</v>
      </c>
      <c r="D3283" s="1142">
        <v>8</v>
      </c>
      <c r="E3283" s="1142">
        <v>56</v>
      </c>
      <c r="F3283" s="1143" t="str">
        <f t="shared" si="102"/>
        <v>02.09.01.08.056</v>
      </c>
      <c r="G3283" s="1144"/>
      <c r="H3283" s="1142" t="s">
        <v>3731</v>
      </c>
      <c r="J3283" s="1142" t="str">
        <f t="shared" si="103"/>
        <v>02.09.01.08.056 Vicat apparatur</v>
      </c>
    </row>
    <row r="3284" spans="1:10" x14ac:dyDescent="0.25">
      <c r="A3284" s="1142">
        <v>2</v>
      </c>
      <c r="B3284" s="1142">
        <v>9</v>
      </c>
      <c r="C3284" s="1142">
        <v>1</v>
      </c>
      <c r="D3284" s="1142">
        <v>8</v>
      </c>
      <c r="E3284" s="1142">
        <v>57</v>
      </c>
      <c r="F3284" s="1143" t="str">
        <f t="shared" si="102"/>
        <v>02.09.01.08.057</v>
      </c>
      <c r="G3284" s="1144"/>
      <c r="H3284" s="1142" t="s">
        <v>3877</v>
      </c>
      <c r="J3284" s="1142" t="str">
        <f t="shared" si="103"/>
        <v>02.09.01.08.057 Flow Table</v>
      </c>
    </row>
    <row r="3285" spans="1:10" x14ac:dyDescent="0.25">
      <c r="A3285" s="1142">
        <v>2</v>
      </c>
      <c r="B3285" s="1142">
        <v>9</v>
      </c>
      <c r="C3285" s="1142">
        <v>1</v>
      </c>
      <c r="D3285" s="1142">
        <v>8</v>
      </c>
      <c r="E3285" s="1142">
        <v>58</v>
      </c>
      <c r="F3285" s="1143" t="str">
        <f t="shared" si="102"/>
        <v>02.09.01.08.058</v>
      </c>
      <c r="G3285" s="1144"/>
      <c r="H3285" s="1142" t="s">
        <v>3878</v>
      </c>
      <c r="J3285" s="1142" t="str">
        <f t="shared" si="103"/>
        <v>02.09.01.08.058 Mixer</v>
      </c>
    </row>
    <row r="3286" spans="1:10" x14ac:dyDescent="0.25">
      <c r="A3286" s="1142">
        <v>2</v>
      </c>
      <c r="B3286" s="1142">
        <v>9</v>
      </c>
      <c r="C3286" s="1142">
        <v>1</v>
      </c>
      <c r="D3286" s="1142">
        <v>8</v>
      </c>
      <c r="E3286" s="1142">
        <v>59</v>
      </c>
      <c r="F3286" s="1143" t="str">
        <f t="shared" si="102"/>
        <v>02.09.01.08.059</v>
      </c>
      <c r="G3286" s="1144"/>
      <c r="H3286" s="1142" t="s">
        <v>3879</v>
      </c>
      <c r="J3286" s="1142" t="str">
        <f t="shared" si="103"/>
        <v>02.09.01.08.059 Field Scale</v>
      </c>
    </row>
    <row r="3287" spans="1:10" x14ac:dyDescent="0.25">
      <c r="A3287" s="1142">
        <v>2</v>
      </c>
      <c r="B3287" s="1142">
        <v>9</v>
      </c>
      <c r="C3287" s="1142">
        <v>1</v>
      </c>
      <c r="D3287" s="1142">
        <v>8</v>
      </c>
      <c r="E3287" s="1142">
        <v>60</v>
      </c>
      <c r="F3287" s="1143" t="str">
        <f t="shared" si="102"/>
        <v>02.09.01.08.060</v>
      </c>
      <c r="G3287" s="1144"/>
      <c r="H3287" s="1142" t="s">
        <v>3880</v>
      </c>
      <c r="J3287" s="1142" t="str">
        <f t="shared" si="103"/>
        <v>02.09.01.08.060 Analytical Balance</v>
      </c>
    </row>
    <row r="3288" spans="1:10" x14ac:dyDescent="0.25">
      <c r="A3288" s="1142">
        <v>2</v>
      </c>
      <c r="B3288" s="1142">
        <v>9</v>
      </c>
      <c r="C3288" s="1142">
        <v>1</v>
      </c>
      <c r="D3288" s="1142">
        <v>8</v>
      </c>
      <c r="E3288" s="1142">
        <v>61</v>
      </c>
      <c r="F3288" s="1143" t="str">
        <f t="shared" si="102"/>
        <v>02.09.01.08.061</v>
      </c>
      <c r="G3288" s="1144"/>
      <c r="H3288" s="1142" t="s">
        <v>3881</v>
      </c>
      <c r="J3288" s="1142" t="str">
        <f t="shared" si="103"/>
        <v>02.09.01.08.061 Stump Test T</v>
      </c>
    </row>
    <row r="3289" spans="1:10" x14ac:dyDescent="0.25">
      <c r="A3289" s="1142">
        <v>2</v>
      </c>
      <c r="B3289" s="1142">
        <v>9</v>
      </c>
      <c r="C3289" s="1142">
        <v>1</v>
      </c>
      <c r="D3289" s="1142">
        <v>8</v>
      </c>
      <c r="E3289" s="1142">
        <v>62</v>
      </c>
      <c r="F3289" s="1143" t="str">
        <f t="shared" si="102"/>
        <v>02.09.01.08.062</v>
      </c>
      <c r="G3289" s="1144"/>
      <c r="H3289" s="1142" t="s">
        <v>3882</v>
      </c>
      <c r="J3289" s="1142" t="str">
        <f t="shared" si="103"/>
        <v>02.09.01.08.062 Asphalt Density Recorder</v>
      </c>
    </row>
    <row r="3290" spans="1:10" x14ac:dyDescent="0.25">
      <c r="A3290" s="1142">
        <v>2</v>
      </c>
      <c r="B3290" s="1142">
        <v>9</v>
      </c>
      <c r="C3290" s="1142">
        <v>1</v>
      </c>
      <c r="D3290" s="1142">
        <v>8</v>
      </c>
      <c r="E3290" s="1142">
        <v>63</v>
      </c>
      <c r="F3290" s="1143" t="str">
        <f t="shared" si="102"/>
        <v>02.09.01.08.063</v>
      </c>
      <c r="G3290" s="1144"/>
      <c r="H3290" s="1142" t="s">
        <v>3883</v>
      </c>
      <c r="J3290" s="1142" t="str">
        <f t="shared" si="103"/>
        <v>02.09.01.08.063 Swicth Backer</v>
      </c>
    </row>
    <row r="3291" spans="1:10" x14ac:dyDescent="0.25">
      <c r="A3291" s="1142">
        <v>2</v>
      </c>
      <c r="B3291" s="1142">
        <v>9</v>
      </c>
      <c r="C3291" s="1142">
        <v>1</v>
      </c>
      <c r="D3291" s="1142">
        <v>8</v>
      </c>
      <c r="E3291" s="1142">
        <v>64</v>
      </c>
      <c r="F3291" s="1143" t="str">
        <f t="shared" si="102"/>
        <v>02.09.01.08.064</v>
      </c>
      <c r="G3291" s="1144"/>
      <c r="H3291" s="1142" t="s">
        <v>3884</v>
      </c>
      <c r="J3291" s="1142" t="str">
        <f t="shared" si="103"/>
        <v>02.09.01.08.064 Air Compressor</v>
      </c>
    </row>
    <row r="3292" spans="1:10" x14ac:dyDescent="0.25">
      <c r="A3292" s="1142">
        <v>2</v>
      </c>
      <c r="B3292" s="1142">
        <v>9</v>
      </c>
      <c r="C3292" s="1142">
        <v>1</v>
      </c>
      <c r="D3292" s="1142">
        <v>8</v>
      </c>
      <c r="E3292" s="1142">
        <v>65</v>
      </c>
      <c r="F3292" s="1143" t="str">
        <f t="shared" si="102"/>
        <v>02.09.01.08.065</v>
      </c>
      <c r="G3292" s="1144"/>
      <c r="H3292" s="1142" t="s">
        <v>3885</v>
      </c>
      <c r="J3292" s="1142" t="str">
        <f t="shared" si="103"/>
        <v>02.09.01.08.065 Vacum Pump</v>
      </c>
    </row>
    <row r="3293" spans="1:10" x14ac:dyDescent="0.25">
      <c r="A3293" s="1142">
        <v>2</v>
      </c>
      <c r="B3293" s="1142">
        <v>9</v>
      </c>
      <c r="C3293" s="1142">
        <v>1</v>
      </c>
      <c r="D3293" s="1142">
        <v>8</v>
      </c>
      <c r="E3293" s="1142">
        <v>66</v>
      </c>
      <c r="F3293" s="1143" t="str">
        <f t="shared" si="102"/>
        <v>02.09.01.08.066</v>
      </c>
      <c r="G3293" s="1144"/>
      <c r="H3293" s="1142" t="s">
        <v>3886</v>
      </c>
      <c r="J3293" s="1142" t="str">
        <f t="shared" si="103"/>
        <v>02.09.01.08.066 Hydrometer Jarbath</v>
      </c>
    </row>
    <row r="3294" spans="1:10" x14ac:dyDescent="0.25">
      <c r="A3294" s="1142">
        <v>2</v>
      </c>
      <c r="B3294" s="1142">
        <v>9</v>
      </c>
      <c r="C3294" s="1142">
        <v>1</v>
      </c>
      <c r="D3294" s="1142">
        <v>8</v>
      </c>
      <c r="E3294" s="1142">
        <v>67</v>
      </c>
      <c r="F3294" s="1143" t="str">
        <f t="shared" si="102"/>
        <v>02.09.01.08.067</v>
      </c>
      <c r="G3294" s="1144"/>
      <c r="H3294" s="1142" t="s">
        <v>3887</v>
      </c>
      <c r="J3294" s="1142" t="str">
        <f t="shared" si="103"/>
        <v>02.09.01.08.067 Alat Lab Mekanik tanah Lain-Lain</v>
      </c>
    </row>
    <row r="3295" spans="1:10" x14ac:dyDescent="0.25">
      <c r="A3295" s="1142">
        <v>2</v>
      </c>
      <c r="B3295" s="1142">
        <v>9</v>
      </c>
      <c r="C3295" s="1142">
        <v>1</v>
      </c>
      <c r="D3295" s="1142">
        <v>9</v>
      </c>
      <c r="E3295" s="1142">
        <v>1</v>
      </c>
      <c r="F3295" s="1143" t="str">
        <f t="shared" si="102"/>
        <v>02.09.01.09.001</v>
      </c>
      <c r="G3295" s="1144"/>
      <c r="H3295" s="1142" t="s">
        <v>3888</v>
      </c>
      <c r="J3295" s="1142" t="str">
        <f t="shared" si="103"/>
        <v>02.09.01.09.001 Test  for Humydity</v>
      </c>
    </row>
    <row r="3296" spans="1:10" x14ac:dyDescent="0.25">
      <c r="A3296" s="1142">
        <v>2</v>
      </c>
      <c r="B3296" s="1142">
        <v>9</v>
      </c>
      <c r="C3296" s="1142">
        <v>1</v>
      </c>
      <c r="D3296" s="1142">
        <v>9</v>
      </c>
      <c r="E3296" s="1142">
        <v>2</v>
      </c>
      <c r="F3296" s="1143" t="str">
        <f t="shared" si="102"/>
        <v>02.09.01.09.002</v>
      </c>
      <c r="G3296" s="1144"/>
      <c r="H3296" s="1142" t="s">
        <v>3889</v>
      </c>
      <c r="J3296" s="1142" t="str">
        <f t="shared" si="103"/>
        <v>02.09.01.09.002 Test for Temperature</v>
      </c>
    </row>
    <row r="3297" spans="1:10" x14ac:dyDescent="0.25">
      <c r="A3297" s="1142">
        <v>2</v>
      </c>
      <c r="B3297" s="1142">
        <v>9</v>
      </c>
      <c r="C3297" s="1142">
        <v>1</v>
      </c>
      <c r="D3297" s="1142">
        <v>9</v>
      </c>
      <c r="E3297" s="1142">
        <v>3</v>
      </c>
      <c r="F3297" s="1143" t="str">
        <f t="shared" si="102"/>
        <v>02.09.01.09.003</v>
      </c>
      <c r="G3297" s="1144"/>
      <c r="H3297" s="1142" t="s">
        <v>3890</v>
      </c>
      <c r="J3297" s="1142" t="str">
        <f t="shared" si="103"/>
        <v>02.09.01.09.003 Test for Wind/Flow</v>
      </c>
    </row>
    <row r="3298" spans="1:10" x14ac:dyDescent="0.25">
      <c r="A3298" s="1142">
        <v>2</v>
      </c>
      <c r="B3298" s="1142">
        <v>9</v>
      </c>
      <c r="C3298" s="1142">
        <v>1</v>
      </c>
      <c r="D3298" s="1142">
        <v>9</v>
      </c>
      <c r="E3298" s="1142">
        <v>4</v>
      </c>
      <c r="F3298" s="1143" t="str">
        <f t="shared" si="102"/>
        <v>02.09.01.09.004</v>
      </c>
      <c r="G3298" s="1144"/>
      <c r="H3298" s="1142" t="s">
        <v>3891</v>
      </c>
      <c r="J3298" s="1142" t="str">
        <f t="shared" si="103"/>
        <v>02.09.01.09.004 Test for Presure</v>
      </c>
    </row>
    <row r="3299" spans="1:10" x14ac:dyDescent="0.25">
      <c r="A3299" s="1142">
        <v>2</v>
      </c>
      <c r="B3299" s="1142">
        <v>9</v>
      </c>
      <c r="C3299" s="1142">
        <v>1</v>
      </c>
      <c r="D3299" s="1142">
        <v>9</v>
      </c>
      <c r="E3299" s="1142">
        <v>5</v>
      </c>
      <c r="F3299" s="1143" t="str">
        <f t="shared" si="102"/>
        <v>02.09.01.09.005</v>
      </c>
      <c r="G3299" s="1144"/>
      <c r="H3299" s="1142" t="s">
        <v>3892</v>
      </c>
      <c r="J3299" s="1142" t="str">
        <f t="shared" si="103"/>
        <v>02.09.01.09.005 Test Drecipitation</v>
      </c>
    </row>
    <row r="3300" spans="1:10" x14ac:dyDescent="0.25">
      <c r="A3300" s="1142">
        <v>2</v>
      </c>
      <c r="B3300" s="1142">
        <v>9</v>
      </c>
      <c r="C3300" s="1142">
        <v>1</v>
      </c>
      <c r="D3300" s="1142">
        <v>9</v>
      </c>
      <c r="E3300" s="1142">
        <v>6</v>
      </c>
      <c r="F3300" s="1143" t="str">
        <f t="shared" si="102"/>
        <v>02.09.01.09.006</v>
      </c>
      <c r="G3300" s="1144"/>
      <c r="H3300" s="1142" t="s">
        <v>3893</v>
      </c>
      <c r="J3300" s="1142" t="str">
        <f t="shared" si="103"/>
        <v>02.09.01.09.006 Test Evaberation</v>
      </c>
    </row>
    <row r="3301" spans="1:10" x14ac:dyDescent="0.25">
      <c r="A3301" s="1142">
        <v>2</v>
      </c>
      <c r="B3301" s="1142">
        <v>9</v>
      </c>
      <c r="C3301" s="1142">
        <v>1</v>
      </c>
      <c r="D3301" s="1142">
        <v>9</v>
      </c>
      <c r="E3301" s="1142">
        <v>7</v>
      </c>
      <c r="F3301" s="1143" t="str">
        <f t="shared" si="102"/>
        <v>02.09.01.09.007</v>
      </c>
      <c r="G3301" s="1144"/>
      <c r="H3301" s="1142" t="s">
        <v>3894</v>
      </c>
      <c r="J3301" s="1142" t="str">
        <f t="shared" si="103"/>
        <v>02.09.01.09.007 Test Sunahine</v>
      </c>
    </row>
    <row r="3302" spans="1:10" x14ac:dyDescent="0.25">
      <c r="A3302" s="1142">
        <v>2</v>
      </c>
      <c r="B3302" s="1142">
        <v>9</v>
      </c>
      <c r="C3302" s="1142">
        <v>1</v>
      </c>
      <c r="D3302" s="1142">
        <v>9</v>
      </c>
      <c r="E3302" s="1142">
        <v>8</v>
      </c>
      <c r="F3302" s="1143" t="str">
        <f t="shared" si="102"/>
        <v>02.09.01.09.008</v>
      </c>
      <c r="G3302" s="1144"/>
      <c r="H3302" s="1142" t="s">
        <v>3895</v>
      </c>
      <c r="J3302" s="1142" t="str">
        <f t="shared" si="103"/>
        <v>02.09.01.09.008 Alat Lab. Cocok Tanam Lain-Lain</v>
      </c>
    </row>
    <row r="3303" spans="1:10" x14ac:dyDescent="0.25">
      <c r="A3303" s="1142">
        <v>2</v>
      </c>
      <c r="B3303" s="1142">
        <v>9</v>
      </c>
      <c r="C3303" s="1142">
        <v>1</v>
      </c>
      <c r="D3303" s="1142">
        <v>10</v>
      </c>
      <c r="E3303" s="1142">
        <v>1</v>
      </c>
      <c r="F3303" s="1143" t="str">
        <f t="shared" si="102"/>
        <v>02.09.01.10.001</v>
      </c>
      <c r="G3303" s="1144"/>
      <c r="H3303" s="1142" t="s">
        <v>3896</v>
      </c>
      <c r="J3303" s="1142" t="str">
        <f t="shared" si="103"/>
        <v>02.09.01.10.001 Wheel Balancer</v>
      </c>
    </row>
    <row r="3304" spans="1:10" x14ac:dyDescent="0.25">
      <c r="A3304" s="1142">
        <v>2</v>
      </c>
      <c r="B3304" s="1142">
        <v>9</v>
      </c>
      <c r="C3304" s="1142">
        <v>1</v>
      </c>
      <c r="D3304" s="1142">
        <v>10</v>
      </c>
      <c r="E3304" s="1142">
        <v>2</v>
      </c>
      <c r="F3304" s="1143" t="str">
        <f t="shared" si="102"/>
        <v>02.09.01.10.002</v>
      </c>
      <c r="G3304" s="1144"/>
      <c r="H3304" s="1142" t="s">
        <v>3897</v>
      </c>
      <c r="J3304" s="1142" t="str">
        <f t="shared" si="103"/>
        <v>02.09.01.10.002 Brake Band Tester</v>
      </c>
    </row>
    <row r="3305" spans="1:10" x14ac:dyDescent="0.25">
      <c r="A3305" s="1142">
        <v>2</v>
      </c>
      <c r="B3305" s="1142">
        <v>9</v>
      </c>
      <c r="C3305" s="1142">
        <v>1</v>
      </c>
      <c r="D3305" s="1142">
        <v>10</v>
      </c>
      <c r="E3305" s="1142">
        <v>3</v>
      </c>
      <c r="F3305" s="1143" t="str">
        <f t="shared" si="102"/>
        <v>02.09.01.10.003</v>
      </c>
      <c r="G3305" s="1144"/>
      <c r="H3305" s="1142" t="s">
        <v>3898</v>
      </c>
      <c r="J3305" s="1142" t="str">
        <f t="shared" si="103"/>
        <v>02.09.01.10.003 Sped Meter Tester</v>
      </c>
    </row>
    <row r="3306" spans="1:10" x14ac:dyDescent="0.25">
      <c r="A3306" s="1142">
        <v>2</v>
      </c>
      <c r="B3306" s="1142">
        <v>9</v>
      </c>
      <c r="C3306" s="1142">
        <v>1</v>
      </c>
      <c r="D3306" s="1142">
        <v>10</v>
      </c>
      <c r="E3306" s="1142">
        <v>4</v>
      </c>
      <c r="F3306" s="1143" t="str">
        <f t="shared" si="102"/>
        <v>02.09.01.10.004</v>
      </c>
      <c r="G3306" s="1144"/>
      <c r="H3306" s="1142" t="s">
        <v>3899</v>
      </c>
      <c r="J3306" s="1142" t="str">
        <f t="shared" si="103"/>
        <v>02.09.01.10.004 Engine Dinamo Meter</v>
      </c>
    </row>
    <row r="3307" spans="1:10" x14ac:dyDescent="0.25">
      <c r="A3307" s="1142">
        <v>2</v>
      </c>
      <c r="B3307" s="1142">
        <v>9</v>
      </c>
      <c r="C3307" s="1142">
        <v>1</v>
      </c>
      <c r="D3307" s="1142">
        <v>10</v>
      </c>
      <c r="E3307" s="1142">
        <v>5</v>
      </c>
      <c r="F3307" s="1143" t="str">
        <f t="shared" si="102"/>
        <v>02.09.01.10.005</v>
      </c>
      <c r="G3307" s="1144"/>
      <c r="H3307" s="1142" t="s">
        <v>3900</v>
      </c>
      <c r="J3307" s="1142" t="str">
        <f t="shared" si="103"/>
        <v>02.09.01.10.005 Head Light Tester</v>
      </c>
    </row>
    <row r="3308" spans="1:10" x14ac:dyDescent="0.25">
      <c r="A3308" s="1142">
        <v>2</v>
      </c>
      <c r="B3308" s="1142">
        <v>9</v>
      </c>
      <c r="C3308" s="1142">
        <v>1</v>
      </c>
      <c r="D3308" s="1142">
        <v>10</v>
      </c>
      <c r="E3308" s="1142">
        <v>6</v>
      </c>
      <c r="F3308" s="1143" t="str">
        <f t="shared" si="102"/>
        <v>02.09.01.10.006</v>
      </c>
      <c r="G3308" s="1144"/>
      <c r="H3308" s="1142" t="s">
        <v>3901</v>
      </c>
      <c r="J3308" s="1142" t="str">
        <f t="shared" si="103"/>
        <v>02.09.01.10.006 Wheel Aligment Tester</v>
      </c>
    </row>
    <row r="3309" spans="1:10" x14ac:dyDescent="0.25">
      <c r="A3309" s="1142">
        <v>2</v>
      </c>
      <c r="B3309" s="1142">
        <v>9</v>
      </c>
      <c r="C3309" s="1142">
        <v>1</v>
      </c>
      <c r="D3309" s="1142">
        <v>10</v>
      </c>
      <c r="E3309" s="1142">
        <v>7</v>
      </c>
      <c r="F3309" s="1143" t="str">
        <f t="shared" si="102"/>
        <v>02.09.01.10.007</v>
      </c>
      <c r="G3309" s="1144"/>
      <c r="H3309" s="1142" t="s">
        <v>3902</v>
      </c>
      <c r="J3309" s="1142" t="str">
        <f t="shared" si="103"/>
        <v>02.09.01.10.007 Camber Caster King Pin Gauge</v>
      </c>
    </row>
    <row r="3310" spans="1:10" x14ac:dyDescent="0.25">
      <c r="A3310" s="1142">
        <v>2</v>
      </c>
      <c r="B3310" s="1142">
        <v>9</v>
      </c>
      <c r="C3310" s="1142">
        <v>1</v>
      </c>
      <c r="D3310" s="1142">
        <v>10</v>
      </c>
      <c r="E3310" s="1142">
        <v>8</v>
      </c>
      <c r="F3310" s="1143" t="str">
        <f t="shared" si="102"/>
        <v>02.09.01.10.008</v>
      </c>
      <c r="G3310" s="1144"/>
      <c r="H3310" s="1142" t="s">
        <v>3903</v>
      </c>
      <c r="J3310" s="1142" t="str">
        <f t="shared" si="103"/>
        <v>02.09.01.10.008 Toe In Gauge</v>
      </c>
    </row>
    <row r="3311" spans="1:10" x14ac:dyDescent="0.25">
      <c r="A3311" s="1142">
        <v>2</v>
      </c>
      <c r="B3311" s="1142">
        <v>9</v>
      </c>
      <c r="C3311" s="1142">
        <v>1</v>
      </c>
      <c r="D3311" s="1142">
        <v>10</v>
      </c>
      <c r="E3311" s="1142">
        <v>9</v>
      </c>
      <c r="F3311" s="1143" t="str">
        <f t="shared" si="102"/>
        <v>02.09.01.10.009</v>
      </c>
      <c r="G3311" s="1144"/>
      <c r="H3311" s="1142" t="s">
        <v>3904</v>
      </c>
      <c r="J3311" s="1142" t="str">
        <f t="shared" si="103"/>
        <v>02.09.01.10.009 Rough Load Tester</v>
      </c>
    </row>
    <row r="3312" spans="1:10" x14ac:dyDescent="0.25">
      <c r="A3312" s="1142">
        <v>2</v>
      </c>
      <c r="B3312" s="1142">
        <v>9</v>
      </c>
      <c r="C3312" s="1142">
        <v>1</v>
      </c>
      <c r="D3312" s="1142">
        <v>10</v>
      </c>
      <c r="E3312" s="1142">
        <v>10</v>
      </c>
      <c r="F3312" s="1143" t="str">
        <f t="shared" si="102"/>
        <v>02.09.01.10.010</v>
      </c>
      <c r="G3312" s="1144"/>
      <c r="H3312" s="1142" t="s">
        <v>3905</v>
      </c>
      <c r="J3312" s="1142" t="str">
        <f t="shared" si="103"/>
        <v>02.09.01.10.010 Tilting Tester</v>
      </c>
    </row>
    <row r="3313" spans="1:10" x14ac:dyDescent="0.25">
      <c r="A3313" s="1142">
        <v>2</v>
      </c>
      <c r="B3313" s="1142">
        <v>9</v>
      </c>
      <c r="C3313" s="1142">
        <v>1</v>
      </c>
      <c r="D3313" s="1142">
        <v>10</v>
      </c>
      <c r="E3313" s="1142">
        <v>11</v>
      </c>
      <c r="F3313" s="1143" t="str">
        <f t="shared" si="102"/>
        <v>02.09.01.10.011</v>
      </c>
      <c r="G3313" s="1144"/>
      <c r="H3313" s="1142" t="s">
        <v>3906</v>
      </c>
      <c r="J3313" s="1142" t="str">
        <f t="shared" si="103"/>
        <v>02.09.01.10.011 Axle Load Tester</v>
      </c>
    </row>
    <row r="3314" spans="1:10" x14ac:dyDescent="0.25">
      <c r="A3314" s="1142">
        <v>2</v>
      </c>
      <c r="B3314" s="1142">
        <v>9</v>
      </c>
      <c r="C3314" s="1142">
        <v>1</v>
      </c>
      <c r="D3314" s="1142">
        <v>10</v>
      </c>
      <c r="E3314" s="1142">
        <v>12</v>
      </c>
      <c r="F3314" s="1143" t="str">
        <f t="shared" si="102"/>
        <v>02.09.01.10.012</v>
      </c>
      <c r="G3314" s="1144"/>
      <c r="H3314" s="1142" t="s">
        <v>3907</v>
      </c>
      <c r="J3314" s="1142" t="str">
        <f t="shared" si="103"/>
        <v>02.09.01.10.012 Steering AngleTester</v>
      </c>
    </row>
    <row r="3315" spans="1:10" x14ac:dyDescent="0.25">
      <c r="A3315" s="1142">
        <v>2</v>
      </c>
      <c r="B3315" s="1142">
        <v>9</v>
      </c>
      <c r="C3315" s="1142">
        <v>1</v>
      </c>
      <c r="D3315" s="1142">
        <v>10</v>
      </c>
      <c r="E3315" s="1142">
        <v>13</v>
      </c>
      <c r="F3315" s="1143" t="str">
        <f t="shared" si="102"/>
        <v>02.09.01.10.013</v>
      </c>
      <c r="G3315" s="1144"/>
      <c r="H3315" s="1142" t="s">
        <v>3908</v>
      </c>
      <c r="J3315" s="1142" t="str">
        <f t="shared" si="103"/>
        <v>02.09.01.10.013 Diesel Injection Pump Tester</v>
      </c>
    </row>
    <row r="3316" spans="1:10" x14ac:dyDescent="0.25">
      <c r="A3316" s="1142">
        <v>2</v>
      </c>
      <c r="B3316" s="1142">
        <v>9</v>
      </c>
      <c r="C3316" s="1142">
        <v>1</v>
      </c>
      <c r="D3316" s="1142">
        <v>10</v>
      </c>
      <c r="E3316" s="1142">
        <v>14</v>
      </c>
      <c r="F3316" s="1143" t="str">
        <f t="shared" si="102"/>
        <v>02.09.01.10.014</v>
      </c>
      <c r="G3316" s="1144"/>
      <c r="H3316" s="1142" t="s">
        <v>3909</v>
      </c>
      <c r="J3316" s="1142" t="str">
        <f t="shared" si="103"/>
        <v>02.09.01.10.014 Nozlo Tester</v>
      </c>
    </row>
    <row r="3317" spans="1:10" x14ac:dyDescent="0.25">
      <c r="A3317" s="1142">
        <v>2</v>
      </c>
      <c r="B3317" s="1142">
        <v>9</v>
      </c>
      <c r="C3317" s="1142">
        <v>1</v>
      </c>
      <c r="D3317" s="1142">
        <v>10</v>
      </c>
      <c r="E3317" s="1142">
        <v>15</v>
      </c>
      <c r="F3317" s="1143" t="str">
        <f t="shared" si="102"/>
        <v>02.09.01.10.015</v>
      </c>
      <c r="G3317" s="1144"/>
      <c r="H3317" s="1142" t="s">
        <v>3910</v>
      </c>
      <c r="J3317" s="1142" t="str">
        <f t="shared" si="103"/>
        <v>02.09.01.10.015 Engine Running in Tester</v>
      </c>
    </row>
    <row r="3318" spans="1:10" x14ac:dyDescent="0.25">
      <c r="A3318" s="1142">
        <v>2</v>
      </c>
      <c r="B3318" s="1142">
        <v>9</v>
      </c>
      <c r="C3318" s="1142">
        <v>1</v>
      </c>
      <c r="D3318" s="1142">
        <v>10</v>
      </c>
      <c r="E3318" s="1142">
        <v>16</v>
      </c>
      <c r="F3318" s="1143" t="str">
        <f t="shared" si="102"/>
        <v>02.09.01.10.016</v>
      </c>
      <c r="G3318" s="1144"/>
      <c r="H3318" s="1142" t="s">
        <v>3911</v>
      </c>
      <c r="J3318" s="1142" t="str">
        <f t="shared" si="103"/>
        <v>02.09.01.10.016 Diesel Smoke Meter</v>
      </c>
    </row>
    <row r="3319" spans="1:10" x14ac:dyDescent="0.25">
      <c r="A3319" s="1142">
        <v>2</v>
      </c>
      <c r="B3319" s="1142">
        <v>9</v>
      </c>
      <c r="C3319" s="1142">
        <v>1</v>
      </c>
      <c r="D3319" s="1142">
        <v>10</v>
      </c>
      <c r="E3319" s="1142">
        <v>17</v>
      </c>
      <c r="F3319" s="1143" t="str">
        <f t="shared" si="102"/>
        <v>02.09.01.10.017</v>
      </c>
      <c r="G3319" s="1144"/>
      <c r="H3319" s="1142" t="s">
        <v>3912</v>
      </c>
      <c r="J3319" s="1142" t="str">
        <f t="shared" si="103"/>
        <v>02.09.01.10.017 Hydraulik System Tester</v>
      </c>
    </row>
    <row r="3320" spans="1:10" x14ac:dyDescent="0.25">
      <c r="A3320" s="1142">
        <v>2</v>
      </c>
      <c r="B3320" s="1142">
        <v>9</v>
      </c>
      <c r="C3320" s="1142">
        <v>1</v>
      </c>
      <c r="D3320" s="1142">
        <v>10</v>
      </c>
      <c r="E3320" s="1142">
        <v>18</v>
      </c>
      <c r="F3320" s="1143" t="str">
        <f t="shared" si="102"/>
        <v>02.09.01.10.018</v>
      </c>
      <c r="G3320" s="1144"/>
      <c r="H3320" s="1142" t="s">
        <v>3913</v>
      </c>
      <c r="J3320" s="1142" t="str">
        <f t="shared" si="103"/>
        <v>02.09.01.10.018 Valve Spring Tester</v>
      </c>
    </row>
    <row r="3321" spans="1:10" x14ac:dyDescent="0.25">
      <c r="A3321" s="1142">
        <v>2</v>
      </c>
      <c r="B3321" s="1142">
        <v>9</v>
      </c>
      <c r="C3321" s="1142">
        <v>1</v>
      </c>
      <c r="D3321" s="1142">
        <v>10</v>
      </c>
      <c r="E3321" s="1142">
        <v>19</v>
      </c>
      <c r="F3321" s="1143" t="str">
        <f t="shared" si="102"/>
        <v>02.09.01.10.019</v>
      </c>
      <c r="G3321" s="1144"/>
      <c r="H3321" s="1142" t="s">
        <v>3914</v>
      </c>
      <c r="J3321" s="1142" t="str">
        <f t="shared" si="103"/>
        <v>02.09.01.10.019 Tune Up Tester</v>
      </c>
    </row>
    <row r="3322" spans="1:10" x14ac:dyDescent="0.25">
      <c r="A3322" s="1142">
        <v>2</v>
      </c>
      <c r="B3322" s="1142">
        <v>9</v>
      </c>
      <c r="C3322" s="1142">
        <v>1</v>
      </c>
      <c r="D3322" s="1142">
        <v>10</v>
      </c>
      <c r="E3322" s="1142">
        <v>20</v>
      </c>
      <c r="F3322" s="1143" t="str">
        <f t="shared" si="102"/>
        <v>02.09.01.10.020</v>
      </c>
      <c r="G3322" s="1144"/>
      <c r="H3322" s="1142" t="s">
        <v>3915</v>
      </c>
      <c r="J3322" s="1142" t="str">
        <f t="shared" si="103"/>
        <v>02.09.01.10.020 Universal Test</v>
      </c>
    </row>
    <row r="3323" spans="1:10" x14ac:dyDescent="0.25">
      <c r="A3323" s="1142">
        <v>2</v>
      </c>
      <c r="B3323" s="1142">
        <v>9</v>
      </c>
      <c r="C3323" s="1142">
        <v>1</v>
      </c>
      <c r="D3323" s="1142">
        <v>10</v>
      </c>
      <c r="E3323" s="1142">
        <v>21</v>
      </c>
      <c r="F3323" s="1143" t="str">
        <f t="shared" si="102"/>
        <v>02.09.01.10.021</v>
      </c>
      <c r="G3323" s="1144"/>
      <c r="H3323" s="1142" t="s">
        <v>3916</v>
      </c>
      <c r="J3323" s="1142" t="str">
        <f t="shared" si="103"/>
        <v>02.09.01.10.021 Generator Test</v>
      </c>
    </row>
    <row r="3324" spans="1:10" x14ac:dyDescent="0.25">
      <c r="A3324" s="1142">
        <v>2</v>
      </c>
      <c r="B3324" s="1142">
        <v>9</v>
      </c>
      <c r="C3324" s="1142">
        <v>1</v>
      </c>
      <c r="D3324" s="1142">
        <v>10</v>
      </c>
      <c r="E3324" s="1142">
        <v>22</v>
      </c>
      <c r="F3324" s="1143" t="str">
        <f t="shared" si="102"/>
        <v>02.09.01.10.022</v>
      </c>
      <c r="G3324" s="1144"/>
      <c r="H3324" s="1142" t="s">
        <v>3917</v>
      </c>
      <c r="J3324" s="1142" t="str">
        <f t="shared" si="103"/>
        <v>02.09.01.10.022 Auto Analizer Unit</v>
      </c>
    </row>
    <row r="3325" spans="1:10" x14ac:dyDescent="0.25">
      <c r="A3325" s="1142">
        <v>2</v>
      </c>
      <c r="B3325" s="1142">
        <v>9</v>
      </c>
      <c r="C3325" s="1142">
        <v>1</v>
      </c>
      <c r="D3325" s="1142">
        <v>10</v>
      </c>
      <c r="E3325" s="1142">
        <v>23</v>
      </c>
      <c r="F3325" s="1143" t="str">
        <f t="shared" si="102"/>
        <v>02.09.01.10.023</v>
      </c>
      <c r="G3325" s="1144"/>
      <c r="H3325" s="1142" t="s">
        <v>3918</v>
      </c>
      <c r="J3325" s="1142" t="str">
        <f t="shared" si="103"/>
        <v>02.09.01.10.023 Timing Advine Tester</v>
      </c>
    </row>
    <row r="3326" spans="1:10" x14ac:dyDescent="0.25">
      <c r="A3326" s="1142">
        <v>2</v>
      </c>
      <c r="B3326" s="1142">
        <v>9</v>
      </c>
      <c r="C3326" s="1142">
        <v>1</v>
      </c>
      <c r="D3326" s="1142">
        <v>10</v>
      </c>
      <c r="E3326" s="1142">
        <v>24</v>
      </c>
      <c r="F3326" s="1143" t="str">
        <f t="shared" si="102"/>
        <v>02.09.01.10.024</v>
      </c>
      <c r="G3326" s="1144"/>
      <c r="H3326" s="1142" t="s">
        <v>3919</v>
      </c>
      <c r="J3326" s="1142" t="str">
        <f t="shared" si="103"/>
        <v>02.09.01.10.024 Cam Anggle Tester</v>
      </c>
    </row>
    <row r="3327" spans="1:10" x14ac:dyDescent="0.25">
      <c r="A3327" s="1142">
        <v>2</v>
      </c>
      <c r="B3327" s="1142">
        <v>9</v>
      </c>
      <c r="C3327" s="1142">
        <v>1</v>
      </c>
      <c r="D3327" s="1142">
        <v>10</v>
      </c>
      <c r="E3327" s="1142">
        <v>25</v>
      </c>
      <c r="F3327" s="1143" t="str">
        <f t="shared" si="102"/>
        <v>02.09.01.10.025</v>
      </c>
      <c r="G3327" s="1144"/>
      <c r="H3327" s="1142" t="s">
        <v>3920</v>
      </c>
      <c r="J3327" s="1142" t="str">
        <f t="shared" si="103"/>
        <v>02.09.01.10.025 Combustion Tester</v>
      </c>
    </row>
    <row r="3328" spans="1:10" x14ac:dyDescent="0.25">
      <c r="A3328" s="1142">
        <v>2</v>
      </c>
      <c r="B3328" s="1142">
        <v>9</v>
      </c>
      <c r="C3328" s="1142">
        <v>1</v>
      </c>
      <c r="D3328" s="1142">
        <v>10</v>
      </c>
      <c r="E3328" s="1142">
        <v>26</v>
      </c>
      <c r="F3328" s="1143" t="str">
        <f t="shared" si="102"/>
        <v>02.09.01.10.026</v>
      </c>
      <c r="G3328" s="1144"/>
      <c r="H3328" s="1142" t="s">
        <v>3921</v>
      </c>
      <c r="J3328" s="1142" t="str">
        <f t="shared" si="103"/>
        <v>02.09.01.10.026 Coil Condeser Tester</v>
      </c>
    </row>
    <row r="3329" spans="1:10" x14ac:dyDescent="0.25">
      <c r="A3329" s="1142">
        <v>2</v>
      </c>
      <c r="B3329" s="1142">
        <v>9</v>
      </c>
      <c r="C3329" s="1142">
        <v>1</v>
      </c>
      <c r="D3329" s="1142">
        <v>10</v>
      </c>
      <c r="E3329" s="1142">
        <v>27</v>
      </c>
      <c r="F3329" s="1143" t="str">
        <f t="shared" si="102"/>
        <v>02.09.01.10.027</v>
      </c>
      <c r="G3329" s="1144"/>
      <c r="H3329" s="1142" t="s">
        <v>3922</v>
      </c>
      <c r="J3329" s="1142" t="str">
        <f t="shared" si="103"/>
        <v>02.09.01.10.027 Olug Scope</v>
      </c>
    </row>
    <row r="3330" spans="1:10" x14ac:dyDescent="0.25">
      <c r="A3330" s="1142">
        <v>2</v>
      </c>
      <c r="B3330" s="1142">
        <v>9</v>
      </c>
      <c r="C3330" s="1142">
        <v>1</v>
      </c>
      <c r="D3330" s="1142">
        <v>10</v>
      </c>
      <c r="E3330" s="1142">
        <v>28</v>
      </c>
      <c r="F3330" s="1143" t="str">
        <f t="shared" si="102"/>
        <v>02.09.01.10.028</v>
      </c>
      <c r="G3330" s="1144"/>
      <c r="H3330" s="1142" t="s">
        <v>3923</v>
      </c>
      <c r="J3330" s="1142" t="str">
        <f t="shared" si="103"/>
        <v>02.09.01.10.028 Volt Ampere Tester</v>
      </c>
    </row>
    <row r="3331" spans="1:10" x14ac:dyDescent="0.25">
      <c r="A3331" s="1142">
        <v>2</v>
      </c>
      <c r="B3331" s="1142">
        <v>9</v>
      </c>
      <c r="C3331" s="1142">
        <v>1</v>
      </c>
      <c r="D3331" s="1142">
        <v>10</v>
      </c>
      <c r="E3331" s="1142">
        <v>29</v>
      </c>
      <c r="F3331" s="1143" t="str">
        <f t="shared" si="102"/>
        <v>02.09.01.10.029</v>
      </c>
      <c r="G3331" s="1144"/>
      <c r="H3331" s="1142" t="s">
        <v>3924</v>
      </c>
      <c r="J3331" s="1142" t="str">
        <f t="shared" si="103"/>
        <v>02.09.01.10.029 Distributor Tester</v>
      </c>
    </row>
    <row r="3332" spans="1:10" x14ac:dyDescent="0.25">
      <c r="A3332" s="1142">
        <v>2</v>
      </c>
      <c r="B3332" s="1142">
        <v>9</v>
      </c>
      <c r="C3332" s="1142">
        <v>1</v>
      </c>
      <c r="D3332" s="1142">
        <v>10</v>
      </c>
      <c r="E3332" s="1142">
        <v>30</v>
      </c>
      <c r="F3332" s="1143" t="str">
        <f t="shared" ref="F3332:F3395" si="104">IF(A3332&lt;&gt;"",RIGHT("0"&amp;A3332,2)&amp;"."&amp;RIGHT("0"&amp;B3332,2)&amp;"."&amp;RIGHT("0"&amp;C3332,2)&amp;"."&amp;RIGHT("0"&amp;D3332,2)&amp;"."&amp;IF(LEN(E3332)&lt;3,RIGHT("00"&amp;E3332,3),E3332),"")</f>
        <v>02.09.01.10.030</v>
      </c>
      <c r="G3332" s="1144"/>
      <c r="H3332" s="1142" t="s">
        <v>3925</v>
      </c>
      <c r="J3332" s="1142" t="str">
        <f t="shared" ref="J3332:J3395" si="105">F3332&amp;" "&amp;H3332</f>
        <v>02.09.01.10.030 Voltage Regulator Tester</v>
      </c>
    </row>
    <row r="3333" spans="1:10" x14ac:dyDescent="0.25">
      <c r="A3333" s="1142">
        <v>2</v>
      </c>
      <c r="B3333" s="1142">
        <v>9</v>
      </c>
      <c r="C3333" s="1142">
        <v>1</v>
      </c>
      <c r="D3333" s="1142">
        <v>10</v>
      </c>
      <c r="E3333" s="1142">
        <v>31</v>
      </c>
      <c r="F3333" s="1143" t="str">
        <f t="shared" si="104"/>
        <v>02.09.01.10.031</v>
      </c>
      <c r="G3333" s="1144"/>
      <c r="H3333" s="1142" t="s">
        <v>3926</v>
      </c>
      <c r="J3333" s="1142" t="str">
        <f t="shared" si="105"/>
        <v>02.09.01.10.031 Diode Tester</v>
      </c>
    </row>
    <row r="3334" spans="1:10" x14ac:dyDescent="0.25">
      <c r="A3334" s="1142">
        <v>2</v>
      </c>
      <c r="B3334" s="1142">
        <v>9</v>
      </c>
      <c r="C3334" s="1142">
        <v>1</v>
      </c>
      <c r="D3334" s="1142">
        <v>10</v>
      </c>
      <c r="E3334" s="1142">
        <v>32</v>
      </c>
      <c r="F3334" s="1143" t="str">
        <f t="shared" si="104"/>
        <v>02.09.01.10.032</v>
      </c>
      <c r="G3334" s="1144"/>
      <c r="H3334" s="1142" t="s">
        <v>3927</v>
      </c>
      <c r="J3334" s="1142" t="str">
        <f t="shared" si="105"/>
        <v>02.09.01.10.032 Alternator Scope</v>
      </c>
    </row>
    <row r="3335" spans="1:10" x14ac:dyDescent="0.25">
      <c r="A3335" s="1142">
        <v>2</v>
      </c>
      <c r="B3335" s="1142">
        <v>9</v>
      </c>
      <c r="C3335" s="1142">
        <v>1</v>
      </c>
      <c r="D3335" s="1142">
        <v>10</v>
      </c>
      <c r="E3335" s="1142">
        <v>33</v>
      </c>
      <c r="F3335" s="1143" t="str">
        <f t="shared" si="104"/>
        <v>02.09.01.10.033</v>
      </c>
      <c r="G3335" s="1144"/>
      <c r="H3335" s="1142" t="s">
        <v>3928</v>
      </c>
      <c r="J3335" s="1142" t="str">
        <f t="shared" si="105"/>
        <v>02.09.01.10.033 LP Gas Detector</v>
      </c>
    </row>
    <row r="3336" spans="1:10" x14ac:dyDescent="0.25">
      <c r="A3336" s="1142">
        <v>2</v>
      </c>
      <c r="B3336" s="1142">
        <v>9</v>
      </c>
      <c r="C3336" s="1142">
        <v>1</v>
      </c>
      <c r="D3336" s="1142">
        <v>10</v>
      </c>
      <c r="E3336" s="1142">
        <v>34</v>
      </c>
      <c r="F3336" s="1143" t="str">
        <f t="shared" si="104"/>
        <v>02.09.01.10.034</v>
      </c>
      <c r="G3336" s="1144"/>
      <c r="H3336" s="1142" t="s">
        <v>3929</v>
      </c>
      <c r="J3336" s="1142" t="str">
        <f t="shared" si="105"/>
        <v>02.09.01.10.034 Speed Tester</v>
      </c>
    </row>
    <row r="3337" spans="1:10" x14ac:dyDescent="0.25">
      <c r="A3337" s="1142">
        <v>2</v>
      </c>
      <c r="B3337" s="1142">
        <v>9</v>
      </c>
      <c r="C3337" s="1142">
        <v>1</v>
      </c>
      <c r="D3337" s="1142">
        <v>10</v>
      </c>
      <c r="E3337" s="1142">
        <v>35</v>
      </c>
      <c r="F3337" s="1143" t="str">
        <f t="shared" si="104"/>
        <v>02.09.01.10.035</v>
      </c>
      <c r="G3337" s="1144"/>
      <c r="H3337" s="1142" t="s">
        <v>3930</v>
      </c>
      <c r="J3337" s="1142" t="str">
        <f t="shared" si="105"/>
        <v>02.09.01.10.035 Alat Penguji Pegangan (Tarik Tekanan)</v>
      </c>
    </row>
    <row r="3338" spans="1:10" x14ac:dyDescent="0.25">
      <c r="A3338" s="1142">
        <v>2</v>
      </c>
      <c r="B3338" s="1142">
        <v>9</v>
      </c>
      <c r="C3338" s="1142">
        <v>1</v>
      </c>
      <c r="D3338" s="1142">
        <v>10</v>
      </c>
      <c r="E3338" s="1142">
        <v>36</v>
      </c>
      <c r="F3338" s="1143" t="str">
        <f t="shared" si="104"/>
        <v>02.09.01.10.036</v>
      </c>
      <c r="G3338" s="1144"/>
      <c r="H3338" s="1142" t="s">
        <v>3931</v>
      </c>
      <c r="J3338" s="1142" t="str">
        <f t="shared" si="105"/>
        <v>02.09.01.10.036 Alat Penguji Kekerasan (Hardness)</v>
      </c>
    </row>
    <row r="3339" spans="1:10" x14ac:dyDescent="0.25">
      <c r="A3339" s="1142">
        <v>2</v>
      </c>
      <c r="B3339" s="1142">
        <v>9</v>
      </c>
      <c r="C3339" s="1142">
        <v>1</v>
      </c>
      <c r="D3339" s="1142">
        <v>10</v>
      </c>
      <c r="E3339" s="1142">
        <v>37</v>
      </c>
      <c r="F3339" s="1143" t="str">
        <f t="shared" si="104"/>
        <v>02.09.01.10.037</v>
      </c>
      <c r="G3339" s="1144"/>
      <c r="H3339" s="1142" t="s">
        <v>3932</v>
      </c>
      <c r="J3339" s="1142" t="str">
        <f t="shared" si="105"/>
        <v>02.09.01.10.037 Alat Penguji Keretakan</v>
      </c>
    </row>
    <row r="3340" spans="1:10" x14ac:dyDescent="0.25">
      <c r="A3340" s="1142">
        <v>2</v>
      </c>
      <c r="B3340" s="1142">
        <v>9</v>
      </c>
      <c r="C3340" s="1142">
        <v>1</v>
      </c>
      <c r="D3340" s="1142">
        <v>10</v>
      </c>
      <c r="E3340" s="1142">
        <v>38</v>
      </c>
      <c r="F3340" s="1143" t="str">
        <f t="shared" si="104"/>
        <v>02.09.01.10.038</v>
      </c>
      <c r="G3340" s="1144"/>
      <c r="H3340" s="1142" t="s">
        <v>3933</v>
      </c>
      <c r="J3340" s="1142" t="str">
        <f t="shared" si="105"/>
        <v>02.09.01.10.038 Alat Penguji Jenis Logam</v>
      </c>
    </row>
    <row r="3341" spans="1:10" x14ac:dyDescent="0.25">
      <c r="A3341" s="1142">
        <v>2</v>
      </c>
      <c r="B3341" s="1142">
        <v>9</v>
      </c>
      <c r="C3341" s="1142">
        <v>1</v>
      </c>
      <c r="D3341" s="1142">
        <v>10</v>
      </c>
      <c r="E3341" s="1142">
        <v>39</v>
      </c>
      <c r="F3341" s="1143" t="str">
        <f t="shared" si="104"/>
        <v>02.09.01.10.039</v>
      </c>
      <c r="G3341" s="1144"/>
      <c r="H3341" s="1142" t="s">
        <v>3934</v>
      </c>
      <c r="J3341" s="1142" t="str">
        <f t="shared" si="105"/>
        <v>02.09.01.10.039 Bursting Srength Tester (Alat Penguji Letup)</v>
      </c>
    </row>
    <row r="3342" spans="1:10" x14ac:dyDescent="0.25">
      <c r="A3342" s="1142">
        <v>2</v>
      </c>
      <c r="B3342" s="1142">
        <v>9</v>
      </c>
      <c r="C3342" s="1142">
        <v>1</v>
      </c>
      <c r="D3342" s="1142">
        <v>10</v>
      </c>
      <c r="E3342" s="1142">
        <v>40</v>
      </c>
      <c r="F3342" s="1143" t="str">
        <f t="shared" si="104"/>
        <v>02.09.01.10.040</v>
      </c>
      <c r="G3342" s="1144"/>
      <c r="H3342" s="1142" t="s">
        <v>3935</v>
      </c>
      <c r="J3342" s="1142" t="str">
        <f t="shared" si="105"/>
        <v>02.09.01.10.040 Upper Leather Water Proff Ness Tester</v>
      </c>
    </row>
    <row r="3343" spans="1:10" x14ac:dyDescent="0.25">
      <c r="A3343" s="1142">
        <v>2</v>
      </c>
      <c r="B3343" s="1142">
        <v>9</v>
      </c>
      <c r="C3343" s="1142">
        <v>1</v>
      </c>
      <c r="D3343" s="1142">
        <v>10</v>
      </c>
      <c r="E3343" s="1142">
        <v>41</v>
      </c>
      <c r="F3343" s="1143" t="str">
        <f t="shared" si="104"/>
        <v>02.09.01.10.041</v>
      </c>
      <c r="G3343" s="1144"/>
      <c r="H3343" s="1142" t="s">
        <v>3936</v>
      </c>
      <c r="J3343" s="1142" t="str">
        <f t="shared" si="105"/>
        <v>02.09.01.10.041 Finish Head Resistance Tester</v>
      </c>
    </row>
    <row r="3344" spans="1:10" x14ac:dyDescent="0.25">
      <c r="A3344" s="1142">
        <v>2</v>
      </c>
      <c r="B3344" s="1142">
        <v>9</v>
      </c>
      <c r="C3344" s="1142">
        <v>1</v>
      </c>
      <c r="D3344" s="1142">
        <v>10</v>
      </c>
      <c r="E3344" s="1142">
        <v>42</v>
      </c>
      <c r="F3344" s="1143" t="str">
        <f t="shared" si="104"/>
        <v>02.09.01.10.042</v>
      </c>
      <c r="G3344" s="1144"/>
      <c r="H3344" s="1142" t="s">
        <v>3937</v>
      </c>
      <c r="J3344" s="1142" t="str">
        <f t="shared" si="105"/>
        <v>02.09.01.10.042 Sastra Adhesion Tester</v>
      </c>
    </row>
    <row r="3345" spans="1:10" x14ac:dyDescent="0.25">
      <c r="A3345" s="1142">
        <v>2</v>
      </c>
      <c r="B3345" s="1142">
        <v>9</v>
      </c>
      <c r="C3345" s="1142">
        <v>1</v>
      </c>
      <c r="D3345" s="1142">
        <v>10</v>
      </c>
      <c r="E3345" s="1142">
        <v>43</v>
      </c>
      <c r="F3345" s="1143" t="str">
        <f t="shared" si="104"/>
        <v>02.09.01.10.043</v>
      </c>
      <c r="G3345" s="1144"/>
      <c r="H3345" s="1142" t="s">
        <v>3938</v>
      </c>
      <c r="J3345" s="1142" t="str">
        <f t="shared" si="105"/>
        <v>02.09.01.10.043 Adhesion of Finish Tester</v>
      </c>
    </row>
    <row r="3346" spans="1:10" x14ac:dyDescent="0.25">
      <c r="A3346" s="1142">
        <v>2</v>
      </c>
      <c r="B3346" s="1142">
        <v>9</v>
      </c>
      <c r="C3346" s="1142">
        <v>1</v>
      </c>
      <c r="D3346" s="1142">
        <v>10</v>
      </c>
      <c r="E3346" s="1142">
        <v>44</v>
      </c>
      <c r="F3346" s="1143" t="str">
        <f t="shared" si="104"/>
        <v>02.09.01.10.044</v>
      </c>
      <c r="G3346" s="1144"/>
      <c r="H3346" s="1142" t="s">
        <v>3939</v>
      </c>
      <c r="J3346" s="1142" t="str">
        <f t="shared" si="105"/>
        <v>02.09.01.10.044 Stiff Ness Tester</v>
      </c>
    </row>
    <row r="3347" spans="1:10" x14ac:dyDescent="0.25">
      <c r="A3347" s="1142">
        <v>2</v>
      </c>
      <c r="B3347" s="1142">
        <v>9</v>
      </c>
      <c r="C3347" s="1142">
        <v>1</v>
      </c>
      <c r="D3347" s="1142">
        <v>10</v>
      </c>
      <c r="E3347" s="1142">
        <v>45</v>
      </c>
      <c r="F3347" s="1143" t="str">
        <f t="shared" si="104"/>
        <v>02.09.01.10.045</v>
      </c>
      <c r="G3347" s="1144"/>
      <c r="H3347" s="1142" t="s">
        <v>3940</v>
      </c>
      <c r="J3347" s="1142" t="str">
        <f t="shared" si="105"/>
        <v>02.09.01.10.045 Folding  Endurance Tester</v>
      </c>
    </row>
    <row r="3348" spans="1:10" x14ac:dyDescent="0.25">
      <c r="A3348" s="1142">
        <v>2</v>
      </c>
      <c r="B3348" s="1142">
        <v>9</v>
      </c>
      <c r="C3348" s="1142">
        <v>1</v>
      </c>
      <c r="D3348" s="1142">
        <v>10</v>
      </c>
      <c r="E3348" s="1142">
        <v>46</v>
      </c>
      <c r="F3348" s="1143" t="str">
        <f t="shared" si="104"/>
        <v>02.09.01.10.046</v>
      </c>
      <c r="G3348" s="1144"/>
      <c r="H3348" s="1142" t="s">
        <v>3941</v>
      </c>
      <c r="J3348" s="1142" t="str">
        <f t="shared" si="105"/>
        <v>02.09.01.10.046 Tearing Tester</v>
      </c>
    </row>
    <row r="3349" spans="1:10" x14ac:dyDescent="0.25">
      <c r="A3349" s="1142">
        <v>2</v>
      </c>
      <c r="B3349" s="1142">
        <v>9</v>
      </c>
      <c r="C3349" s="1142">
        <v>1</v>
      </c>
      <c r="D3349" s="1142">
        <v>10</v>
      </c>
      <c r="E3349" s="1142">
        <v>47</v>
      </c>
      <c r="F3349" s="1143" t="str">
        <f t="shared" si="104"/>
        <v>02.09.01.10.047</v>
      </c>
      <c r="G3349" s="1144"/>
      <c r="H3349" s="1142" t="s">
        <v>3942</v>
      </c>
      <c r="J3349" s="1142" t="str">
        <f t="shared" si="105"/>
        <v>02.09.01.10.047 Falling Dart Impact Tester</v>
      </c>
    </row>
    <row r="3350" spans="1:10" x14ac:dyDescent="0.25">
      <c r="A3350" s="1142">
        <v>2</v>
      </c>
      <c r="B3350" s="1142">
        <v>9</v>
      </c>
      <c r="C3350" s="1142">
        <v>1</v>
      </c>
      <c r="D3350" s="1142">
        <v>10</v>
      </c>
      <c r="E3350" s="1142">
        <v>48</v>
      </c>
      <c r="F3350" s="1143" t="str">
        <f t="shared" si="104"/>
        <v>02.09.01.10.048</v>
      </c>
      <c r="G3350" s="1144"/>
      <c r="H3350" s="1142" t="s">
        <v>3943</v>
      </c>
      <c r="J3350" s="1142" t="str">
        <f t="shared" si="105"/>
        <v>02.09.01.10.048 Rubber Compresion Tester</v>
      </c>
    </row>
    <row r="3351" spans="1:10" x14ac:dyDescent="0.25">
      <c r="A3351" s="1142">
        <v>2</v>
      </c>
      <c r="B3351" s="1142">
        <v>9</v>
      </c>
      <c r="C3351" s="1142">
        <v>1</v>
      </c>
      <c r="D3351" s="1142">
        <v>10</v>
      </c>
      <c r="E3351" s="1142">
        <v>49</v>
      </c>
      <c r="F3351" s="1143" t="str">
        <f t="shared" si="104"/>
        <v>02.09.01.10.049</v>
      </c>
      <c r="G3351" s="1144"/>
      <c r="H3351" s="1142" t="s">
        <v>3944</v>
      </c>
      <c r="J3351" s="1142" t="str">
        <f t="shared" si="105"/>
        <v>02.09.01.10.049 Starain Tester</v>
      </c>
    </row>
    <row r="3352" spans="1:10" x14ac:dyDescent="0.25">
      <c r="A3352" s="1142">
        <v>2</v>
      </c>
      <c r="B3352" s="1142">
        <v>9</v>
      </c>
      <c r="C3352" s="1142">
        <v>1</v>
      </c>
      <c r="D3352" s="1142">
        <v>10</v>
      </c>
      <c r="E3352" s="1142">
        <v>50</v>
      </c>
      <c r="F3352" s="1143" t="str">
        <f t="shared" si="104"/>
        <v>02.09.01.10.050</v>
      </c>
      <c r="G3352" s="1144"/>
      <c r="H3352" s="1142" t="s">
        <v>3945</v>
      </c>
      <c r="J3352" s="1142" t="str">
        <f t="shared" si="105"/>
        <v>02.09.01.10.050 Bot Tester</v>
      </c>
    </row>
    <row r="3353" spans="1:10" x14ac:dyDescent="0.25">
      <c r="A3353" s="1142">
        <v>2</v>
      </c>
      <c r="B3353" s="1142">
        <v>9</v>
      </c>
      <c r="C3353" s="1142">
        <v>1</v>
      </c>
      <c r="D3353" s="1142">
        <v>10</v>
      </c>
      <c r="E3353" s="1142">
        <v>51</v>
      </c>
      <c r="F3353" s="1143" t="str">
        <f t="shared" si="104"/>
        <v>02.09.01.10.051</v>
      </c>
      <c r="G3353" s="1144"/>
      <c r="H3353" s="1142" t="s">
        <v>3946</v>
      </c>
      <c r="J3353" s="1142" t="str">
        <f t="shared" si="105"/>
        <v>02.09.01.10.051 Drop Tester</v>
      </c>
    </row>
    <row r="3354" spans="1:10" x14ac:dyDescent="0.25">
      <c r="A3354" s="1142">
        <v>2</v>
      </c>
      <c r="B3354" s="1142">
        <v>9</v>
      </c>
      <c r="C3354" s="1142">
        <v>1</v>
      </c>
      <c r="D3354" s="1142">
        <v>10</v>
      </c>
      <c r="E3354" s="1142">
        <v>52</v>
      </c>
      <c r="F3354" s="1143" t="str">
        <f t="shared" si="104"/>
        <v>02.09.01.10.052</v>
      </c>
      <c r="G3354" s="1144"/>
      <c r="H3354" s="1142" t="s">
        <v>3947</v>
      </c>
      <c r="J3354" s="1142" t="str">
        <f t="shared" si="105"/>
        <v>02.09.01.10.052 Alat Penguji Kekuatan Pengeras Depan</v>
      </c>
    </row>
    <row r="3355" spans="1:10" x14ac:dyDescent="0.25">
      <c r="A3355" s="1142">
        <v>2</v>
      </c>
      <c r="B3355" s="1142">
        <v>9</v>
      </c>
      <c r="C3355" s="1142">
        <v>1</v>
      </c>
      <c r="D3355" s="1142">
        <v>10</v>
      </c>
      <c r="E3355" s="1142">
        <v>53</v>
      </c>
      <c r="F3355" s="1143" t="str">
        <f t="shared" si="104"/>
        <v>02.09.01.10.053</v>
      </c>
      <c r="G3355" s="1144"/>
      <c r="H3355" s="1142" t="s">
        <v>3948</v>
      </c>
      <c r="J3355" s="1142" t="str">
        <f t="shared" si="105"/>
        <v>02.09.01.10.053 Sepatu (International Safety  Tester)</v>
      </c>
    </row>
    <row r="3356" spans="1:10" x14ac:dyDescent="0.25">
      <c r="A3356" s="1142">
        <v>2</v>
      </c>
      <c r="B3356" s="1142">
        <v>9</v>
      </c>
      <c r="C3356" s="1142">
        <v>1</v>
      </c>
      <c r="D3356" s="1142">
        <v>10</v>
      </c>
      <c r="E3356" s="1142">
        <v>54</v>
      </c>
      <c r="F3356" s="1143" t="str">
        <f t="shared" si="104"/>
        <v>02.09.01.10.054</v>
      </c>
      <c r="G3356" s="1144"/>
      <c r="H3356" s="1142" t="s">
        <v>3949</v>
      </c>
      <c r="J3356" s="1142" t="str">
        <f t="shared" si="105"/>
        <v>02.09.01.10.054 Upper Material Flexing</v>
      </c>
    </row>
    <row r="3357" spans="1:10" x14ac:dyDescent="0.25">
      <c r="A3357" s="1142">
        <v>2</v>
      </c>
      <c r="B3357" s="1142">
        <v>9</v>
      </c>
      <c r="C3357" s="1142">
        <v>1</v>
      </c>
      <c r="D3357" s="1142">
        <v>10</v>
      </c>
      <c r="E3357" s="1142">
        <v>55</v>
      </c>
      <c r="F3357" s="1143" t="str">
        <f t="shared" si="104"/>
        <v>02.09.01.10.055</v>
      </c>
      <c r="G3357" s="1144"/>
      <c r="H3357" s="1142" t="s">
        <v>3950</v>
      </c>
      <c r="J3357" s="1142" t="str">
        <f t="shared" si="105"/>
        <v>02.09.01.10.055 Finish Fastness</v>
      </c>
    </row>
    <row r="3358" spans="1:10" x14ac:dyDescent="0.25">
      <c r="A3358" s="1142">
        <v>2</v>
      </c>
      <c r="B3358" s="1142">
        <v>9</v>
      </c>
      <c r="C3358" s="1142">
        <v>1</v>
      </c>
      <c r="D3358" s="1142">
        <v>10</v>
      </c>
      <c r="E3358" s="1142">
        <v>56</v>
      </c>
      <c r="F3358" s="1143" t="str">
        <f t="shared" si="104"/>
        <v>02.09.01.10.056</v>
      </c>
      <c r="G3358" s="1144"/>
      <c r="H3358" s="1142" t="s">
        <v>3951</v>
      </c>
      <c r="J3358" s="1142" t="str">
        <f t="shared" si="105"/>
        <v>02.09.01.10.056 Alat Tera Sastra</v>
      </c>
    </row>
    <row r="3359" spans="1:10" x14ac:dyDescent="0.25">
      <c r="A3359" s="1142">
        <v>2</v>
      </c>
      <c r="B3359" s="1142">
        <v>9</v>
      </c>
      <c r="C3359" s="1142">
        <v>1</v>
      </c>
      <c r="D3359" s="1142">
        <v>10</v>
      </c>
      <c r="E3359" s="1142">
        <v>57</v>
      </c>
      <c r="F3359" s="1143" t="str">
        <f t="shared" si="104"/>
        <v>02.09.01.10.057</v>
      </c>
      <c r="G3359" s="1144"/>
      <c r="H3359" s="1142" t="s">
        <v>3952</v>
      </c>
      <c r="J3359" s="1142" t="str">
        <f t="shared" si="105"/>
        <v>02.09.01.10.057 Alfa Laboratory Sample Cutter</v>
      </c>
    </row>
    <row r="3360" spans="1:10" x14ac:dyDescent="0.25">
      <c r="A3360" s="1142">
        <v>2</v>
      </c>
      <c r="B3360" s="1142">
        <v>9</v>
      </c>
      <c r="C3360" s="1142">
        <v>1</v>
      </c>
      <c r="D3360" s="1142">
        <v>10</v>
      </c>
      <c r="E3360" s="1142">
        <v>58</v>
      </c>
      <c r="F3360" s="1143" t="str">
        <f t="shared" si="104"/>
        <v>02.09.01.10.058</v>
      </c>
      <c r="G3360" s="1144"/>
      <c r="H3360" s="1142" t="s">
        <v>3953</v>
      </c>
      <c r="J3360" s="1142" t="str">
        <f t="shared" si="105"/>
        <v>02.09.01.10.058 Shobury Corumeter</v>
      </c>
    </row>
    <row r="3361" spans="1:10" x14ac:dyDescent="0.25">
      <c r="A3361" s="1142">
        <v>2</v>
      </c>
      <c r="B3361" s="1142">
        <v>9</v>
      </c>
      <c r="C3361" s="1142">
        <v>1</v>
      </c>
      <c r="D3361" s="1142">
        <v>10</v>
      </c>
      <c r="E3361" s="1142">
        <v>59</v>
      </c>
      <c r="F3361" s="1143" t="str">
        <f t="shared" si="104"/>
        <v>02.09.01.10.059</v>
      </c>
      <c r="G3361" s="1144"/>
      <c r="H3361" s="1142" t="s">
        <v>3954</v>
      </c>
      <c r="J3361" s="1142" t="str">
        <f t="shared" si="105"/>
        <v>02.09.01.10.059 Hendie Stenght</v>
      </c>
    </row>
    <row r="3362" spans="1:10" x14ac:dyDescent="0.25">
      <c r="A3362" s="1142">
        <v>2</v>
      </c>
      <c r="B3362" s="1142">
        <v>9</v>
      </c>
      <c r="C3362" s="1142">
        <v>1</v>
      </c>
      <c r="D3362" s="1142">
        <v>10</v>
      </c>
      <c r="E3362" s="1142">
        <v>60</v>
      </c>
      <c r="F3362" s="1143" t="str">
        <f t="shared" si="104"/>
        <v>02.09.01.10.060</v>
      </c>
      <c r="G3362" s="1144"/>
      <c r="H3362" s="1142" t="s">
        <v>3955</v>
      </c>
      <c r="J3362" s="1142" t="str">
        <f t="shared" si="105"/>
        <v>02.09.01.10.060 Alat Pelobang (Crk Borer)</v>
      </c>
    </row>
    <row r="3363" spans="1:10" x14ac:dyDescent="0.25">
      <c r="A3363" s="1142">
        <v>2</v>
      </c>
      <c r="B3363" s="1142">
        <v>9</v>
      </c>
      <c r="C3363" s="1142">
        <v>1</v>
      </c>
      <c r="D3363" s="1142">
        <v>10</v>
      </c>
      <c r="E3363" s="1142">
        <v>61</v>
      </c>
      <c r="F3363" s="1143" t="str">
        <f t="shared" si="104"/>
        <v>02.09.01.10.061</v>
      </c>
      <c r="G3363" s="1144"/>
      <c r="H3363" s="1142" t="s">
        <v>3956</v>
      </c>
      <c r="J3363" s="1142" t="str">
        <f t="shared" si="105"/>
        <v>02.09.01.10.061 Tensile Head Ditortion</v>
      </c>
    </row>
    <row r="3364" spans="1:10" x14ac:dyDescent="0.25">
      <c r="A3364" s="1142">
        <v>2</v>
      </c>
      <c r="B3364" s="1142">
        <v>9</v>
      </c>
      <c r="C3364" s="1142">
        <v>1</v>
      </c>
      <c r="D3364" s="1142">
        <v>10</v>
      </c>
      <c r="E3364" s="1142">
        <v>62</v>
      </c>
      <c r="F3364" s="1143" t="str">
        <f t="shared" si="104"/>
        <v>02.09.01.10.062</v>
      </c>
      <c r="G3364" s="1144"/>
      <c r="H3364" s="1142" t="s">
        <v>3957</v>
      </c>
      <c r="J3364" s="1142" t="str">
        <f t="shared" si="105"/>
        <v>02.09.01.10.062 Ultrasonic Flow Detector</v>
      </c>
    </row>
    <row r="3365" spans="1:10" x14ac:dyDescent="0.25">
      <c r="A3365" s="1142">
        <v>2</v>
      </c>
      <c r="B3365" s="1142">
        <v>9</v>
      </c>
      <c r="C3365" s="1142">
        <v>1</v>
      </c>
      <c r="D3365" s="1142">
        <v>10</v>
      </c>
      <c r="E3365" s="1142">
        <v>63</v>
      </c>
      <c r="F3365" s="1143" t="str">
        <f t="shared" si="104"/>
        <v>02.09.01.10.063</v>
      </c>
      <c r="G3365" s="1144"/>
      <c r="H3365" s="1142" t="s">
        <v>3958</v>
      </c>
      <c r="J3365" s="1142" t="str">
        <f t="shared" si="105"/>
        <v>02.09.01.10.063 Dinamic Signal Analyser</v>
      </c>
    </row>
    <row r="3366" spans="1:10" x14ac:dyDescent="0.25">
      <c r="A3366" s="1142">
        <v>2</v>
      </c>
      <c r="B3366" s="1142">
        <v>9</v>
      </c>
      <c r="C3366" s="1142">
        <v>1</v>
      </c>
      <c r="D3366" s="1142">
        <v>10</v>
      </c>
      <c r="E3366" s="1142">
        <v>64</v>
      </c>
      <c r="F3366" s="1143" t="str">
        <f t="shared" si="104"/>
        <v>02.09.01.10.064</v>
      </c>
      <c r="G3366" s="1144"/>
      <c r="H3366" s="1142" t="s">
        <v>3959</v>
      </c>
      <c r="J3366" s="1142" t="str">
        <f t="shared" si="105"/>
        <v>02.09.01.10.064 Pressure Gauge</v>
      </c>
    </row>
    <row r="3367" spans="1:10" x14ac:dyDescent="0.25">
      <c r="A3367" s="1142">
        <v>2</v>
      </c>
      <c r="B3367" s="1142">
        <v>9</v>
      </c>
      <c r="C3367" s="1142">
        <v>1</v>
      </c>
      <c r="D3367" s="1142">
        <v>10</v>
      </c>
      <c r="E3367" s="1142">
        <v>65</v>
      </c>
      <c r="F3367" s="1143" t="str">
        <f t="shared" si="104"/>
        <v>02.09.01.10.065</v>
      </c>
      <c r="G3367" s="1144"/>
      <c r="H3367" s="1142" t="s">
        <v>3960</v>
      </c>
      <c r="J3367" s="1142" t="str">
        <f t="shared" si="105"/>
        <v>02.09.01.10.065 Extenso Meter</v>
      </c>
    </row>
    <row r="3368" spans="1:10" x14ac:dyDescent="0.25">
      <c r="A3368" s="1142">
        <v>2</v>
      </c>
      <c r="B3368" s="1142">
        <v>9</v>
      </c>
      <c r="C3368" s="1142">
        <v>1</v>
      </c>
      <c r="D3368" s="1142">
        <v>10</v>
      </c>
      <c r="E3368" s="1142">
        <v>66</v>
      </c>
      <c r="F3368" s="1143" t="str">
        <f t="shared" si="104"/>
        <v>02.09.01.10.066</v>
      </c>
      <c r="G3368" s="1144"/>
      <c r="H3368" s="1142" t="s">
        <v>3961</v>
      </c>
      <c r="J3368" s="1142" t="str">
        <f t="shared" si="105"/>
        <v>02.09.01.10.066 Torsi Meter</v>
      </c>
    </row>
    <row r="3369" spans="1:10" x14ac:dyDescent="0.25">
      <c r="A3369" s="1142">
        <v>2</v>
      </c>
      <c r="B3369" s="1142">
        <v>9</v>
      </c>
      <c r="C3369" s="1142">
        <v>1</v>
      </c>
      <c r="D3369" s="1142">
        <v>10</v>
      </c>
      <c r="E3369" s="1142">
        <v>67</v>
      </c>
      <c r="F3369" s="1143" t="str">
        <f t="shared" si="104"/>
        <v>02.09.01.10.067</v>
      </c>
      <c r="G3369" s="1144"/>
      <c r="H3369" s="1142" t="s">
        <v>3962</v>
      </c>
      <c r="J3369" s="1142" t="str">
        <f t="shared" si="105"/>
        <v>02.09.01.10.067 Thermocouple</v>
      </c>
    </row>
    <row r="3370" spans="1:10" x14ac:dyDescent="0.25">
      <c r="A3370" s="1142">
        <v>2</v>
      </c>
      <c r="B3370" s="1142">
        <v>9</v>
      </c>
      <c r="C3370" s="1142">
        <v>1</v>
      </c>
      <c r="D3370" s="1142">
        <v>10</v>
      </c>
      <c r="E3370" s="1142">
        <v>68</v>
      </c>
      <c r="F3370" s="1143" t="str">
        <f t="shared" si="104"/>
        <v>02.09.01.10.068</v>
      </c>
      <c r="G3370" s="1144"/>
      <c r="H3370" s="1142" t="s">
        <v>3963</v>
      </c>
      <c r="J3370" s="1142" t="str">
        <f t="shared" si="105"/>
        <v>02.09.01.10.068 Thermohygrometer</v>
      </c>
    </row>
    <row r="3371" spans="1:10" x14ac:dyDescent="0.25">
      <c r="A3371" s="1142">
        <v>2</v>
      </c>
      <c r="B3371" s="1142">
        <v>9</v>
      </c>
      <c r="C3371" s="1142">
        <v>1</v>
      </c>
      <c r="D3371" s="1142">
        <v>10</v>
      </c>
      <c r="E3371" s="1142">
        <v>69</v>
      </c>
      <c r="F3371" s="1143" t="str">
        <f t="shared" si="104"/>
        <v>02.09.01.10.069</v>
      </c>
      <c r="G3371" s="1144"/>
      <c r="H3371" s="1142" t="s">
        <v>3964</v>
      </c>
      <c r="J3371" s="1142" t="str">
        <f t="shared" si="105"/>
        <v>02.09.01.10.069 Fatigue tester</v>
      </c>
    </row>
    <row r="3372" spans="1:10" x14ac:dyDescent="0.25">
      <c r="A3372" s="1142">
        <v>2</v>
      </c>
      <c r="B3372" s="1142">
        <v>9</v>
      </c>
      <c r="C3372" s="1142">
        <v>1</v>
      </c>
      <c r="D3372" s="1142">
        <v>10</v>
      </c>
      <c r="E3372" s="1142">
        <v>70</v>
      </c>
      <c r="F3372" s="1143" t="str">
        <f t="shared" si="104"/>
        <v>02.09.01.10.070</v>
      </c>
      <c r="G3372" s="1144"/>
      <c r="H3372" s="1142" t="s">
        <v>3965</v>
      </c>
      <c r="J3372" s="1142" t="str">
        <f t="shared" si="105"/>
        <v>02.09.01.10.070 Thickness Tester for Metal</v>
      </c>
    </row>
    <row r="3373" spans="1:10" x14ac:dyDescent="0.25">
      <c r="A3373" s="1142">
        <v>2</v>
      </c>
      <c r="B3373" s="1142">
        <v>9</v>
      </c>
      <c r="C3373" s="1142">
        <v>1</v>
      </c>
      <c r="D3373" s="1142">
        <v>10</v>
      </c>
      <c r="E3373" s="1142">
        <v>71</v>
      </c>
      <c r="F3373" s="1143" t="str">
        <f t="shared" si="104"/>
        <v>02.09.01.10.071</v>
      </c>
      <c r="G3373" s="1144"/>
      <c r="H3373" s="1142" t="s">
        <v>3966</v>
      </c>
      <c r="J3373" s="1142" t="str">
        <f t="shared" si="105"/>
        <v>02.09.01.10.071 Thickness Tester for Coating</v>
      </c>
    </row>
    <row r="3374" spans="1:10" x14ac:dyDescent="0.25">
      <c r="A3374" s="1142">
        <v>2</v>
      </c>
      <c r="B3374" s="1142">
        <v>9</v>
      </c>
      <c r="C3374" s="1142">
        <v>1</v>
      </c>
      <c r="D3374" s="1142">
        <v>10</v>
      </c>
      <c r="E3374" s="1142">
        <v>72</v>
      </c>
      <c r="F3374" s="1143" t="str">
        <f t="shared" si="104"/>
        <v>02.09.01.10.072</v>
      </c>
      <c r="G3374" s="1144"/>
      <c r="H3374" s="1142" t="s">
        <v>3967</v>
      </c>
      <c r="J3374" s="1142" t="str">
        <f t="shared" si="105"/>
        <v>02.09.01.10.072 Flemer &amp; Micrometer</v>
      </c>
    </row>
    <row r="3375" spans="1:10" x14ac:dyDescent="0.25">
      <c r="A3375" s="1142">
        <v>2</v>
      </c>
      <c r="B3375" s="1142">
        <v>9</v>
      </c>
      <c r="C3375" s="1142">
        <v>1</v>
      </c>
      <c r="D3375" s="1142">
        <v>10</v>
      </c>
      <c r="E3375" s="1142">
        <v>73</v>
      </c>
      <c r="F3375" s="1143" t="str">
        <f t="shared" si="104"/>
        <v>02.09.01.10.073</v>
      </c>
      <c r="G3375" s="1144"/>
      <c r="H3375" s="1142" t="s">
        <v>3968</v>
      </c>
      <c r="J3375" s="1142" t="str">
        <f t="shared" si="105"/>
        <v>02.09.01.10.073 Dial &amp; Test Indikator</v>
      </c>
    </row>
    <row r="3376" spans="1:10" x14ac:dyDescent="0.25">
      <c r="A3376" s="1142">
        <v>2</v>
      </c>
      <c r="B3376" s="1142">
        <v>9</v>
      </c>
      <c r="C3376" s="1142">
        <v>1</v>
      </c>
      <c r="D3376" s="1142">
        <v>10</v>
      </c>
      <c r="E3376" s="1142">
        <v>74</v>
      </c>
      <c r="F3376" s="1143" t="str">
        <f t="shared" si="104"/>
        <v>02.09.01.10.074</v>
      </c>
      <c r="G3376" s="1144"/>
      <c r="H3376" s="1142" t="s">
        <v>3969</v>
      </c>
      <c r="J3376" s="1142" t="str">
        <f t="shared" si="105"/>
        <v>02.09.01.10.074 Alat Ukur  Lurusan</v>
      </c>
    </row>
    <row r="3377" spans="1:10" x14ac:dyDescent="0.25">
      <c r="A3377" s="1142">
        <v>2</v>
      </c>
      <c r="B3377" s="1142">
        <v>9</v>
      </c>
      <c r="C3377" s="1142">
        <v>1</v>
      </c>
      <c r="D3377" s="1142">
        <v>10</v>
      </c>
      <c r="E3377" s="1142">
        <v>75</v>
      </c>
      <c r="F3377" s="1143" t="str">
        <f t="shared" si="104"/>
        <v>02.09.01.10.075</v>
      </c>
      <c r="G3377" s="1144"/>
      <c r="H3377" s="1142" t="s">
        <v>3970</v>
      </c>
      <c r="J3377" s="1142" t="str">
        <f t="shared" si="105"/>
        <v>02.09.01.10.075 Alat Ukur Ketegak Lurusan</v>
      </c>
    </row>
    <row r="3378" spans="1:10" x14ac:dyDescent="0.25">
      <c r="A3378" s="1142">
        <v>2</v>
      </c>
      <c r="B3378" s="1142">
        <v>9</v>
      </c>
      <c r="C3378" s="1142">
        <v>1</v>
      </c>
      <c r="D3378" s="1142">
        <v>10</v>
      </c>
      <c r="E3378" s="1142">
        <v>76</v>
      </c>
      <c r="F3378" s="1143" t="str">
        <f t="shared" si="104"/>
        <v>02.09.01.10.076</v>
      </c>
      <c r="G3378" s="1144"/>
      <c r="H3378" s="1142" t="s">
        <v>3971</v>
      </c>
      <c r="J3378" s="1142" t="str">
        <f t="shared" si="105"/>
        <v>02.09.01.10.076 Alat Ukur Sudut</v>
      </c>
    </row>
    <row r="3379" spans="1:10" x14ac:dyDescent="0.25">
      <c r="A3379" s="1142">
        <v>2</v>
      </c>
      <c r="B3379" s="1142">
        <v>9</v>
      </c>
      <c r="C3379" s="1142">
        <v>1</v>
      </c>
      <c r="D3379" s="1142">
        <v>10</v>
      </c>
      <c r="E3379" s="1142">
        <v>77</v>
      </c>
      <c r="F3379" s="1143" t="str">
        <f t="shared" si="104"/>
        <v>02.09.01.10.077</v>
      </c>
      <c r="G3379" s="1144"/>
      <c r="H3379" s="1142" t="s">
        <v>3972</v>
      </c>
      <c r="J3379" s="1142" t="str">
        <f t="shared" si="105"/>
        <v>02.09.01.10.077 Data Processor</v>
      </c>
    </row>
    <row r="3380" spans="1:10" x14ac:dyDescent="0.25">
      <c r="A3380" s="1142">
        <v>2</v>
      </c>
      <c r="B3380" s="1142">
        <v>9</v>
      </c>
      <c r="C3380" s="1142">
        <v>1</v>
      </c>
      <c r="D3380" s="1142">
        <v>10</v>
      </c>
      <c r="E3380" s="1142">
        <v>78</v>
      </c>
      <c r="F3380" s="1143" t="str">
        <f t="shared" si="104"/>
        <v>02.09.01.10.078</v>
      </c>
      <c r="G3380" s="1144"/>
      <c r="H3380" s="1142" t="s">
        <v>3973</v>
      </c>
      <c r="J3380" s="1142" t="str">
        <f t="shared" si="105"/>
        <v>02.09.01.10.078 Mesin Bubut Presisi</v>
      </c>
    </row>
    <row r="3381" spans="1:10" x14ac:dyDescent="0.25">
      <c r="A3381" s="1142">
        <v>2</v>
      </c>
      <c r="B3381" s="1142">
        <v>9</v>
      </c>
      <c r="C3381" s="1142">
        <v>1</v>
      </c>
      <c r="D3381" s="1142">
        <v>10</v>
      </c>
      <c r="E3381" s="1142">
        <v>79</v>
      </c>
      <c r="F3381" s="1143" t="str">
        <f t="shared" si="104"/>
        <v>02.09.01.10.079</v>
      </c>
      <c r="G3381" s="1144"/>
      <c r="H3381" s="1142" t="s">
        <v>3974</v>
      </c>
      <c r="J3381" s="1142" t="str">
        <f t="shared" si="105"/>
        <v>02.09.01.10.079 60 Mesin Milling Prescisi</v>
      </c>
    </row>
    <row r="3382" spans="1:10" x14ac:dyDescent="0.25">
      <c r="A3382" s="1142">
        <v>2</v>
      </c>
      <c r="B3382" s="1142">
        <v>9</v>
      </c>
      <c r="C3382" s="1142">
        <v>1</v>
      </c>
      <c r="D3382" s="1142">
        <v>10</v>
      </c>
      <c r="E3382" s="1142">
        <v>80</v>
      </c>
      <c r="F3382" s="1143" t="str">
        <f t="shared" si="104"/>
        <v>02.09.01.10.080</v>
      </c>
      <c r="G3382" s="1144"/>
      <c r="H3382" s="1142" t="s">
        <v>3975</v>
      </c>
      <c r="J3382" s="1142" t="str">
        <f t="shared" si="105"/>
        <v>02.09.01.10.080 Schoper Folding Indoranche</v>
      </c>
    </row>
    <row r="3383" spans="1:10" x14ac:dyDescent="0.25">
      <c r="A3383" s="1142">
        <v>2</v>
      </c>
      <c r="B3383" s="1142">
        <v>9</v>
      </c>
      <c r="C3383" s="1142">
        <v>1</v>
      </c>
      <c r="D3383" s="1142">
        <v>10</v>
      </c>
      <c r="E3383" s="1142">
        <v>81</v>
      </c>
      <c r="F3383" s="1143" t="str">
        <f t="shared" si="104"/>
        <v>02.09.01.10.081</v>
      </c>
      <c r="G3383" s="1144"/>
      <c r="H3383" s="1142" t="s">
        <v>3976</v>
      </c>
      <c r="J3383" s="1142" t="str">
        <f t="shared" si="105"/>
        <v>02.09.01.10.081 Low Level Scanner</v>
      </c>
    </row>
    <row r="3384" spans="1:10" x14ac:dyDescent="0.25">
      <c r="A3384" s="1142">
        <v>2</v>
      </c>
      <c r="B3384" s="1142">
        <v>9</v>
      </c>
      <c r="C3384" s="1142">
        <v>1</v>
      </c>
      <c r="D3384" s="1142">
        <v>10</v>
      </c>
      <c r="E3384" s="1142">
        <v>82</v>
      </c>
      <c r="F3384" s="1143" t="str">
        <f t="shared" si="104"/>
        <v>02.09.01.10.082</v>
      </c>
      <c r="G3384" s="1144"/>
      <c r="H3384" s="1142" t="s">
        <v>3977</v>
      </c>
      <c r="J3384" s="1142" t="str">
        <f t="shared" si="105"/>
        <v>02.09.01.10.082 High Voltage Meter</v>
      </c>
    </row>
    <row r="3385" spans="1:10" x14ac:dyDescent="0.25">
      <c r="A3385" s="1142">
        <v>2</v>
      </c>
      <c r="B3385" s="1142">
        <v>9</v>
      </c>
      <c r="C3385" s="1142">
        <v>1</v>
      </c>
      <c r="D3385" s="1142">
        <v>10</v>
      </c>
      <c r="E3385" s="1142">
        <v>83</v>
      </c>
      <c r="F3385" s="1143" t="str">
        <f t="shared" si="104"/>
        <v>02.09.01.10.083</v>
      </c>
      <c r="G3385" s="1144"/>
      <c r="H3385" s="1142" t="s">
        <v>3978</v>
      </c>
      <c r="J3385" s="1142" t="str">
        <f t="shared" si="105"/>
        <v>02.09.01.10.083 Cutting &amp; Welding Kit</v>
      </c>
    </row>
    <row r="3386" spans="1:10" x14ac:dyDescent="0.25">
      <c r="A3386" s="1142">
        <v>2</v>
      </c>
      <c r="B3386" s="1142">
        <v>9</v>
      </c>
      <c r="C3386" s="1142">
        <v>1</v>
      </c>
      <c r="D3386" s="1142">
        <v>10</v>
      </c>
      <c r="E3386" s="1142">
        <v>84</v>
      </c>
      <c r="F3386" s="1143" t="str">
        <f t="shared" si="104"/>
        <v>02.09.01.10.084</v>
      </c>
      <c r="G3386" s="1144"/>
      <c r="H3386" s="1142" t="s">
        <v>3979</v>
      </c>
      <c r="J3386" s="1142" t="str">
        <f t="shared" si="105"/>
        <v>02.09.01.10.084 Heavy Duty Hidroulic Cilinder</v>
      </c>
    </row>
    <row r="3387" spans="1:10" x14ac:dyDescent="0.25">
      <c r="A3387" s="1142">
        <v>2</v>
      </c>
      <c r="B3387" s="1142">
        <v>9</v>
      </c>
      <c r="C3387" s="1142">
        <v>1</v>
      </c>
      <c r="D3387" s="1142">
        <v>10</v>
      </c>
      <c r="E3387" s="1142">
        <v>85</v>
      </c>
      <c r="F3387" s="1143" t="str">
        <f t="shared" si="104"/>
        <v>02.09.01.10.085</v>
      </c>
      <c r="G3387" s="1144"/>
      <c r="H3387" s="1142" t="s">
        <v>3980</v>
      </c>
      <c r="J3387" s="1142" t="str">
        <f t="shared" si="105"/>
        <v>02.09.01.10.085 Alat Uji Bakteri</v>
      </c>
    </row>
    <row r="3388" spans="1:10" x14ac:dyDescent="0.25">
      <c r="A3388" s="1142">
        <v>2</v>
      </c>
      <c r="B3388" s="1142">
        <v>9</v>
      </c>
      <c r="C3388" s="1142">
        <v>1</v>
      </c>
      <c r="D3388" s="1142">
        <v>10</v>
      </c>
      <c r="E3388" s="1142">
        <v>86</v>
      </c>
      <c r="F3388" s="1143" t="str">
        <f t="shared" si="104"/>
        <v>02.09.01.10.086</v>
      </c>
      <c r="G3388" s="1144"/>
      <c r="H3388" s="1142" t="s">
        <v>3981</v>
      </c>
      <c r="J3388" s="1142" t="str">
        <f t="shared" si="105"/>
        <v>02.09.01.10.086 Portable Polisshing Equipment</v>
      </c>
    </row>
    <row r="3389" spans="1:10" x14ac:dyDescent="0.25">
      <c r="A3389" s="1142">
        <v>2</v>
      </c>
      <c r="B3389" s="1142">
        <v>9</v>
      </c>
      <c r="C3389" s="1142">
        <v>1</v>
      </c>
      <c r="D3389" s="1142">
        <v>10</v>
      </c>
      <c r="E3389" s="1142">
        <v>87</v>
      </c>
      <c r="F3389" s="1143" t="str">
        <f t="shared" si="104"/>
        <v>02.09.01.10.087</v>
      </c>
      <c r="G3389" s="1144"/>
      <c r="H3389" s="1142" t="s">
        <v>3982</v>
      </c>
      <c r="J3389" s="1142" t="str">
        <f t="shared" si="105"/>
        <v>02.09.01.10.087 Spacemen Mount Press</v>
      </c>
    </row>
    <row r="3390" spans="1:10" x14ac:dyDescent="0.25">
      <c r="A3390" s="1142">
        <v>2</v>
      </c>
      <c r="B3390" s="1142">
        <v>9</v>
      </c>
      <c r="C3390" s="1142">
        <v>1</v>
      </c>
      <c r="D3390" s="1142">
        <v>10</v>
      </c>
      <c r="E3390" s="1142">
        <v>88</v>
      </c>
      <c r="F3390" s="1143" t="str">
        <f t="shared" si="104"/>
        <v>02.09.01.10.088</v>
      </c>
      <c r="G3390" s="1144"/>
      <c r="H3390" s="1142" t="s">
        <v>3983</v>
      </c>
      <c r="J3390" s="1142" t="str">
        <f t="shared" si="105"/>
        <v>02.09.01.10.088 Ultrassonic Flow Detector</v>
      </c>
    </row>
    <row r="3391" spans="1:10" x14ac:dyDescent="0.25">
      <c r="A3391" s="1142">
        <v>2</v>
      </c>
      <c r="B3391" s="1142">
        <v>9</v>
      </c>
      <c r="C3391" s="1142">
        <v>1</v>
      </c>
      <c r="D3391" s="1142">
        <v>10</v>
      </c>
      <c r="E3391" s="1142">
        <v>89</v>
      </c>
      <c r="F3391" s="1143" t="str">
        <f t="shared" si="104"/>
        <v>02.09.01.10.089</v>
      </c>
      <c r="G3391" s="1144"/>
      <c r="H3391" s="1142" t="s">
        <v>3984</v>
      </c>
      <c r="J3391" s="1142" t="str">
        <f t="shared" si="105"/>
        <v>02.09.01.10.089 Esab Tig weading Machine</v>
      </c>
    </row>
    <row r="3392" spans="1:10" x14ac:dyDescent="0.25">
      <c r="A3392" s="1142">
        <v>2</v>
      </c>
      <c r="B3392" s="1142">
        <v>9</v>
      </c>
      <c r="C3392" s="1142">
        <v>1</v>
      </c>
      <c r="D3392" s="1142">
        <v>10</v>
      </c>
      <c r="E3392" s="1142">
        <v>90</v>
      </c>
      <c r="F3392" s="1143" t="str">
        <f t="shared" si="104"/>
        <v>02.09.01.10.090</v>
      </c>
      <c r="G3392" s="1144"/>
      <c r="H3392" s="1142" t="s">
        <v>3985</v>
      </c>
      <c r="J3392" s="1142" t="str">
        <f t="shared" si="105"/>
        <v>02.09.01.10.090 Macnetic Perticle</v>
      </c>
    </row>
    <row r="3393" spans="1:10" x14ac:dyDescent="0.25">
      <c r="A3393" s="1142">
        <v>2</v>
      </c>
      <c r="B3393" s="1142">
        <v>9</v>
      </c>
      <c r="C3393" s="1142">
        <v>1</v>
      </c>
      <c r="D3393" s="1142">
        <v>10</v>
      </c>
      <c r="E3393" s="1142">
        <v>91</v>
      </c>
      <c r="F3393" s="1143" t="str">
        <f t="shared" si="104"/>
        <v>02.09.01.10.091</v>
      </c>
      <c r="G3393" s="1144"/>
      <c r="H3393" s="1142" t="s">
        <v>3986</v>
      </c>
      <c r="J3393" s="1142" t="str">
        <f t="shared" si="105"/>
        <v>02.09.01.10.091 Radio Graphis Equipment</v>
      </c>
    </row>
    <row r="3394" spans="1:10" x14ac:dyDescent="0.25">
      <c r="A3394" s="1142">
        <v>2</v>
      </c>
      <c r="B3394" s="1142">
        <v>9</v>
      </c>
      <c r="C3394" s="1142">
        <v>1</v>
      </c>
      <c r="D3394" s="1142">
        <v>10</v>
      </c>
      <c r="E3394" s="1142">
        <v>92</v>
      </c>
      <c r="F3394" s="1143" t="str">
        <f t="shared" si="104"/>
        <v>02.09.01.10.092</v>
      </c>
      <c r="G3394" s="1144"/>
      <c r="H3394" s="1142" t="s">
        <v>3987</v>
      </c>
      <c r="J3394" s="1142" t="str">
        <f t="shared" si="105"/>
        <v>02.09.01.10.092 Alat Uji Tekan Hydrostatic</v>
      </c>
    </row>
    <row r="3395" spans="1:10" x14ac:dyDescent="0.25">
      <c r="A3395" s="1142">
        <v>2</v>
      </c>
      <c r="B3395" s="1142">
        <v>9</v>
      </c>
      <c r="C3395" s="1142">
        <v>1</v>
      </c>
      <c r="D3395" s="1142">
        <v>10</v>
      </c>
      <c r="E3395" s="1142">
        <v>93</v>
      </c>
      <c r="F3395" s="1143" t="str">
        <f t="shared" si="104"/>
        <v>02.09.01.10.093</v>
      </c>
      <c r="G3395" s="1144"/>
      <c r="H3395" s="1142" t="s">
        <v>3988</v>
      </c>
      <c r="J3395" s="1142" t="str">
        <f t="shared" si="105"/>
        <v>02.09.01.10.093 Acoustic Emmission</v>
      </c>
    </row>
    <row r="3396" spans="1:10" x14ac:dyDescent="0.25">
      <c r="A3396" s="1142">
        <v>2</v>
      </c>
      <c r="B3396" s="1142">
        <v>9</v>
      </c>
      <c r="C3396" s="1142">
        <v>1</v>
      </c>
      <c r="D3396" s="1142">
        <v>10</v>
      </c>
      <c r="E3396" s="1142">
        <v>94</v>
      </c>
      <c r="F3396" s="1143" t="str">
        <f t="shared" ref="F3396:F3459" si="106">IF(A3396&lt;&gt;"",RIGHT("0"&amp;A3396,2)&amp;"."&amp;RIGHT("0"&amp;B3396,2)&amp;"."&amp;RIGHT("0"&amp;C3396,2)&amp;"."&amp;RIGHT("0"&amp;D3396,2)&amp;"."&amp;IF(LEN(E3396)&lt;3,RIGHT("00"&amp;E3396,3),E3396),"")</f>
        <v>02.09.01.10.094</v>
      </c>
      <c r="G3396" s="1144"/>
      <c r="H3396" s="1142" t="s">
        <v>3989</v>
      </c>
      <c r="J3396" s="1142" t="str">
        <f t="shared" ref="J3396:J3459" si="107">F3396&amp;" "&amp;H3396</f>
        <v>02.09.01.10.094 Level Rrecorder</v>
      </c>
    </row>
    <row r="3397" spans="1:10" x14ac:dyDescent="0.25">
      <c r="A3397" s="1142">
        <v>2</v>
      </c>
      <c r="B3397" s="1142">
        <v>9</v>
      </c>
      <c r="C3397" s="1142">
        <v>1</v>
      </c>
      <c r="D3397" s="1142">
        <v>10</v>
      </c>
      <c r="E3397" s="1142">
        <v>95</v>
      </c>
      <c r="F3397" s="1143" t="str">
        <f t="shared" si="106"/>
        <v>02.09.01.10.095</v>
      </c>
      <c r="G3397" s="1144"/>
      <c r="H3397" s="1142" t="s">
        <v>3990</v>
      </c>
      <c r="J3397" s="1142" t="str">
        <f t="shared" si="107"/>
        <v>02.09.01.10.095 Alat Electrolisa</v>
      </c>
    </row>
    <row r="3398" spans="1:10" x14ac:dyDescent="0.25">
      <c r="A3398" s="1142">
        <v>2</v>
      </c>
      <c r="B3398" s="1142">
        <v>9</v>
      </c>
      <c r="C3398" s="1142">
        <v>1</v>
      </c>
      <c r="D3398" s="1142">
        <v>10</v>
      </c>
      <c r="E3398" s="1142">
        <v>96</v>
      </c>
      <c r="F3398" s="1143" t="str">
        <f t="shared" si="106"/>
        <v>02.09.01.10.096</v>
      </c>
      <c r="G3398" s="1144"/>
      <c r="H3398" s="1142" t="s">
        <v>3991</v>
      </c>
      <c r="J3398" s="1142" t="str">
        <f t="shared" si="107"/>
        <v>02.09.01.10.096 Hand Roll</v>
      </c>
    </row>
    <row r="3399" spans="1:10" x14ac:dyDescent="0.25">
      <c r="A3399" s="1142">
        <v>2</v>
      </c>
      <c r="B3399" s="1142">
        <v>9</v>
      </c>
      <c r="C3399" s="1142">
        <v>1</v>
      </c>
      <c r="D3399" s="1142">
        <v>10</v>
      </c>
      <c r="E3399" s="1142">
        <v>97</v>
      </c>
      <c r="F3399" s="1143" t="str">
        <f t="shared" si="106"/>
        <v>02.09.01.10.097</v>
      </c>
      <c r="G3399" s="1144"/>
      <c r="H3399" s="1142" t="s">
        <v>3992</v>
      </c>
      <c r="J3399" s="1142" t="str">
        <f t="shared" si="107"/>
        <v>02.09.01.10.097 Iron Tester</v>
      </c>
    </row>
    <row r="3400" spans="1:10" x14ac:dyDescent="0.25">
      <c r="A3400" s="1142">
        <v>2</v>
      </c>
      <c r="B3400" s="1142">
        <v>9</v>
      </c>
      <c r="C3400" s="1142">
        <v>1</v>
      </c>
      <c r="D3400" s="1142">
        <v>10</v>
      </c>
      <c r="E3400" s="1142">
        <v>98</v>
      </c>
      <c r="F3400" s="1143" t="str">
        <f t="shared" si="106"/>
        <v>02.09.01.10.098</v>
      </c>
      <c r="G3400" s="1144"/>
      <c r="H3400" s="1142" t="s">
        <v>3993</v>
      </c>
      <c r="J3400" s="1142" t="str">
        <f t="shared" si="107"/>
        <v>02.09.01.10.098 Perspiration</v>
      </c>
    </row>
    <row r="3401" spans="1:10" x14ac:dyDescent="0.25">
      <c r="A3401" s="1142">
        <v>2</v>
      </c>
      <c r="B3401" s="1142">
        <v>9</v>
      </c>
      <c r="C3401" s="1142">
        <v>1</v>
      </c>
      <c r="D3401" s="1142">
        <v>10</v>
      </c>
      <c r="E3401" s="1142">
        <v>99</v>
      </c>
      <c r="F3401" s="1143" t="str">
        <f t="shared" si="106"/>
        <v>02.09.01.10.099</v>
      </c>
      <c r="G3401" s="1144"/>
      <c r="H3401" s="1142" t="s">
        <v>3994</v>
      </c>
      <c r="J3401" s="1142" t="str">
        <f t="shared" si="107"/>
        <v>02.09.01.10.099 Yam Friction &amp; Rubbing Tester</v>
      </c>
    </row>
    <row r="3402" spans="1:10" x14ac:dyDescent="0.25">
      <c r="A3402" s="1142">
        <v>2</v>
      </c>
      <c r="B3402" s="1142">
        <v>9</v>
      </c>
      <c r="C3402" s="1142">
        <v>1</v>
      </c>
      <c r="D3402" s="1142">
        <v>10</v>
      </c>
      <c r="E3402" s="1142">
        <v>100</v>
      </c>
      <c r="F3402" s="1143" t="str">
        <f t="shared" si="106"/>
        <v>02.09.01.10.100</v>
      </c>
      <c r="G3402" s="1144"/>
      <c r="H3402" s="1142" t="s">
        <v>3995</v>
      </c>
      <c r="J3402" s="1142" t="str">
        <f t="shared" si="107"/>
        <v>02.09.01.10.100 Alat Lab. Logam, Mesin, Listrik Lain-Lain</v>
      </c>
    </row>
    <row r="3403" spans="1:10" x14ac:dyDescent="0.25">
      <c r="A3403" s="1142">
        <v>2</v>
      </c>
      <c r="B3403" s="1142">
        <v>9</v>
      </c>
      <c r="C3403" s="1142">
        <v>1</v>
      </c>
      <c r="D3403" s="1142">
        <v>11</v>
      </c>
      <c r="E3403" s="1142">
        <v>1</v>
      </c>
      <c r="F3403" s="1143" t="str">
        <f t="shared" si="106"/>
        <v>02.09.01.11.001</v>
      </c>
      <c r="G3403" s="1144"/>
      <c r="H3403" s="1142" t="s">
        <v>3996</v>
      </c>
      <c r="J3403" s="1142" t="str">
        <f t="shared" si="107"/>
        <v>02.09.01.11.001 Coloumetric Planting</v>
      </c>
    </row>
    <row r="3404" spans="1:10" x14ac:dyDescent="0.25">
      <c r="A3404" s="1142">
        <v>2</v>
      </c>
      <c r="B3404" s="1142">
        <v>9</v>
      </c>
      <c r="C3404" s="1142">
        <v>1</v>
      </c>
      <c r="D3404" s="1142">
        <v>11</v>
      </c>
      <c r="E3404" s="1142">
        <v>2</v>
      </c>
      <c r="F3404" s="1143" t="str">
        <f t="shared" si="106"/>
        <v>02.09.01.11.002</v>
      </c>
      <c r="G3404" s="1144"/>
      <c r="H3404" s="1142" t="s">
        <v>3997</v>
      </c>
      <c r="J3404" s="1142" t="str">
        <f t="shared" si="107"/>
        <v>02.09.01.11.002 Alat Uji Pukul Bola Bulutangkis</v>
      </c>
    </row>
    <row r="3405" spans="1:10" x14ac:dyDescent="0.25">
      <c r="A3405" s="1142">
        <v>2</v>
      </c>
      <c r="B3405" s="1142">
        <v>9</v>
      </c>
      <c r="C3405" s="1142">
        <v>1</v>
      </c>
      <c r="D3405" s="1142">
        <v>11</v>
      </c>
      <c r="E3405" s="1142">
        <v>3</v>
      </c>
      <c r="F3405" s="1143" t="str">
        <f t="shared" si="106"/>
        <v>02.09.01.11.003</v>
      </c>
      <c r="G3405" s="1144"/>
      <c r="H3405" s="1142" t="s">
        <v>3998</v>
      </c>
      <c r="J3405" s="1142" t="str">
        <f t="shared" si="107"/>
        <v>02.09.01.11.003 Temperatus &amp; Humadity Tester</v>
      </c>
    </row>
    <row r="3406" spans="1:10" x14ac:dyDescent="0.25">
      <c r="A3406" s="1142">
        <v>2</v>
      </c>
      <c r="B3406" s="1142">
        <v>9</v>
      </c>
      <c r="C3406" s="1142">
        <v>1</v>
      </c>
      <c r="D3406" s="1142">
        <v>11</v>
      </c>
      <c r="E3406" s="1142">
        <v>4</v>
      </c>
      <c r="F3406" s="1143" t="str">
        <f t="shared" si="106"/>
        <v>02.09.01.11.004</v>
      </c>
      <c r="G3406" s="1144"/>
      <c r="H3406" s="1142" t="s">
        <v>3999</v>
      </c>
      <c r="J3406" s="1142" t="str">
        <f t="shared" si="107"/>
        <v>02.09.01.11.004 Alat Uji Diameter</v>
      </c>
    </row>
    <row r="3407" spans="1:10" x14ac:dyDescent="0.25">
      <c r="A3407" s="1142">
        <v>2</v>
      </c>
      <c r="B3407" s="1142">
        <v>9</v>
      </c>
      <c r="C3407" s="1142">
        <v>1</v>
      </c>
      <c r="D3407" s="1142">
        <v>11</v>
      </c>
      <c r="E3407" s="1142">
        <v>5</v>
      </c>
      <c r="F3407" s="1143" t="str">
        <f t="shared" si="106"/>
        <v>02.09.01.11.005</v>
      </c>
      <c r="G3407" s="1144"/>
      <c r="H3407" s="1142" t="s">
        <v>4000</v>
      </c>
      <c r="J3407" s="1142" t="str">
        <f t="shared" si="107"/>
        <v>02.09.01.11.005 Digital Mealting Point</v>
      </c>
    </row>
    <row r="3408" spans="1:10" x14ac:dyDescent="0.25">
      <c r="A3408" s="1142">
        <v>2</v>
      </c>
      <c r="B3408" s="1142">
        <v>9</v>
      </c>
      <c r="C3408" s="1142">
        <v>1</v>
      </c>
      <c r="D3408" s="1142">
        <v>11</v>
      </c>
      <c r="E3408" s="1142">
        <v>6</v>
      </c>
      <c r="F3408" s="1143" t="str">
        <f t="shared" si="106"/>
        <v>02.09.01.11.006</v>
      </c>
      <c r="G3408" s="1144"/>
      <c r="H3408" s="1142" t="s">
        <v>4001</v>
      </c>
      <c r="J3408" s="1142" t="str">
        <f t="shared" si="107"/>
        <v>02.09.01.11.006 Alat Uji Gas Buang</v>
      </c>
    </row>
    <row r="3409" spans="1:10" x14ac:dyDescent="0.25">
      <c r="A3409" s="1142">
        <v>2</v>
      </c>
      <c r="B3409" s="1142">
        <v>9</v>
      </c>
      <c r="C3409" s="1142">
        <v>1</v>
      </c>
      <c r="D3409" s="1142">
        <v>11</v>
      </c>
      <c r="E3409" s="1142">
        <v>7</v>
      </c>
      <c r="F3409" s="1143" t="str">
        <f t="shared" si="106"/>
        <v>02.09.01.11.007</v>
      </c>
      <c r="G3409" s="1144"/>
      <c r="H3409" s="1142" t="s">
        <v>4002</v>
      </c>
      <c r="J3409" s="1142" t="str">
        <f t="shared" si="107"/>
        <v>02.09.01.11.007 Xyclo Crack Detector Kit</v>
      </c>
    </row>
    <row r="3410" spans="1:10" x14ac:dyDescent="0.25">
      <c r="A3410" s="1142">
        <v>2</v>
      </c>
      <c r="B3410" s="1142">
        <v>9</v>
      </c>
      <c r="C3410" s="1142">
        <v>1</v>
      </c>
      <c r="D3410" s="1142">
        <v>11</v>
      </c>
      <c r="E3410" s="1142">
        <v>8</v>
      </c>
      <c r="F3410" s="1143" t="str">
        <f t="shared" si="106"/>
        <v>02.09.01.11.008</v>
      </c>
      <c r="G3410" s="1144"/>
      <c r="H3410" s="1142" t="s">
        <v>2398</v>
      </c>
      <c r="J3410" s="1142" t="str">
        <f t="shared" si="107"/>
        <v>02.09.01.11.008 Digital</v>
      </c>
    </row>
    <row r="3411" spans="1:10" x14ac:dyDescent="0.25">
      <c r="A3411" s="1142">
        <v>2</v>
      </c>
      <c r="B3411" s="1142">
        <v>9</v>
      </c>
      <c r="C3411" s="1142">
        <v>1</v>
      </c>
      <c r="D3411" s="1142">
        <v>11</v>
      </c>
      <c r="E3411" s="1142">
        <v>9</v>
      </c>
      <c r="F3411" s="1143" t="str">
        <f t="shared" si="106"/>
        <v>02.09.01.11.009</v>
      </c>
      <c r="G3411" s="1144"/>
      <c r="H3411" s="1142" t="s">
        <v>4003</v>
      </c>
      <c r="J3411" s="1142" t="str">
        <f t="shared" si="107"/>
        <v>02.09.01.11.009 Indicator</v>
      </c>
    </row>
    <row r="3412" spans="1:10" x14ac:dyDescent="0.25">
      <c r="A3412" s="1142">
        <v>2</v>
      </c>
      <c r="B3412" s="1142">
        <v>9</v>
      </c>
      <c r="C3412" s="1142">
        <v>1</v>
      </c>
      <c r="D3412" s="1142">
        <v>11</v>
      </c>
      <c r="E3412" s="1142">
        <v>10</v>
      </c>
      <c r="F3412" s="1143" t="str">
        <f t="shared" si="106"/>
        <v>02.09.01.11.010</v>
      </c>
      <c r="G3412" s="1144"/>
      <c r="H3412" s="1142" t="s">
        <v>4004</v>
      </c>
      <c r="J3412" s="1142" t="str">
        <f t="shared" si="107"/>
        <v>02.09.01.11.010 Thecnometer Digital Multimeter</v>
      </c>
    </row>
    <row r="3413" spans="1:10" x14ac:dyDescent="0.25">
      <c r="A3413" s="1142">
        <v>2</v>
      </c>
      <c r="B3413" s="1142">
        <v>9</v>
      </c>
      <c r="C3413" s="1142">
        <v>1</v>
      </c>
      <c r="D3413" s="1142">
        <v>11</v>
      </c>
      <c r="E3413" s="1142">
        <v>11</v>
      </c>
      <c r="F3413" s="1143" t="str">
        <f t="shared" si="106"/>
        <v>02.09.01.11.011</v>
      </c>
      <c r="G3413" s="1144"/>
      <c r="H3413" s="1142" t="s">
        <v>4005</v>
      </c>
      <c r="J3413" s="1142" t="str">
        <f t="shared" si="107"/>
        <v>02.09.01.11.011 Uniteurep Tible Supya</v>
      </c>
    </row>
    <row r="3414" spans="1:10" x14ac:dyDescent="0.25">
      <c r="A3414" s="1142">
        <v>2</v>
      </c>
      <c r="B3414" s="1142">
        <v>9</v>
      </c>
      <c r="C3414" s="1142">
        <v>1</v>
      </c>
      <c r="D3414" s="1142">
        <v>11</v>
      </c>
      <c r="E3414" s="1142">
        <v>12</v>
      </c>
      <c r="F3414" s="1143" t="str">
        <f t="shared" si="106"/>
        <v>02.09.01.11.012</v>
      </c>
      <c r="G3414" s="1144"/>
      <c r="H3414" s="1142" t="s">
        <v>4006</v>
      </c>
      <c r="J3414" s="1142" t="str">
        <f t="shared" si="107"/>
        <v>02.09.01.11.012 Ultrasonic Thickness Meter</v>
      </c>
    </row>
    <row r="3415" spans="1:10" x14ac:dyDescent="0.25">
      <c r="A3415" s="1142">
        <v>2</v>
      </c>
      <c r="B3415" s="1142">
        <v>9</v>
      </c>
      <c r="C3415" s="1142">
        <v>1</v>
      </c>
      <c r="D3415" s="1142">
        <v>11</v>
      </c>
      <c r="E3415" s="1142">
        <v>13</v>
      </c>
      <c r="F3415" s="1143" t="str">
        <f t="shared" si="106"/>
        <v>02.09.01.11.013</v>
      </c>
      <c r="G3415" s="1144"/>
      <c r="H3415" s="1142" t="s">
        <v>4007</v>
      </c>
      <c r="J3415" s="1142" t="str">
        <f t="shared" si="107"/>
        <v>02.09.01.11.013 Teorgue Wrench with Sockat Head</v>
      </c>
    </row>
    <row r="3416" spans="1:10" x14ac:dyDescent="0.25">
      <c r="A3416" s="1142">
        <v>2</v>
      </c>
      <c r="B3416" s="1142">
        <v>9</v>
      </c>
      <c r="C3416" s="1142">
        <v>1</v>
      </c>
      <c r="D3416" s="1142">
        <v>11</v>
      </c>
      <c r="E3416" s="1142">
        <v>14</v>
      </c>
      <c r="F3416" s="1143" t="str">
        <f t="shared" si="106"/>
        <v>02.09.01.11.014</v>
      </c>
      <c r="G3416" s="1144"/>
      <c r="H3416" s="1142" t="s">
        <v>4008</v>
      </c>
      <c r="J3416" s="1142" t="str">
        <f t="shared" si="107"/>
        <v>02.09.01.11.014 Mega Ohm Meter</v>
      </c>
    </row>
    <row r="3417" spans="1:10" x14ac:dyDescent="0.25">
      <c r="A3417" s="1142">
        <v>2</v>
      </c>
      <c r="B3417" s="1142">
        <v>9</v>
      </c>
      <c r="C3417" s="1142">
        <v>1</v>
      </c>
      <c r="D3417" s="1142">
        <v>11</v>
      </c>
      <c r="E3417" s="1142">
        <v>15</v>
      </c>
      <c r="F3417" s="1143" t="str">
        <f t="shared" si="106"/>
        <v>02.09.01.11.015</v>
      </c>
      <c r="G3417" s="1144"/>
      <c r="H3417" s="1142" t="s">
        <v>4009</v>
      </c>
      <c r="J3417" s="1142" t="str">
        <f t="shared" si="107"/>
        <v>02.09.01.11.015 Vemeir Caliper Hight Gauge</v>
      </c>
    </row>
    <row r="3418" spans="1:10" x14ac:dyDescent="0.25">
      <c r="A3418" s="1142">
        <v>2</v>
      </c>
      <c r="B3418" s="1142">
        <v>9</v>
      </c>
      <c r="C3418" s="1142">
        <v>1</v>
      </c>
      <c r="D3418" s="1142">
        <v>11</v>
      </c>
      <c r="E3418" s="1142">
        <v>16</v>
      </c>
      <c r="F3418" s="1143" t="str">
        <f t="shared" si="106"/>
        <v>02.09.01.11.016</v>
      </c>
      <c r="G3418" s="1144"/>
      <c r="H3418" s="1142" t="s">
        <v>4010</v>
      </c>
      <c r="J3418" s="1142" t="str">
        <f t="shared" si="107"/>
        <v>02.09.01.11.016 Precission Bevel Protector</v>
      </c>
    </row>
    <row r="3419" spans="1:10" x14ac:dyDescent="0.25">
      <c r="A3419" s="1142">
        <v>2</v>
      </c>
      <c r="B3419" s="1142">
        <v>9</v>
      </c>
      <c r="C3419" s="1142">
        <v>1</v>
      </c>
      <c r="D3419" s="1142">
        <v>11</v>
      </c>
      <c r="E3419" s="1142">
        <v>17</v>
      </c>
      <c r="F3419" s="1143" t="str">
        <f t="shared" si="106"/>
        <v>02.09.01.11.017</v>
      </c>
      <c r="G3419" s="1144"/>
      <c r="H3419" s="1142" t="s">
        <v>4011</v>
      </c>
      <c r="J3419" s="1142" t="str">
        <f t="shared" si="107"/>
        <v>02.09.01.11.017 Engineers Combination Sgure Set</v>
      </c>
    </row>
    <row r="3420" spans="1:10" x14ac:dyDescent="0.25">
      <c r="A3420" s="1142">
        <v>2</v>
      </c>
      <c r="B3420" s="1142">
        <v>9</v>
      </c>
      <c r="C3420" s="1142">
        <v>1</v>
      </c>
      <c r="D3420" s="1142">
        <v>11</v>
      </c>
      <c r="E3420" s="1142">
        <v>18</v>
      </c>
      <c r="F3420" s="1143" t="str">
        <f t="shared" si="106"/>
        <v>02.09.01.11.018</v>
      </c>
      <c r="G3420" s="1144"/>
      <c r="H3420" s="1142" t="s">
        <v>4012</v>
      </c>
      <c r="J3420" s="1142" t="str">
        <f t="shared" si="107"/>
        <v>02.09.01.11.018 Drying Oven</v>
      </c>
    </row>
    <row r="3421" spans="1:10" x14ac:dyDescent="0.25">
      <c r="A3421" s="1142">
        <v>2</v>
      </c>
      <c r="B3421" s="1142">
        <v>9</v>
      </c>
      <c r="C3421" s="1142">
        <v>1</v>
      </c>
      <c r="D3421" s="1142">
        <v>11</v>
      </c>
      <c r="E3421" s="1142">
        <v>19</v>
      </c>
      <c r="F3421" s="1143" t="str">
        <f t="shared" si="106"/>
        <v>02.09.01.11.019</v>
      </c>
      <c r="G3421" s="1144"/>
      <c r="H3421" s="1142" t="s">
        <v>4013</v>
      </c>
      <c r="J3421" s="1142" t="str">
        <f t="shared" si="107"/>
        <v>02.09.01.11.019 Vibration Test Equipment</v>
      </c>
    </row>
    <row r="3422" spans="1:10" x14ac:dyDescent="0.25">
      <c r="A3422" s="1142">
        <v>2</v>
      </c>
      <c r="B3422" s="1142">
        <v>9</v>
      </c>
      <c r="C3422" s="1142">
        <v>1</v>
      </c>
      <c r="D3422" s="1142">
        <v>11</v>
      </c>
      <c r="E3422" s="1142">
        <v>20</v>
      </c>
      <c r="F3422" s="1143" t="str">
        <f t="shared" si="106"/>
        <v>02.09.01.11.020</v>
      </c>
      <c r="G3422" s="1144"/>
      <c r="H3422" s="1142" t="s">
        <v>4014</v>
      </c>
      <c r="J3422" s="1142" t="str">
        <f t="shared" si="107"/>
        <v>02.09.01.11.020 Measurering  Instrument</v>
      </c>
    </row>
    <row r="3423" spans="1:10" x14ac:dyDescent="0.25">
      <c r="A3423" s="1142">
        <v>2</v>
      </c>
      <c r="B3423" s="1142">
        <v>9</v>
      </c>
      <c r="C3423" s="1142">
        <v>1</v>
      </c>
      <c r="D3423" s="1142">
        <v>11</v>
      </c>
      <c r="E3423" s="1142">
        <v>21</v>
      </c>
      <c r="F3423" s="1143" t="str">
        <f t="shared" si="106"/>
        <v>02.09.01.11.021</v>
      </c>
      <c r="G3423" s="1144"/>
      <c r="H3423" s="1142" t="s">
        <v>4015</v>
      </c>
      <c r="J3423" s="1142" t="str">
        <f t="shared" si="107"/>
        <v>02.09.01.11.021 Permenet Magnit Kit</v>
      </c>
    </row>
    <row r="3424" spans="1:10" x14ac:dyDescent="0.25">
      <c r="A3424" s="1142">
        <v>2</v>
      </c>
      <c r="B3424" s="1142">
        <v>9</v>
      </c>
      <c r="C3424" s="1142">
        <v>1</v>
      </c>
      <c r="D3424" s="1142">
        <v>11</v>
      </c>
      <c r="E3424" s="1142">
        <v>22</v>
      </c>
      <c r="F3424" s="1143" t="str">
        <f t="shared" si="106"/>
        <v>02.09.01.11.022</v>
      </c>
      <c r="G3424" s="1144"/>
      <c r="H3424" s="1142" t="s">
        <v>4016</v>
      </c>
      <c r="J3424" s="1142" t="str">
        <f t="shared" si="107"/>
        <v>02.09.01.11.022 Reflectence</v>
      </c>
    </row>
    <row r="3425" spans="1:10" x14ac:dyDescent="0.25">
      <c r="A3425" s="1142">
        <v>2</v>
      </c>
      <c r="B3425" s="1142">
        <v>9</v>
      </c>
      <c r="C3425" s="1142">
        <v>1</v>
      </c>
      <c r="D3425" s="1142">
        <v>11</v>
      </c>
      <c r="E3425" s="1142">
        <v>23</v>
      </c>
      <c r="F3425" s="1143" t="str">
        <f t="shared" si="106"/>
        <v>02.09.01.11.023</v>
      </c>
      <c r="G3425" s="1144"/>
      <c r="H3425" s="1142" t="s">
        <v>4017</v>
      </c>
      <c r="J3425" s="1142" t="str">
        <f t="shared" si="107"/>
        <v>02.09.01.11.023 Bondet Searing Jig For DISK Pad</v>
      </c>
    </row>
    <row r="3426" spans="1:10" x14ac:dyDescent="0.25">
      <c r="A3426" s="1142">
        <v>2</v>
      </c>
      <c r="B3426" s="1142">
        <v>9</v>
      </c>
      <c r="C3426" s="1142">
        <v>1</v>
      </c>
      <c r="D3426" s="1142">
        <v>11</v>
      </c>
      <c r="E3426" s="1142">
        <v>24</v>
      </c>
      <c r="F3426" s="1143" t="str">
        <f t="shared" si="106"/>
        <v>02.09.01.11.024</v>
      </c>
      <c r="G3426" s="1144"/>
      <c r="H3426" s="1142" t="s">
        <v>4018</v>
      </c>
      <c r="J3426" s="1142" t="str">
        <f t="shared" si="107"/>
        <v>02.09.01.11.024 Sperometer for Miror</v>
      </c>
    </row>
    <row r="3427" spans="1:10" x14ac:dyDescent="0.25">
      <c r="A3427" s="1142">
        <v>2</v>
      </c>
      <c r="B3427" s="1142">
        <v>9</v>
      </c>
      <c r="C3427" s="1142">
        <v>1</v>
      </c>
      <c r="D3427" s="1142">
        <v>11</v>
      </c>
      <c r="E3427" s="1142">
        <v>25</v>
      </c>
      <c r="F3427" s="1143" t="str">
        <f t="shared" si="106"/>
        <v>02.09.01.11.025</v>
      </c>
      <c r="G3427" s="1144"/>
      <c r="H3427" s="1142" t="s">
        <v>4019</v>
      </c>
      <c r="J3427" s="1142" t="str">
        <f t="shared" si="107"/>
        <v>02.09.01.11.025 Resure Relaxian for Miror</v>
      </c>
    </row>
    <row r="3428" spans="1:10" x14ac:dyDescent="0.25">
      <c r="A3428" s="1142">
        <v>2</v>
      </c>
      <c r="B3428" s="1142">
        <v>9</v>
      </c>
      <c r="C3428" s="1142">
        <v>1</v>
      </c>
      <c r="D3428" s="1142">
        <v>11</v>
      </c>
      <c r="E3428" s="1142">
        <v>26</v>
      </c>
      <c r="F3428" s="1143" t="str">
        <f t="shared" si="106"/>
        <v>02.09.01.11.026</v>
      </c>
      <c r="G3428" s="1144"/>
      <c r="H3428" s="1142" t="s">
        <v>4020</v>
      </c>
      <c r="J3428" s="1142" t="str">
        <f t="shared" si="107"/>
        <v>02.09.01.11.026 Shook Relaxion Jig for Brake Linning</v>
      </c>
    </row>
    <row r="3429" spans="1:10" x14ac:dyDescent="0.25">
      <c r="A3429" s="1142">
        <v>2</v>
      </c>
      <c r="B3429" s="1142">
        <v>9</v>
      </c>
      <c r="C3429" s="1142">
        <v>1</v>
      </c>
      <c r="D3429" s="1142">
        <v>11</v>
      </c>
      <c r="E3429" s="1142">
        <v>27</v>
      </c>
      <c r="F3429" s="1143" t="str">
        <f t="shared" si="106"/>
        <v>02.09.01.11.027</v>
      </c>
      <c r="G3429" s="1144"/>
      <c r="H3429" s="1142" t="s">
        <v>4021</v>
      </c>
      <c r="J3429" s="1142" t="str">
        <f t="shared" si="107"/>
        <v>02.09.01.11.027 Presurizing for Brake Linning</v>
      </c>
    </row>
    <row r="3430" spans="1:10" x14ac:dyDescent="0.25">
      <c r="A3430" s="1142">
        <v>2</v>
      </c>
      <c r="B3430" s="1142">
        <v>9</v>
      </c>
      <c r="C3430" s="1142">
        <v>1</v>
      </c>
      <c r="D3430" s="1142">
        <v>11</v>
      </c>
      <c r="E3430" s="1142">
        <v>28</v>
      </c>
      <c r="F3430" s="1143" t="str">
        <f t="shared" si="106"/>
        <v>02.09.01.11.028</v>
      </c>
      <c r="G3430" s="1144"/>
      <c r="H3430" s="1142" t="s">
        <v>4022</v>
      </c>
      <c r="J3430" s="1142" t="str">
        <f t="shared" si="107"/>
        <v>02.09.01.11.028 Peeling Force for Disk Pads</v>
      </c>
    </row>
    <row r="3431" spans="1:10" x14ac:dyDescent="0.25">
      <c r="A3431" s="1142">
        <v>2</v>
      </c>
      <c r="B3431" s="1142">
        <v>9</v>
      </c>
      <c r="C3431" s="1142">
        <v>1</v>
      </c>
      <c r="D3431" s="1142">
        <v>11</v>
      </c>
      <c r="E3431" s="1142">
        <v>29</v>
      </c>
      <c r="F3431" s="1143" t="str">
        <f t="shared" si="106"/>
        <v>02.09.01.11.029</v>
      </c>
      <c r="G3431" s="1144"/>
      <c r="H3431" s="1142" t="s">
        <v>4023</v>
      </c>
      <c r="J3431" s="1142" t="str">
        <f t="shared" si="107"/>
        <v>02.09.01.11.029 Distribution Factor Tester for Miror</v>
      </c>
    </row>
    <row r="3432" spans="1:10" x14ac:dyDescent="0.25">
      <c r="A3432" s="1142">
        <v>2</v>
      </c>
      <c r="B3432" s="1142">
        <v>9</v>
      </c>
      <c r="C3432" s="1142">
        <v>1</v>
      </c>
      <c r="D3432" s="1142">
        <v>11</v>
      </c>
      <c r="E3432" s="1142">
        <v>30</v>
      </c>
      <c r="F3432" s="1143" t="str">
        <f t="shared" si="106"/>
        <v>02.09.01.11.030</v>
      </c>
      <c r="G3432" s="1144"/>
      <c r="H3432" s="1142" t="s">
        <v>4024</v>
      </c>
      <c r="J3432" s="1142" t="str">
        <f t="shared" si="107"/>
        <v>02.09.01.11.030 Probe MWB 704  NBB</v>
      </c>
    </row>
    <row r="3433" spans="1:10" x14ac:dyDescent="0.25">
      <c r="A3433" s="1142">
        <v>2</v>
      </c>
      <c r="B3433" s="1142">
        <v>9</v>
      </c>
      <c r="C3433" s="1142">
        <v>1</v>
      </c>
      <c r="D3433" s="1142">
        <v>11</v>
      </c>
      <c r="E3433" s="1142">
        <v>31</v>
      </c>
      <c r="F3433" s="1143" t="str">
        <f t="shared" si="106"/>
        <v>02.09.01.11.031</v>
      </c>
      <c r="G3433" s="1144"/>
      <c r="H3433" s="1142" t="s">
        <v>4025</v>
      </c>
      <c r="J3433" s="1142" t="str">
        <f t="shared" si="107"/>
        <v>02.09.01.11.031 Cole Palmer Immeersion Calculator</v>
      </c>
    </row>
    <row r="3434" spans="1:10" x14ac:dyDescent="0.25">
      <c r="A3434" s="1142">
        <v>2</v>
      </c>
      <c r="B3434" s="1142">
        <v>9</v>
      </c>
      <c r="C3434" s="1142">
        <v>1</v>
      </c>
      <c r="D3434" s="1142">
        <v>11</v>
      </c>
      <c r="E3434" s="1142">
        <v>32</v>
      </c>
      <c r="F3434" s="1143" t="str">
        <f t="shared" si="106"/>
        <v>02.09.01.11.032</v>
      </c>
      <c r="G3434" s="1144"/>
      <c r="H3434" s="1142" t="s">
        <v>2125</v>
      </c>
      <c r="J3434" s="1142" t="str">
        <f t="shared" si="107"/>
        <v>02.09.01.11.032 Step Up/Down</v>
      </c>
    </row>
    <row r="3435" spans="1:10" x14ac:dyDescent="0.25">
      <c r="A3435" s="1142">
        <v>2</v>
      </c>
      <c r="B3435" s="1142">
        <v>9</v>
      </c>
      <c r="C3435" s="1142">
        <v>1</v>
      </c>
      <c r="D3435" s="1142">
        <v>11</v>
      </c>
      <c r="E3435" s="1142">
        <v>33</v>
      </c>
      <c r="F3435" s="1143" t="str">
        <f t="shared" si="106"/>
        <v>02.09.01.11.033</v>
      </c>
      <c r="G3435" s="1144"/>
      <c r="H3435" s="1142" t="s">
        <v>2775</v>
      </c>
      <c r="J3435" s="1142" t="str">
        <f t="shared" si="107"/>
        <v>02.09.01.11.033 X Ray Unit</v>
      </c>
    </row>
    <row r="3436" spans="1:10" x14ac:dyDescent="0.25">
      <c r="A3436" s="1142">
        <v>2</v>
      </c>
      <c r="B3436" s="1142">
        <v>9</v>
      </c>
      <c r="C3436" s="1142">
        <v>1</v>
      </c>
      <c r="D3436" s="1142">
        <v>11</v>
      </c>
      <c r="E3436" s="1142">
        <v>34</v>
      </c>
      <c r="F3436" s="1143" t="str">
        <f t="shared" si="106"/>
        <v>02.09.01.11.034</v>
      </c>
      <c r="G3436" s="1144"/>
      <c r="H3436" s="1142" t="s">
        <v>4026</v>
      </c>
      <c r="J3436" s="1142" t="str">
        <f t="shared" si="107"/>
        <v>02.09.01.11.034 Hot Water Hosty Type 50</v>
      </c>
    </row>
    <row r="3437" spans="1:10" x14ac:dyDescent="0.25">
      <c r="A3437" s="1142">
        <v>2</v>
      </c>
      <c r="B3437" s="1142">
        <v>9</v>
      </c>
      <c r="C3437" s="1142">
        <v>1</v>
      </c>
      <c r="D3437" s="1142">
        <v>11</v>
      </c>
      <c r="E3437" s="1142">
        <v>35</v>
      </c>
      <c r="F3437" s="1143" t="str">
        <f t="shared" si="106"/>
        <v>02.09.01.11.035</v>
      </c>
      <c r="G3437" s="1144"/>
      <c r="H3437" s="1142" t="s">
        <v>4027</v>
      </c>
      <c r="J3437" s="1142" t="str">
        <f t="shared" si="107"/>
        <v>02.09.01.11.035 Mofile Furnance</v>
      </c>
    </row>
    <row r="3438" spans="1:10" x14ac:dyDescent="0.25">
      <c r="A3438" s="1142">
        <v>2</v>
      </c>
      <c r="B3438" s="1142">
        <v>9</v>
      </c>
      <c r="C3438" s="1142">
        <v>1</v>
      </c>
      <c r="D3438" s="1142">
        <v>11</v>
      </c>
      <c r="E3438" s="1142">
        <v>36</v>
      </c>
      <c r="F3438" s="1143" t="str">
        <f t="shared" si="106"/>
        <v>02.09.01.11.036</v>
      </c>
      <c r="G3438" s="1144"/>
      <c r="H3438" s="1142" t="s">
        <v>4028</v>
      </c>
      <c r="J3438" s="1142" t="str">
        <f t="shared" si="107"/>
        <v>02.09.01.11.036 Cylotex\Sample Min</v>
      </c>
    </row>
    <row r="3439" spans="1:10" x14ac:dyDescent="0.25">
      <c r="A3439" s="1142">
        <v>2</v>
      </c>
      <c r="B3439" s="1142">
        <v>9</v>
      </c>
      <c r="C3439" s="1142">
        <v>1</v>
      </c>
      <c r="D3439" s="1142">
        <v>11</v>
      </c>
      <c r="E3439" s="1142">
        <v>37</v>
      </c>
      <c r="F3439" s="1143" t="str">
        <f t="shared" si="106"/>
        <v>02.09.01.11.037</v>
      </c>
      <c r="G3439" s="1144"/>
      <c r="H3439" s="1142" t="s">
        <v>4029</v>
      </c>
      <c r="J3439" s="1142" t="str">
        <f t="shared" si="107"/>
        <v>02.09.01.11.037 Anemometer Portable Digital</v>
      </c>
    </row>
    <row r="3440" spans="1:10" x14ac:dyDescent="0.25">
      <c r="A3440" s="1142">
        <v>2</v>
      </c>
      <c r="B3440" s="1142">
        <v>9</v>
      </c>
      <c r="C3440" s="1142">
        <v>1</v>
      </c>
      <c r="D3440" s="1142">
        <v>11</v>
      </c>
      <c r="E3440" s="1142">
        <v>38</v>
      </c>
      <c r="F3440" s="1143" t="str">
        <f t="shared" si="106"/>
        <v>02.09.01.11.038</v>
      </c>
      <c r="G3440" s="1144"/>
      <c r="H3440" s="1142" t="s">
        <v>4030</v>
      </c>
      <c r="J3440" s="1142" t="str">
        <f t="shared" si="107"/>
        <v>02.09.01.11.038 Tensile Tester</v>
      </c>
    </row>
    <row r="3441" spans="1:10" x14ac:dyDescent="0.25">
      <c r="A3441" s="1142">
        <v>2</v>
      </c>
      <c r="B3441" s="1142">
        <v>9</v>
      </c>
      <c r="C3441" s="1142">
        <v>1</v>
      </c>
      <c r="D3441" s="1142">
        <v>11</v>
      </c>
      <c r="E3441" s="1142">
        <v>39</v>
      </c>
      <c r="F3441" s="1143" t="str">
        <f t="shared" si="106"/>
        <v>02.09.01.11.039</v>
      </c>
      <c r="G3441" s="1144"/>
      <c r="H3441" s="1142" t="s">
        <v>4031</v>
      </c>
      <c r="J3441" s="1142" t="str">
        <f t="shared" si="107"/>
        <v>02.09.01.11.039 Transpole</v>
      </c>
    </row>
    <row r="3442" spans="1:10" x14ac:dyDescent="0.25">
      <c r="A3442" s="1142">
        <v>2</v>
      </c>
      <c r="B3442" s="1142">
        <v>9</v>
      </c>
      <c r="C3442" s="1142">
        <v>1</v>
      </c>
      <c r="D3442" s="1142">
        <v>11</v>
      </c>
      <c r="E3442" s="1142">
        <v>40</v>
      </c>
      <c r="F3442" s="1143" t="str">
        <f t="shared" si="106"/>
        <v>02.09.01.11.040</v>
      </c>
      <c r="G3442" s="1144"/>
      <c r="H3442" s="1142" t="s">
        <v>4032</v>
      </c>
      <c r="J3442" s="1142" t="str">
        <f t="shared" si="107"/>
        <v>02.09.01.11.040 Alat Uji untuk Kerja Radiator</v>
      </c>
    </row>
    <row r="3443" spans="1:10" x14ac:dyDescent="0.25">
      <c r="A3443" s="1142">
        <v>2</v>
      </c>
      <c r="B3443" s="1142">
        <v>9</v>
      </c>
      <c r="C3443" s="1142">
        <v>1</v>
      </c>
      <c r="D3443" s="1142">
        <v>11</v>
      </c>
      <c r="E3443" s="1142">
        <v>41</v>
      </c>
      <c r="F3443" s="1143" t="str">
        <f t="shared" si="106"/>
        <v>02.09.01.11.041</v>
      </c>
      <c r="G3443" s="1144"/>
      <c r="H3443" s="1142" t="s">
        <v>4033</v>
      </c>
      <c r="J3443" s="1142" t="str">
        <f t="shared" si="107"/>
        <v>02.09.01.11.041 Alat Uji Tekan Hydrostatic Impact Test</v>
      </c>
    </row>
    <row r="3444" spans="1:10" x14ac:dyDescent="0.25">
      <c r="A3444" s="1142">
        <v>2</v>
      </c>
      <c r="B3444" s="1142">
        <v>9</v>
      </c>
      <c r="C3444" s="1142">
        <v>1</v>
      </c>
      <c r="D3444" s="1142">
        <v>11</v>
      </c>
      <c r="E3444" s="1142">
        <v>42</v>
      </c>
      <c r="F3444" s="1143" t="str">
        <f t="shared" si="106"/>
        <v>02.09.01.11.042</v>
      </c>
      <c r="G3444" s="1144"/>
      <c r="H3444" s="1142" t="s">
        <v>4034</v>
      </c>
      <c r="J3444" s="1142" t="str">
        <f t="shared" si="107"/>
        <v>02.09.01.11.042 Alat Uji Tank Sederhana</v>
      </c>
    </row>
    <row r="3445" spans="1:10" x14ac:dyDescent="0.25">
      <c r="A3445" s="1142">
        <v>2</v>
      </c>
      <c r="B3445" s="1142">
        <v>9</v>
      </c>
      <c r="C3445" s="1142">
        <v>1</v>
      </c>
      <c r="D3445" s="1142">
        <v>11</v>
      </c>
      <c r="E3445" s="1142">
        <v>43</v>
      </c>
      <c r="F3445" s="1143" t="str">
        <f t="shared" si="106"/>
        <v>02.09.01.11.043</v>
      </c>
      <c r="G3445" s="1144"/>
      <c r="H3445" s="1142" t="s">
        <v>4035</v>
      </c>
      <c r="J3445" s="1142" t="str">
        <f t="shared" si="107"/>
        <v>02.09.01.11.043 Load Cell</v>
      </c>
    </row>
    <row r="3446" spans="1:10" x14ac:dyDescent="0.25">
      <c r="A3446" s="1142">
        <v>2</v>
      </c>
      <c r="B3446" s="1142">
        <v>9</v>
      </c>
      <c r="C3446" s="1142">
        <v>1</v>
      </c>
      <c r="D3446" s="1142">
        <v>11</v>
      </c>
      <c r="E3446" s="1142">
        <v>44</v>
      </c>
      <c r="F3446" s="1143" t="str">
        <f t="shared" si="106"/>
        <v>02.09.01.11.044</v>
      </c>
      <c r="G3446" s="1144"/>
      <c r="H3446" s="1142" t="s">
        <v>4036</v>
      </c>
      <c r="J3446" s="1142" t="str">
        <f t="shared" si="107"/>
        <v>02.09.01.11.044 Micrometer</v>
      </c>
    </row>
    <row r="3447" spans="1:10" x14ac:dyDescent="0.25">
      <c r="A3447" s="1142">
        <v>2</v>
      </c>
      <c r="B3447" s="1142">
        <v>9</v>
      </c>
      <c r="C3447" s="1142">
        <v>1</v>
      </c>
      <c r="D3447" s="1142">
        <v>11</v>
      </c>
      <c r="E3447" s="1142">
        <v>45</v>
      </c>
      <c r="F3447" s="1143" t="str">
        <f t="shared" si="106"/>
        <v>02.09.01.11.045</v>
      </c>
      <c r="G3447" s="1144"/>
      <c r="H3447" s="1142" t="s">
        <v>4037</v>
      </c>
      <c r="J3447" s="1142" t="str">
        <f t="shared" si="107"/>
        <v>02.09.01.11.045 Borescoupe</v>
      </c>
    </row>
    <row r="3448" spans="1:10" x14ac:dyDescent="0.25">
      <c r="A3448" s="1142">
        <v>2</v>
      </c>
      <c r="B3448" s="1142">
        <v>9</v>
      </c>
      <c r="C3448" s="1142">
        <v>1</v>
      </c>
      <c r="D3448" s="1142">
        <v>11</v>
      </c>
      <c r="E3448" s="1142">
        <v>46</v>
      </c>
      <c r="F3448" s="1143" t="str">
        <f t="shared" si="106"/>
        <v>02.09.01.11.046</v>
      </c>
      <c r="G3448" s="1144"/>
      <c r="H3448" s="1142" t="s">
        <v>4038</v>
      </c>
      <c r="J3448" s="1142" t="str">
        <f t="shared" si="107"/>
        <v>02.09.01.11.046 Electrometer</v>
      </c>
    </row>
    <row r="3449" spans="1:10" x14ac:dyDescent="0.25">
      <c r="A3449" s="1142">
        <v>2</v>
      </c>
      <c r="B3449" s="1142">
        <v>9</v>
      </c>
      <c r="C3449" s="1142">
        <v>1</v>
      </c>
      <c r="D3449" s="1142">
        <v>11</v>
      </c>
      <c r="E3449" s="1142">
        <v>47</v>
      </c>
      <c r="F3449" s="1143" t="str">
        <f t="shared" si="106"/>
        <v>02.09.01.11.047</v>
      </c>
      <c r="G3449" s="1144"/>
      <c r="H3449" s="1142" t="s">
        <v>4039</v>
      </c>
      <c r="J3449" s="1142" t="str">
        <f t="shared" si="107"/>
        <v>02.09.01.11.047 Preccision termocouple Calibration Standard</v>
      </c>
    </row>
    <row r="3450" spans="1:10" x14ac:dyDescent="0.25">
      <c r="A3450" s="1142">
        <v>2</v>
      </c>
      <c r="B3450" s="1142">
        <v>9</v>
      </c>
      <c r="C3450" s="1142">
        <v>1</v>
      </c>
      <c r="D3450" s="1142">
        <v>11</v>
      </c>
      <c r="E3450" s="1142">
        <v>48</v>
      </c>
      <c r="F3450" s="1143" t="str">
        <f t="shared" si="106"/>
        <v>02.09.01.11.048</v>
      </c>
      <c r="G3450" s="1144"/>
      <c r="H3450" s="1142" t="s">
        <v>4040</v>
      </c>
      <c r="J3450" s="1142" t="str">
        <f t="shared" si="107"/>
        <v>02.09.01.11.048 Contact Temperature Calibration Ice Bath</v>
      </c>
    </row>
    <row r="3451" spans="1:10" x14ac:dyDescent="0.25">
      <c r="A3451" s="1142">
        <v>2</v>
      </c>
      <c r="B3451" s="1142">
        <v>9</v>
      </c>
      <c r="C3451" s="1142">
        <v>1</v>
      </c>
      <c r="D3451" s="1142">
        <v>11</v>
      </c>
      <c r="E3451" s="1142">
        <v>49</v>
      </c>
      <c r="F3451" s="1143" t="str">
        <f t="shared" si="106"/>
        <v>02.09.01.11.049</v>
      </c>
      <c r="G3451" s="1144"/>
      <c r="H3451" s="1142" t="s">
        <v>4041</v>
      </c>
      <c r="J3451" s="1142" t="str">
        <f t="shared" si="107"/>
        <v>02.09.01.11.049 Probe Cabrating Gas</v>
      </c>
    </row>
    <row r="3452" spans="1:10" x14ac:dyDescent="0.25">
      <c r="A3452" s="1142">
        <v>2</v>
      </c>
      <c r="B3452" s="1142">
        <v>9</v>
      </c>
      <c r="C3452" s="1142">
        <v>1</v>
      </c>
      <c r="D3452" s="1142">
        <v>11</v>
      </c>
      <c r="E3452" s="1142">
        <v>50</v>
      </c>
      <c r="F3452" s="1143" t="str">
        <f t="shared" si="106"/>
        <v>02.09.01.11.050</v>
      </c>
      <c r="G3452" s="1144"/>
      <c r="H3452" s="1142" t="s">
        <v>4042</v>
      </c>
      <c r="J3452" s="1142" t="str">
        <f t="shared" si="107"/>
        <v>02.09.01.11.050 Vioce Groppe</v>
      </c>
    </row>
    <row r="3453" spans="1:10" x14ac:dyDescent="0.25">
      <c r="A3453" s="1142">
        <v>2</v>
      </c>
      <c r="B3453" s="1142">
        <v>9</v>
      </c>
      <c r="C3453" s="1142">
        <v>1</v>
      </c>
      <c r="D3453" s="1142">
        <v>11</v>
      </c>
      <c r="E3453" s="1142">
        <v>51</v>
      </c>
      <c r="F3453" s="1143" t="str">
        <f t="shared" si="106"/>
        <v>02.09.01.11.051</v>
      </c>
      <c r="G3453" s="1144"/>
      <c r="H3453" s="1142" t="s">
        <v>4043</v>
      </c>
      <c r="J3453" s="1142" t="str">
        <f t="shared" si="107"/>
        <v>02.09.01.11.051 Rochhet Driver Vessel</v>
      </c>
    </row>
    <row r="3454" spans="1:10" x14ac:dyDescent="0.25">
      <c r="A3454" s="1142">
        <v>2</v>
      </c>
      <c r="B3454" s="1142">
        <v>9</v>
      </c>
      <c r="C3454" s="1142">
        <v>1</v>
      </c>
      <c r="D3454" s="1142">
        <v>11</v>
      </c>
      <c r="E3454" s="1142">
        <v>52</v>
      </c>
      <c r="F3454" s="1143" t="str">
        <f t="shared" si="106"/>
        <v>02.09.01.11.052</v>
      </c>
      <c r="G3454" s="1144"/>
      <c r="H3454" s="1142" t="s">
        <v>4044</v>
      </c>
      <c r="J3454" s="1142" t="str">
        <f t="shared" si="107"/>
        <v>02.09.01.11.052 Mosses Omill</v>
      </c>
    </row>
    <row r="3455" spans="1:10" x14ac:dyDescent="0.25">
      <c r="A3455" s="1142">
        <v>2</v>
      </c>
      <c r="B3455" s="1142">
        <v>9</v>
      </c>
      <c r="C3455" s="1142">
        <v>1</v>
      </c>
      <c r="D3455" s="1142">
        <v>11</v>
      </c>
      <c r="E3455" s="1142">
        <v>53</v>
      </c>
      <c r="F3455" s="1143" t="str">
        <f t="shared" si="106"/>
        <v>02.09.01.11.053</v>
      </c>
      <c r="G3455" s="1144"/>
      <c r="H3455" s="1142" t="s">
        <v>4045</v>
      </c>
      <c r="J3455" s="1142" t="str">
        <f t="shared" si="107"/>
        <v>02.09.01.11.053 Alat Uji Peredam Gas Buang</v>
      </c>
    </row>
    <row r="3456" spans="1:10" x14ac:dyDescent="0.25">
      <c r="A3456" s="1142">
        <v>2</v>
      </c>
      <c r="B3456" s="1142">
        <v>9</v>
      </c>
      <c r="C3456" s="1142">
        <v>1</v>
      </c>
      <c r="D3456" s="1142">
        <v>11</v>
      </c>
      <c r="E3456" s="1142">
        <v>54</v>
      </c>
      <c r="F3456" s="1143" t="str">
        <f t="shared" si="106"/>
        <v>02.09.01.11.054</v>
      </c>
      <c r="G3456" s="1144"/>
      <c r="H3456" s="1142" t="s">
        <v>4046</v>
      </c>
      <c r="J3456" s="1142" t="str">
        <f t="shared" si="107"/>
        <v>02.09.01.11.054 Alat Uji Crack</v>
      </c>
    </row>
    <row r="3457" spans="1:10" x14ac:dyDescent="0.25">
      <c r="A3457" s="1142">
        <v>2</v>
      </c>
      <c r="B3457" s="1142">
        <v>9</v>
      </c>
      <c r="C3457" s="1142">
        <v>1</v>
      </c>
      <c r="D3457" s="1142">
        <v>11</v>
      </c>
      <c r="E3457" s="1142">
        <v>55</v>
      </c>
      <c r="F3457" s="1143" t="str">
        <f t="shared" si="106"/>
        <v>02.09.01.11.055</v>
      </c>
      <c r="G3457" s="1144"/>
      <c r="H3457" s="1142" t="s">
        <v>4047</v>
      </c>
      <c r="J3457" s="1142" t="str">
        <f t="shared" si="107"/>
        <v>02.09.01.11.055 Alat Uji Ultrasonic</v>
      </c>
    </row>
    <row r="3458" spans="1:10" x14ac:dyDescent="0.25">
      <c r="A3458" s="1142">
        <v>2</v>
      </c>
      <c r="B3458" s="1142">
        <v>9</v>
      </c>
      <c r="C3458" s="1142">
        <v>1</v>
      </c>
      <c r="D3458" s="1142">
        <v>11</v>
      </c>
      <c r="E3458" s="1142">
        <v>56</v>
      </c>
      <c r="F3458" s="1143" t="str">
        <f t="shared" si="106"/>
        <v>02.09.01.11.056</v>
      </c>
      <c r="G3458" s="1144"/>
      <c r="H3458" s="1142" t="s">
        <v>4048</v>
      </c>
      <c r="J3458" s="1142" t="str">
        <f t="shared" si="107"/>
        <v>02.09.01.11.056 Alat Uji Kekerasan</v>
      </c>
    </row>
    <row r="3459" spans="1:10" x14ac:dyDescent="0.25">
      <c r="A3459" s="1142">
        <v>2</v>
      </c>
      <c r="B3459" s="1142">
        <v>9</v>
      </c>
      <c r="C3459" s="1142">
        <v>1</v>
      </c>
      <c r="D3459" s="1142">
        <v>11</v>
      </c>
      <c r="E3459" s="1142">
        <v>57</v>
      </c>
      <c r="F3459" s="1143" t="str">
        <f t="shared" si="106"/>
        <v>02.09.01.11.057</v>
      </c>
      <c r="G3459" s="1144"/>
      <c r="H3459" s="1142" t="s">
        <v>4049</v>
      </c>
      <c r="J3459" s="1142" t="str">
        <f t="shared" si="107"/>
        <v>02.09.01.11.057 Alat Uji Korosi</v>
      </c>
    </row>
    <row r="3460" spans="1:10" x14ac:dyDescent="0.25">
      <c r="A3460" s="1142">
        <v>2</v>
      </c>
      <c r="B3460" s="1142">
        <v>9</v>
      </c>
      <c r="C3460" s="1142">
        <v>1</v>
      </c>
      <c r="D3460" s="1142">
        <v>11</v>
      </c>
      <c r="E3460" s="1142">
        <v>58</v>
      </c>
      <c r="F3460" s="1143" t="str">
        <f t="shared" ref="F3460:F3523" si="108">IF(A3460&lt;&gt;"",RIGHT("0"&amp;A3460,2)&amp;"."&amp;RIGHT("0"&amp;B3460,2)&amp;"."&amp;RIGHT("0"&amp;C3460,2)&amp;"."&amp;RIGHT("0"&amp;D3460,2)&amp;"."&amp;IF(LEN(E3460)&lt;3,RIGHT("00"&amp;E3460,3),E3460),"")</f>
        <v>02.09.01.11.058</v>
      </c>
      <c r="G3460" s="1144"/>
      <c r="H3460" s="1142" t="s">
        <v>4050</v>
      </c>
      <c r="J3460" s="1142" t="str">
        <f t="shared" ref="J3460:J3523" si="109">F3460&amp;" "&amp;H3460</f>
        <v>02.09.01.11.058 Alat Uji Struktur Kimia Logam</v>
      </c>
    </row>
    <row r="3461" spans="1:10" x14ac:dyDescent="0.25">
      <c r="A3461" s="1142">
        <v>2</v>
      </c>
      <c r="B3461" s="1142">
        <v>9</v>
      </c>
      <c r="C3461" s="1142">
        <v>1</v>
      </c>
      <c r="D3461" s="1142">
        <v>11</v>
      </c>
      <c r="E3461" s="1142">
        <v>59</v>
      </c>
      <c r="F3461" s="1143" t="str">
        <f t="shared" si="108"/>
        <v>02.09.01.11.059</v>
      </c>
      <c r="G3461" s="1144"/>
      <c r="H3461" s="1142" t="s">
        <v>4051</v>
      </c>
      <c r="J3461" s="1142" t="str">
        <f t="shared" si="109"/>
        <v>02.09.01.11.059 Vacum Coating</v>
      </c>
    </row>
    <row r="3462" spans="1:10" x14ac:dyDescent="0.25">
      <c r="A3462" s="1142">
        <v>2</v>
      </c>
      <c r="B3462" s="1142">
        <v>9</v>
      </c>
      <c r="C3462" s="1142">
        <v>1</v>
      </c>
      <c r="D3462" s="1142">
        <v>11</v>
      </c>
      <c r="E3462" s="1142">
        <v>60</v>
      </c>
      <c r="F3462" s="1143" t="str">
        <f t="shared" si="108"/>
        <v>02.09.01.11.060</v>
      </c>
      <c r="G3462" s="1144"/>
      <c r="H3462" s="1142" t="s">
        <v>4052</v>
      </c>
      <c r="J3462" s="1142" t="str">
        <f t="shared" si="109"/>
        <v>02.09.01.11.060 Reflection Polariscope</v>
      </c>
    </row>
    <row r="3463" spans="1:10" x14ac:dyDescent="0.25">
      <c r="A3463" s="1142">
        <v>2</v>
      </c>
      <c r="B3463" s="1142">
        <v>9</v>
      </c>
      <c r="C3463" s="1142">
        <v>1</v>
      </c>
      <c r="D3463" s="1142">
        <v>11</v>
      </c>
      <c r="E3463" s="1142">
        <v>61</v>
      </c>
      <c r="F3463" s="1143" t="str">
        <f t="shared" si="108"/>
        <v>02.09.01.11.061</v>
      </c>
      <c r="G3463" s="1144"/>
      <c r="H3463" s="1142" t="s">
        <v>4053</v>
      </c>
      <c r="J3463" s="1142" t="str">
        <f t="shared" si="109"/>
        <v>02.09.01.11.061 Scatlered Light Polariscope</v>
      </c>
    </row>
    <row r="3464" spans="1:10" x14ac:dyDescent="0.25">
      <c r="A3464" s="1142">
        <v>2</v>
      </c>
      <c r="B3464" s="1142">
        <v>9</v>
      </c>
      <c r="C3464" s="1142">
        <v>1</v>
      </c>
      <c r="D3464" s="1142">
        <v>11</v>
      </c>
      <c r="E3464" s="1142">
        <v>62</v>
      </c>
      <c r="F3464" s="1143" t="str">
        <f t="shared" si="108"/>
        <v>02.09.01.11.062</v>
      </c>
      <c r="G3464" s="1144"/>
      <c r="H3464" s="1142" t="s">
        <v>4054</v>
      </c>
      <c r="J3464" s="1142" t="str">
        <f t="shared" si="109"/>
        <v>02.09.01.11.062 Lateral Extensometer</v>
      </c>
    </row>
    <row r="3465" spans="1:10" x14ac:dyDescent="0.25">
      <c r="A3465" s="1142">
        <v>2</v>
      </c>
      <c r="B3465" s="1142">
        <v>9</v>
      </c>
      <c r="C3465" s="1142">
        <v>1</v>
      </c>
      <c r="D3465" s="1142">
        <v>11</v>
      </c>
      <c r="E3465" s="1142">
        <v>63</v>
      </c>
      <c r="F3465" s="1143" t="str">
        <f t="shared" si="108"/>
        <v>02.09.01.11.063</v>
      </c>
      <c r="G3465" s="1144"/>
      <c r="H3465" s="1142" t="s">
        <v>4055</v>
      </c>
      <c r="J3465" s="1142" t="str">
        <f t="shared" si="109"/>
        <v>02.09.01.11.063 Proyektion Polariscope</v>
      </c>
    </row>
    <row r="3466" spans="1:10" x14ac:dyDescent="0.25">
      <c r="A3466" s="1142">
        <v>2</v>
      </c>
      <c r="B3466" s="1142">
        <v>9</v>
      </c>
      <c r="C3466" s="1142">
        <v>1</v>
      </c>
      <c r="D3466" s="1142">
        <v>11</v>
      </c>
      <c r="E3466" s="1142">
        <v>64</v>
      </c>
      <c r="F3466" s="1143" t="str">
        <f t="shared" si="108"/>
        <v>02.09.01.11.064</v>
      </c>
      <c r="G3466" s="1144"/>
      <c r="H3466" s="1142" t="s">
        <v>4056</v>
      </c>
      <c r="J3466" s="1142" t="str">
        <f t="shared" si="109"/>
        <v>02.09.01.11.064 Ultrasonic Tester</v>
      </c>
    </row>
    <row r="3467" spans="1:10" x14ac:dyDescent="0.25">
      <c r="A3467" s="1142">
        <v>2</v>
      </c>
      <c r="B3467" s="1142">
        <v>9</v>
      </c>
      <c r="C3467" s="1142">
        <v>1</v>
      </c>
      <c r="D3467" s="1142">
        <v>11</v>
      </c>
      <c r="E3467" s="1142">
        <v>65</v>
      </c>
      <c r="F3467" s="1143" t="str">
        <f t="shared" si="108"/>
        <v>02.09.01.11.065</v>
      </c>
      <c r="G3467" s="1144"/>
      <c r="H3467" s="1142" t="s">
        <v>4057</v>
      </c>
      <c r="J3467" s="1142" t="str">
        <f t="shared" si="109"/>
        <v>02.09.01.11.065 Magnetic Powder Crack Detector</v>
      </c>
    </row>
    <row r="3468" spans="1:10" x14ac:dyDescent="0.25">
      <c r="A3468" s="1142">
        <v>2</v>
      </c>
      <c r="B3468" s="1142">
        <v>9</v>
      </c>
      <c r="C3468" s="1142">
        <v>1</v>
      </c>
      <c r="D3468" s="1142">
        <v>11</v>
      </c>
      <c r="E3468" s="1142">
        <v>66</v>
      </c>
      <c r="F3468" s="1143" t="str">
        <f t="shared" si="108"/>
        <v>02.09.01.11.066</v>
      </c>
      <c r="G3468" s="1144"/>
      <c r="H3468" s="1142" t="s">
        <v>4058</v>
      </c>
      <c r="J3468" s="1142" t="str">
        <f t="shared" si="109"/>
        <v>02.09.01.11.066 Parker Magnetic Yoke</v>
      </c>
    </row>
    <row r="3469" spans="1:10" x14ac:dyDescent="0.25">
      <c r="A3469" s="1142">
        <v>2</v>
      </c>
      <c r="B3469" s="1142">
        <v>9</v>
      </c>
      <c r="C3469" s="1142">
        <v>1</v>
      </c>
      <c r="D3469" s="1142">
        <v>11</v>
      </c>
      <c r="E3469" s="1142">
        <v>67</v>
      </c>
      <c r="F3469" s="1143" t="str">
        <f t="shared" si="108"/>
        <v>02.09.01.11.067</v>
      </c>
      <c r="G3469" s="1144"/>
      <c r="H3469" s="1142" t="s">
        <v>4059</v>
      </c>
      <c r="J3469" s="1142" t="str">
        <f t="shared" si="109"/>
        <v>02.09.01.11.067 Crack Depth Detector</v>
      </c>
    </row>
    <row r="3470" spans="1:10" x14ac:dyDescent="0.25">
      <c r="A3470" s="1142">
        <v>2</v>
      </c>
      <c r="B3470" s="1142">
        <v>9</v>
      </c>
      <c r="C3470" s="1142">
        <v>1</v>
      </c>
      <c r="D3470" s="1142">
        <v>11</v>
      </c>
      <c r="E3470" s="1142">
        <v>68</v>
      </c>
      <c r="F3470" s="1143" t="str">
        <f t="shared" si="108"/>
        <v>02.09.01.11.068</v>
      </c>
      <c r="G3470" s="1144"/>
      <c r="H3470" s="1142" t="s">
        <v>4060</v>
      </c>
      <c r="J3470" s="1142" t="str">
        <f t="shared" si="109"/>
        <v>02.09.01.11.068 Alat Lab. Logam, Mesin Listrik Lain-Lain</v>
      </c>
    </row>
    <row r="3471" spans="1:10" x14ac:dyDescent="0.25">
      <c r="A3471" s="1142">
        <v>2</v>
      </c>
      <c r="B3471" s="1142">
        <v>9</v>
      </c>
      <c r="C3471" s="1142">
        <v>1</v>
      </c>
      <c r="D3471" s="1142">
        <v>12</v>
      </c>
      <c r="E3471" s="1142">
        <v>1</v>
      </c>
      <c r="F3471" s="1143" t="str">
        <f t="shared" si="108"/>
        <v>02.09.01.12.001</v>
      </c>
      <c r="G3471" s="1144"/>
      <c r="H3471" s="1142" t="s">
        <v>3106</v>
      </c>
      <c r="J3471" s="1142" t="str">
        <f t="shared" si="109"/>
        <v>02.09.01.12.001 Centrifuge</v>
      </c>
    </row>
    <row r="3472" spans="1:10" x14ac:dyDescent="0.25">
      <c r="A3472" s="1142">
        <v>2</v>
      </c>
      <c r="B3472" s="1142">
        <v>9</v>
      </c>
      <c r="C3472" s="1142">
        <v>1</v>
      </c>
      <c r="D3472" s="1142">
        <v>12</v>
      </c>
      <c r="E3472" s="1142">
        <v>2</v>
      </c>
      <c r="F3472" s="1143" t="str">
        <f t="shared" si="108"/>
        <v>02.09.01.12.002</v>
      </c>
      <c r="G3472" s="1144"/>
      <c r="H3472" s="1142" t="s">
        <v>4061</v>
      </c>
      <c r="J3472" s="1142" t="str">
        <f t="shared" si="109"/>
        <v>02.09.01.12.002 Water Dath</v>
      </c>
    </row>
    <row r="3473" spans="1:10" x14ac:dyDescent="0.25">
      <c r="A3473" s="1142">
        <v>2</v>
      </c>
      <c r="B3473" s="1142">
        <v>9</v>
      </c>
      <c r="C3473" s="1142">
        <v>1</v>
      </c>
      <c r="D3473" s="1142">
        <v>12</v>
      </c>
      <c r="E3473" s="1142">
        <v>3</v>
      </c>
      <c r="F3473" s="1143" t="str">
        <f t="shared" si="108"/>
        <v>02.09.01.12.003</v>
      </c>
      <c r="G3473" s="1144"/>
      <c r="H3473" s="1142" t="s">
        <v>3613</v>
      </c>
      <c r="J3473" s="1142" t="str">
        <f t="shared" si="109"/>
        <v>02.09.01.12.003 Incubator</v>
      </c>
    </row>
    <row r="3474" spans="1:10" x14ac:dyDescent="0.25">
      <c r="A3474" s="1142">
        <v>2</v>
      </c>
      <c r="B3474" s="1142">
        <v>9</v>
      </c>
      <c r="C3474" s="1142">
        <v>1</v>
      </c>
      <c r="D3474" s="1142">
        <v>12</v>
      </c>
      <c r="E3474" s="1142">
        <v>4</v>
      </c>
      <c r="F3474" s="1143" t="str">
        <f t="shared" si="108"/>
        <v>02.09.01.12.004</v>
      </c>
      <c r="G3474" s="1144"/>
      <c r="H3474" s="1142" t="s">
        <v>4062</v>
      </c>
      <c r="J3474" s="1142" t="str">
        <f t="shared" si="109"/>
        <v>02.09.01.12.004 Moroar</v>
      </c>
    </row>
    <row r="3475" spans="1:10" x14ac:dyDescent="0.25">
      <c r="A3475" s="1142">
        <v>2</v>
      </c>
      <c r="B3475" s="1142">
        <v>9</v>
      </c>
      <c r="C3475" s="1142">
        <v>1</v>
      </c>
      <c r="D3475" s="1142">
        <v>12</v>
      </c>
      <c r="E3475" s="1142">
        <v>5</v>
      </c>
      <c r="F3475" s="1143" t="str">
        <f t="shared" si="108"/>
        <v>02.09.01.12.005</v>
      </c>
      <c r="G3475" s="1144"/>
      <c r="H3475" s="1142" t="s">
        <v>1836</v>
      </c>
      <c r="J3475" s="1142" t="str">
        <f t="shared" si="109"/>
        <v>02.09.01.12.005 Oven</v>
      </c>
    </row>
    <row r="3476" spans="1:10" x14ac:dyDescent="0.25">
      <c r="A3476" s="1142">
        <v>2</v>
      </c>
      <c r="B3476" s="1142">
        <v>9</v>
      </c>
      <c r="C3476" s="1142">
        <v>1</v>
      </c>
      <c r="D3476" s="1142">
        <v>12</v>
      </c>
      <c r="E3476" s="1142">
        <v>6</v>
      </c>
      <c r="F3476" s="1143" t="str">
        <f t="shared" si="108"/>
        <v>02.09.01.12.006</v>
      </c>
      <c r="G3476" s="1144"/>
      <c r="H3476" s="1142" t="s">
        <v>1670</v>
      </c>
      <c r="J3476" s="1142" t="str">
        <f t="shared" si="109"/>
        <v>02.09.01.12.006 Compresor Unit</v>
      </c>
    </row>
    <row r="3477" spans="1:10" x14ac:dyDescent="0.25">
      <c r="A3477" s="1142">
        <v>2</v>
      </c>
      <c r="B3477" s="1142">
        <v>9</v>
      </c>
      <c r="C3477" s="1142">
        <v>1</v>
      </c>
      <c r="D3477" s="1142">
        <v>12</v>
      </c>
      <c r="E3477" s="1142">
        <v>7</v>
      </c>
      <c r="F3477" s="1143" t="str">
        <f t="shared" si="108"/>
        <v>02.09.01.12.007</v>
      </c>
      <c r="G3477" s="1144"/>
      <c r="H3477" s="1142" t="s">
        <v>4063</v>
      </c>
      <c r="J3477" s="1142" t="str">
        <f t="shared" si="109"/>
        <v>02.09.01.12.007 Botol Oxigen</v>
      </c>
    </row>
    <row r="3478" spans="1:10" x14ac:dyDescent="0.25">
      <c r="A3478" s="1142">
        <v>2</v>
      </c>
      <c r="B3478" s="1142">
        <v>9</v>
      </c>
      <c r="C3478" s="1142">
        <v>1</v>
      </c>
      <c r="D3478" s="1142">
        <v>12</v>
      </c>
      <c r="E3478" s="1142">
        <v>8</v>
      </c>
      <c r="F3478" s="1143" t="str">
        <f t="shared" si="108"/>
        <v>02.09.01.12.008</v>
      </c>
      <c r="G3478" s="1144"/>
      <c r="H3478" s="1142" t="s">
        <v>4064</v>
      </c>
      <c r="J3478" s="1142" t="str">
        <f t="shared" si="109"/>
        <v>02.09.01.12.008 Botol D.O</v>
      </c>
    </row>
    <row r="3479" spans="1:10" x14ac:dyDescent="0.25">
      <c r="A3479" s="1142">
        <v>2</v>
      </c>
      <c r="B3479" s="1142">
        <v>9</v>
      </c>
      <c r="C3479" s="1142">
        <v>1</v>
      </c>
      <c r="D3479" s="1142">
        <v>12</v>
      </c>
      <c r="E3479" s="1142">
        <v>9</v>
      </c>
      <c r="F3479" s="1143" t="str">
        <f t="shared" si="108"/>
        <v>02.09.01.12.009</v>
      </c>
      <c r="G3479" s="1144"/>
      <c r="H3479" s="1142" t="s">
        <v>4065</v>
      </c>
      <c r="J3479" s="1142" t="str">
        <f t="shared" si="109"/>
        <v>02.09.01.12.009 Botol Aqua</v>
      </c>
    </row>
    <row r="3480" spans="1:10" x14ac:dyDescent="0.25">
      <c r="A3480" s="1142">
        <v>2</v>
      </c>
      <c r="B3480" s="1142">
        <v>9</v>
      </c>
      <c r="C3480" s="1142">
        <v>1</v>
      </c>
      <c r="D3480" s="1142">
        <v>12</v>
      </c>
      <c r="E3480" s="1142">
        <v>10</v>
      </c>
      <c r="F3480" s="1143" t="str">
        <f t="shared" si="108"/>
        <v>02.09.01.12.010</v>
      </c>
      <c r="G3480" s="1144"/>
      <c r="H3480" s="1142" t="s">
        <v>3605</v>
      </c>
      <c r="J3480" s="1142" t="str">
        <f t="shared" si="109"/>
        <v>02.09.01.12.010 Krous Glass</v>
      </c>
    </row>
    <row r="3481" spans="1:10" x14ac:dyDescent="0.25">
      <c r="A3481" s="1142">
        <v>2</v>
      </c>
      <c r="B3481" s="1142">
        <v>9</v>
      </c>
      <c r="C3481" s="1142">
        <v>1</v>
      </c>
      <c r="D3481" s="1142">
        <v>12</v>
      </c>
      <c r="E3481" s="1142">
        <v>11</v>
      </c>
      <c r="F3481" s="1143" t="str">
        <f t="shared" si="108"/>
        <v>02.09.01.12.011</v>
      </c>
      <c r="G3481" s="1144"/>
      <c r="H3481" s="1142" t="s">
        <v>4066</v>
      </c>
      <c r="J3481" s="1142" t="str">
        <f t="shared" si="109"/>
        <v>02.09.01.12.011 Elemeyer Glass</v>
      </c>
    </row>
    <row r="3482" spans="1:10" x14ac:dyDescent="0.25">
      <c r="A3482" s="1142">
        <v>2</v>
      </c>
      <c r="B3482" s="1142">
        <v>9</v>
      </c>
      <c r="C3482" s="1142">
        <v>1</v>
      </c>
      <c r="D3482" s="1142">
        <v>12</v>
      </c>
      <c r="E3482" s="1142">
        <v>12</v>
      </c>
      <c r="F3482" s="1143" t="str">
        <f t="shared" si="108"/>
        <v>02.09.01.12.012</v>
      </c>
      <c r="G3482" s="1144"/>
      <c r="H3482" s="1142" t="s">
        <v>4067</v>
      </c>
      <c r="J3482" s="1142" t="str">
        <f t="shared" si="109"/>
        <v>02.09.01.12.012 Nestle</v>
      </c>
    </row>
    <row r="3483" spans="1:10" x14ac:dyDescent="0.25">
      <c r="A3483" s="1142">
        <v>2</v>
      </c>
      <c r="B3483" s="1142">
        <v>9</v>
      </c>
      <c r="C3483" s="1142">
        <v>1</v>
      </c>
      <c r="D3483" s="1142">
        <v>12</v>
      </c>
      <c r="E3483" s="1142">
        <v>13</v>
      </c>
      <c r="F3483" s="1143" t="str">
        <f t="shared" si="108"/>
        <v>02.09.01.12.013</v>
      </c>
      <c r="G3483" s="1144"/>
      <c r="H3483" s="1142" t="s">
        <v>4068</v>
      </c>
      <c r="J3483" s="1142" t="str">
        <f t="shared" si="109"/>
        <v>02.09.01.12.013 Piper Glass</v>
      </c>
    </row>
    <row r="3484" spans="1:10" x14ac:dyDescent="0.25">
      <c r="A3484" s="1142">
        <v>2</v>
      </c>
      <c r="B3484" s="1142">
        <v>9</v>
      </c>
      <c r="C3484" s="1142">
        <v>1</v>
      </c>
      <c r="D3484" s="1142">
        <v>12</v>
      </c>
      <c r="E3484" s="1142">
        <v>14</v>
      </c>
      <c r="F3484" s="1143" t="str">
        <f t="shared" si="108"/>
        <v>02.09.01.12.014</v>
      </c>
      <c r="G3484" s="1144"/>
      <c r="H3484" s="1142" t="s">
        <v>4069</v>
      </c>
      <c r="J3484" s="1142" t="str">
        <f t="shared" si="109"/>
        <v>02.09.01.12.014 Gelas Takar</v>
      </c>
    </row>
    <row r="3485" spans="1:10" x14ac:dyDescent="0.25">
      <c r="A3485" s="1142">
        <v>2</v>
      </c>
      <c r="B3485" s="1142">
        <v>9</v>
      </c>
      <c r="C3485" s="1142">
        <v>1</v>
      </c>
      <c r="D3485" s="1142">
        <v>12</v>
      </c>
      <c r="E3485" s="1142">
        <v>15</v>
      </c>
      <c r="F3485" s="1143" t="str">
        <f t="shared" si="108"/>
        <v>02.09.01.12.015</v>
      </c>
      <c r="G3485" s="1144"/>
      <c r="H3485" s="1142" t="s">
        <v>4070</v>
      </c>
      <c r="J3485" s="1142" t="str">
        <f t="shared" si="109"/>
        <v>02.09.01.12.015 Labu Takar</v>
      </c>
    </row>
    <row r="3486" spans="1:10" x14ac:dyDescent="0.25">
      <c r="A3486" s="1142">
        <v>2</v>
      </c>
      <c r="B3486" s="1142">
        <v>9</v>
      </c>
      <c r="C3486" s="1142">
        <v>1</v>
      </c>
      <c r="D3486" s="1142">
        <v>12</v>
      </c>
      <c r="E3486" s="1142">
        <v>16</v>
      </c>
      <c r="F3486" s="1143" t="str">
        <f t="shared" si="108"/>
        <v>02.09.01.12.016</v>
      </c>
      <c r="G3486" s="1144"/>
      <c r="H3486" s="1142" t="s">
        <v>4071</v>
      </c>
      <c r="J3486" s="1142" t="str">
        <f t="shared" si="109"/>
        <v>02.09.01.12.016 Tabung Reaksi</v>
      </c>
    </row>
    <row r="3487" spans="1:10" x14ac:dyDescent="0.25">
      <c r="A3487" s="1142">
        <v>2</v>
      </c>
      <c r="B3487" s="1142">
        <v>9</v>
      </c>
      <c r="C3487" s="1142">
        <v>1</v>
      </c>
      <c r="D3487" s="1142">
        <v>12</v>
      </c>
      <c r="E3487" s="1142">
        <v>17</v>
      </c>
      <c r="F3487" s="1143" t="str">
        <f t="shared" si="108"/>
        <v>02.09.01.12.017</v>
      </c>
      <c r="G3487" s="1144"/>
      <c r="H3487" s="1142" t="s">
        <v>4072</v>
      </c>
      <c r="J3487" s="1142" t="str">
        <f t="shared" si="109"/>
        <v>02.09.01.12.017 Bejana</v>
      </c>
    </row>
    <row r="3488" spans="1:10" x14ac:dyDescent="0.25">
      <c r="A3488" s="1142">
        <v>2</v>
      </c>
      <c r="B3488" s="1142">
        <v>9</v>
      </c>
      <c r="C3488" s="1142">
        <v>1</v>
      </c>
      <c r="D3488" s="1142">
        <v>12</v>
      </c>
      <c r="E3488" s="1142">
        <v>18</v>
      </c>
      <c r="F3488" s="1143" t="str">
        <f t="shared" si="108"/>
        <v>02.09.01.12.018</v>
      </c>
      <c r="G3488" s="1144"/>
      <c r="H3488" s="1142" t="s">
        <v>4073</v>
      </c>
      <c r="J3488" s="1142" t="str">
        <f t="shared" si="109"/>
        <v>02.09.01.12.018 Penanggas</v>
      </c>
    </row>
    <row r="3489" spans="1:10" x14ac:dyDescent="0.25">
      <c r="A3489" s="1142">
        <v>2</v>
      </c>
      <c r="B3489" s="1142">
        <v>9</v>
      </c>
      <c r="C3489" s="1142">
        <v>1</v>
      </c>
      <c r="D3489" s="1142">
        <v>12</v>
      </c>
      <c r="E3489" s="1142">
        <v>19</v>
      </c>
      <c r="F3489" s="1143" t="str">
        <f t="shared" si="108"/>
        <v>02.09.01.12.019</v>
      </c>
      <c r="G3489" s="1144"/>
      <c r="H3489" s="1142" t="s">
        <v>4074</v>
      </c>
      <c r="J3489" s="1142" t="str">
        <f t="shared" si="109"/>
        <v>02.09.01.12.019 Burtte</v>
      </c>
    </row>
    <row r="3490" spans="1:10" x14ac:dyDescent="0.25">
      <c r="A3490" s="1142">
        <v>2</v>
      </c>
      <c r="B3490" s="1142">
        <v>9</v>
      </c>
      <c r="C3490" s="1142">
        <v>1</v>
      </c>
      <c r="D3490" s="1142">
        <v>12</v>
      </c>
      <c r="E3490" s="1142">
        <v>20</v>
      </c>
      <c r="F3490" s="1143" t="str">
        <f t="shared" si="108"/>
        <v>02.09.01.12.020</v>
      </c>
      <c r="G3490" s="1144"/>
      <c r="H3490" s="1142" t="s">
        <v>1662</v>
      </c>
      <c r="J3490" s="1142" t="str">
        <f t="shared" si="109"/>
        <v>02.09.01.12.020 Microscope</v>
      </c>
    </row>
    <row r="3491" spans="1:10" x14ac:dyDescent="0.25">
      <c r="A3491" s="1142">
        <v>2</v>
      </c>
      <c r="B3491" s="1142">
        <v>9</v>
      </c>
      <c r="C3491" s="1142">
        <v>1</v>
      </c>
      <c r="D3491" s="1142">
        <v>12</v>
      </c>
      <c r="E3491" s="1142">
        <v>21</v>
      </c>
      <c r="F3491" s="1143" t="str">
        <f t="shared" si="108"/>
        <v>02.09.01.12.021</v>
      </c>
      <c r="G3491" s="1144"/>
      <c r="H3491" s="1142" t="s">
        <v>4075</v>
      </c>
      <c r="J3491" s="1142" t="str">
        <f t="shared" si="109"/>
        <v>02.09.01.12.021 Autoclave</v>
      </c>
    </row>
    <row r="3492" spans="1:10" x14ac:dyDescent="0.25">
      <c r="A3492" s="1142">
        <v>2</v>
      </c>
      <c r="B3492" s="1142">
        <v>9</v>
      </c>
      <c r="C3492" s="1142">
        <v>1</v>
      </c>
      <c r="D3492" s="1142">
        <v>12</v>
      </c>
      <c r="E3492" s="1142">
        <v>22</v>
      </c>
      <c r="F3492" s="1143" t="str">
        <f t="shared" si="108"/>
        <v>02.09.01.12.022</v>
      </c>
      <c r="G3492" s="1144"/>
      <c r="H3492" s="1142" t="s">
        <v>3614</v>
      </c>
      <c r="J3492" s="1142" t="str">
        <f t="shared" si="109"/>
        <v>02.09.01.12.022 Blender</v>
      </c>
    </row>
    <row r="3493" spans="1:10" x14ac:dyDescent="0.25">
      <c r="A3493" s="1142">
        <v>2</v>
      </c>
      <c r="B3493" s="1142">
        <v>9</v>
      </c>
      <c r="C3493" s="1142">
        <v>1</v>
      </c>
      <c r="D3493" s="1142">
        <v>12</v>
      </c>
      <c r="E3493" s="1142">
        <v>23</v>
      </c>
      <c r="F3493" s="1143" t="str">
        <f t="shared" si="108"/>
        <v>02.09.01.12.023</v>
      </c>
      <c r="G3493" s="1144"/>
      <c r="H3493" s="1142" t="s">
        <v>4076</v>
      </c>
      <c r="J3493" s="1142" t="str">
        <f t="shared" si="109"/>
        <v>02.09.01.12.023 Tibangan</v>
      </c>
    </row>
    <row r="3494" spans="1:10" x14ac:dyDescent="0.25">
      <c r="A3494" s="1142">
        <v>2</v>
      </c>
      <c r="B3494" s="1142">
        <v>9</v>
      </c>
      <c r="C3494" s="1142">
        <v>1</v>
      </c>
      <c r="D3494" s="1142">
        <v>12</v>
      </c>
      <c r="E3494" s="1142">
        <v>24</v>
      </c>
      <c r="F3494" s="1143" t="str">
        <f t="shared" si="108"/>
        <v>02.09.01.12.024</v>
      </c>
      <c r="G3494" s="1144"/>
      <c r="H3494" s="1142" t="s">
        <v>4077</v>
      </c>
      <c r="J3494" s="1142" t="str">
        <f t="shared" si="109"/>
        <v>02.09.01.12.024 Axial Plungar Pump</v>
      </c>
    </row>
    <row r="3495" spans="1:10" x14ac:dyDescent="0.25">
      <c r="A3495" s="1142">
        <v>2</v>
      </c>
      <c r="B3495" s="1142">
        <v>9</v>
      </c>
      <c r="C3495" s="1142">
        <v>1</v>
      </c>
      <c r="D3495" s="1142">
        <v>12</v>
      </c>
      <c r="E3495" s="1142">
        <v>25</v>
      </c>
      <c r="F3495" s="1143" t="str">
        <f t="shared" si="108"/>
        <v>02.09.01.12.025</v>
      </c>
      <c r="G3495" s="1144"/>
      <c r="H3495" s="1142" t="s">
        <v>4078</v>
      </c>
      <c r="J3495" s="1142" t="str">
        <f t="shared" si="109"/>
        <v>02.09.01.12.025 Dry Klin</v>
      </c>
    </row>
    <row r="3496" spans="1:10" x14ac:dyDescent="0.25">
      <c r="A3496" s="1142">
        <v>2</v>
      </c>
      <c r="B3496" s="1142">
        <v>9</v>
      </c>
      <c r="C3496" s="1142">
        <v>1</v>
      </c>
      <c r="D3496" s="1142">
        <v>12</v>
      </c>
      <c r="E3496" s="1142">
        <v>26</v>
      </c>
      <c r="F3496" s="1143" t="str">
        <f t="shared" si="108"/>
        <v>02.09.01.12.026</v>
      </c>
      <c r="G3496" s="1144"/>
      <c r="H3496" s="1142" t="s">
        <v>3719</v>
      </c>
      <c r="J3496" s="1142" t="str">
        <f t="shared" si="109"/>
        <v>02.09.01.12.026 Universal Test Machine</v>
      </c>
    </row>
    <row r="3497" spans="1:10" x14ac:dyDescent="0.25">
      <c r="A3497" s="1142">
        <v>2</v>
      </c>
      <c r="B3497" s="1142">
        <v>9</v>
      </c>
      <c r="C3497" s="1142">
        <v>1</v>
      </c>
      <c r="D3497" s="1142">
        <v>12</v>
      </c>
      <c r="E3497" s="1142">
        <v>27</v>
      </c>
      <c r="F3497" s="1143" t="str">
        <f t="shared" si="108"/>
        <v>02.09.01.12.027</v>
      </c>
      <c r="G3497" s="1144"/>
      <c r="H3497" s="1142" t="s">
        <v>4079</v>
      </c>
      <c r="J3497" s="1142" t="str">
        <f t="shared" si="109"/>
        <v>02.09.01.12.027 Engineering Test Equipment</v>
      </c>
    </row>
    <row r="3498" spans="1:10" x14ac:dyDescent="0.25">
      <c r="A3498" s="1142">
        <v>2</v>
      </c>
      <c r="B3498" s="1142">
        <v>9</v>
      </c>
      <c r="C3498" s="1142">
        <v>1</v>
      </c>
      <c r="D3498" s="1142">
        <v>12</v>
      </c>
      <c r="E3498" s="1142">
        <v>28</v>
      </c>
      <c r="F3498" s="1143" t="str">
        <f t="shared" si="108"/>
        <v>02.09.01.12.028</v>
      </c>
      <c r="G3498" s="1144"/>
      <c r="H3498" s="1142" t="s">
        <v>3885</v>
      </c>
      <c r="J3498" s="1142" t="str">
        <f t="shared" si="109"/>
        <v>02.09.01.12.028 Vacum Pump</v>
      </c>
    </row>
    <row r="3499" spans="1:10" x14ac:dyDescent="0.25">
      <c r="A3499" s="1142">
        <v>2</v>
      </c>
      <c r="B3499" s="1142">
        <v>9</v>
      </c>
      <c r="C3499" s="1142">
        <v>1</v>
      </c>
      <c r="D3499" s="1142">
        <v>12</v>
      </c>
      <c r="E3499" s="1142">
        <v>29</v>
      </c>
      <c r="F3499" s="1143" t="str">
        <f t="shared" si="108"/>
        <v>02.09.01.12.029</v>
      </c>
      <c r="G3499" s="1144"/>
      <c r="H3499" s="1142" t="s">
        <v>4080</v>
      </c>
      <c r="J3499" s="1142" t="str">
        <f t="shared" si="109"/>
        <v>02.09.01.12.029 Dearing Stand</v>
      </c>
    </row>
    <row r="3500" spans="1:10" x14ac:dyDescent="0.25">
      <c r="A3500" s="1142">
        <v>2</v>
      </c>
      <c r="B3500" s="1142">
        <v>9</v>
      </c>
      <c r="C3500" s="1142">
        <v>1</v>
      </c>
      <c r="D3500" s="1142">
        <v>12</v>
      </c>
      <c r="E3500" s="1142">
        <v>30</v>
      </c>
      <c r="F3500" s="1143" t="str">
        <f t="shared" si="108"/>
        <v>02.09.01.12.030</v>
      </c>
      <c r="G3500" s="1144"/>
      <c r="H3500" s="1142" t="s">
        <v>4081</v>
      </c>
      <c r="J3500" s="1142" t="str">
        <f t="shared" si="109"/>
        <v>02.09.01.12.030 Stop Watch</v>
      </c>
    </row>
    <row r="3501" spans="1:10" x14ac:dyDescent="0.25">
      <c r="A3501" s="1142">
        <v>2</v>
      </c>
      <c r="B3501" s="1142">
        <v>9</v>
      </c>
      <c r="C3501" s="1142">
        <v>1</v>
      </c>
      <c r="D3501" s="1142">
        <v>12</v>
      </c>
      <c r="E3501" s="1142">
        <v>31</v>
      </c>
      <c r="F3501" s="1143" t="str">
        <f t="shared" si="108"/>
        <v>02.09.01.12.031</v>
      </c>
      <c r="G3501" s="1144"/>
      <c r="H3501" s="1142" t="s">
        <v>3735</v>
      </c>
      <c r="J3501" s="1142" t="str">
        <f t="shared" si="109"/>
        <v>02.09.01.12.031 Screen</v>
      </c>
    </row>
    <row r="3502" spans="1:10" x14ac:dyDescent="0.25">
      <c r="A3502" s="1142">
        <v>2</v>
      </c>
      <c r="B3502" s="1142">
        <v>9</v>
      </c>
      <c r="C3502" s="1142">
        <v>1</v>
      </c>
      <c r="D3502" s="1142">
        <v>12</v>
      </c>
      <c r="E3502" s="1142">
        <v>32</v>
      </c>
      <c r="F3502" s="1143" t="str">
        <f t="shared" si="108"/>
        <v>02.09.01.12.032</v>
      </c>
      <c r="G3502" s="1144"/>
      <c r="H3502" s="1142" t="s">
        <v>4082</v>
      </c>
      <c r="J3502" s="1142" t="str">
        <f t="shared" si="109"/>
        <v>02.09.01.12.032 Alat Destilasi Air</v>
      </c>
    </row>
    <row r="3503" spans="1:10" x14ac:dyDescent="0.25">
      <c r="A3503" s="1142">
        <v>2</v>
      </c>
      <c r="B3503" s="1142">
        <v>9</v>
      </c>
      <c r="C3503" s="1142">
        <v>1</v>
      </c>
      <c r="D3503" s="1142">
        <v>12</v>
      </c>
      <c r="E3503" s="1142">
        <v>33</v>
      </c>
      <c r="F3503" s="1143" t="str">
        <f t="shared" si="108"/>
        <v>02.09.01.12.033</v>
      </c>
      <c r="G3503" s="1144"/>
      <c r="H3503" s="1142" t="s">
        <v>4083</v>
      </c>
      <c r="J3503" s="1142" t="str">
        <f t="shared" si="109"/>
        <v>02.09.01.12.033 Buscon Bunner</v>
      </c>
    </row>
    <row r="3504" spans="1:10" x14ac:dyDescent="0.25">
      <c r="A3504" s="1142">
        <v>2</v>
      </c>
      <c r="B3504" s="1142">
        <v>9</v>
      </c>
      <c r="C3504" s="1142">
        <v>1</v>
      </c>
      <c r="D3504" s="1142">
        <v>12</v>
      </c>
      <c r="E3504" s="1142">
        <v>34</v>
      </c>
      <c r="F3504" s="1143" t="str">
        <f t="shared" si="108"/>
        <v>02.09.01.12.034</v>
      </c>
      <c r="G3504" s="1144"/>
      <c r="H3504" s="1142" t="s">
        <v>4084</v>
      </c>
      <c r="J3504" s="1142" t="str">
        <f t="shared" si="109"/>
        <v>02.09.01.12.034 Support  Shett Round</v>
      </c>
    </row>
    <row r="3505" spans="1:10" x14ac:dyDescent="0.25">
      <c r="A3505" s="1142">
        <v>2</v>
      </c>
      <c r="B3505" s="1142">
        <v>9</v>
      </c>
      <c r="C3505" s="1142">
        <v>1</v>
      </c>
      <c r="D3505" s="1142">
        <v>12</v>
      </c>
      <c r="E3505" s="1142">
        <v>35</v>
      </c>
      <c r="F3505" s="1143" t="str">
        <f t="shared" si="108"/>
        <v>02.09.01.12.035</v>
      </c>
      <c r="G3505" s="1144"/>
      <c r="H3505" s="1142" t="s">
        <v>4085</v>
      </c>
      <c r="J3505" s="1142" t="str">
        <f t="shared" si="109"/>
        <v>02.09.01.12.035 Manometer</v>
      </c>
    </row>
    <row r="3506" spans="1:10" x14ac:dyDescent="0.25">
      <c r="A3506" s="1142">
        <v>2</v>
      </c>
      <c r="B3506" s="1142">
        <v>9</v>
      </c>
      <c r="C3506" s="1142">
        <v>1</v>
      </c>
      <c r="D3506" s="1142">
        <v>12</v>
      </c>
      <c r="E3506" s="1142">
        <v>36</v>
      </c>
      <c r="F3506" s="1143" t="str">
        <f t="shared" si="108"/>
        <v>02.09.01.12.036</v>
      </c>
      <c r="G3506" s="1144"/>
      <c r="H3506" s="1142" t="s">
        <v>4086</v>
      </c>
      <c r="J3506" s="1142" t="str">
        <f t="shared" si="109"/>
        <v>02.09.01.12.036 Hydrometer</v>
      </c>
    </row>
    <row r="3507" spans="1:10" x14ac:dyDescent="0.25">
      <c r="A3507" s="1142">
        <v>2</v>
      </c>
      <c r="B3507" s="1142">
        <v>9</v>
      </c>
      <c r="C3507" s="1142">
        <v>1</v>
      </c>
      <c r="D3507" s="1142">
        <v>12</v>
      </c>
      <c r="E3507" s="1142">
        <v>37</v>
      </c>
      <c r="F3507" s="1143" t="str">
        <f t="shared" si="108"/>
        <v>02.09.01.12.037</v>
      </c>
      <c r="G3507" s="1144"/>
      <c r="H3507" s="1142" t="s">
        <v>4087</v>
      </c>
      <c r="J3507" s="1142" t="str">
        <f t="shared" si="109"/>
        <v>02.09.01.12.037 Counter Meter</v>
      </c>
    </row>
    <row r="3508" spans="1:10" x14ac:dyDescent="0.25">
      <c r="A3508" s="1142">
        <v>2</v>
      </c>
      <c r="B3508" s="1142">
        <v>9</v>
      </c>
      <c r="C3508" s="1142">
        <v>1</v>
      </c>
      <c r="D3508" s="1142">
        <v>12</v>
      </c>
      <c r="E3508" s="1142">
        <v>38</v>
      </c>
      <c r="F3508" s="1143" t="str">
        <f t="shared" si="108"/>
        <v>02.09.01.12.038</v>
      </c>
      <c r="G3508" s="1144"/>
      <c r="H3508" s="1142" t="s">
        <v>4088</v>
      </c>
      <c r="J3508" s="1142" t="str">
        <f t="shared" si="109"/>
        <v>02.09.01.12.038 Lampu Natrium</v>
      </c>
    </row>
    <row r="3509" spans="1:10" x14ac:dyDescent="0.25">
      <c r="A3509" s="1142">
        <v>2</v>
      </c>
      <c r="B3509" s="1142">
        <v>9</v>
      </c>
      <c r="C3509" s="1142">
        <v>1</v>
      </c>
      <c r="D3509" s="1142">
        <v>12</v>
      </c>
      <c r="E3509" s="1142">
        <v>39</v>
      </c>
      <c r="F3509" s="1143" t="str">
        <f t="shared" si="108"/>
        <v>02.09.01.12.039</v>
      </c>
      <c r="G3509" s="1144"/>
      <c r="H3509" s="1142" t="s">
        <v>4089</v>
      </c>
      <c r="J3509" s="1142" t="str">
        <f t="shared" si="109"/>
        <v>02.09.01.12.039 Moxer</v>
      </c>
    </row>
    <row r="3510" spans="1:10" x14ac:dyDescent="0.25">
      <c r="A3510" s="1142">
        <v>2</v>
      </c>
      <c r="B3510" s="1142">
        <v>9</v>
      </c>
      <c r="C3510" s="1142">
        <v>1</v>
      </c>
      <c r="D3510" s="1142">
        <v>12</v>
      </c>
      <c r="E3510" s="1142">
        <v>40</v>
      </c>
      <c r="F3510" s="1143" t="str">
        <f t="shared" si="108"/>
        <v>02.09.01.12.040</v>
      </c>
      <c r="G3510" s="1144"/>
      <c r="H3510" s="1142" t="s">
        <v>4090</v>
      </c>
      <c r="J3510" s="1142" t="str">
        <f t="shared" si="109"/>
        <v>02.09.01.12.040 Thermometer</v>
      </c>
    </row>
    <row r="3511" spans="1:10" x14ac:dyDescent="0.25">
      <c r="A3511" s="1142">
        <v>2</v>
      </c>
      <c r="B3511" s="1142">
        <v>9</v>
      </c>
      <c r="C3511" s="1142">
        <v>1</v>
      </c>
      <c r="D3511" s="1142">
        <v>12</v>
      </c>
      <c r="E3511" s="1142">
        <v>41</v>
      </c>
      <c r="F3511" s="1143" t="str">
        <f t="shared" si="108"/>
        <v>02.09.01.12.041</v>
      </c>
      <c r="G3511" s="1144"/>
      <c r="H3511" s="1142" t="s">
        <v>4091</v>
      </c>
      <c r="J3511" s="1142" t="str">
        <f t="shared" si="109"/>
        <v>02.09.01.12.041 Corong</v>
      </c>
    </row>
    <row r="3512" spans="1:10" x14ac:dyDescent="0.25">
      <c r="A3512" s="1142">
        <v>2</v>
      </c>
      <c r="B3512" s="1142">
        <v>9</v>
      </c>
      <c r="C3512" s="1142">
        <v>1</v>
      </c>
      <c r="D3512" s="1142">
        <v>12</v>
      </c>
      <c r="E3512" s="1142">
        <v>42</v>
      </c>
      <c r="F3512" s="1143" t="str">
        <f t="shared" si="108"/>
        <v>02.09.01.12.042</v>
      </c>
      <c r="G3512" s="1144"/>
      <c r="H3512" s="1142" t="s">
        <v>4088</v>
      </c>
      <c r="J3512" s="1142" t="str">
        <f t="shared" si="109"/>
        <v>02.09.01.12.042 Lampu Natrium</v>
      </c>
    </row>
    <row r="3513" spans="1:10" x14ac:dyDescent="0.25">
      <c r="A3513" s="1142">
        <v>2</v>
      </c>
      <c r="B3513" s="1142">
        <v>9</v>
      </c>
      <c r="C3513" s="1142">
        <v>1</v>
      </c>
      <c r="D3513" s="1142">
        <v>12</v>
      </c>
      <c r="E3513" s="1142">
        <v>43</v>
      </c>
      <c r="F3513" s="1143" t="str">
        <f t="shared" si="108"/>
        <v>02.09.01.12.043</v>
      </c>
      <c r="G3513" s="1144"/>
      <c r="H3513" s="1142" t="s">
        <v>4092</v>
      </c>
      <c r="J3513" s="1142" t="str">
        <f t="shared" si="109"/>
        <v>02.09.01.12.043 Containers Gas Chlorine</v>
      </c>
    </row>
    <row r="3514" spans="1:10" x14ac:dyDescent="0.25">
      <c r="A3514" s="1142">
        <v>2</v>
      </c>
      <c r="B3514" s="1142">
        <v>9</v>
      </c>
      <c r="C3514" s="1142">
        <v>1</v>
      </c>
      <c r="D3514" s="1142">
        <v>12</v>
      </c>
      <c r="E3514" s="1142">
        <v>44</v>
      </c>
      <c r="F3514" s="1143" t="str">
        <f t="shared" si="108"/>
        <v>02.09.01.12.044</v>
      </c>
      <c r="G3514" s="1144"/>
      <c r="H3514" s="1142" t="s">
        <v>4093</v>
      </c>
      <c r="J3514" s="1142" t="str">
        <f t="shared" si="109"/>
        <v>02.09.01.12.044 Raw Water Kit</v>
      </c>
    </row>
    <row r="3515" spans="1:10" x14ac:dyDescent="0.25">
      <c r="A3515" s="1142">
        <v>2</v>
      </c>
      <c r="B3515" s="1142">
        <v>9</v>
      </c>
      <c r="C3515" s="1142">
        <v>1</v>
      </c>
      <c r="D3515" s="1142">
        <v>12</v>
      </c>
      <c r="E3515" s="1142">
        <v>45</v>
      </c>
      <c r="F3515" s="1143" t="str">
        <f t="shared" si="108"/>
        <v>02.09.01.12.045</v>
      </c>
      <c r="G3515" s="1144"/>
      <c r="H3515" s="1142" t="s">
        <v>4094</v>
      </c>
      <c r="J3515" s="1142" t="str">
        <f t="shared" si="109"/>
        <v>02.09.01.12.045 Brigthness Tester</v>
      </c>
    </row>
    <row r="3516" spans="1:10" x14ac:dyDescent="0.25">
      <c r="A3516" s="1142">
        <v>2</v>
      </c>
      <c r="B3516" s="1142">
        <v>9</v>
      </c>
      <c r="C3516" s="1142">
        <v>1</v>
      </c>
      <c r="D3516" s="1142">
        <v>12</v>
      </c>
      <c r="E3516" s="1142">
        <v>46</v>
      </c>
      <c r="F3516" s="1143" t="str">
        <f t="shared" si="108"/>
        <v>02.09.01.12.046</v>
      </c>
      <c r="G3516" s="1144"/>
      <c r="H3516" s="1142" t="s">
        <v>4095</v>
      </c>
      <c r="J3516" s="1142" t="str">
        <f t="shared" si="109"/>
        <v>02.09.01.12.046 Water Absorb Tester</v>
      </c>
    </row>
    <row r="3517" spans="1:10" x14ac:dyDescent="0.25">
      <c r="A3517" s="1142">
        <v>2</v>
      </c>
      <c r="B3517" s="1142">
        <v>9</v>
      </c>
      <c r="C3517" s="1142">
        <v>1</v>
      </c>
      <c r="D3517" s="1142">
        <v>12</v>
      </c>
      <c r="E3517" s="1142">
        <v>47</v>
      </c>
      <c r="F3517" s="1143" t="str">
        <f t="shared" si="108"/>
        <v>02.09.01.12.047</v>
      </c>
      <c r="G3517" s="1144"/>
      <c r="H3517" s="1142" t="s">
        <v>4096</v>
      </c>
      <c r="J3517" s="1142" t="str">
        <f t="shared" si="109"/>
        <v>02.09.01.12.047 BOD Meter</v>
      </c>
    </row>
    <row r="3518" spans="1:10" x14ac:dyDescent="0.25">
      <c r="A3518" s="1142">
        <v>2</v>
      </c>
      <c r="B3518" s="1142">
        <v>9</v>
      </c>
      <c r="C3518" s="1142">
        <v>1</v>
      </c>
      <c r="D3518" s="1142">
        <v>12</v>
      </c>
      <c r="E3518" s="1142">
        <v>48</v>
      </c>
      <c r="F3518" s="1143" t="str">
        <f t="shared" si="108"/>
        <v>02.09.01.12.048</v>
      </c>
      <c r="G3518" s="1144"/>
      <c r="H3518" s="1142" t="s">
        <v>4097</v>
      </c>
      <c r="J3518" s="1142" t="str">
        <f t="shared" si="109"/>
        <v>02.09.01.12.048 Biological Oxigen Demand</v>
      </c>
    </row>
    <row r="3519" spans="1:10" x14ac:dyDescent="0.25">
      <c r="A3519" s="1142">
        <v>2</v>
      </c>
      <c r="B3519" s="1142">
        <v>9</v>
      </c>
      <c r="C3519" s="1142">
        <v>1</v>
      </c>
      <c r="D3519" s="1142">
        <v>12</v>
      </c>
      <c r="E3519" s="1142">
        <v>49</v>
      </c>
      <c r="F3519" s="1143" t="str">
        <f t="shared" si="108"/>
        <v>02.09.01.12.049</v>
      </c>
      <c r="G3519" s="1144"/>
      <c r="H3519" s="1142" t="s">
        <v>4098</v>
      </c>
      <c r="J3519" s="1142" t="str">
        <f t="shared" si="109"/>
        <v>02.09.01.12.049 Tabung Gas HO</v>
      </c>
    </row>
    <row r="3520" spans="1:10" x14ac:dyDescent="0.25">
      <c r="A3520" s="1142">
        <v>2</v>
      </c>
      <c r="B3520" s="1142">
        <v>9</v>
      </c>
      <c r="C3520" s="1142">
        <v>1</v>
      </c>
      <c r="D3520" s="1142">
        <v>12</v>
      </c>
      <c r="E3520" s="1142">
        <v>50</v>
      </c>
      <c r="F3520" s="1143" t="str">
        <f t="shared" si="108"/>
        <v>02.09.01.12.050</v>
      </c>
      <c r="G3520" s="1144"/>
      <c r="H3520" s="1142" t="s">
        <v>4099</v>
      </c>
      <c r="J3520" s="1142" t="str">
        <f t="shared" si="109"/>
        <v>02.09.01.12.050 Tabung Gas N2</v>
      </c>
    </row>
    <row r="3521" spans="1:10" x14ac:dyDescent="0.25">
      <c r="A3521" s="1142">
        <v>2</v>
      </c>
      <c r="B3521" s="1142">
        <v>9</v>
      </c>
      <c r="C3521" s="1142">
        <v>1</v>
      </c>
      <c r="D3521" s="1142">
        <v>12</v>
      </c>
      <c r="E3521" s="1142">
        <v>51</v>
      </c>
      <c r="F3521" s="1143" t="str">
        <f t="shared" si="108"/>
        <v>02.09.01.12.051</v>
      </c>
      <c r="G3521" s="1144"/>
      <c r="H3521" s="1142" t="s">
        <v>4100</v>
      </c>
      <c r="J3521" s="1142" t="str">
        <f t="shared" si="109"/>
        <v>02.09.01.12.051 Boume Meter</v>
      </c>
    </row>
    <row r="3522" spans="1:10" x14ac:dyDescent="0.25">
      <c r="A3522" s="1142">
        <v>2</v>
      </c>
      <c r="B3522" s="1142">
        <v>9</v>
      </c>
      <c r="C3522" s="1142">
        <v>1</v>
      </c>
      <c r="D3522" s="1142">
        <v>12</v>
      </c>
      <c r="E3522" s="1142">
        <v>52</v>
      </c>
      <c r="F3522" s="1143" t="str">
        <f t="shared" si="108"/>
        <v>02.09.01.12.052</v>
      </c>
      <c r="G3522" s="1144"/>
      <c r="H3522" s="1142" t="s">
        <v>4101</v>
      </c>
      <c r="J3522" s="1142" t="str">
        <f t="shared" si="109"/>
        <v>02.09.01.12.052 Cawan Proceline</v>
      </c>
    </row>
    <row r="3523" spans="1:10" x14ac:dyDescent="0.25">
      <c r="A3523" s="1142">
        <v>2</v>
      </c>
      <c r="B3523" s="1142">
        <v>9</v>
      </c>
      <c r="C3523" s="1142">
        <v>1</v>
      </c>
      <c r="D3523" s="1142">
        <v>12</v>
      </c>
      <c r="E3523" s="1142">
        <v>53</v>
      </c>
      <c r="F3523" s="1143" t="str">
        <f t="shared" si="108"/>
        <v>02.09.01.12.053</v>
      </c>
      <c r="G3523" s="1144"/>
      <c r="H3523" s="1142" t="s">
        <v>4102</v>
      </c>
      <c r="J3523" s="1142" t="str">
        <f t="shared" si="109"/>
        <v>02.09.01.12.053 Bak Fiberglass</v>
      </c>
    </row>
    <row r="3524" spans="1:10" x14ac:dyDescent="0.25">
      <c r="A3524" s="1142">
        <v>2</v>
      </c>
      <c r="B3524" s="1142">
        <v>9</v>
      </c>
      <c r="C3524" s="1142">
        <v>1</v>
      </c>
      <c r="D3524" s="1142">
        <v>12</v>
      </c>
      <c r="E3524" s="1142">
        <v>54</v>
      </c>
      <c r="F3524" s="1143" t="str">
        <f t="shared" ref="F3524:F3587" si="110">IF(A3524&lt;&gt;"",RIGHT("0"&amp;A3524,2)&amp;"."&amp;RIGHT("0"&amp;B3524,2)&amp;"."&amp;RIGHT("0"&amp;C3524,2)&amp;"."&amp;RIGHT("0"&amp;D3524,2)&amp;"."&amp;IF(LEN(E3524)&lt;3,RIGHT("00"&amp;E3524,3),E3524),"")</f>
        <v>02.09.01.12.054</v>
      </c>
      <c r="G3524" s="1144"/>
      <c r="H3524" s="1142" t="s">
        <v>4103</v>
      </c>
      <c r="J3524" s="1142" t="str">
        <f t="shared" ref="J3524:J3587" si="111">F3524&amp;" "&amp;H3524</f>
        <v>02.09.01.12.054 Crusible Penyaring</v>
      </c>
    </row>
    <row r="3525" spans="1:10" x14ac:dyDescent="0.25">
      <c r="A3525" s="1142">
        <v>2</v>
      </c>
      <c r="B3525" s="1142">
        <v>9</v>
      </c>
      <c r="C3525" s="1142">
        <v>1</v>
      </c>
      <c r="D3525" s="1142">
        <v>12</v>
      </c>
      <c r="E3525" s="1142">
        <v>55</v>
      </c>
      <c r="F3525" s="1143" t="str">
        <f t="shared" si="110"/>
        <v>02.09.01.12.055</v>
      </c>
      <c r="G3525" s="1144"/>
      <c r="H3525" s="1142" t="s">
        <v>4104</v>
      </c>
      <c r="J3525" s="1142" t="str">
        <f t="shared" si="111"/>
        <v>02.09.01.12.055 Lodine Plass</v>
      </c>
    </row>
    <row r="3526" spans="1:10" x14ac:dyDescent="0.25">
      <c r="A3526" s="1142">
        <v>2</v>
      </c>
      <c r="B3526" s="1142">
        <v>9</v>
      </c>
      <c r="C3526" s="1142">
        <v>1</v>
      </c>
      <c r="D3526" s="1142">
        <v>12</v>
      </c>
      <c r="E3526" s="1142">
        <v>56</v>
      </c>
      <c r="F3526" s="1143" t="str">
        <f t="shared" si="110"/>
        <v>02.09.01.12.056</v>
      </c>
      <c r="G3526" s="1144"/>
      <c r="H3526" s="1142" t="s">
        <v>4105</v>
      </c>
      <c r="J3526" s="1142" t="str">
        <f t="shared" si="111"/>
        <v>02.09.01.12.056 Bejana Kaca</v>
      </c>
    </row>
    <row r="3527" spans="1:10" x14ac:dyDescent="0.25">
      <c r="A3527" s="1142">
        <v>2</v>
      </c>
      <c r="B3527" s="1142">
        <v>9</v>
      </c>
      <c r="C3527" s="1142">
        <v>1</v>
      </c>
      <c r="D3527" s="1142">
        <v>12</v>
      </c>
      <c r="E3527" s="1142">
        <v>57</v>
      </c>
      <c r="F3527" s="1143" t="str">
        <f t="shared" si="110"/>
        <v>02.09.01.12.057</v>
      </c>
      <c r="G3527" s="1144"/>
      <c r="H3527" s="1142" t="s">
        <v>4106</v>
      </c>
      <c r="J3527" s="1142" t="str">
        <f t="shared" si="111"/>
        <v>02.09.01.12.057 Thermostate</v>
      </c>
    </row>
    <row r="3528" spans="1:10" x14ac:dyDescent="0.25">
      <c r="A3528" s="1142">
        <v>2</v>
      </c>
      <c r="B3528" s="1142">
        <v>9</v>
      </c>
      <c r="C3528" s="1142">
        <v>1</v>
      </c>
      <c r="D3528" s="1142">
        <v>12</v>
      </c>
      <c r="E3528" s="1142">
        <v>58</v>
      </c>
      <c r="F3528" s="1143" t="str">
        <f t="shared" si="110"/>
        <v>02.09.01.12.058</v>
      </c>
      <c r="G3528" s="1144"/>
      <c r="H3528" s="1142" t="s">
        <v>4107</v>
      </c>
      <c r="J3528" s="1142" t="str">
        <f t="shared" si="111"/>
        <v>02.09.01.12.058 Spraygun</v>
      </c>
    </row>
    <row r="3529" spans="1:10" x14ac:dyDescent="0.25">
      <c r="A3529" s="1142">
        <v>2</v>
      </c>
      <c r="B3529" s="1142">
        <v>9</v>
      </c>
      <c r="C3529" s="1142">
        <v>1</v>
      </c>
      <c r="D3529" s="1142">
        <v>12</v>
      </c>
      <c r="E3529" s="1142">
        <v>59</v>
      </c>
      <c r="F3529" s="1143" t="str">
        <f t="shared" si="110"/>
        <v>02.09.01.12.059</v>
      </c>
      <c r="G3529" s="1144"/>
      <c r="H3529" s="1142" t="s">
        <v>4108</v>
      </c>
      <c r="J3529" s="1142" t="str">
        <f t="shared" si="111"/>
        <v>02.09.01.12.059 Furnace</v>
      </c>
    </row>
    <row r="3530" spans="1:10" x14ac:dyDescent="0.25">
      <c r="A3530" s="1142">
        <v>2</v>
      </c>
      <c r="B3530" s="1142">
        <v>9</v>
      </c>
      <c r="C3530" s="1142">
        <v>1</v>
      </c>
      <c r="D3530" s="1142">
        <v>12</v>
      </c>
      <c r="E3530" s="1142">
        <v>60</v>
      </c>
      <c r="F3530" s="1143" t="str">
        <f t="shared" si="110"/>
        <v>02.09.01.12.060</v>
      </c>
      <c r="G3530" s="1144"/>
      <c r="H3530" s="1142" t="s">
        <v>1359</v>
      </c>
      <c r="J3530" s="1142" t="str">
        <f t="shared" si="111"/>
        <v>02.09.01.12.060 Condensor</v>
      </c>
    </row>
    <row r="3531" spans="1:10" x14ac:dyDescent="0.25">
      <c r="A3531" s="1142">
        <v>2</v>
      </c>
      <c r="B3531" s="1142">
        <v>9</v>
      </c>
      <c r="C3531" s="1142">
        <v>1</v>
      </c>
      <c r="D3531" s="1142">
        <v>12</v>
      </c>
      <c r="E3531" s="1142">
        <v>61</v>
      </c>
      <c r="F3531" s="1143" t="str">
        <f t="shared" si="110"/>
        <v>02.09.01.12.061</v>
      </c>
      <c r="G3531" s="1144"/>
      <c r="H3531" s="1142" t="s">
        <v>4109</v>
      </c>
      <c r="J3531" s="1142" t="str">
        <f t="shared" si="111"/>
        <v>02.09.01.12.061 Lumpang Pengeram</v>
      </c>
    </row>
    <row r="3532" spans="1:10" x14ac:dyDescent="0.25">
      <c r="A3532" s="1142">
        <v>2</v>
      </c>
      <c r="B3532" s="1142">
        <v>9</v>
      </c>
      <c r="C3532" s="1142">
        <v>1</v>
      </c>
      <c r="D3532" s="1142">
        <v>12</v>
      </c>
      <c r="E3532" s="1142">
        <v>62</v>
      </c>
      <c r="F3532" s="1143" t="str">
        <f t="shared" si="110"/>
        <v>02.09.01.12.062</v>
      </c>
      <c r="G3532" s="1144"/>
      <c r="H3532" s="1142" t="s">
        <v>4110</v>
      </c>
      <c r="J3532" s="1142" t="str">
        <f t="shared" si="111"/>
        <v>02.09.01.12.062 Lampu Spirtus</v>
      </c>
    </row>
    <row r="3533" spans="1:10" x14ac:dyDescent="0.25">
      <c r="A3533" s="1142">
        <v>2</v>
      </c>
      <c r="B3533" s="1142">
        <v>9</v>
      </c>
      <c r="C3533" s="1142">
        <v>1</v>
      </c>
      <c r="D3533" s="1142">
        <v>12</v>
      </c>
      <c r="E3533" s="1142">
        <v>63</v>
      </c>
      <c r="F3533" s="1143" t="str">
        <f t="shared" si="110"/>
        <v>02.09.01.12.063</v>
      </c>
      <c r="G3533" s="1144"/>
      <c r="H3533" s="1142" t="s">
        <v>4111</v>
      </c>
      <c r="J3533" s="1142" t="str">
        <f t="shared" si="111"/>
        <v>02.09.01.12.063 Mestar</v>
      </c>
    </row>
    <row r="3534" spans="1:10" x14ac:dyDescent="0.25">
      <c r="A3534" s="1142">
        <v>2</v>
      </c>
      <c r="B3534" s="1142">
        <v>9</v>
      </c>
      <c r="C3534" s="1142">
        <v>1</v>
      </c>
      <c r="D3534" s="1142">
        <v>12</v>
      </c>
      <c r="E3534" s="1142">
        <v>64</v>
      </c>
      <c r="F3534" s="1143" t="str">
        <f t="shared" si="110"/>
        <v>02.09.01.12.064</v>
      </c>
      <c r="G3534" s="1144"/>
      <c r="H3534" s="1142" t="s">
        <v>4112</v>
      </c>
      <c r="J3534" s="1142" t="str">
        <f t="shared" si="111"/>
        <v>02.09.01.12.064 Pipa U</v>
      </c>
    </row>
    <row r="3535" spans="1:10" x14ac:dyDescent="0.25">
      <c r="A3535" s="1142">
        <v>2</v>
      </c>
      <c r="B3535" s="1142">
        <v>9</v>
      </c>
      <c r="C3535" s="1142">
        <v>1</v>
      </c>
      <c r="D3535" s="1142">
        <v>12</v>
      </c>
      <c r="E3535" s="1142">
        <v>65</v>
      </c>
      <c r="F3535" s="1143" t="str">
        <f t="shared" si="110"/>
        <v>02.09.01.12.065</v>
      </c>
      <c r="G3535" s="1144"/>
      <c r="H3535" s="1142" t="s">
        <v>4113</v>
      </c>
      <c r="J3535" s="1142" t="str">
        <f t="shared" si="111"/>
        <v>02.09.01.12.065 Lempeng Tetes</v>
      </c>
    </row>
    <row r="3536" spans="1:10" x14ac:dyDescent="0.25">
      <c r="A3536" s="1142">
        <v>2</v>
      </c>
      <c r="B3536" s="1142">
        <v>9</v>
      </c>
      <c r="C3536" s="1142">
        <v>1</v>
      </c>
      <c r="D3536" s="1142">
        <v>12</v>
      </c>
      <c r="E3536" s="1142">
        <v>66</v>
      </c>
      <c r="F3536" s="1143" t="str">
        <f t="shared" si="110"/>
        <v>02.09.01.12.066</v>
      </c>
      <c r="G3536" s="1144"/>
      <c r="H3536" s="1142" t="s">
        <v>4114</v>
      </c>
      <c r="J3536" s="1142" t="str">
        <f t="shared" si="111"/>
        <v>02.09.01.12.066 Sirer/Pengocok</v>
      </c>
    </row>
    <row r="3537" spans="1:10" x14ac:dyDescent="0.25">
      <c r="A3537" s="1142">
        <v>2</v>
      </c>
      <c r="B3537" s="1142">
        <v>9</v>
      </c>
      <c r="C3537" s="1142">
        <v>1</v>
      </c>
      <c r="D3537" s="1142">
        <v>12</v>
      </c>
      <c r="E3537" s="1142">
        <v>67</v>
      </c>
      <c r="F3537" s="1143" t="str">
        <f t="shared" si="110"/>
        <v>02.09.01.12.067</v>
      </c>
      <c r="G3537" s="1144"/>
      <c r="H3537" s="1142" t="s">
        <v>4115</v>
      </c>
      <c r="J3537" s="1142" t="str">
        <f t="shared" si="111"/>
        <v>02.09.01.12.067 Alat Penyari Koch</v>
      </c>
    </row>
    <row r="3538" spans="1:10" x14ac:dyDescent="0.25">
      <c r="A3538" s="1142">
        <v>2</v>
      </c>
      <c r="B3538" s="1142">
        <v>9</v>
      </c>
      <c r="C3538" s="1142">
        <v>1</v>
      </c>
      <c r="D3538" s="1142">
        <v>12</v>
      </c>
      <c r="E3538" s="1142">
        <v>68</v>
      </c>
      <c r="F3538" s="1143" t="str">
        <f t="shared" si="110"/>
        <v>02.09.01.12.068</v>
      </c>
      <c r="G3538" s="1144"/>
      <c r="H3538" s="1142" t="s">
        <v>4116</v>
      </c>
      <c r="J3538" s="1142" t="str">
        <f t="shared" si="111"/>
        <v>02.09.01.12.068 Alat Penyari Procter</v>
      </c>
    </row>
    <row r="3539" spans="1:10" x14ac:dyDescent="0.25">
      <c r="A3539" s="1142">
        <v>2</v>
      </c>
      <c r="B3539" s="1142">
        <v>9</v>
      </c>
      <c r="C3539" s="1142">
        <v>1</v>
      </c>
      <c r="D3539" s="1142">
        <v>12</v>
      </c>
      <c r="E3539" s="1142">
        <v>69</v>
      </c>
      <c r="F3539" s="1143" t="str">
        <f t="shared" si="110"/>
        <v>02.09.01.12.069</v>
      </c>
      <c r="G3539" s="1144"/>
      <c r="H3539" s="1142" t="s">
        <v>4117</v>
      </c>
      <c r="J3539" s="1142" t="str">
        <f t="shared" si="111"/>
        <v>02.09.01.12.069 Dean Starek</v>
      </c>
    </row>
    <row r="3540" spans="1:10" x14ac:dyDescent="0.25">
      <c r="A3540" s="1142">
        <v>2</v>
      </c>
      <c r="B3540" s="1142">
        <v>9</v>
      </c>
      <c r="C3540" s="1142">
        <v>1</v>
      </c>
      <c r="D3540" s="1142">
        <v>12</v>
      </c>
      <c r="E3540" s="1142">
        <v>70</v>
      </c>
      <c r="F3540" s="1143" t="str">
        <f t="shared" si="110"/>
        <v>02.09.01.12.070</v>
      </c>
      <c r="G3540" s="1144"/>
      <c r="H3540" s="1142" t="s">
        <v>4118</v>
      </c>
      <c r="J3540" s="1142" t="str">
        <f t="shared" si="111"/>
        <v>02.09.01.12.070 Pigno Meter</v>
      </c>
    </row>
    <row r="3541" spans="1:10" x14ac:dyDescent="0.25">
      <c r="A3541" s="1142">
        <v>2</v>
      </c>
      <c r="B3541" s="1142">
        <v>9</v>
      </c>
      <c r="C3541" s="1142">
        <v>1</v>
      </c>
      <c r="D3541" s="1142">
        <v>12</v>
      </c>
      <c r="E3541" s="1142">
        <v>71</v>
      </c>
      <c r="F3541" s="1143" t="str">
        <f t="shared" si="110"/>
        <v>02.09.01.12.071</v>
      </c>
      <c r="G3541" s="1144"/>
      <c r="H3541" s="1142" t="s">
        <v>4119</v>
      </c>
      <c r="J3541" s="1142" t="str">
        <f t="shared" si="111"/>
        <v>02.09.01.12.071 Sun Shine Recorder</v>
      </c>
    </row>
    <row r="3542" spans="1:10" x14ac:dyDescent="0.25">
      <c r="A3542" s="1142">
        <v>2</v>
      </c>
      <c r="B3542" s="1142">
        <v>9</v>
      </c>
      <c r="C3542" s="1142">
        <v>1</v>
      </c>
      <c r="D3542" s="1142">
        <v>12</v>
      </c>
      <c r="E3542" s="1142">
        <v>72</v>
      </c>
      <c r="F3542" s="1143" t="str">
        <f t="shared" si="110"/>
        <v>02.09.01.12.072</v>
      </c>
      <c r="G3542" s="1144"/>
      <c r="H3542" s="1142" t="s">
        <v>4120</v>
      </c>
      <c r="J3542" s="1142" t="str">
        <f t="shared" si="111"/>
        <v>02.09.01.12.072 Crock Meter</v>
      </c>
    </row>
    <row r="3543" spans="1:10" x14ac:dyDescent="0.25">
      <c r="A3543" s="1142">
        <v>2</v>
      </c>
      <c r="B3543" s="1142">
        <v>9</v>
      </c>
      <c r="C3543" s="1142">
        <v>1</v>
      </c>
      <c r="D3543" s="1142">
        <v>12</v>
      </c>
      <c r="E3543" s="1142">
        <v>73</v>
      </c>
      <c r="F3543" s="1143" t="str">
        <f t="shared" si="110"/>
        <v>02.09.01.12.073</v>
      </c>
      <c r="G3543" s="1144"/>
      <c r="H3543" s="1142" t="s">
        <v>4121</v>
      </c>
      <c r="J3543" s="1142" t="str">
        <f t="shared" si="111"/>
        <v>02.09.01.12.073 Kipps</v>
      </c>
    </row>
    <row r="3544" spans="1:10" x14ac:dyDescent="0.25">
      <c r="A3544" s="1142">
        <v>2</v>
      </c>
      <c r="B3544" s="1142">
        <v>9</v>
      </c>
      <c r="C3544" s="1142">
        <v>1</v>
      </c>
      <c r="D3544" s="1142">
        <v>12</v>
      </c>
      <c r="E3544" s="1142">
        <v>74</v>
      </c>
      <c r="F3544" s="1143" t="str">
        <f t="shared" si="110"/>
        <v>02.09.01.12.074</v>
      </c>
      <c r="G3544" s="1144"/>
      <c r="H3544" s="1142" t="s">
        <v>4122</v>
      </c>
      <c r="J3544" s="1142" t="str">
        <f t="shared" si="111"/>
        <v>02.09.01.12.074 Pengaduk</v>
      </c>
    </row>
    <row r="3545" spans="1:10" x14ac:dyDescent="0.25">
      <c r="A3545" s="1142">
        <v>2</v>
      </c>
      <c r="B3545" s="1142">
        <v>9</v>
      </c>
      <c r="C3545" s="1142">
        <v>1</v>
      </c>
      <c r="D3545" s="1142">
        <v>12</v>
      </c>
      <c r="E3545" s="1142">
        <v>75</v>
      </c>
      <c r="F3545" s="1143" t="str">
        <f t="shared" si="110"/>
        <v>02.09.01.12.075</v>
      </c>
      <c r="G3545" s="1144"/>
      <c r="H3545" s="1142" t="s">
        <v>4123</v>
      </c>
      <c r="J3545" s="1142" t="str">
        <f t="shared" si="111"/>
        <v>02.09.01.12.075 Crusess Tang</v>
      </c>
    </row>
    <row r="3546" spans="1:10" x14ac:dyDescent="0.25">
      <c r="A3546" s="1142">
        <v>2</v>
      </c>
      <c r="B3546" s="1142">
        <v>9</v>
      </c>
      <c r="C3546" s="1142">
        <v>1</v>
      </c>
      <c r="D3546" s="1142">
        <v>12</v>
      </c>
      <c r="E3546" s="1142">
        <v>76</v>
      </c>
      <c r="F3546" s="1143" t="str">
        <f t="shared" si="110"/>
        <v>02.09.01.12.076</v>
      </c>
      <c r="G3546" s="1144"/>
      <c r="H3546" s="1142" t="s">
        <v>4124</v>
      </c>
      <c r="J3546" s="1142" t="str">
        <f t="shared" si="111"/>
        <v>02.09.01.12.076 Pendingin Lurus</v>
      </c>
    </row>
    <row r="3547" spans="1:10" x14ac:dyDescent="0.25">
      <c r="A3547" s="1142">
        <v>2</v>
      </c>
      <c r="B3547" s="1142">
        <v>9</v>
      </c>
      <c r="C3547" s="1142">
        <v>1</v>
      </c>
      <c r="D3547" s="1142">
        <v>12</v>
      </c>
      <c r="E3547" s="1142">
        <v>77</v>
      </c>
      <c r="F3547" s="1143" t="str">
        <f t="shared" si="110"/>
        <v>02.09.01.12.077</v>
      </c>
      <c r="G3547" s="1144"/>
      <c r="H3547" s="1142" t="s">
        <v>4125</v>
      </c>
      <c r="J3547" s="1142" t="str">
        <f t="shared" si="111"/>
        <v>02.09.01.12.077 Togle</v>
      </c>
    </row>
    <row r="3548" spans="1:10" x14ac:dyDescent="0.25">
      <c r="A3548" s="1142">
        <v>2</v>
      </c>
      <c r="B3548" s="1142">
        <v>9</v>
      </c>
      <c r="C3548" s="1142">
        <v>1</v>
      </c>
      <c r="D3548" s="1142">
        <v>12</v>
      </c>
      <c r="E3548" s="1142">
        <v>78</v>
      </c>
      <c r="F3548" s="1143" t="str">
        <f t="shared" si="110"/>
        <v>02.09.01.12.078</v>
      </c>
      <c r="G3548" s="1144"/>
      <c r="H3548" s="1142" t="s">
        <v>4126</v>
      </c>
      <c r="J3548" s="1142" t="str">
        <f t="shared" si="111"/>
        <v>02.09.01.12.078 Jepitan Kulit untuk Togle</v>
      </c>
    </row>
    <row r="3549" spans="1:10" x14ac:dyDescent="0.25">
      <c r="A3549" s="1142">
        <v>2</v>
      </c>
      <c r="B3549" s="1142">
        <v>9</v>
      </c>
      <c r="C3549" s="1142">
        <v>1</v>
      </c>
      <c r="D3549" s="1142">
        <v>12</v>
      </c>
      <c r="E3549" s="1142">
        <v>79</v>
      </c>
      <c r="F3549" s="1143" t="str">
        <f t="shared" si="110"/>
        <v>02.09.01.12.079</v>
      </c>
      <c r="G3549" s="1144"/>
      <c r="H3549" s="1142" t="s">
        <v>4127</v>
      </c>
      <c r="J3549" s="1142" t="str">
        <f t="shared" si="111"/>
        <v>02.09.01.12.079 Four Position Flask Haester</v>
      </c>
    </row>
    <row r="3550" spans="1:10" x14ac:dyDescent="0.25">
      <c r="A3550" s="1142">
        <v>2</v>
      </c>
      <c r="B3550" s="1142">
        <v>9</v>
      </c>
      <c r="C3550" s="1142">
        <v>1</v>
      </c>
      <c r="D3550" s="1142">
        <v>12</v>
      </c>
      <c r="E3550" s="1142">
        <v>80</v>
      </c>
      <c r="F3550" s="1143" t="str">
        <f t="shared" si="110"/>
        <v>02.09.01.12.080</v>
      </c>
      <c r="G3550" s="1144"/>
      <c r="H3550" s="1142" t="s">
        <v>4128</v>
      </c>
      <c r="J3550" s="1142" t="str">
        <f t="shared" si="111"/>
        <v>02.09.01.12.080 Montle Heater</v>
      </c>
    </row>
    <row r="3551" spans="1:10" x14ac:dyDescent="0.25">
      <c r="A3551" s="1142">
        <v>2</v>
      </c>
      <c r="B3551" s="1142">
        <v>9</v>
      </c>
      <c r="C3551" s="1142">
        <v>1</v>
      </c>
      <c r="D3551" s="1142">
        <v>12</v>
      </c>
      <c r="E3551" s="1142">
        <v>81</v>
      </c>
      <c r="F3551" s="1143" t="str">
        <f t="shared" si="110"/>
        <v>02.09.01.12.081</v>
      </c>
      <c r="G3551" s="1144"/>
      <c r="H3551" s="1142" t="s">
        <v>4129</v>
      </c>
      <c r="J3551" s="1142" t="str">
        <f t="shared" si="111"/>
        <v>02.09.01.12.081 Motor Complit Bioxidation System</v>
      </c>
    </row>
    <row r="3552" spans="1:10" x14ac:dyDescent="0.25">
      <c r="A3552" s="1142">
        <v>2</v>
      </c>
      <c r="B3552" s="1142">
        <v>9</v>
      </c>
      <c r="C3552" s="1142">
        <v>1</v>
      </c>
      <c r="D3552" s="1142">
        <v>12</v>
      </c>
      <c r="E3552" s="1142">
        <v>82</v>
      </c>
      <c r="F3552" s="1143" t="str">
        <f t="shared" si="110"/>
        <v>02.09.01.12.082</v>
      </c>
      <c r="G3552" s="1144"/>
      <c r="H3552" s="1142" t="s">
        <v>4130</v>
      </c>
      <c r="J3552" s="1142" t="str">
        <f t="shared" si="111"/>
        <v>02.09.01.12.082 Standar Klem Burete</v>
      </c>
    </row>
    <row r="3553" spans="1:10" x14ac:dyDescent="0.25">
      <c r="A3553" s="1142">
        <v>2</v>
      </c>
      <c r="B3553" s="1142">
        <v>9</v>
      </c>
      <c r="C3553" s="1142">
        <v>1</v>
      </c>
      <c r="D3553" s="1142">
        <v>12</v>
      </c>
      <c r="E3553" s="1142">
        <v>83</v>
      </c>
      <c r="F3553" s="1143" t="str">
        <f t="shared" si="110"/>
        <v>02.09.01.12.083</v>
      </c>
      <c r="G3553" s="1144"/>
      <c r="H3553" s="1142" t="s">
        <v>4131</v>
      </c>
      <c r="J3553" s="1142" t="str">
        <f t="shared" si="111"/>
        <v>02.09.01.12.083 Stres Cracking Tester with Thermometer Water Bath</v>
      </c>
    </row>
    <row r="3554" spans="1:10" x14ac:dyDescent="0.25">
      <c r="A3554" s="1142">
        <v>2</v>
      </c>
      <c r="B3554" s="1142">
        <v>9</v>
      </c>
      <c r="C3554" s="1142">
        <v>1</v>
      </c>
      <c r="D3554" s="1142">
        <v>12</v>
      </c>
      <c r="E3554" s="1142">
        <v>84</v>
      </c>
      <c r="F3554" s="1143" t="str">
        <f t="shared" si="110"/>
        <v>02.09.01.12.084</v>
      </c>
      <c r="G3554" s="1144"/>
      <c r="H3554" s="1142" t="s">
        <v>4132</v>
      </c>
      <c r="J3554" s="1142" t="str">
        <f t="shared" si="111"/>
        <v>02.09.01.12.084 Alat Pengukur Luas Kulit</v>
      </c>
    </row>
    <row r="3555" spans="1:10" x14ac:dyDescent="0.25">
      <c r="A3555" s="1142">
        <v>2</v>
      </c>
      <c r="B3555" s="1142">
        <v>9</v>
      </c>
      <c r="C3555" s="1142">
        <v>1</v>
      </c>
      <c r="D3555" s="1142">
        <v>12</v>
      </c>
      <c r="E3555" s="1142">
        <v>85</v>
      </c>
      <c r="F3555" s="1143" t="str">
        <f t="shared" si="110"/>
        <v>02.09.01.12.085</v>
      </c>
      <c r="G3555" s="1144"/>
      <c r="H3555" s="1142" t="s">
        <v>4133</v>
      </c>
      <c r="J3555" s="1142" t="str">
        <f t="shared" si="111"/>
        <v>02.09.01.12.085 Boll Mill</v>
      </c>
    </row>
    <row r="3556" spans="1:10" x14ac:dyDescent="0.25">
      <c r="A3556" s="1142">
        <v>2</v>
      </c>
      <c r="B3556" s="1142">
        <v>9</v>
      </c>
      <c r="C3556" s="1142">
        <v>1</v>
      </c>
      <c r="D3556" s="1142">
        <v>12</v>
      </c>
      <c r="E3556" s="1142">
        <v>86</v>
      </c>
      <c r="F3556" s="1143" t="str">
        <f t="shared" si="110"/>
        <v>02.09.01.12.086</v>
      </c>
      <c r="G3556" s="1144"/>
      <c r="H3556" s="1142" t="s">
        <v>4134</v>
      </c>
      <c r="J3556" s="1142" t="str">
        <f t="shared" si="111"/>
        <v>02.09.01.12.086 Bol Press</v>
      </c>
    </row>
    <row r="3557" spans="1:10" x14ac:dyDescent="0.25">
      <c r="A3557" s="1142">
        <v>2</v>
      </c>
      <c r="B3557" s="1142">
        <v>9</v>
      </c>
      <c r="C3557" s="1142">
        <v>1</v>
      </c>
      <c r="D3557" s="1142">
        <v>12</v>
      </c>
      <c r="E3557" s="1142">
        <v>87</v>
      </c>
      <c r="F3557" s="1143" t="str">
        <f t="shared" si="110"/>
        <v>02.09.01.12.087</v>
      </c>
      <c r="G3557" s="1144"/>
      <c r="H3557" s="1142" t="s">
        <v>4135</v>
      </c>
      <c r="J3557" s="1142" t="str">
        <f t="shared" si="111"/>
        <v>02.09.01.12.087 Tangip Pembuat Sheet</v>
      </c>
    </row>
    <row r="3558" spans="1:10" x14ac:dyDescent="0.25">
      <c r="A3558" s="1142">
        <v>2</v>
      </c>
      <c r="B3558" s="1142">
        <v>9</v>
      </c>
      <c r="C3558" s="1142">
        <v>1</v>
      </c>
      <c r="D3558" s="1142">
        <v>12</v>
      </c>
      <c r="E3558" s="1142">
        <v>88</v>
      </c>
      <c r="F3558" s="1143" t="str">
        <f t="shared" si="110"/>
        <v>02.09.01.12.088</v>
      </c>
      <c r="G3558" s="1144"/>
      <c r="H3558" s="1142" t="s">
        <v>4136</v>
      </c>
      <c r="J3558" s="1142" t="str">
        <f t="shared" si="111"/>
        <v>02.09.01.12.088 Tangip Bahan Baku</v>
      </c>
    </row>
    <row r="3559" spans="1:10" x14ac:dyDescent="0.25">
      <c r="A3559" s="1142">
        <v>2</v>
      </c>
      <c r="B3559" s="1142">
        <v>9</v>
      </c>
      <c r="C3559" s="1142">
        <v>1</v>
      </c>
      <c r="D3559" s="1142">
        <v>12</v>
      </c>
      <c r="E3559" s="1142">
        <v>89</v>
      </c>
      <c r="F3559" s="1143" t="str">
        <f t="shared" si="110"/>
        <v>02.09.01.12.089</v>
      </c>
      <c r="G3559" s="1144"/>
      <c r="H3559" s="1142" t="s">
        <v>4137</v>
      </c>
      <c r="J3559" s="1142" t="str">
        <f t="shared" si="111"/>
        <v>02.09.01.12.089 Kjeldahi Set</v>
      </c>
    </row>
    <row r="3560" spans="1:10" x14ac:dyDescent="0.25">
      <c r="A3560" s="1142">
        <v>2</v>
      </c>
      <c r="B3560" s="1142">
        <v>9</v>
      </c>
      <c r="C3560" s="1142">
        <v>1</v>
      </c>
      <c r="D3560" s="1142">
        <v>12</v>
      </c>
      <c r="E3560" s="1142">
        <v>90</v>
      </c>
      <c r="F3560" s="1143" t="str">
        <f t="shared" si="110"/>
        <v>02.09.01.12.090</v>
      </c>
      <c r="G3560" s="1144"/>
      <c r="H3560" s="1142" t="s">
        <v>4138</v>
      </c>
      <c r="J3560" s="1142" t="str">
        <f t="shared" si="111"/>
        <v>02.09.01.12.090 Sait Spray Test  Chamber</v>
      </c>
    </row>
    <row r="3561" spans="1:10" x14ac:dyDescent="0.25">
      <c r="A3561" s="1142">
        <v>2</v>
      </c>
      <c r="B3561" s="1142">
        <v>9</v>
      </c>
      <c r="C3561" s="1142">
        <v>1</v>
      </c>
      <c r="D3561" s="1142">
        <v>12</v>
      </c>
      <c r="E3561" s="1142">
        <v>91</v>
      </c>
      <c r="F3561" s="1143" t="str">
        <f t="shared" si="110"/>
        <v>02.09.01.12.091</v>
      </c>
      <c r="G3561" s="1144"/>
      <c r="H3561" s="1142" t="s">
        <v>4139</v>
      </c>
      <c r="J3561" s="1142" t="str">
        <f t="shared" si="111"/>
        <v>02.09.01.12.091 Corrosion Tester</v>
      </c>
    </row>
    <row r="3562" spans="1:10" x14ac:dyDescent="0.25">
      <c r="A3562" s="1142">
        <v>2</v>
      </c>
      <c r="B3562" s="1142">
        <v>9</v>
      </c>
      <c r="C3562" s="1142">
        <v>1</v>
      </c>
      <c r="D3562" s="1142">
        <v>12</v>
      </c>
      <c r="E3562" s="1142">
        <v>92</v>
      </c>
      <c r="F3562" s="1143" t="str">
        <f t="shared" si="110"/>
        <v>02.09.01.12.092</v>
      </c>
      <c r="G3562" s="1144"/>
      <c r="H3562" s="1142" t="s">
        <v>4140</v>
      </c>
      <c r="J3562" s="1142" t="str">
        <f t="shared" si="111"/>
        <v>02.09.01.12.092 Electrolytic Equipment</v>
      </c>
    </row>
    <row r="3563" spans="1:10" x14ac:dyDescent="0.25">
      <c r="A3563" s="1142">
        <v>2</v>
      </c>
      <c r="B3563" s="1142">
        <v>9</v>
      </c>
      <c r="C3563" s="1142">
        <v>1</v>
      </c>
      <c r="D3563" s="1142">
        <v>12</v>
      </c>
      <c r="E3563" s="1142">
        <v>93</v>
      </c>
      <c r="F3563" s="1143" t="str">
        <f t="shared" si="110"/>
        <v>02.09.01.12.093</v>
      </c>
      <c r="G3563" s="1144"/>
      <c r="H3563" s="1142" t="s">
        <v>4141</v>
      </c>
      <c r="J3563" s="1142" t="str">
        <f t="shared" si="111"/>
        <v>02.09.01.12.093 Autograph</v>
      </c>
    </row>
    <row r="3564" spans="1:10" x14ac:dyDescent="0.25">
      <c r="A3564" s="1142">
        <v>2</v>
      </c>
      <c r="B3564" s="1142">
        <v>9</v>
      </c>
      <c r="C3564" s="1142">
        <v>1</v>
      </c>
      <c r="D3564" s="1142">
        <v>12</v>
      </c>
      <c r="E3564" s="1142">
        <v>94</v>
      </c>
      <c r="F3564" s="1143" t="str">
        <f t="shared" si="110"/>
        <v>02.09.01.12.094</v>
      </c>
      <c r="G3564" s="1144"/>
      <c r="H3564" s="1142" t="s">
        <v>4142</v>
      </c>
      <c r="J3564" s="1142" t="str">
        <f t="shared" si="111"/>
        <v>02.09.01.12.094 Air Permeability Tester</v>
      </c>
    </row>
    <row r="3565" spans="1:10" x14ac:dyDescent="0.25">
      <c r="A3565" s="1142">
        <v>2</v>
      </c>
      <c r="B3565" s="1142">
        <v>9</v>
      </c>
      <c r="C3565" s="1142">
        <v>1</v>
      </c>
      <c r="D3565" s="1142">
        <v>12</v>
      </c>
      <c r="E3565" s="1142">
        <v>95</v>
      </c>
      <c r="F3565" s="1143" t="str">
        <f t="shared" si="110"/>
        <v>02.09.01.12.095</v>
      </c>
      <c r="G3565" s="1144"/>
      <c r="H3565" s="1142" t="s">
        <v>4143</v>
      </c>
      <c r="J3565" s="1142" t="str">
        <f t="shared" si="111"/>
        <v>02.09.01.12.095 Penguji Titik Leleh</v>
      </c>
    </row>
    <row r="3566" spans="1:10" x14ac:dyDescent="0.25">
      <c r="A3566" s="1142">
        <v>2</v>
      </c>
      <c r="B3566" s="1142">
        <v>9</v>
      </c>
      <c r="C3566" s="1142">
        <v>1</v>
      </c>
      <c r="D3566" s="1142">
        <v>12</v>
      </c>
      <c r="E3566" s="1142">
        <v>96</v>
      </c>
      <c r="F3566" s="1143" t="str">
        <f t="shared" si="110"/>
        <v>02.09.01.12.096</v>
      </c>
      <c r="G3566" s="1144"/>
      <c r="H3566" s="1142" t="s">
        <v>4144</v>
      </c>
      <c r="J3566" s="1142" t="str">
        <f t="shared" si="111"/>
        <v>02.09.01.12.096 Pengukur Derajat Putih</v>
      </c>
    </row>
    <row r="3567" spans="1:10" x14ac:dyDescent="0.25">
      <c r="A3567" s="1142">
        <v>2</v>
      </c>
      <c r="B3567" s="1142">
        <v>9</v>
      </c>
      <c r="C3567" s="1142">
        <v>1</v>
      </c>
      <c r="D3567" s="1142">
        <v>12</v>
      </c>
      <c r="E3567" s="1142">
        <v>97</v>
      </c>
      <c r="F3567" s="1143" t="str">
        <f t="shared" si="110"/>
        <v>02.09.01.12.097</v>
      </c>
      <c r="G3567" s="1144"/>
      <c r="H3567" s="1142" t="s">
        <v>4145</v>
      </c>
      <c r="J3567" s="1142" t="str">
        <f t="shared" si="111"/>
        <v>02.09.01.12.097 Sem</v>
      </c>
    </row>
    <row r="3568" spans="1:10" x14ac:dyDescent="0.25">
      <c r="A3568" s="1142">
        <v>2</v>
      </c>
      <c r="B3568" s="1142">
        <v>9</v>
      </c>
      <c r="C3568" s="1142">
        <v>1</v>
      </c>
      <c r="D3568" s="1142">
        <v>12</v>
      </c>
      <c r="E3568" s="1142">
        <v>98</v>
      </c>
      <c r="F3568" s="1143" t="str">
        <f t="shared" si="110"/>
        <v>02.09.01.12.098</v>
      </c>
      <c r="G3568" s="1144"/>
      <c r="H3568" s="1142" t="s">
        <v>4146</v>
      </c>
      <c r="J3568" s="1142" t="str">
        <f t="shared" si="111"/>
        <v>02.09.01.12.098 Alat Sampling Gas Buang</v>
      </c>
    </row>
    <row r="3569" spans="1:10" x14ac:dyDescent="0.25">
      <c r="A3569" s="1142">
        <v>2</v>
      </c>
      <c r="B3569" s="1142">
        <v>9</v>
      </c>
      <c r="C3569" s="1142">
        <v>1</v>
      </c>
      <c r="D3569" s="1142">
        <v>12</v>
      </c>
      <c r="E3569" s="1142">
        <v>99</v>
      </c>
      <c r="F3569" s="1143" t="str">
        <f t="shared" si="110"/>
        <v>02.09.01.12.099</v>
      </c>
      <c r="G3569" s="1144"/>
      <c r="H3569" s="1142" t="s">
        <v>4147</v>
      </c>
      <c r="J3569" s="1142" t="str">
        <f t="shared" si="111"/>
        <v>02.09.01.12.099 Soun Level Meter Tester</v>
      </c>
    </row>
    <row r="3570" spans="1:10" x14ac:dyDescent="0.25">
      <c r="A3570" s="1142">
        <v>2</v>
      </c>
      <c r="B3570" s="1142">
        <v>9</v>
      </c>
      <c r="C3570" s="1142">
        <v>1</v>
      </c>
      <c r="D3570" s="1142">
        <v>12</v>
      </c>
      <c r="E3570" s="1142">
        <v>100</v>
      </c>
      <c r="F3570" s="1143" t="str">
        <f t="shared" si="110"/>
        <v>02.09.01.12.100</v>
      </c>
      <c r="G3570" s="1144"/>
      <c r="H3570" s="1142" t="s">
        <v>4148</v>
      </c>
      <c r="J3570" s="1142" t="str">
        <f t="shared" si="111"/>
        <v>02.09.01.12.100 Alat Kedokteran Umum Lain-Lain</v>
      </c>
    </row>
    <row r="3571" spans="1:10" x14ac:dyDescent="0.25">
      <c r="A3571" s="1142">
        <v>2</v>
      </c>
      <c r="B3571" s="1142">
        <v>9</v>
      </c>
      <c r="C3571" s="1142">
        <v>1</v>
      </c>
      <c r="D3571" s="1142">
        <v>13</v>
      </c>
      <c r="E3571" s="1142">
        <v>1</v>
      </c>
      <c r="F3571" s="1143" t="str">
        <f t="shared" si="110"/>
        <v>02.09.01.13.001</v>
      </c>
      <c r="G3571" s="1144"/>
      <c r="H3571" s="1142" t="s">
        <v>4149</v>
      </c>
      <c r="J3571" s="1142" t="str">
        <f t="shared" si="111"/>
        <v>02.09.01.13.001 Dialcalifer</v>
      </c>
    </row>
    <row r="3572" spans="1:10" x14ac:dyDescent="0.25">
      <c r="A3572" s="1142">
        <v>2</v>
      </c>
      <c r="B3572" s="1142">
        <v>9</v>
      </c>
      <c r="C3572" s="1142">
        <v>1</v>
      </c>
      <c r="D3572" s="1142">
        <v>13</v>
      </c>
      <c r="E3572" s="1142">
        <v>2</v>
      </c>
      <c r="F3572" s="1143" t="str">
        <f t="shared" si="110"/>
        <v>02.09.01.13.002</v>
      </c>
      <c r="G3572" s="1144"/>
      <c r="H3572" s="1142" t="s">
        <v>4150</v>
      </c>
      <c r="J3572" s="1142" t="str">
        <f t="shared" si="111"/>
        <v>02.09.01.13.002 Dryer</v>
      </c>
    </row>
    <row r="3573" spans="1:10" x14ac:dyDescent="0.25">
      <c r="A3573" s="1142">
        <v>2</v>
      </c>
      <c r="B3573" s="1142">
        <v>9</v>
      </c>
      <c r="C3573" s="1142">
        <v>1</v>
      </c>
      <c r="D3573" s="1142">
        <v>13</v>
      </c>
      <c r="E3573" s="1142">
        <v>3</v>
      </c>
      <c r="F3573" s="1143" t="str">
        <f t="shared" si="110"/>
        <v>02.09.01.13.003</v>
      </c>
      <c r="G3573" s="1144"/>
      <c r="H3573" s="1142" t="s">
        <v>4151</v>
      </c>
      <c r="J3573" s="1142" t="str">
        <f t="shared" si="111"/>
        <v>02.09.01.13.003 Hidrolic Hand Press</v>
      </c>
    </row>
    <row r="3574" spans="1:10" x14ac:dyDescent="0.25">
      <c r="A3574" s="1142">
        <v>2</v>
      </c>
      <c r="B3574" s="1142">
        <v>9</v>
      </c>
      <c r="C3574" s="1142">
        <v>1</v>
      </c>
      <c r="D3574" s="1142">
        <v>13</v>
      </c>
      <c r="E3574" s="1142">
        <v>4</v>
      </c>
      <c r="F3574" s="1143" t="str">
        <f t="shared" si="110"/>
        <v>02.09.01.13.004</v>
      </c>
      <c r="G3574" s="1144"/>
      <c r="H3574" s="1142" t="s">
        <v>4152</v>
      </c>
      <c r="J3574" s="1142" t="str">
        <f t="shared" si="111"/>
        <v>02.09.01.13.004 Hair Guard</v>
      </c>
    </row>
    <row r="3575" spans="1:10" x14ac:dyDescent="0.25">
      <c r="A3575" s="1142">
        <v>2</v>
      </c>
      <c r="B3575" s="1142">
        <v>9</v>
      </c>
      <c r="C3575" s="1142">
        <v>1</v>
      </c>
      <c r="D3575" s="1142">
        <v>13</v>
      </c>
      <c r="E3575" s="1142">
        <v>5</v>
      </c>
      <c r="F3575" s="1143" t="str">
        <f t="shared" si="110"/>
        <v>02.09.01.13.005</v>
      </c>
      <c r="G3575" s="1144"/>
      <c r="H3575" s="1142" t="s">
        <v>4153</v>
      </c>
      <c r="J3575" s="1142" t="str">
        <f t="shared" si="111"/>
        <v>02.09.01.13.005 Aqua Guard</v>
      </c>
    </row>
    <row r="3576" spans="1:10" x14ac:dyDescent="0.25">
      <c r="A3576" s="1142">
        <v>2</v>
      </c>
      <c r="B3576" s="1142">
        <v>9</v>
      </c>
      <c r="C3576" s="1142">
        <v>1</v>
      </c>
      <c r="D3576" s="1142">
        <v>13</v>
      </c>
      <c r="E3576" s="1142">
        <v>6</v>
      </c>
      <c r="F3576" s="1143" t="str">
        <f t="shared" si="110"/>
        <v>02.09.01.13.006</v>
      </c>
      <c r="G3576" s="1144"/>
      <c r="H3576" s="1142" t="s">
        <v>4154</v>
      </c>
      <c r="J3576" s="1142" t="str">
        <f t="shared" si="111"/>
        <v>02.09.01.13.006 Tiration Apparatus</v>
      </c>
    </row>
    <row r="3577" spans="1:10" x14ac:dyDescent="0.25">
      <c r="A3577" s="1142">
        <v>2</v>
      </c>
      <c r="B3577" s="1142">
        <v>9</v>
      </c>
      <c r="C3577" s="1142">
        <v>1</v>
      </c>
      <c r="D3577" s="1142">
        <v>13</v>
      </c>
      <c r="E3577" s="1142">
        <v>7</v>
      </c>
      <c r="F3577" s="1143" t="str">
        <f t="shared" si="110"/>
        <v>02.09.01.13.007</v>
      </c>
      <c r="G3577" s="1144"/>
      <c r="H3577" s="1142" t="s">
        <v>4155</v>
      </c>
      <c r="J3577" s="1142" t="str">
        <f t="shared" si="111"/>
        <v>02.09.01.13.007 Multi Unit Extraction</v>
      </c>
    </row>
    <row r="3578" spans="1:10" x14ac:dyDescent="0.25">
      <c r="A3578" s="1142">
        <v>2</v>
      </c>
      <c r="B3578" s="1142">
        <v>9</v>
      </c>
      <c r="C3578" s="1142">
        <v>1</v>
      </c>
      <c r="D3578" s="1142">
        <v>13</v>
      </c>
      <c r="E3578" s="1142">
        <v>8</v>
      </c>
      <c r="F3578" s="1143" t="str">
        <f t="shared" si="110"/>
        <v>02.09.01.13.008</v>
      </c>
      <c r="G3578" s="1144"/>
      <c r="H3578" s="1142" t="s">
        <v>4156</v>
      </c>
      <c r="J3578" s="1142" t="str">
        <f t="shared" si="111"/>
        <v>02.09.01.13.008 Plat Pemanas</v>
      </c>
    </row>
    <row r="3579" spans="1:10" x14ac:dyDescent="0.25">
      <c r="A3579" s="1142">
        <v>2</v>
      </c>
      <c r="B3579" s="1142">
        <v>9</v>
      </c>
      <c r="C3579" s="1142">
        <v>1</v>
      </c>
      <c r="D3579" s="1142">
        <v>13</v>
      </c>
      <c r="E3579" s="1142">
        <v>9</v>
      </c>
      <c r="F3579" s="1143" t="str">
        <f t="shared" si="110"/>
        <v>02.09.01.13.009</v>
      </c>
      <c r="G3579" s="1144"/>
      <c r="H3579" s="1142" t="s">
        <v>4157</v>
      </c>
      <c r="J3579" s="1142" t="str">
        <f t="shared" si="111"/>
        <v>02.09.01.13.009 Alat pengukur Tebal</v>
      </c>
    </row>
    <row r="3580" spans="1:10" x14ac:dyDescent="0.25">
      <c r="A3580" s="1142">
        <v>2</v>
      </c>
      <c r="B3580" s="1142">
        <v>9</v>
      </c>
      <c r="C3580" s="1142">
        <v>1</v>
      </c>
      <c r="D3580" s="1142">
        <v>13</v>
      </c>
      <c r="E3580" s="1142">
        <v>10</v>
      </c>
      <c r="F3580" s="1143" t="str">
        <f t="shared" si="110"/>
        <v>02.09.01.13.010</v>
      </c>
      <c r="G3580" s="1144"/>
      <c r="H3580" s="1142" t="s">
        <v>1721</v>
      </c>
      <c r="J3580" s="1142" t="str">
        <f t="shared" si="111"/>
        <v>02.09.01.13.010 Alat Ukur Kadar Air</v>
      </c>
    </row>
    <row r="3581" spans="1:10" x14ac:dyDescent="0.25">
      <c r="A3581" s="1142">
        <v>2</v>
      </c>
      <c r="B3581" s="1142">
        <v>9</v>
      </c>
      <c r="C3581" s="1142">
        <v>1</v>
      </c>
      <c r="D3581" s="1142">
        <v>13</v>
      </c>
      <c r="E3581" s="1142">
        <v>11</v>
      </c>
      <c r="F3581" s="1143" t="str">
        <f t="shared" si="110"/>
        <v>02.09.01.13.011</v>
      </c>
      <c r="G3581" s="1144"/>
      <c r="H3581" s="1142" t="s">
        <v>4158</v>
      </c>
      <c r="J3581" s="1142" t="str">
        <f t="shared" si="111"/>
        <v>02.09.01.13.011 Vergeot Apparat</v>
      </c>
    </row>
    <row r="3582" spans="1:10" x14ac:dyDescent="0.25">
      <c r="A3582" s="1142">
        <v>2</v>
      </c>
      <c r="B3582" s="1142">
        <v>9</v>
      </c>
      <c r="C3582" s="1142">
        <v>1</v>
      </c>
      <c r="D3582" s="1142">
        <v>13</v>
      </c>
      <c r="E3582" s="1142">
        <v>12</v>
      </c>
      <c r="F3582" s="1143" t="str">
        <f t="shared" si="110"/>
        <v>02.09.01.13.012</v>
      </c>
      <c r="G3582" s="1144"/>
      <c r="H3582" s="1142" t="s">
        <v>4159</v>
      </c>
      <c r="J3582" s="1142" t="str">
        <f t="shared" si="111"/>
        <v>02.09.01.13.012 Alat Tembus Udara</v>
      </c>
    </row>
    <row r="3583" spans="1:10" x14ac:dyDescent="0.25">
      <c r="A3583" s="1142">
        <v>2</v>
      </c>
      <c r="B3583" s="1142">
        <v>9</v>
      </c>
      <c r="C3583" s="1142">
        <v>1</v>
      </c>
      <c r="D3583" s="1142">
        <v>13</v>
      </c>
      <c r="E3583" s="1142">
        <v>13</v>
      </c>
      <c r="F3583" s="1143" t="str">
        <f t="shared" si="110"/>
        <v>02.09.01.13.013</v>
      </c>
      <c r="G3583" s="1144"/>
      <c r="H3583" s="1142" t="s">
        <v>4160</v>
      </c>
      <c r="J3583" s="1142" t="str">
        <f t="shared" si="111"/>
        <v>02.09.01.13.013 Alat Uji Kelembaban Udara</v>
      </c>
    </row>
    <row r="3584" spans="1:10" x14ac:dyDescent="0.25">
      <c r="A3584" s="1142">
        <v>2</v>
      </c>
      <c r="B3584" s="1142">
        <v>9</v>
      </c>
      <c r="C3584" s="1142">
        <v>1</v>
      </c>
      <c r="D3584" s="1142">
        <v>13</v>
      </c>
      <c r="E3584" s="1142">
        <v>14</v>
      </c>
      <c r="F3584" s="1143" t="str">
        <f t="shared" si="110"/>
        <v>02.09.01.13.014</v>
      </c>
      <c r="G3584" s="1144"/>
      <c r="H3584" s="1142" t="s">
        <v>4161</v>
      </c>
      <c r="J3584" s="1142" t="str">
        <f t="shared" si="111"/>
        <v>02.09.01.13.014 Laminar Air Flow</v>
      </c>
    </row>
    <row r="3585" spans="1:10" x14ac:dyDescent="0.25">
      <c r="A3585" s="1142">
        <v>2</v>
      </c>
      <c r="B3585" s="1142">
        <v>9</v>
      </c>
      <c r="C3585" s="1142">
        <v>1</v>
      </c>
      <c r="D3585" s="1142">
        <v>13</v>
      </c>
      <c r="E3585" s="1142">
        <v>15</v>
      </c>
      <c r="F3585" s="1143" t="str">
        <f t="shared" si="110"/>
        <v>02.09.01.13.015</v>
      </c>
      <c r="G3585" s="1144"/>
      <c r="H3585" s="1142" t="s">
        <v>4162</v>
      </c>
      <c r="J3585" s="1142" t="str">
        <f t="shared" si="111"/>
        <v>02.09.01.13.015 Spray Dryer</v>
      </c>
    </row>
    <row r="3586" spans="1:10" x14ac:dyDescent="0.25">
      <c r="A3586" s="1142">
        <v>2</v>
      </c>
      <c r="B3586" s="1142">
        <v>9</v>
      </c>
      <c r="C3586" s="1142">
        <v>1</v>
      </c>
      <c r="D3586" s="1142">
        <v>13</v>
      </c>
      <c r="E3586" s="1142">
        <v>16</v>
      </c>
      <c r="F3586" s="1143" t="str">
        <f t="shared" si="110"/>
        <v>02.09.01.13.016</v>
      </c>
      <c r="G3586" s="1144"/>
      <c r="H3586" s="1142" t="s">
        <v>4163</v>
      </c>
      <c r="J3586" s="1142" t="str">
        <f t="shared" si="111"/>
        <v>02.09.01.13.016 Spi Flame Ability</v>
      </c>
    </row>
    <row r="3587" spans="1:10" x14ac:dyDescent="0.25">
      <c r="A3587" s="1142">
        <v>2</v>
      </c>
      <c r="B3587" s="1142">
        <v>9</v>
      </c>
      <c r="C3587" s="1142">
        <v>1</v>
      </c>
      <c r="D3587" s="1142">
        <v>13</v>
      </c>
      <c r="E3587" s="1142">
        <v>17</v>
      </c>
      <c r="F3587" s="1143" t="str">
        <f t="shared" si="110"/>
        <v>02.09.01.13.017</v>
      </c>
      <c r="G3587" s="1144"/>
      <c r="H3587" s="1142" t="s">
        <v>4164</v>
      </c>
      <c r="J3587" s="1142" t="str">
        <f t="shared" si="111"/>
        <v>02.09.01.13.017 Autoclave Unit</v>
      </c>
    </row>
    <row r="3588" spans="1:10" x14ac:dyDescent="0.25">
      <c r="A3588" s="1142">
        <v>2</v>
      </c>
      <c r="B3588" s="1142">
        <v>9</v>
      </c>
      <c r="C3588" s="1142">
        <v>1</v>
      </c>
      <c r="D3588" s="1142">
        <v>13</v>
      </c>
      <c r="E3588" s="1142">
        <v>18</v>
      </c>
      <c r="F3588" s="1143" t="str">
        <f t="shared" ref="F3588:F3651" si="112">IF(A3588&lt;&gt;"",RIGHT("0"&amp;A3588,2)&amp;"."&amp;RIGHT("0"&amp;B3588,2)&amp;"."&amp;RIGHT("0"&amp;C3588,2)&amp;"."&amp;RIGHT("0"&amp;D3588,2)&amp;"."&amp;IF(LEN(E3588)&lt;3,RIGHT("00"&amp;E3588,3),E3588),"")</f>
        <v>02.09.01.13.018</v>
      </c>
      <c r="G3588" s="1144"/>
      <c r="H3588" s="1142" t="s">
        <v>4165</v>
      </c>
      <c r="J3588" s="1142" t="str">
        <f t="shared" ref="J3588:J3651" si="113">F3588&amp;" "&amp;H3588</f>
        <v>02.09.01.13.018 Electric Thermometer</v>
      </c>
    </row>
    <row r="3589" spans="1:10" x14ac:dyDescent="0.25">
      <c r="A3589" s="1142">
        <v>2</v>
      </c>
      <c r="B3589" s="1142">
        <v>9</v>
      </c>
      <c r="C3589" s="1142">
        <v>1</v>
      </c>
      <c r="D3589" s="1142">
        <v>13</v>
      </c>
      <c r="E3589" s="1142">
        <v>19</v>
      </c>
      <c r="F3589" s="1143" t="str">
        <f t="shared" si="112"/>
        <v>02.09.01.13.019</v>
      </c>
      <c r="G3589" s="1144"/>
      <c r="H3589" s="1142" t="s">
        <v>4166</v>
      </c>
      <c r="J3589" s="1142" t="str">
        <f t="shared" si="113"/>
        <v>02.09.01.13.019 Flour Photometer</v>
      </c>
    </row>
    <row r="3590" spans="1:10" x14ac:dyDescent="0.25">
      <c r="A3590" s="1142">
        <v>2</v>
      </c>
      <c r="B3590" s="1142">
        <v>9</v>
      </c>
      <c r="C3590" s="1142">
        <v>1</v>
      </c>
      <c r="D3590" s="1142">
        <v>13</v>
      </c>
      <c r="E3590" s="1142">
        <v>20</v>
      </c>
      <c r="F3590" s="1143" t="str">
        <f t="shared" si="112"/>
        <v>02.09.01.13.020</v>
      </c>
      <c r="G3590" s="1144"/>
      <c r="H3590" s="1142" t="s">
        <v>4167</v>
      </c>
      <c r="J3590" s="1142" t="str">
        <f t="shared" si="113"/>
        <v>02.09.01.13.020 Microscope dengan Kamera</v>
      </c>
    </row>
    <row r="3591" spans="1:10" x14ac:dyDescent="0.25">
      <c r="A3591" s="1142">
        <v>2</v>
      </c>
      <c r="B3591" s="1142">
        <v>9</v>
      </c>
      <c r="C3591" s="1142">
        <v>1</v>
      </c>
      <c r="D3591" s="1142">
        <v>13</v>
      </c>
      <c r="E3591" s="1142">
        <v>21</v>
      </c>
      <c r="F3591" s="1143" t="str">
        <f t="shared" si="112"/>
        <v>02.09.01.13.021</v>
      </c>
      <c r="G3591" s="1144"/>
      <c r="H3591" s="1142" t="s">
        <v>4168</v>
      </c>
      <c r="J3591" s="1142" t="str">
        <f t="shared" si="113"/>
        <v>02.09.01.13.021 System Pengendali Derajat Asam</v>
      </c>
    </row>
    <row r="3592" spans="1:10" x14ac:dyDescent="0.25">
      <c r="A3592" s="1142">
        <v>2</v>
      </c>
      <c r="B3592" s="1142">
        <v>9</v>
      </c>
      <c r="C3592" s="1142">
        <v>1</v>
      </c>
      <c r="D3592" s="1142">
        <v>13</v>
      </c>
      <c r="E3592" s="1142">
        <v>22</v>
      </c>
      <c r="F3592" s="1143" t="str">
        <f t="shared" si="112"/>
        <v>02.09.01.13.022</v>
      </c>
      <c r="G3592" s="1144"/>
      <c r="H3592" s="1142" t="s">
        <v>4169</v>
      </c>
      <c r="J3592" s="1142" t="str">
        <f t="shared" si="113"/>
        <v>02.09.01.13.022 Mesin Potong Jerami</v>
      </c>
    </row>
    <row r="3593" spans="1:10" x14ac:dyDescent="0.25">
      <c r="A3593" s="1142">
        <v>2</v>
      </c>
      <c r="B3593" s="1142">
        <v>9</v>
      </c>
      <c r="C3593" s="1142">
        <v>1</v>
      </c>
      <c r="D3593" s="1142">
        <v>13</v>
      </c>
      <c r="E3593" s="1142">
        <v>23</v>
      </c>
      <c r="F3593" s="1143" t="str">
        <f t="shared" si="112"/>
        <v>02.09.01.13.023</v>
      </c>
      <c r="G3593" s="1144"/>
      <c r="H3593" s="1142" t="s">
        <v>4170</v>
      </c>
      <c r="J3593" s="1142" t="str">
        <f t="shared" si="113"/>
        <v>02.09.01.13.023 Mesin Press Jerami</v>
      </c>
    </row>
    <row r="3594" spans="1:10" x14ac:dyDescent="0.25">
      <c r="A3594" s="1142">
        <v>2</v>
      </c>
      <c r="B3594" s="1142">
        <v>9</v>
      </c>
      <c r="C3594" s="1142">
        <v>1</v>
      </c>
      <c r="D3594" s="1142">
        <v>13</v>
      </c>
      <c r="E3594" s="1142">
        <v>24</v>
      </c>
      <c r="F3594" s="1143" t="str">
        <f t="shared" si="112"/>
        <v>02.09.01.13.024</v>
      </c>
      <c r="G3594" s="1144"/>
      <c r="H3594" s="1142" t="s">
        <v>4171</v>
      </c>
      <c r="J3594" s="1142" t="str">
        <f t="shared" si="113"/>
        <v>02.09.01.13.024 Bak Flukkulator</v>
      </c>
    </row>
    <row r="3595" spans="1:10" x14ac:dyDescent="0.25">
      <c r="A3595" s="1142">
        <v>2</v>
      </c>
      <c r="B3595" s="1142">
        <v>9</v>
      </c>
      <c r="C3595" s="1142">
        <v>1</v>
      </c>
      <c r="D3595" s="1142">
        <v>13</v>
      </c>
      <c r="E3595" s="1142">
        <v>25</v>
      </c>
      <c r="F3595" s="1143" t="str">
        <f t="shared" si="112"/>
        <v>02.09.01.13.025</v>
      </c>
      <c r="G3595" s="1144"/>
      <c r="H3595" s="1142" t="s">
        <v>4172</v>
      </c>
      <c r="J3595" s="1142" t="str">
        <f t="shared" si="113"/>
        <v>02.09.01.13.025 Microskop</v>
      </c>
    </row>
    <row r="3596" spans="1:10" x14ac:dyDescent="0.25">
      <c r="A3596" s="1142">
        <v>2</v>
      </c>
      <c r="B3596" s="1142">
        <v>9</v>
      </c>
      <c r="C3596" s="1142">
        <v>1</v>
      </c>
      <c r="D3596" s="1142">
        <v>13</v>
      </c>
      <c r="E3596" s="1142">
        <v>26</v>
      </c>
      <c r="F3596" s="1143" t="str">
        <f t="shared" si="112"/>
        <v>02.09.01.13.026</v>
      </c>
      <c r="G3596" s="1144"/>
      <c r="H3596" s="1142" t="s">
        <v>4173</v>
      </c>
      <c r="J3596" s="1142" t="str">
        <f t="shared" si="113"/>
        <v>02.09.01.13.026 Alat Poleshing</v>
      </c>
    </row>
    <row r="3597" spans="1:10" x14ac:dyDescent="0.25">
      <c r="A3597" s="1142">
        <v>2</v>
      </c>
      <c r="B3597" s="1142">
        <v>9</v>
      </c>
      <c r="C3597" s="1142">
        <v>1</v>
      </c>
      <c r="D3597" s="1142">
        <v>13</v>
      </c>
      <c r="E3597" s="1142">
        <v>27</v>
      </c>
      <c r="F3597" s="1143" t="str">
        <f t="shared" si="112"/>
        <v>02.09.01.13.027</v>
      </c>
      <c r="G3597" s="1144"/>
      <c r="H3597" s="1142" t="s">
        <v>4174</v>
      </c>
      <c r="J3597" s="1142" t="str">
        <f t="shared" si="113"/>
        <v>02.09.01.13.027 Alat Gerinda</v>
      </c>
    </row>
    <row r="3598" spans="1:10" x14ac:dyDescent="0.25">
      <c r="A3598" s="1142">
        <v>2</v>
      </c>
      <c r="B3598" s="1142">
        <v>9</v>
      </c>
      <c r="C3598" s="1142">
        <v>1</v>
      </c>
      <c r="D3598" s="1142">
        <v>13</v>
      </c>
      <c r="E3598" s="1142">
        <v>28</v>
      </c>
      <c r="F3598" s="1143" t="str">
        <f t="shared" si="112"/>
        <v>02.09.01.13.028</v>
      </c>
      <c r="G3598" s="1144"/>
      <c r="H3598" s="1142" t="s">
        <v>4175</v>
      </c>
      <c r="J3598" s="1142" t="str">
        <f t="shared" si="113"/>
        <v>02.09.01.13.028 Alat Lab. Umum A Lain-Lain</v>
      </c>
    </row>
    <row r="3599" spans="1:10" x14ac:dyDescent="0.25">
      <c r="A3599" s="1142">
        <v>2</v>
      </c>
      <c r="B3599" s="1142">
        <v>9</v>
      </c>
      <c r="C3599" s="1142">
        <v>1</v>
      </c>
      <c r="D3599" s="1142">
        <v>14</v>
      </c>
      <c r="E3599" s="1142">
        <v>1</v>
      </c>
      <c r="F3599" s="1143" t="str">
        <f t="shared" si="112"/>
        <v>02.09.01.14.001</v>
      </c>
      <c r="G3599" s="1144"/>
      <c r="H3599" s="1142" t="s">
        <v>3106</v>
      </c>
      <c r="J3599" s="1142" t="str">
        <f t="shared" si="113"/>
        <v>02.09.01.14.001 Centrifuge</v>
      </c>
    </row>
    <row r="3600" spans="1:10" x14ac:dyDescent="0.25">
      <c r="A3600" s="1142">
        <v>2</v>
      </c>
      <c r="B3600" s="1142">
        <v>9</v>
      </c>
      <c r="C3600" s="1142">
        <v>1</v>
      </c>
      <c r="D3600" s="1142">
        <v>14</v>
      </c>
      <c r="E3600" s="1142">
        <v>2</v>
      </c>
      <c r="F3600" s="1143" t="str">
        <f t="shared" si="112"/>
        <v>02.09.01.14.002</v>
      </c>
      <c r="G3600" s="1144"/>
      <c r="H3600" s="1142" t="s">
        <v>4176</v>
      </c>
      <c r="J3600" s="1142" t="str">
        <f t="shared" si="113"/>
        <v>02.09.01.14.002 Test Tube</v>
      </c>
    </row>
    <row r="3601" spans="1:10" x14ac:dyDescent="0.25">
      <c r="A3601" s="1142">
        <v>2</v>
      </c>
      <c r="B3601" s="1142">
        <v>9</v>
      </c>
      <c r="C3601" s="1142">
        <v>1</v>
      </c>
      <c r="D3601" s="1142">
        <v>14</v>
      </c>
      <c r="E3601" s="1142">
        <v>3</v>
      </c>
      <c r="F3601" s="1143" t="str">
        <f t="shared" si="112"/>
        <v>02.09.01.14.003</v>
      </c>
      <c r="G3601" s="1144"/>
      <c r="H3601" s="1142" t="s">
        <v>4177</v>
      </c>
      <c r="J3601" s="1142" t="str">
        <f t="shared" si="113"/>
        <v>02.09.01.14.003 Test Tube Rack</v>
      </c>
    </row>
    <row r="3602" spans="1:10" x14ac:dyDescent="0.25">
      <c r="A3602" s="1142">
        <v>2</v>
      </c>
      <c r="B3602" s="1142">
        <v>9</v>
      </c>
      <c r="C3602" s="1142">
        <v>1</v>
      </c>
      <c r="D3602" s="1142">
        <v>14</v>
      </c>
      <c r="E3602" s="1142">
        <v>4</v>
      </c>
      <c r="F3602" s="1143" t="str">
        <f t="shared" si="112"/>
        <v>02.09.01.14.004</v>
      </c>
      <c r="G3602" s="1144"/>
      <c r="H3602" s="1142" t="s">
        <v>4178</v>
      </c>
      <c r="J3602" s="1142" t="str">
        <f t="shared" si="113"/>
        <v>02.09.01.14.004 Alcohol Lamp</v>
      </c>
    </row>
    <row r="3603" spans="1:10" x14ac:dyDescent="0.25">
      <c r="A3603" s="1142">
        <v>2</v>
      </c>
      <c r="B3603" s="1142">
        <v>9</v>
      </c>
      <c r="C3603" s="1142">
        <v>1</v>
      </c>
      <c r="D3603" s="1142">
        <v>14</v>
      </c>
      <c r="E3603" s="1142">
        <v>5</v>
      </c>
      <c r="F3603" s="1143" t="str">
        <f t="shared" si="112"/>
        <v>02.09.01.14.005</v>
      </c>
      <c r="G3603" s="1144"/>
      <c r="H3603" s="1142" t="s">
        <v>4179</v>
      </c>
      <c r="J3603" s="1142" t="str">
        <f t="shared" si="113"/>
        <v>02.09.01.14.005 Water  Bth</v>
      </c>
    </row>
    <row r="3604" spans="1:10" x14ac:dyDescent="0.25">
      <c r="A3604" s="1142">
        <v>2</v>
      </c>
      <c r="B3604" s="1142">
        <v>9</v>
      </c>
      <c r="C3604" s="1142">
        <v>1</v>
      </c>
      <c r="D3604" s="1142">
        <v>14</v>
      </c>
      <c r="E3604" s="1142">
        <v>6</v>
      </c>
      <c r="F3604" s="1143" t="str">
        <f t="shared" si="112"/>
        <v>02.09.01.14.006</v>
      </c>
      <c r="G3604" s="1144"/>
      <c r="H3604" s="1142" t="s">
        <v>4180</v>
      </c>
      <c r="J3604" s="1142" t="str">
        <f t="shared" si="113"/>
        <v>02.09.01.14.006 Hot Plata</v>
      </c>
    </row>
    <row r="3605" spans="1:10" x14ac:dyDescent="0.25">
      <c r="A3605" s="1142">
        <v>2</v>
      </c>
      <c r="B3605" s="1142">
        <v>9</v>
      </c>
      <c r="C3605" s="1142">
        <v>1</v>
      </c>
      <c r="D3605" s="1142">
        <v>14</v>
      </c>
      <c r="E3605" s="1142">
        <v>7</v>
      </c>
      <c r="F3605" s="1143" t="str">
        <f t="shared" si="112"/>
        <v>02.09.01.14.007</v>
      </c>
      <c r="G3605" s="1144"/>
      <c r="H3605" s="1142" t="s">
        <v>4181</v>
      </c>
      <c r="J3605" s="1142" t="str">
        <f t="shared" si="113"/>
        <v>02.09.01.14.007 Laboratory Thermometer</v>
      </c>
    </row>
    <row r="3606" spans="1:10" x14ac:dyDescent="0.25">
      <c r="A3606" s="1142">
        <v>2</v>
      </c>
      <c r="B3606" s="1142">
        <v>9</v>
      </c>
      <c r="C3606" s="1142">
        <v>1</v>
      </c>
      <c r="D3606" s="1142">
        <v>14</v>
      </c>
      <c r="E3606" s="1142">
        <v>8</v>
      </c>
      <c r="F3606" s="1143" t="str">
        <f t="shared" si="112"/>
        <v>02.09.01.14.008</v>
      </c>
      <c r="G3606" s="1144"/>
      <c r="H3606" s="1142" t="s">
        <v>4182</v>
      </c>
      <c r="J3606" s="1142" t="str">
        <f t="shared" si="113"/>
        <v>02.09.01.14.008 Automatic Timer</v>
      </c>
    </row>
    <row r="3607" spans="1:10" x14ac:dyDescent="0.25">
      <c r="A3607" s="1142">
        <v>2</v>
      </c>
      <c r="B3607" s="1142">
        <v>9</v>
      </c>
      <c r="C3607" s="1142">
        <v>1</v>
      </c>
      <c r="D3607" s="1142">
        <v>14</v>
      </c>
      <c r="E3607" s="1142">
        <v>9</v>
      </c>
      <c r="F3607" s="1143" t="str">
        <f t="shared" si="112"/>
        <v>02.09.01.14.009</v>
      </c>
      <c r="G3607" s="1144"/>
      <c r="H3607" s="1142" t="s">
        <v>4081</v>
      </c>
      <c r="J3607" s="1142" t="str">
        <f t="shared" si="113"/>
        <v>02.09.01.14.009 Stop Watch</v>
      </c>
    </row>
    <row r="3608" spans="1:10" x14ac:dyDescent="0.25">
      <c r="A3608" s="1142">
        <v>2</v>
      </c>
      <c r="B3608" s="1142">
        <v>9</v>
      </c>
      <c r="C3608" s="1142">
        <v>1</v>
      </c>
      <c r="D3608" s="1142">
        <v>14</v>
      </c>
      <c r="E3608" s="1142">
        <v>10</v>
      </c>
      <c r="F3608" s="1143" t="str">
        <f t="shared" si="112"/>
        <v>02.09.01.14.010</v>
      </c>
      <c r="G3608" s="1144"/>
      <c r="H3608" s="1142" t="s">
        <v>4183</v>
      </c>
      <c r="J3608" s="1142" t="str">
        <f t="shared" si="113"/>
        <v>02.09.01.14.010 Pippete Support</v>
      </c>
    </row>
    <row r="3609" spans="1:10" x14ac:dyDescent="0.25">
      <c r="A3609" s="1142">
        <v>2</v>
      </c>
      <c r="B3609" s="1142">
        <v>9</v>
      </c>
      <c r="C3609" s="1142">
        <v>1</v>
      </c>
      <c r="D3609" s="1142">
        <v>14</v>
      </c>
      <c r="E3609" s="1142">
        <v>11</v>
      </c>
      <c r="F3609" s="1143" t="str">
        <f t="shared" si="112"/>
        <v>02.09.01.14.011</v>
      </c>
      <c r="G3609" s="1144"/>
      <c r="H3609" s="1142" t="s">
        <v>4184</v>
      </c>
      <c r="J3609" s="1142" t="str">
        <f t="shared" si="113"/>
        <v>02.09.01.14.011 Photo Electrick Calrimeter</v>
      </c>
    </row>
    <row r="3610" spans="1:10" x14ac:dyDescent="0.25">
      <c r="A3610" s="1142">
        <v>2</v>
      </c>
      <c r="B3610" s="1142">
        <v>9</v>
      </c>
      <c r="C3610" s="1142">
        <v>1</v>
      </c>
      <c r="D3610" s="1142">
        <v>14</v>
      </c>
      <c r="E3610" s="1142">
        <v>12</v>
      </c>
      <c r="F3610" s="1143" t="str">
        <f t="shared" si="112"/>
        <v>02.09.01.14.012</v>
      </c>
      <c r="G3610" s="1144"/>
      <c r="H3610" s="1142" t="s">
        <v>3783</v>
      </c>
      <c r="J3610" s="1142" t="str">
        <f t="shared" si="113"/>
        <v>02.09.01.14.012 Polarimeter</v>
      </c>
    </row>
    <row r="3611" spans="1:10" x14ac:dyDescent="0.25">
      <c r="A3611" s="1142">
        <v>2</v>
      </c>
      <c r="B3611" s="1142">
        <v>9</v>
      </c>
      <c r="C3611" s="1142">
        <v>1</v>
      </c>
      <c r="D3611" s="1142">
        <v>14</v>
      </c>
      <c r="E3611" s="1142">
        <v>13</v>
      </c>
      <c r="F3611" s="1143" t="str">
        <f t="shared" si="112"/>
        <v>02.09.01.14.013</v>
      </c>
      <c r="G3611" s="1144"/>
      <c r="H3611" s="1142" t="s">
        <v>4185</v>
      </c>
      <c r="J3611" s="1142" t="str">
        <f t="shared" si="113"/>
        <v>02.09.01.14.013 Blooldcall Counter</v>
      </c>
    </row>
    <row r="3612" spans="1:10" x14ac:dyDescent="0.25">
      <c r="A3612" s="1142">
        <v>2</v>
      </c>
      <c r="B3612" s="1142">
        <v>9</v>
      </c>
      <c r="C3612" s="1142">
        <v>1</v>
      </c>
      <c r="D3612" s="1142">
        <v>14</v>
      </c>
      <c r="E3612" s="1142">
        <v>14</v>
      </c>
      <c r="F3612" s="1143" t="str">
        <f t="shared" si="112"/>
        <v>02.09.01.14.014</v>
      </c>
      <c r="G3612" s="1144"/>
      <c r="H3612" s="1142" t="s">
        <v>4186</v>
      </c>
      <c r="J3612" s="1142" t="str">
        <f t="shared" si="113"/>
        <v>02.09.01.14.014 Pippete Shacker</v>
      </c>
    </row>
    <row r="3613" spans="1:10" x14ac:dyDescent="0.25">
      <c r="A3613" s="1142">
        <v>2</v>
      </c>
      <c r="B3613" s="1142">
        <v>9</v>
      </c>
      <c r="C3613" s="1142">
        <v>1</v>
      </c>
      <c r="D3613" s="1142">
        <v>14</v>
      </c>
      <c r="E3613" s="1142">
        <v>15</v>
      </c>
      <c r="F3613" s="1143" t="str">
        <f t="shared" si="112"/>
        <v>02.09.01.14.015</v>
      </c>
      <c r="G3613" s="1144"/>
      <c r="H3613" s="1142" t="s">
        <v>4187</v>
      </c>
      <c r="J3613" s="1142" t="str">
        <f t="shared" si="113"/>
        <v>02.09.01.14.015 Micro Slide Glass</v>
      </c>
    </row>
    <row r="3614" spans="1:10" x14ac:dyDescent="0.25">
      <c r="A3614" s="1142">
        <v>2</v>
      </c>
      <c r="B3614" s="1142">
        <v>9</v>
      </c>
      <c r="C3614" s="1142">
        <v>1</v>
      </c>
      <c r="D3614" s="1142">
        <v>14</v>
      </c>
      <c r="E3614" s="1142">
        <v>16</v>
      </c>
      <c r="F3614" s="1143" t="str">
        <f t="shared" si="112"/>
        <v>02.09.01.14.016</v>
      </c>
      <c r="G3614" s="1144"/>
      <c r="H3614" s="1142" t="s">
        <v>4188</v>
      </c>
      <c r="J3614" s="1142" t="str">
        <f t="shared" si="113"/>
        <v>02.09.01.14.016 Micro Coper Glass</v>
      </c>
    </row>
    <row r="3615" spans="1:10" x14ac:dyDescent="0.25">
      <c r="A3615" s="1142">
        <v>2</v>
      </c>
      <c r="B3615" s="1142">
        <v>9</v>
      </c>
      <c r="C3615" s="1142">
        <v>1</v>
      </c>
      <c r="D3615" s="1142">
        <v>14</v>
      </c>
      <c r="E3615" s="1142">
        <v>17</v>
      </c>
      <c r="F3615" s="1143" t="str">
        <f t="shared" si="112"/>
        <v>02.09.01.14.017</v>
      </c>
      <c r="G3615" s="1144"/>
      <c r="H3615" s="1142" t="s">
        <v>4189</v>
      </c>
      <c r="J3615" s="1142" t="str">
        <f t="shared" si="113"/>
        <v>02.09.01.14.017 Comet Forcepscoper Glass</v>
      </c>
    </row>
    <row r="3616" spans="1:10" x14ac:dyDescent="0.25">
      <c r="A3616" s="1142">
        <v>2</v>
      </c>
      <c r="B3616" s="1142">
        <v>9</v>
      </c>
      <c r="C3616" s="1142">
        <v>1</v>
      </c>
      <c r="D3616" s="1142">
        <v>14</v>
      </c>
      <c r="E3616" s="1142">
        <v>18</v>
      </c>
      <c r="F3616" s="1143" t="str">
        <f t="shared" si="112"/>
        <v>02.09.01.14.018</v>
      </c>
      <c r="G3616" s="1144"/>
      <c r="H3616" s="1142" t="s">
        <v>4190</v>
      </c>
      <c r="J3616" s="1142" t="str">
        <f t="shared" si="113"/>
        <v>02.09.01.14.018 Comet Forcepslice Glass</v>
      </c>
    </row>
    <row r="3617" spans="1:10" x14ac:dyDescent="0.25">
      <c r="A3617" s="1142">
        <v>2</v>
      </c>
      <c r="B3617" s="1142">
        <v>9</v>
      </c>
      <c r="C3617" s="1142">
        <v>1</v>
      </c>
      <c r="D3617" s="1142">
        <v>14</v>
      </c>
      <c r="E3617" s="1142">
        <v>19</v>
      </c>
      <c r="F3617" s="1143" t="str">
        <f t="shared" si="112"/>
        <v>02.09.01.14.019</v>
      </c>
      <c r="G3617" s="1144"/>
      <c r="H3617" s="1142" t="s">
        <v>4191</v>
      </c>
      <c r="J3617" s="1142" t="str">
        <f t="shared" si="113"/>
        <v>02.09.01.14.019 Micrhamotocritcentrifuge</v>
      </c>
    </row>
    <row r="3618" spans="1:10" x14ac:dyDescent="0.25">
      <c r="A3618" s="1142">
        <v>2</v>
      </c>
      <c r="B3618" s="1142">
        <v>9</v>
      </c>
      <c r="C3618" s="1142">
        <v>1</v>
      </c>
      <c r="D3618" s="1142">
        <v>14</v>
      </c>
      <c r="E3618" s="1142">
        <v>20</v>
      </c>
      <c r="F3618" s="1143" t="str">
        <f t="shared" si="112"/>
        <v>02.09.01.14.020</v>
      </c>
      <c r="G3618" s="1144"/>
      <c r="H3618" s="1142" t="s">
        <v>4192</v>
      </c>
      <c r="J3618" s="1142" t="str">
        <f t="shared" si="113"/>
        <v>02.09.01.14.020 Serum proteinrefractometer</v>
      </c>
    </row>
    <row r="3619" spans="1:10" x14ac:dyDescent="0.25">
      <c r="A3619" s="1142">
        <v>2</v>
      </c>
      <c r="B3619" s="1142">
        <v>9</v>
      </c>
      <c r="C3619" s="1142">
        <v>1</v>
      </c>
      <c r="D3619" s="1142">
        <v>14</v>
      </c>
      <c r="E3619" s="1142">
        <v>21</v>
      </c>
      <c r="F3619" s="1143" t="str">
        <f t="shared" si="112"/>
        <v>02.09.01.14.021</v>
      </c>
      <c r="G3619" s="1144"/>
      <c r="H3619" s="1142" t="s">
        <v>4193</v>
      </c>
      <c r="J3619" s="1142" t="str">
        <f t="shared" si="113"/>
        <v>02.09.01.14.021 Sugar Reflactometer</v>
      </c>
    </row>
    <row r="3620" spans="1:10" x14ac:dyDescent="0.25">
      <c r="A3620" s="1142">
        <v>2</v>
      </c>
      <c r="B3620" s="1142">
        <v>9</v>
      </c>
      <c r="C3620" s="1142">
        <v>1</v>
      </c>
      <c r="D3620" s="1142">
        <v>14</v>
      </c>
      <c r="E3620" s="1142">
        <v>22</v>
      </c>
      <c r="F3620" s="1143" t="str">
        <f t="shared" si="112"/>
        <v>02.09.01.14.022</v>
      </c>
      <c r="G3620" s="1144"/>
      <c r="H3620" s="1142" t="s">
        <v>4194</v>
      </c>
      <c r="J3620" s="1142" t="str">
        <f t="shared" si="113"/>
        <v>02.09.01.14.022 Urineglass Jars</v>
      </c>
    </row>
    <row r="3621" spans="1:10" x14ac:dyDescent="0.25">
      <c r="A3621" s="1142">
        <v>2</v>
      </c>
      <c r="B3621" s="1142">
        <v>9</v>
      </c>
      <c r="C3621" s="1142">
        <v>1</v>
      </c>
      <c r="D3621" s="1142">
        <v>14</v>
      </c>
      <c r="E3621" s="1142">
        <v>23</v>
      </c>
      <c r="F3621" s="1143" t="str">
        <f t="shared" si="112"/>
        <v>02.09.01.14.023</v>
      </c>
      <c r="G3621" s="1144"/>
      <c r="H3621" s="1142" t="s">
        <v>4195</v>
      </c>
      <c r="J3621" s="1142" t="str">
        <f t="shared" si="113"/>
        <v>02.09.01.14.023 Urineglass Jars Rack</v>
      </c>
    </row>
    <row r="3622" spans="1:10" x14ac:dyDescent="0.25">
      <c r="A3622" s="1142">
        <v>2</v>
      </c>
      <c r="B3622" s="1142">
        <v>9</v>
      </c>
      <c r="C3622" s="1142">
        <v>1</v>
      </c>
      <c r="D3622" s="1142">
        <v>14</v>
      </c>
      <c r="E3622" s="1142">
        <v>24</v>
      </c>
      <c r="F3622" s="1143" t="str">
        <f t="shared" si="112"/>
        <v>02.09.01.14.024</v>
      </c>
      <c r="G3622" s="1144"/>
      <c r="H3622" s="1142" t="s">
        <v>4196</v>
      </c>
      <c r="J3622" s="1142" t="str">
        <f t="shared" si="113"/>
        <v>02.09.01.14.024 Excrement Collector</v>
      </c>
    </row>
    <row r="3623" spans="1:10" x14ac:dyDescent="0.25">
      <c r="A3623" s="1142">
        <v>2</v>
      </c>
      <c r="B3623" s="1142">
        <v>9</v>
      </c>
      <c r="C3623" s="1142">
        <v>1</v>
      </c>
      <c r="D3623" s="1142">
        <v>14</v>
      </c>
      <c r="E3623" s="1142">
        <v>25</v>
      </c>
      <c r="F3623" s="1143" t="str">
        <f t="shared" si="112"/>
        <v>02.09.01.14.025</v>
      </c>
      <c r="G3623" s="1144"/>
      <c r="H3623" s="1142" t="s">
        <v>4197</v>
      </c>
      <c r="J3623" s="1142" t="str">
        <f t="shared" si="113"/>
        <v>02.09.01.14.025 Urinemeter</v>
      </c>
    </row>
    <row r="3624" spans="1:10" x14ac:dyDescent="0.25">
      <c r="A3624" s="1142">
        <v>2</v>
      </c>
      <c r="B3624" s="1142">
        <v>9</v>
      </c>
      <c r="C3624" s="1142">
        <v>1</v>
      </c>
      <c r="D3624" s="1142">
        <v>14</v>
      </c>
      <c r="E3624" s="1142">
        <v>26</v>
      </c>
      <c r="F3624" s="1143" t="str">
        <f t="shared" si="112"/>
        <v>02.09.01.14.026</v>
      </c>
      <c r="G3624" s="1144"/>
      <c r="H3624" s="1142" t="s">
        <v>4198</v>
      </c>
      <c r="J3624" s="1142" t="str">
        <f t="shared" si="113"/>
        <v>02.09.01.14.026 Esbachaibuminometer</v>
      </c>
    </row>
    <row r="3625" spans="1:10" x14ac:dyDescent="0.25">
      <c r="A3625" s="1142">
        <v>2</v>
      </c>
      <c r="B3625" s="1142">
        <v>9</v>
      </c>
      <c r="C3625" s="1142">
        <v>1</v>
      </c>
      <c r="D3625" s="1142">
        <v>14</v>
      </c>
      <c r="E3625" s="1142">
        <v>27</v>
      </c>
      <c r="F3625" s="1143" t="str">
        <f t="shared" si="112"/>
        <v>02.09.01.14.027</v>
      </c>
      <c r="G3625" s="1144"/>
      <c r="H3625" s="1142" t="s">
        <v>4199</v>
      </c>
      <c r="J3625" s="1142" t="str">
        <f t="shared" si="113"/>
        <v>02.09.01.14.027 Respirometer</v>
      </c>
    </row>
    <row r="3626" spans="1:10" x14ac:dyDescent="0.25">
      <c r="A3626" s="1142">
        <v>2</v>
      </c>
      <c r="B3626" s="1142">
        <v>9</v>
      </c>
      <c r="C3626" s="1142">
        <v>1</v>
      </c>
      <c r="D3626" s="1142">
        <v>14</v>
      </c>
      <c r="E3626" s="1142">
        <v>28</v>
      </c>
      <c r="F3626" s="1143" t="str">
        <f t="shared" si="112"/>
        <v>02.09.01.14.028</v>
      </c>
      <c r="G3626" s="1144"/>
      <c r="H3626" s="1142" t="s">
        <v>4200</v>
      </c>
      <c r="J3626" s="1142" t="str">
        <f t="shared" si="113"/>
        <v>02.09.01.14.028 Staining Jars</v>
      </c>
    </row>
    <row r="3627" spans="1:10" x14ac:dyDescent="0.25">
      <c r="A3627" s="1142">
        <v>2</v>
      </c>
      <c r="B3627" s="1142">
        <v>9</v>
      </c>
      <c r="C3627" s="1142">
        <v>1</v>
      </c>
      <c r="D3627" s="1142">
        <v>14</v>
      </c>
      <c r="E3627" s="1142">
        <v>29</v>
      </c>
      <c r="F3627" s="1143" t="str">
        <f t="shared" si="112"/>
        <v>02.09.01.14.029</v>
      </c>
      <c r="G3627" s="1144"/>
      <c r="H3627" s="1142" t="s">
        <v>4201</v>
      </c>
      <c r="J3627" s="1142" t="str">
        <f t="shared" si="113"/>
        <v>02.09.01.14.029 Staining Rack</v>
      </c>
    </row>
    <row r="3628" spans="1:10" x14ac:dyDescent="0.25">
      <c r="A3628" s="1142">
        <v>2</v>
      </c>
      <c r="B3628" s="1142">
        <v>9</v>
      </c>
      <c r="C3628" s="1142">
        <v>1</v>
      </c>
      <c r="D3628" s="1142">
        <v>14</v>
      </c>
      <c r="E3628" s="1142">
        <v>30</v>
      </c>
      <c r="F3628" s="1143" t="str">
        <f t="shared" si="112"/>
        <v>02.09.01.14.030</v>
      </c>
      <c r="G3628" s="1144"/>
      <c r="H3628" s="1142" t="s">
        <v>4202</v>
      </c>
      <c r="J3628" s="1142" t="str">
        <f t="shared" si="113"/>
        <v>02.09.01.14.030 Slide Glass Rack</v>
      </c>
    </row>
    <row r="3629" spans="1:10" x14ac:dyDescent="0.25">
      <c r="A3629" s="1142">
        <v>2</v>
      </c>
      <c r="B3629" s="1142">
        <v>9</v>
      </c>
      <c r="C3629" s="1142">
        <v>1</v>
      </c>
      <c r="D3629" s="1142">
        <v>14</v>
      </c>
      <c r="E3629" s="1142">
        <v>31</v>
      </c>
      <c r="F3629" s="1143" t="str">
        <f t="shared" si="112"/>
        <v>02.09.01.14.031</v>
      </c>
      <c r="G3629" s="1144"/>
      <c r="H3629" s="1142" t="s">
        <v>4203</v>
      </c>
      <c r="J3629" s="1142" t="str">
        <f t="shared" si="113"/>
        <v>02.09.01.14.031 Micro Slide</v>
      </c>
    </row>
    <row r="3630" spans="1:10" x14ac:dyDescent="0.25">
      <c r="A3630" s="1142">
        <v>2</v>
      </c>
      <c r="B3630" s="1142">
        <v>9</v>
      </c>
      <c r="C3630" s="1142">
        <v>1</v>
      </c>
      <c r="D3630" s="1142">
        <v>14</v>
      </c>
      <c r="E3630" s="1142">
        <v>32</v>
      </c>
      <c r="F3630" s="1143" t="str">
        <f t="shared" si="112"/>
        <v>02.09.01.14.032</v>
      </c>
      <c r="G3630" s="1144"/>
      <c r="H3630" s="1142" t="s">
        <v>4204</v>
      </c>
      <c r="J3630" s="1142" t="str">
        <f t="shared" si="113"/>
        <v>02.09.01.14.032 Slide Cabinet</v>
      </c>
    </row>
    <row r="3631" spans="1:10" x14ac:dyDescent="0.25">
      <c r="A3631" s="1142">
        <v>2</v>
      </c>
      <c r="B3631" s="1142">
        <v>9</v>
      </c>
      <c r="C3631" s="1142">
        <v>1</v>
      </c>
      <c r="D3631" s="1142">
        <v>14</v>
      </c>
      <c r="E3631" s="1142">
        <v>33</v>
      </c>
      <c r="F3631" s="1143" t="str">
        <f t="shared" si="112"/>
        <v>02.09.01.14.033</v>
      </c>
      <c r="G3631" s="1144"/>
      <c r="H3631" s="1142" t="s">
        <v>4205</v>
      </c>
      <c r="J3631" s="1142" t="str">
        <f t="shared" si="113"/>
        <v>02.09.01.14.033 Blood Axchange</v>
      </c>
    </row>
    <row r="3632" spans="1:10" x14ac:dyDescent="0.25">
      <c r="A3632" s="1142">
        <v>2</v>
      </c>
      <c r="B3632" s="1142">
        <v>9</v>
      </c>
      <c r="C3632" s="1142">
        <v>1</v>
      </c>
      <c r="D3632" s="1142">
        <v>14</v>
      </c>
      <c r="E3632" s="1142">
        <v>34</v>
      </c>
      <c r="F3632" s="1143" t="str">
        <f t="shared" si="112"/>
        <v>02.09.01.14.034</v>
      </c>
      <c r="G3632" s="1144"/>
      <c r="H3632" s="1142" t="s">
        <v>4206</v>
      </c>
      <c r="J3632" s="1142" t="str">
        <f t="shared" si="113"/>
        <v>02.09.01.14.034 Suction Tube</v>
      </c>
    </row>
    <row r="3633" spans="1:10" x14ac:dyDescent="0.25">
      <c r="A3633" s="1142">
        <v>2</v>
      </c>
      <c r="B3633" s="1142">
        <v>9</v>
      </c>
      <c r="C3633" s="1142">
        <v>1</v>
      </c>
      <c r="D3633" s="1142">
        <v>14</v>
      </c>
      <c r="E3633" s="1142">
        <v>35</v>
      </c>
      <c r="F3633" s="1143" t="str">
        <f t="shared" si="112"/>
        <v>02.09.01.14.035</v>
      </c>
      <c r="G3633" s="1144"/>
      <c r="H3633" s="1142" t="s">
        <v>4207</v>
      </c>
      <c r="J3633" s="1142" t="str">
        <f t="shared" si="113"/>
        <v>02.09.01.14.035 Cup</v>
      </c>
    </row>
    <row r="3634" spans="1:10" x14ac:dyDescent="0.25">
      <c r="A3634" s="1142">
        <v>2</v>
      </c>
      <c r="B3634" s="1142">
        <v>9</v>
      </c>
      <c r="C3634" s="1142">
        <v>1</v>
      </c>
      <c r="D3634" s="1142">
        <v>14</v>
      </c>
      <c r="E3634" s="1142">
        <v>36</v>
      </c>
      <c r="F3634" s="1143" t="str">
        <f t="shared" si="112"/>
        <v>02.09.01.14.036</v>
      </c>
      <c r="G3634" s="1144"/>
      <c r="H3634" s="1142" t="s">
        <v>4208</v>
      </c>
      <c r="J3634" s="1142" t="str">
        <f t="shared" si="113"/>
        <v>02.09.01.14.036 Tubreation Neasur Plate</v>
      </c>
    </row>
    <row r="3635" spans="1:10" x14ac:dyDescent="0.25">
      <c r="A3635" s="1142">
        <v>2</v>
      </c>
      <c r="B3635" s="1142">
        <v>9</v>
      </c>
      <c r="C3635" s="1142">
        <v>1</v>
      </c>
      <c r="D3635" s="1142">
        <v>14</v>
      </c>
      <c r="E3635" s="1142">
        <v>37</v>
      </c>
      <c r="F3635" s="1143" t="str">
        <f t="shared" si="112"/>
        <v>02.09.01.14.037</v>
      </c>
      <c r="G3635" s="1144"/>
      <c r="H3635" s="1142" t="s">
        <v>4209</v>
      </c>
      <c r="J3635" s="1142" t="str">
        <f t="shared" si="113"/>
        <v>02.09.01.14.037 Blooddlance (Franke)</v>
      </c>
    </row>
    <row r="3636" spans="1:10" x14ac:dyDescent="0.25">
      <c r="A3636" s="1142">
        <v>2</v>
      </c>
      <c r="B3636" s="1142">
        <v>9</v>
      </c>
      <c r="C3636" s="1142">
        <v>1</v>
      </c>
      <c r="D3636" s="1142">
        <v>14</v>
      </c>
      <c r="E3636" s="1142">
        <v>38</v>
      </c>
      <c r="F3636" s="1143" t="str">
        <f t="shared" si="112"/>
        <v>02.09.01.14.038</v>
      </c>
      <c r="G3636" s="1144"/>
      <c r="H3636" s="1142" t="s">
        <v>4210</v>
      </c>
      <c r="J3636" s="1142" t="str">
        <f t="shared" si="113"/>
        <v>02.09.01.14.038 Anaesthasiometer</v>
      </c>
    </row>
    <row r="3637" spans="1:10" x14ac:dyDescent="0.25">
      <c r="A3637" s="1142">
        <v>2</v>
      </c>
      <c r="B3637" s="1142">
        <v>9</v>
      </c>
      <c r="C3637" s="1142">
        <v>1</v>
      </c>
      <c r="D3637" s="1142">
        <v>14</v>
      </c>
      <c r="E3637" s="1142">
        <v>39</v>
      </c>
      <c r="F3637" s="1143" t="str">
        <f t="shared" si="112"/>
        <v>02.09.01.14.039</v>
      </c>
      <c r="G3637" s="1144"/>
      <c r="H3637" s="1142" t="s">
        <v>4211</v>
      </c>
      <c r="J3637" s="1142" t="str">
        <f t="shared" si="113"/>
        <v>02.09.01.14.039 Westgrean B;oodsed Rack</v>
      </c>
    </row>
    <row r="3638" spans="1:10" x14ac:dyDescent="0.25">
      <c r="A3638" s="1142">
        <v>2</v>
      </c>
      <c r="B3638" s="1142">
        <v>9</v>
      </c>
      <c r="C3638" s="1142">
        <v>1</v>
      </c>
      <c r="D3638" s="1142">
        <v>14</v>
      </c>
      <c r="E3638" s="1142">
        <v>40</v>
      </c>
      <c r="F3638" s="1143" t="str">
        <f t="shared" si="112"/>
        <v>02.09.01.14.040</v>
      </c>
      <c r="G3638" s="1144"/>
      <c r="H3638" s="1142" t="s">
        <v>4212</v>
      </c>
      <c r="J3638" s="1142" t="str">
        <f t="shared" si="113"/>
        <v>02.09.01.14.040 Sahli Harmometer</v>
      </c>
    </row>
    <row r="3639" spans="1:10" x14ac:dyDescent="0.25">
      <c r="A3639" s="1142">
        <v>2</v>
      </c>
      <c r="B3639" s="1142">
        <v>9</v>
      </c>
      <c r="C3639" s="1142">
        <v>1</v>
      </c>
      <c r="D3639" s="1142">
        <v>14</v>
      </c>
      <c r="E3639" s="1142">
        <v>41</v>
      </c>
      <c r="F3639" s="1143" t="str">
        <f t="shared" si="112"/>
        <v>02.09.01.14.041</v>
      </c>
      <c r="G3639" s="1144"/>
      <c r="H3639" s="1142" t="s">
        <v>4213</v>
      </c>
      <c r="J3639" s="1142" t="str">
        <f t="shared" si="113"/>
        <v>02.09.01.14.041 Bloodilluting Pipet</v>
      </c>
    </row>
    <row r="3640" spans="1:10" x14ac:dyDescent="0.25">
      <c r="A3640" s="1142">
        <v>2</v>
      </c>
      <c r="B3640" s="1142">
        <v>9</v>
      </c>
      <c r="C3640" s="1142">
        <v>1</v>
      </c>
      <c r="D3640" s="1142">
        <v>14</v>
      </c>
      <c r="E3640" s="1142">
        <v>42</v>
      </c>
      <c r="F3640" s="1143" t="str">
        <f t="shared" si="112"/>
        <v>02.09.01.14.042</v>
      </c>
      <c r="G3640" s="1144"/>
      <c r="H3640" s="1142" t="s">
        <v>4214</v>
      </c>
      <c r="J3640" s="1142" t="str">
        <f t="shared" si="113"/>
        <v>02.09.01.14.042 Blood Pippete Lecocit</v>
      </c>
    </row>
    <row r="3641" spans="1:10" x14ac:dyDescent="0.25">
      <c r="A3641" s="1142">
        <v>2</v>
      </c>
      <c r="B3641" s="1142">
        <v>9</v>
      </c>
      <c r="C3641" s="1142">
        <v>1</v>
      </c>
      <c r="D3641" s="1142">
        <v>14</v>
      </c>
      <c r="E3641" s="1142">
        <v>43</v>
      </c>
      <c r="F3641" s="1143" t="str">
        <f t="shared" si="112"/>
        <v>02.09.01.14.043</v>
      </c>
      <c r="G3641" s="1144"/>
      <c r="H3641" s="1142" t="s">
        <v>4215</v>
      </c>
      <c r="J3641" s="1142" t="str">
        <f t="shared" si="113"/>
        <v>02.09.01.14.043 Hemacytemeter Complete</v>
      </c>
    </row>
    <row r="3642" spans="1:10" x14ac:dyDescent="0.25">
      <c r="A3642" s="1142">
        <v>2</v>
      </c>
      <c r="B3642" s="1142">
        <v>9</v>
      </c>
      <c r="C3642" s="1142">
        <v>1</v>
      </c>
      <c r="D3642" s="1142">
        <v>14</v>
      </c>
      <c r="E3642" s="1142">
        <v>44</v>
      </c>
      <c r="F3642" s="1143" t="str">
        <f t="shared" si="112"/>
        <v>02.09.01.14.044</v>
      </c>
      <c r="G3642" s="1144"/>
      <c r="H3642" s="1142" t="s">
        <v>4216</v>
      </c>
      <c r="J3642" s="1142" t="str">
        <f t="shared" si="113"/>
        <v>02.09.01.14.044 Rubber Blower</v>
      </c>
    </row>
    <row r="3643" spans="1:10" x14ac:dyDescent="0.25">
      <c r="A3643" s="1142">
        <v>2</v>
      </c>
      <c r="B3643" s="1142">
        <v>9</v>
      </c>
      <c r="C3643" s="1142">
        <v>1</v>
      </c>
      <c r="D3643" s="1142">
        <v>14</v>
      </c>
      <c r="E3643" s="1142">
        <v>45</v>
      </c>
      <c r="F3643" s="1143" t="str">
        <f t="shared" si="112"/>
        <v>02.09.01.14.045</v>
      </c>
      <c r="G3643" s="1144"/>
      <c r="H3643" s="1142" t="s">
        <v>4217</v>
      </c>
      <c r="J3643" s="1142" t="str">
        <f t="shared" si="113"/>
        <v>02.09.01.14.045 Bloodcell Calculator</v>
      </c>
    </row>
    <row r="3644" spans="1:10" x14ac:dyDescent="0.25">
      <c r="A3644" s="1142">
        <v>2</v>
      </c>
      <c r="B3644" s="1142">
        <v>9</v>
      </c>
      <c r="C3644" s="1142">
        <v>1</v>
      </c>
      <c r="D3644" s="1142">
        <v>14</v>
      </c>
      <c r="E3644" s="1142">
        <v>46</v>
      </c>
      <c r="F3644" s="1143" t="str">
        <f t="shared" si="112"/>
        <v>02.09.01.14.046</v>
      </c>
      <c r="G3644" s="1144"/>
      <c r="H3644" s="1142" t="s">
        <v>4218</v>
      </c>
      <c r="J3644" s="1142" t="str">
        <f t="shared" si="113"/>
        <v>02.09.01.14.046 Photoelechomoglobenometer</v>
      </c>
    </row>
    <row r="3645" spans="1:10" x14ac:dyDescent="0.25">
      <c r="A3645" s="1142">
        <v>2</v>
      </c>
      <c r="B3645" s="1142">
        <v>9</v>
      </c>
      <c r="C3645" s="1142">
        <v>1</v>
      </c>
      <c r="D3645" s="1142">
        <v>14</v>
      </c>
      <c r="E3645" s="1142">
        <v>47</v>
      </c>
      <c r="F3645" s="1143" t="str">
        <f t="shared" si="112"/>
        <v>02.09.01.14.047</v>
      </c>
      <c r="G3645" s="1144"/>
      <c r="H3645" s="1142" t="s">
        <v>4219</v>
      </c>
      <c r="J3645" s="1142" t="str">
        <f t="shared" si="113"/>
        <v>02.09.01.14.047 Erlenmeyer Plastik</v>
      </c>
    </row>
    <row r="3646" spans="1:10" x14ac:dyDescent="0.25">
      <c r="A3646" s="1142">
        <v>2</v>
      </c>
      <c r="B3646" s="1142">
        <v>9</v>
      </c>
      <c r="C3646" s="1142">
        <v>1</v>
      </c>
      <c r="D3646" s="1142">
        <v>14</v>
      </c>
      <c r="E3646" s="1142">
        <v>48</v>
      </c>
      <c r="F3646" s="1143" t="str">
        <f t="shared" si="112"/>
        <v>02.09.01.14.048</v>
      </c>
      <c r="G3646" s="1144"/>
      <c r="H3646" s="1142" t="s">
        <v>4220</v>
      </c>
      <c r="J3646" s="1142" t="str">
        <f t="shared" si="113"/>
        <v>02.09.01.14.048 Kjedahi Plastik</v>
      </c>
    </row>
    <row r="3647" spans="1:10" x14ac:dyDescent="0.25">
      <c r="A3647" s="1142">
        <v>2</v>
      </c>
      <c r="B3647" s="1142">
        <v>9</v>
      </c>
      <c r="C3647" s="1142">
        <v>1</v>
      </c>
      <c r="D3647" s="1142">
        <v>14</v>
      </c>
      <c r="E3647" s="1142">
        <v>49</v>
      </c>
      <c r="F3647" s="1143" t="str">
        <f t="shared" si="112"/>
        <v>02.09.01.14.049</v>
      </c>
      <c r="G3647" s="1144"/>
      <c r="H3647" s="1142" t="s">
        <v>4221</v>
      </c>
      <c r="J3647" s="1142" t="str">
        <f t="shared" si="113"/>
        <v>02.09.01.14.049 Flashk</v>
      </c>
    </row>
    <row r="3648" spans="1:10" x14ac:dyDescent="0.25">
      <c r="A3648" s="1142">
        <v>2</v>
      </c>
      <c r="B3648" s="1142">
        <v>9</v>
      </c>
      <c r="C3648" s="1142">
        <v>1</v>
      </c>
      <c r="D3648" s="1142">
        <v>14</v>
      </c>
      <c r="E3648" s="1142">
        <v>50</v>
      </c>
      <c r="F3648" s="1143" t="str">
        <f t="shared" si="112"/>
        <v>02.09.01.14.050</v>
      </c>
      <c r="G3648" s="1144"/>
      <c r="H3648" s="1142" t="s">
        <v>4222</v>
      </c>
      <c r="J3648" s="1142" t="str">
        <f t="shared" si="113"/>
        <v>02.09.01.14.050 Rekers</v>
      </c>
    </row>
    <row r="3649" spans="1:10" x14ac:dyDescent="0.25">
      <c r="A3649" s="1142">
        <v>2</v>
      </c>
      <c r="B3649" s="1142">
        <v>9</v>
      </c>
      <c r="C3649" s="1142">
        <v>1</v>
      </c>
      <c r="D3649" s="1142">
        <v>14</v>
      </c>
      <c r="E3649" s="1142">
        <v>51</v>
      </c>
      <c r="F3649" s="1143" t="str">
        <f t="shared" si="112"/>
        <v>02.09.01.14.051</v>
      </c>
      <c r="G3649" s="1144"/>
      <c r="H3649" s="1142" t="s">
        <v>4223</v>
      </c>
      <c r="J3649" s="1142" t="str">
        <f t="shared" si="113"/>
        <v>02.09.01.14.051 Bloodsugar Tube Follin Wu</v>
      </c>
    </row>
    <row r="3650" spans="1:10" x14ac:dyDescent="0.25">
      <c r="A3650" s="1142">
        <v>2</v>
      </c>
      <c r="B3650" s="1142">
        <v>9</v>
      </c>
      <c r="C3650" s="1142">
        <v>1</v>
      </c>
      <c r="D3650" s="1142">
        <v>14</v>
      </c>
      <c r="E3650" s="1142">
        <v>52</v>
      </c>
      <c r="F3650" s="1143" t="str">
        <f t="shared" si="112"/>
        <v>02.09.01.14.052</v>
      </c>
      <c r="G3650" s="1144"/>
      <c r="H3650" s="1142" t="s">
        <v>4224</v>
      </c>
      <c r="J3650" s="1142" t="str">
        <f t="shared" si="113"/>
        <v>02.09.01.14.052 Transperppite</v>
      </c>
    </row>
    <row r="3651" spans="1:10" x14ac:dyDescent="0.25">
      <c r="A3651" s="1142">
        <v>2</v>
      </c>
      <c r="B3651" s="1142">
        <v>9</v>
      </c>
      <c r="C3651" s="1142">
        <v>1</v>
      </c>
      <c r="D3651" s="1142">
        <v>14</v>
      </c>
      <c r="E3651" s="1142">
        <v>53</v>
      </c>
      <c r="F3651" s="1143" t="str">
        <f t="shared" si="112"/>
        <v>02.09.01.14.053</v>
      </c>
      <c r="G3651" s="1144"/>
      <c r="H3651" s="1142" t="s">
        <v>4225</v>
      </c>
      <c r="J3651" s="1142" t="str">
        <f t="shared" si="113"/>
        <v>02.09.01.14.053 Volumatic Plashk</v>
      </c>
    </row>
    <row r="3652" spans="1:10" x14ac:dyDescent="0.25">
      <c r="A3652" s="1142">
        <v>2</v>
      </c>
      <c r="B3652" s="1142">
        <v>9</v>
      </c>
      <c r="C3652" s="1142">
        <v>1</v>
      </c>
      <c r="D3652" s="1142">
        <v>14</v>
      </c>
      <c r="E3652" s="1142">
        <v>54</v>
      </c>
      <c r="F3652" s="1143" t="str">
        <f t="shared" ref="F3652:F3715" si="114">IF(A3652&lt;&gt;"",RIGHT("0"&amp;A3652,2)&amp;"."&amp;RIGHT("0"&amp;B3652,2)&amp;"."&amp;RIGHT("0"&amp;C3652,2)&amp;"."&amp;RIGHT("0"&amp;D3652,2)&amp;"."&amp;IF(LEN(E3652)&lt;3,RIGHT("00"&amp;E3652,3),E3652),"")</f>
        <v>02.09.01.14.054</v>
      </c>
      <c r="G3652" s="1144"/>
      <c r="H3652" s="1142" t="s">
        <v>4226</v>
      </c>
      <c r="J3652" s="1142" t="str">
        <f t="shared" ref="J3652:J3715" si="115">F3652&amp;" "&amp;H3652</f>
        <v>02.09.01.14.054 Funnela</v>
      </c>
    </row>
    <row r="3653" spans="1:10" x14ac:dyDescent="0.25">
      <c r="A3653" s="1142">
        <v>2</v>
      </c>
      <c r="B3653" s="1142">
        <v>9</v>
      </c>
      <c r="C3653" s="1142">
        <v>1</v>
      </c>
      <c r="D3653" s="1142">
        <v>14</v>
      </c>
      <c r="E3653" s="1142">
        <v>55</v>
      </c>
      <c r="F3653" s="1143" t="str">
        <f t="shared" si="114"/>
        <v>02.09.01.14.055</v>
      </c>
      <c r="G3653" s="1144"/>
      <c r="H3653" s="1142" t="s">
        <v>4227</v>
      </c>
      <c r="J3653" s="1142" t="str">
        <f t="shared" si="115"/>
        <v>02.09.01.14.055 Sparoty Funel</v>
      </c>
    </row>
    <row r="3654" spans="1:10" x14ac:dyDescent="0.25">
      <c r="A3654" s="1142">
        <v>2</v>
      </c>
      <c r="B3654" s="1142">
        <v>9</v>
      </c>
      <c r="C3654" s="1142">
        <v>1</v>
      </c>
      <c r="D3654" s="1142">
        <v>14</v>
      </c>
      <c r="E3654" s="1142">
        <v>56</v>
      </c>
      <c r="F3654" s="1143" t="str">
        <f t="shared" si="114"/>
        <v>02.09.01.14.056</v>
      </c>
      <c r="G3654" s="1144"/>
      <c r="H3654" s="1142" t="s">
        <v>4228</v>
      </c>
      <c r="J3654" s="1142" t="str">
        <f t="shared" si="115"/>
        <v>02.09.01.14.056 Filter Fiennul</v>
      </c>
    </row>
    <row r="3655" spans="1:10" x14ac:dyDescent="0.25">
      <c r="A3655" s="1142">
        <v>2</v>
      </c>
      <c r="B3655" s="1142">
        <v>9</v>
      </c>
      <c r="C3655" s="1142">
        <v>1</v>
      </c>
      <c r="D3655" s="1142">
        <v>14</v>
      </c>
      <c r="E3655" s="1142">
        <v>57</v>
      </c>
      <c r="F3655" s="1143" t="str">
        <f t="shared" si="114"/>
        <v>02.09.01.14.057</v>
      </c>
      <c r="G3655" s="1144"/>
      <c r="H3655" s="1142" t="s">
        <v>3828</v>
      </c>
      <c r="J3655" s="1142" t="str">
        <f t="shared" si="115"/>
        <v>02.09.01.14.057 Filter</v>
      </c>
    </row>
    <row r="3656" spans="1:10" x14ac:dyDescent="0.25">
      <c r="A3656" s="1142">
        <v>2</v>
      </c>
      <c r="B3656" s="1142">
        <v>9</v>
      </c>
      <c r="C3656" s="1142">
        <v>1</v>
      </c>
      <c r="D3656" s="1142">
        <v>14</v>
      </c>
      <c r="E3656" s="1142">
        <v>58</v>
      </c>
      <c r="F3656" s="1143" t="str">
        <f t="shared" si="114"/>
        <v>02.09.01.14.058</v>
      </c>
      <c r="G3656" s="1144"/>
      <c r="H3656" s="1142" t="s">
        <v>4229</v>
      </c>
      <c r="J3656" s="1142" t="str">
        <f t="shared" si="115"/>
        <v>02.09.01.14.058 Petric Culture Dish</v>
      </c>
    </row>
    <row r="3657" spans="1:10" x14ac:dyDescent="0.25">
      <c r="A3657" s="1142">
        <v>2</v>
      </c>
      <c r="B3657" s="1142">
        <v>9</v>
      </c>
      <c r="C3657" s="1142">
        <v>1</v>
      </c>
      <c r="D3657" s="1142">
        <v>14</v>
      </c>
      <c r="E3657" s="1142">
        <v>59</v>
      </c>
      <c r="F3657" s="1143" t="str">
        <f t="shared" si="114"/>
        <v>02.09.01.14.059</v>
      </c>
      <c r="G3657" s="1144"/>
      <c r="H3657" s="1142" t="s">
        <v>4230</v>
      </c>
      <c r="J3657" s="1142" t="str">
        <f t="shared" si="115"/>
        <v>02.09.01.14.059 Filtoring Flashk</v>
      </c>
    </row>
    <row r="3658" spans="1:10" x14ac:dyDescent="0.25">
      <c r="A3658" s="1142">
        <v>2</v>
      </c>
      <c r="B3658" s="1142">
        <v>9</v>
      </c>
      <c r="C3658" s="1142">
        <v>1</v>
      </c>
      <c r="D3658" s="1142">
        <v>14</v>
      </c>
      <c r="E3658" s="1142">
        <v>60</v>
      </c>
      <c r="F3658" s="1143" t="str">
        <f t="shared" si="114"/>
        <v>02.09.01.14.060</v>
      </c>
      <c r="G3658" s="1144"/>
      <c r="H3658" s="1142" t="s">
        <v>4231</v>
      </c>
      <c r="J3658" s="1142" t="str">
        <f t="shared" si="115"/>
        <v>02.09.01.14.060 Filters Apparatus</v>
      </c>
    </row>
    <row r="3659" spans="1:10" x14ac:dyDescent="0.25">
      <c r="A3659" s="1142">
        <v>2</v>
      </c>
      <c r="B3659" s="1142">
        <v>9</v>
      </c>
      <c r="C3659" s="1142">
        <v>1</v>
      </c>
      <c r="D3659" s="1142">
        <v>14</v>
      </c>
      <c r="E3659" s="1142">
        <v>61</v>
      </c>
      <c r="F3659" s="1143" t="str">
        <f t="shared" si="114"/>
        <v>02.09.01.14.061</v>
      </c>
      <c r="G3659" s="1144"/>
      <c r="H3659" s="1142" t="s">
        <v>4232</v>
      </c>
      <c r="J3659" s="1142" t="str">
        <f t="shared" si="115"/>
        <v>02.09.01.14.061 Weighting Botle</v>
      </c>
    </row>
    <row r="3660" spans="1:10" x14ac:dyDescent="0.25">
      <c r="A3660" s="1142">
        <v>2</v>
      </c>
      <c r="B3660" s="1142">
        <v>9</v>
      </c>
      <c r="C3660" s="1142">
        <v>1</v>
      </c>
      <c r="D3660" s="1142">
        <v>14</v>
      </c>
      <c r="E3660" s="1142">
        <v>62</v>
      </c>
      <c r="F3660" s="1143" t="str">
        <f t="shared" si="114"/>
        <v>02.09.01.14.062</v>
      </c>
      <c r="G3660" s="1144"/>
      <c r="H3660" s="1142" t="s">
        <v>1359</v>
      </c>
      <c r="J3660" s="1142" t="str">
        <f t="shared" si="115"/>
        <v>02.09.01.14.062 Condensor</v>
      </c>
    </row>
    <row r="3661" spans="1:10" x14ac:dyDescent="0.25">
      <c r="A3661" s="1142">
        <v>2</v>
      </c>
      <c r="B3661" s="1142">
        <v>9</v>
      </c>
      <c r="C3661" s="1142">
        <v>1</v>
      </c>
      <c r="D3661" s="1142">
        <v>14</v>
      </c>
      <c r="E3661" s="1142">
        <v>63</v>
      </c>
      <c r="F3661" s="1143" t="str">
        <f t="shared" si="114"/>
        <v>02.09.01.14.063</v>
      </c>
      <c r="G3661" s="1144"/>
      <c r="H3661" s="1142" t="s">
        <v>4233</v>
      </c>
      <c r="J3661" s="1142" t="str">
        <f t="shared" si="115"/>
        <v>02.09.01.14.063 Kipp Glass Generator</v>
      </c>
    </row>
    <row r="3662" spans="1:10" x14ac:dyDescent="0.25">
      <c r="A3662" s="1142">
        <v>2</v>
      </c>
      <c r="B3662" s="1142">
        <v>9</v>
      </c>
      <c r="C3662" s="1142">
        <v>1</v>
      </c>
      <c r="D3662" s="1142">
        <v>14</v>
      </c>
      <c r="E3662" s="1142">
        <v>64</v>
      </c>
      <c r="F3662" s="1143" t="str">
        <f t="shared" si="114"/>
        <v>02.09.01.14.064</v>
      </c>
      <c r="G3662" s="1144"/>
      <c r="H3662" s="1142" t="s">
        <v>4234</v>
      </c>
      <c r="J3662" s="1142" t="str">
        <f t="shared" si="115"/>
        <v>02.09.01.14.064 Filter Pump</v>
      </c>
    </row>
    <row r="3663" spans="1:10" x14ac:dyDescent="0.25">
      <c r="A3663" s="1142">
        <v>2</v>
      </c>
      <c r="B3663" s="1142">
        <v>9</v>
      </c>
      <c r="C3663" s="1142">
        <v>1</v>
      </c>
      <c r="D3663" s="1142">
        <v>14</v>
      </c>
      <c r="E3663" s="1142">
        <v>65</v>
      </c>
      <c r="F3663" s="1143" t="str">
        <f t="shared" si="114"/>
        <v>02.09.01.14.065</v>
      </c>
      <c r="G3663" s="1144"/>
      <c r="H3663" s="1142" t="s">
        <v>4235</v>
      </c>
      <c r="J3663" s="1142" t="str">
        <f t="shared" si="115"/>
        <v>02.09.01.14.065 Stopecook</v>
      </c>
    </row>
    <row r="3664" spans="1:10" x14ac:dyDescent="0.25">
      <c r="A3664" s="1142">
        <v>2</v>
      </c>
      <c r="B3664" s="1142">
        <v>9</v>
      </c>
      <c r="C3664" s="1142">
        <v>1</v>
      </c>
      <c r="D3664" s="1142">
        <v>14</v>
      </c>
      <c r="E3664" s="1142">
        <v>66</v>
      </c>
      <c r="F3664" s="1143" t="str">
        <f t="shared" si="114"/>
        <v>02.09.01.14.066</v>
      </c>
      <c r="G3664" s="1144"/>
      <c r="H3664" s="1142" t="s">
        <v>4236</v>
      </c>
      <c r="J3664" s="1142" t="str">
        <f t="shared" si="115"/>
        <v>02.09.01.14.066 Watch Glass</v>
      </c>
    </row>
    <row r="3665" spans="1:10" x14ac:dyDescent="0.25">
      <c r="A3665" s="1142">
        <v>2</v>
      </c>
      <c r="B3665" s="1142">
        <v>9</v>
      </c>
      <c r="C3665" s="1142">
        <v>1</v>
      </c>
      <c r="D3665" s="1142">
        <v>14</v>
      </c>
      <c r="E3665" s="1142">
        <v>67</v>
      </c>
      <c r="F3665" s="1143" t="str">
        <f t="shared" si="114"/>
        <v>02.09.01.14.067</v>
      </c>
      <c r="G3665" s="1144"/>
      <c r="H3665" s="1142" t="s">
        <v>4237</v>
      </c>
      <c r="J3665" s="1142" t="str">
        <f t="shared" si="115"/>
        <v>02.09.01.14.067 Tubes Different Types</v>
      </c>
    </row>
    <row r="3666" spans="1:10" x14ac:dyDescent="0.25">
      <c r="A3666" s="1142">
        <v>2</v>
      </c>
      <c r="B3666" s="1142">
        <v>9</v>
      </c>
      <c r="C3666" s="1142">
        <v>1</v>
      </c>
      <c r="D3666" s="1142">
        <v>14</v>
      </c>
      <c r="E3666" s="1142">
        <v>68</v>
      </c>
      <c r="F3666" s="1143" t="str">
        <f t="shared" si="114"/>
        <v>02.09.01.14.068</v>
      </c>
      <c r="G3666" s="1144"/>
      <c r="H3666" s="1142" t="s">
        <v>4238</v>
      </c>
      <c r="J3666" s="1142" t="str">
        <f t="shared" si="115"/>
        <v>02.09.01.14.068 Cristalizing Dish</v>
      </c>
    </row>
    <row r="3667" spans="1:10" x14ac:dyDescent="0.25">
      <c r="A3667" s="1142">
        <v>2</v>
      </c>
      <c r="B3667" s="1142">
        <v>9</v>
      </c>
      <c r="C3667" s="1142">
        <v>1</v>
      </c>
      <c r="D3667" s="1142">
        <v>14</v>
      </c>
      <c r="E3667" s="1142">
        <v>69</v>
      </c>
      <c r="F3667" s="1143" t="str">
        <f t="shared" si="114"/>
        <v>02.09.01.14.069</v>
      </c>
      <c r="G3667" s="1144"/>
      <c r="H3667" s="1142" t="s">
        <v>4239</v>
      </c>
      <c r="J3667" s="1142" t="str">
        <f t="shared" si="115"/>
        <v>02.09.01.14.069 Evaparanthing Dish</v>
      </c>
    </row>
    <row r="3668" spans="1:10" x14ac:dyDescent="0.25">
      <c r="A3668" s="1142">
        <v>2</v>
      </c>
      <c r="B3668" s="1142">
        <v>9</v>
      </c>
      <c r="C3668" s="1142">
        <v>1</v>
      </c>
      <c r="D3668" s="1142">
        <v>14</v>
      </c>
      <c r="E3668" s="1142">
        <v>70</v>
      </c>
      <c r="F3668" s="1143" t="str">
        <f t="shared" si="114"/>
        <v>02.09.01.14.070</v>
      </c>
      <c r="G3668" s="1144"/>
      <c r="H3668" s="1142" t="s">
        <v>4240</v>
      </c>
      <c r="J3668" s="1142" t="str">
        <f t="shared" si="115"/>
        <v>02.09.01.14.070 Specific Grafity Botle</v>
      </c>
    </row>
    <row r="3669" spans="1:10" x14ac:dyDescent="0.25">
      <c r="A3669" s="1142">
        <v>2</v>
      </c>
      <c r="B3669" s="1142">
        <v>9</v>
      </c>
      <c r="C3669" s="1142">
        <v>1</v>
      </c>
      <c r="D3669" s="1142">
        <v>14</v>
      </c>
      <c r="E3669" s="1142">
        <v>71</v>
      </c>
      <c r="F3669" s="1143" t="str">
        <f t="shared" si="114"/>
        <v>02.09.01.14.071</v>
      </c>
      <c r="G3669" s="1144"/>
      <c r="H3669" s="1142" t="s">
        <v>4241</v>
      </c>
      <c r="J3669" s="1142" t="str">
        <f t="shared" si="115"/>
        <v>02.09.01.14.071 Desicator</v>
      </c>
    </row>
    <row r="3670" spans="1:10" x14ac:dyDescent="0.25">
      <c r="A3670" s="1142">
        <v>2</v>
      </c>
      <c r="B3670" s="1142">
        <v>9</v>
      </c>
      <c r="C3670" s="1142">
        <v>1</v>
      </c>
      <c r="D3670" s="1142">
        <v>14</v>
      </c>
      <c r="E3670" s="1142">
        <v>72</v>
      </c>
      <c r="F3670" s="1143" t="str">
        <f t="shared" si="114"/>
        <v>02.09.01.14.072</v>
      </c>
      <c r="G3670" s="1144"/>
      <c r="H3670" s="1142" t="s">
        <v>4242</v>
      </c>
      <c r="J3670" s="1142" t="str">
        <f t="shared" si="115"/>
        <v>02.09.01.14.072 Tranhter</v>
      </c>
    </row>
    <row r="3671" spans="1:10" x14ac:dyDescent="0.25">
      <c r="A3671" s="1142">
        <v>2</v>
      </c>
      <c r="B3671" s="1142">
        <v>9</v>
      </c>
      <c r="C3671" s="1142">
        <v>1</v>
      </c>
      <c r="D3671" s="1142">
        <v>14</v>
      </c>
      <c r="E3671" s="1142">
        <v>73</v>
      </c>
      <c r="F3671" s="1143" t="str">
        <f t="shared" si="114"/>
        <v>02.09.01.14.073</v>
      </c>
      <c r="G3671" s="1144"/>
      <c r="H3671" s="1142" t="s">
        <v>4243</v>
      </c>
      <c r="J3671" s="1142" t="str">
        <f t="shared" si="115"/>
        <v>02.09.01.14.073 Mat Kam</v>
      </c>
    </row>
    <row r="3672" spans="1:10" x14ac:dyDescent="0.25">
      <c r="A3672" s="1142">
        <v>2</v>
      </c>
      <c r="B3672" s="1142">
        <v>9</v>
      </c>
      <c r="C3672" s="1142">
        <v>1</v>
      </c>
      <c r="D3672" s="1142">
        <v>14</v>
      </c>
      <c r="E3672" s="1142">
        <v>74</v>
      </c>
      <c r="F3672" s="1143" t="str">
        <f t="shared" si="114"/>
        <v>02.09.01.14.074</v>
      </c>
      <c r="G3672" s="1144"/>
      <c r="H3672" s="1142" t="s">
        <v>4244</v>
      </c>
      <c r="J3672" s="1142" t="str">
        <f t="shared" si="115"/>
        <v>02.09.01.14.074 Gelas Takaran</v>
      </c>
    </row>
    <row r="3673" spans="1:10" x14ac:dyDescent="0.25">
      <c r="A3673" s="1142">
        <v>2</v>
      </c>
      <c r="B3673" s="1142">
        <v>9</v>
      </c>
      <c r="C3673" s="1142">
        <v>1</v>
      </c>
      <c r="D3673" s="1142">
        <v>14</v>
      </c>
      <c r="E3673" s="1142">
        <v>75</v>
      </c>
      <c r="F3673" s="1143" t="str">
        <f t="shared" si="114"/>
        <v>02.09.01.14.075</v>
      </c>
      <c r="G3673" s="1144"/>
      <c r="H3673" s="1142" t="s">
        <v>4110</v>
      </c>
      <c r="J3673" s="1142" t="str">
        <f t="shared" si="115"/>
        <v>02.09.01.14.075 Lampu Spirtus</v>
      </c>
    </row>
    <row r="3674" spans="1:10" x14ac:dyDescent="0.25">
      <c r="A3674" s="1142">
        <v>2</v>
      </c>
      <c r="B3674" s="1142">
        <v>9</v>
      </c>
      <c r="C3674" s="1142">
        <v>1</v>
      </c>
      <c r="D3674" s="1142">
        <v>14</v>
      </c>
      <c r="E3674" s="1142">
        <v>76</v>
      </c>
      <c r="F3674" s="1143" t="str">
        <f t="shared" si="114"/>
        <v>02.09.01.14.076</v>
      </c>
      <c r="G3674" s="1144"/>
      <c r="H3674" s="1142" t="s">
        <v>4245</v>
      </c>
      <c r="J3674" s="1142" t="str">
        <f t="shared" si="115"/>
        <v>02.09.01.14.076 Rangka Manusia</v>
      </c>
    </row>
    <row r="3675" spans="1:10" x14ac:dyDescent="0.25">
      <c r="A3675" s="1142">
        <v>2</v>
      </c>
      <c r="B3675" s="1142">
        <v>9</v>
      </c>
      <c r="C3675" s="1142">
        <v>1</v>
      </c>
      <c r="D3675" s="1142">
        <v>14</v>
      </c>
      <c r="E3675" s="1142">
        <v>77</v>
      </c>
      <c r="F3675" s="1143" t="str">
        <f t="shared" si="114"/>
        <v>02.09.01.14.077</v>
      </c>
      <c r="G3675" s="1144"/>
      <c r="H3675" s="1142" t="s">
        <v>4246</v>
      </c>
      <c r="J3675" s="1142" t="str">
        <f t="shared" si="115"/>
        <v>02.09.01.14.077 Anatomi</v>
      </c>
    </row>
    <row r="3676" spans="1:10" x14ac:dyDescent="0.25">
      <c r="A3676" s="1142">
        <v>2</v>
      </c>
      <c r="B3676" s="1142">
        <v>9</v>
      </c>
      <c r="C3676" s="1142">
        <v>1</v>
      </c>
      <c r="D3676" s="1142">
        <v>14</v>
      </c>
      <c r="E3676" s="1142">
        <v>78</v>
      </c>
      <c r="F3676" s="1143" t="str">
        <f t="shared" si="114"/>
        <v>02.09.01.14.078</v>
      </c>
      <c r="G3676" s="1144"/>
      <c r="H3676" s="1142" t="s">
        <v>4247</v>
      </c>
      <c r="J3676" s="1142" t="str">
        <f t="shared" si="115"/>
        <v>02.09.01.14.078 Alat Lab. Kedokteran Lain-Lain</v>
      </c>
    </row>
    <row r="3677" spans="1:10" x14ac:dyDescent="0.25">
      <c r="A3677" s="1142">
        <v>2</v>
      </c>
      <c r="B3677" s="1142">
        <v>9</v>
      </c>
      <c r="C3677" s="1142">
        <v>1</v>
      </c>
      <c r="D3677" s="1142">
        <v>15</v>
      </c>
      <c r="E3677" s="1142">
        <v>1</v>
      </c>
      <c r="F3677" s="1143" t="str">
        <f t="shared" si="114"/>
        <v>02.09.01.15.001</v>
      </c>
      <c r="G3677" s="1144"/>
      <c r="H3677" s="1142" t="s">
        <v>3117</v>
      </c>
      <c r="J3677" s="1142" t="str">
        <f t="shared" si="115"/>
        <v>02.09.01.15.001 Refrigerator</v>
      </c>
    </row>
    <row r="3678" spans="1:10" x14ac:dyDescent="0.25">
      <c r="A3678" s="1142">
        <v>2</v>
      </c>
      <c r="B3678" s="1142">
        <v>9</v>
      </c>
      <c r="C3678" s="1142">
        <v>1</v>
      </c>
      <c r="D3678" s="1142">
        <v>15</v>
      </c>
      <c r="E3678" s="1142">
        <v>2</v>
      </c>
      <c r="F3678" s="1143" t="str">
        <f t="shared" si="114"/>
        <v>02.09.01.15.002</v>
      </c>
      <c r="G3678" s="1144"/>
      <c r="H3678" s="1142" t="s">
        <v>3110</v>
      </c>
      <c r="J3678" s="1142" t="str">
        <f t="shared" si="115"/>
        <v>02.09.01.15.002 Water Bath</v>
      </c>
    </row>
    <row r="3679" spans="1:10" x14ac:dyDescent="0.25">
      <c r="A3679" s="1142">
        <v>2</v>
      </c>
      <c r="B3679" s="1142">
        <v>9</v>
      </c>
      <c r="C3679" s="1142">
        <v>1</v>
      </c>
      <c r="D3679" s="1142">
        <v>15</v>
      </c>
      <c r="E3679" s="1142">
        <v>3</v>
      </c>
      <c r="F3679" s="1143" t="str">
        <f t="shared" si="114"/>
        <v>02.09.01.15.003</v>
      </c>
      <c r="G3679" s="1144"/>
      <c r="H3679" s="1142" t="s">
        <v>4075</v>
      </c>
      <c r="J3679" s="1142" t="str">
        <f t="shared" si="115"/>
        <v>02.09.01.15.003 Autoclave</v>
      </c>
    </row>
    <row r="3680" spans="1:10" x14ac:dyDescent="0.25">
      <c r="A3680" s="1142">
        <v>2</v>
      </c>
      <c r="B3680" s="1142">
        <v>9</v>
      </c>
      <c r="C3680" s="1142">
        <v>1</v>
      </c>
      <c r="D3680" s="1142">
        <v>15</v>
      </c>
      <c r="E3680" s="1142">
        <v>4</v>
      </c>
      <c r="F3680" s="1143" t="str">
        <f t="shared" si="114"/>
        <v>02.09.01.15.004</v>
      </c>
      <c r="G3680" s="1144"/>
      <c r="H3680" s="1142" t="s">
        <v>4248</v>
      </c>
      <c r="J3680" s="1142" t="str">
        <f t="shared" si="115"/>
        <v>02.09.01.15.004 Over/Hot Air Sterillizer</v>
      </c>
    </row>
    <row r="3681" spans="1:10" x14ac:dyDescent="0.25">
      <c r="A3681" s="1142">
        <v>2</v>
      </c>
      <c r="B3681" s="1142">
        <v>9</v>
      </c>
      <c r="C3681" s="1142">
        <v>1</v>
      </c>
      <c r="D3681" s="1142">
        <v>15</v>
      </c>
      <c r="E3681" s="1142">
        <v>5</v>
      </c>
      <c r="F3681" s="1143" t="str">
        <f t="shared" si="114"/>
        <v>02.09.01.15.005</v>
      </c>
      <c r="G3681" s="1144"/>
      <c r="H3681" s="1142" t="s">
        <v>4249</v>
      </c>
      <c r="J3681" s="1142" t="str">
        <f t="shared" si="115"/>
        <v>02.09.01.15.005 Peppite Washer</v>
      </c>
    </row>
    <row r="3682" spans="1:10" x14ac:dyDescent="0.25">
      <c r="A3682" s="1142">
        <v>2</v>
      </c>
      <c r="B3682" s="1142">
        <v>9</v>
      </c>
      <c r="C3682" s="1142">
        <v>1</v>
      </c>
      <c r="D3682" s="1142">
        <v>15</v>
      </c>
      <c r="E3682" s="1142">
        <v>6</v>
      </c>
      <c r="F3682" s="1143" t="str">
        <f t="shared" si="114"/>
        <v>02.09.01.15.006</v>
      </c>
      <c r="G3682" s="1144"/>
      <c r="H3682" s="1142" t="s">
        <v>4250</v>
      </c>
      <c r="J3682" s="1142" t="str">
        <f t="shared" si="115"/>
        <v>02.09.01.15.006 Peppite Dryer</v>
      </c>
    </row>
    <row r="3683" spans="1:10" x14ac:dyDescent="0.25">
      <c r="A3683" s="1142">
        <v>2</v>
      </c>
      <c r="B3683" s="1142">
        <v>9</v>
      </c>
      <c r="C3683" s="1142">
        <v>1</v>
      </c>
      <c r="D3683" s="1142">
        <v>15</v>
      </c>
      <c r="E3683" s="1142">
        <v>7</v>
      </c>
      <c r="F3683" s="1143" t="str">
        <f t="shared" si="114"/>
        <v>02.09.01.15.007</v>
      </c>
      <c r="G3683" s="1144"/>
      <c r="H3683" s="1142" t="s">
        <v>4251</v>
      </c>
      <c r="J3683" s="1142" t="str">
        <f t="shared" si="115"/>
        <v>02.09.01.15.007 Santrifurge Biasa</v>
      </c>
    </row>
    <row r="3684" spans="1:10" x14ac:dyDescent="0.25">
      <c r="A3684" s="1142">
        <v>2</v>
      </c>
      <c r="B3684" s="1142">
        <v>9</v>
      </c>
      <c r="C3684" s="1142">
        <v>1</v>
      </c>
      <c r="D3684" s="1142">
        <v>15</v>
      </c>
      <c r="E3684" s="1142">
        <v>8</v>
      </c>
      <c r="F3684" s="1143" t="str">
        <f t="shared" si="114"/>
        <v>02.09.01.15.008</v>
      </c>
      <c r="G3684" s="1144"/>
      <c r="H3684" s="1142" t="s">
        <v>4252</v>
      </c>
      <c r="J3684" s="1142" t="str">
        <f t="shared" si="115"/>
        <v>02.09.01.15.008 Binoculer Microscope</v>
      </c>
    </row>
    <row r="3685" spans="1:10" x14ac:dyDescent="0.25">
      <c r="A3685" s="1142">
        <v>2</v>
      </c>
      <c r="B3685" s="1142">
        <v>9</v>
      </c>
      <c r="C3685" s="1142">
        <v>1</v>
      </c>
      <c r="D3685" s="1142">
        <v>15</v>
      </c>
      <c r="E3685" s="1142">
        <v>9</v>
      </c>
      <c r="F3685" s="1143" t="str">
        <f t="shared" si="114"/>
        <v>02.09.01.15.009</v>
      </c>
      <c r="G3685" s="1144"/>
      <c r="H3685" s="1142" t="s">
        <v>4253</v>
      </c>
      <c r="J3685" s="1142" t="str">
        <f t="shared" si="115"/>
        <v>02.09.01.15.009 Sentrifuge untuk Microplate</v>
      </c>
    </row>
    <row r="3686" spans="1:10" x14ac:dyDescent="0.25">
      <c r="A3686" s="1142">
        <v>2</v>
      </c>
      <c r="B3686" s="1142">
        <v>9</v>
      </c>
      <c r="C3686" s="1142">
        <v>1</v>
      </c>
      <c r="D3686" s="1142">
        <v>15</v>
      </c>
      <c r="E3686" s="1142">
        <v>10</v>
      </c>
      <c r="F3686" s="1143" t="str">
        <f t="shared" si="114"/>
        <v>02.09.01.15.010</v>
      </c>
      <c r="G3686" s="1144"/>
      <c r="H3686" s="1142" t="s">
        <v>4254</v>
      </c>
      <c r="J3686" s="1142" t="str">
        <f t="shared" si="115"/>
        <v>02.09.01.15.010 Stereo Microscope</v>
      </c>
    </row>
    <row r="3687" spans="1:10" x14ac:dyDescent="0.25">
      <c r="A3687" s="1142">
        <v>2</v>
      </c>
      <c r="B3687" s="1142">
        <v>9</v>
      </c>
      <c r="C3687" s="1142">
        <v>1</v>
      </c>
      <c r="D3687" s="1142">
        <v>15</v>
      </c>
      <c r="E3687" s="1142">
        <v>11</v>
      </c>
      <c r="F3687" s="1143" t="str">
        <f t="shared" si="114"/>
        <v>02.09.01.15.011</v>
      </c>
      <c r="G3687" s="1144"/>
      <c r="H3687" s="1142" t="s">
        <v>4255</v>
      </c>
      <c r="J3687" s="1142" t="str">
        <f t="shared" si="115"/>
        <v>02.09.01.15.011 Fluricent Microscope</v>
      </c>
    </row>
    <row r="3688" spans="1:10" x14ac:dyDescent="0.25">
      <c r="A3688" s="1142">
        <v>2</v>
      </c>
      <c r="B3688" s="1142">
        <v>9</v>
      </c>
      <c r="C3688" s="1142">
        <v>1</v>
      </c>
      <c r="D3688" s="1142">
        <v>15</v>
      </c>
      <c r="E3688" s="1142">
        <v>12</v>
      </c>
      <c r="F3688" s="1143" t="str">
        <f t="shared" si="114"/>
        <v>02.09.01.15.012</v>
      </c>
      <c r="G3688" s="1144"/>
      <c r="H3688" s="1142" t="s">
        <v>1509</v>
      </c>
      <c r="J3688" s="1142" t="str">
        <f t="shared" si="115"/>
        <v>02.09.01.15.012 PH Meter</v>
      </c>
    </row>
    <row r="3689" spans="1:10" x14ac:dyDescent="0.25">
      <c r="A3689" s="1142">
        <v>2</v>
      </c>
      <c r="B3689" s="1142">
        <v>9</v>
      </c>
      <c r="C3689" s="1142">
        <v>1</v>
      </c>
      <c r="D3689" s="1142">
        <v>15</v>
      </c>
      <c r="E3689" s="1142">
        <v>13</v>
      </c>
      <c r="F3689" s="1143" t="str">
        <f t="shared" si="114"/>
        <v>02.09.01.15.013</v>
      </c>
      <c r="G3689" s="1144"/>
      <c r="H3689" s="1142" t="s">
        <v>4256</v>
      </c>
      <c r="J3689" s="1142" t="str">
        <f t="shared" si="115"/>
        <v>02.09.01.15.013 Magnetic Stirer &amp; Rod with Hot</v>
      </c>
    </row>
    <row r="3690" spans="1:10" x14ac:dyDescent="0.25">
      <c r="A3690" s="1142">
        <v>2</v>
      </c>
      <c r="B3690" s="1142">
        <v>9</v>
      </c>
      <c r="C3690" s="1142">
        <v>1</v>
      </c>
      <c r="D3690" s="1142">
        <v>15</v>
      </c>
      <c r="E3690" s="1142">
        <v>14</v>
      </c>
      <c r="F3690" s="1143" t="str">
        <f t="shared" si="114"/>
        <v>02.09.01.15.014</v>
      </c>
      <c r="G3690" s="1144"/>
      <c r="H3690" s="1142" t="s">
        <v>4257</v>
      </c>
      <c r="J3690" s="1142" t="str">
        <f t="shared" si="115"/>
        <v>02.09.01.15.014 Balance Electric</v>
      </c>
    </row>
    <row r="3691" spans="1:10" x14ac:dyDescent="0.25">
      <c r="A3691" s="1142">
        <v>2</v>
      </c>
      <c r="B3691" s="1142">
        <v>9</v>
      </c>
      <c r="C3691" s="1142">
        <v>1</v>
      </c>
      <c r="D3691" s="1142">
        <v>15</v>
      </c>
      <c r="E3691" s="1142">
        <v>15</v>
      </c>
      <c r="F3691" s="1143" t="str">
        <f t="shared" si="114"/>
        <v>02.09.01.15.015</v>
      </c>
      <c r="G3691" s="1144"/>
      <c r="H3691" s="1142" t="s">
        <v>4258</v>
      </c>
      <c r="J3691" s="1142" t="str">
        <f t="shared" si="115"/>
        <v>02.09.01.15.015 Aquadestilator</v>
      </c>
    </row>
    <row r="3692" spans="1:10" x14ac:dyDescent="0.25">
      <c r="A3692" s="1142">
        <v>2</v>
      </c>
      <c r="B3692" s="1142">
        <v>9</v>
      </c>
      <c r="C3692" s="1142">
        <v>1</v>
      </c>
      <c r="D3692" s="1142">
        <v>15</v>
      </c>
      <c r="E3692" s="1142">
        <v>16</v>
      </c>
      <c r="F3692" s="1143" t="str">
        <f t="shared" si="114"/>
        <v>02.09.01.15.016</v>
      </c>
      <c r="G3692" s="1144"/>
      <c r="H3692" s="1142" t="s">
        <v>4259</v>
      </c>
      <c r="J3692" s="1142" t="str">
        <f t="shared" si="115"/>
        <v>02.09.01.15.016 Demineralizer</v>
      </c>
    </row>
    <row r="3693" spans="1:10" x14ac:dyDescent="0.25">
      <c r="A3693" s="1142">
        <v>2</v>
      </c>
      <c r="B3693" s="1142">
        <v>9</v>
      </c>
      <c r="C3693" s="1142">
        <v>1</v>
      </c>
      <c r="D3693" s="1142">
        <v>15</v>
      </c>
      <c r="E3693" s="1142">
        <v>17</v>
      </c>
      <c r="F3693" s="1143" t="str">
        <f t="shared" si="114"/>
        <v>02.09.01.15.017</v>
      </c>
      <c r="G3693" s="1144"/>
      <c r="H3693" s="1142" t="s">
        <v>4260</v>
      </c>
      <c r="J3693" s="1142" t="str">
        <f t="shared" si="115"/>
        <v>02.09.01.15.017 Milipore Filter</v>
      </c>
    </row>
    <row r="3694" spans="1:10" x14ac:dyDescent="0.25">
      <c r="A3694" s="1142">
        <v>2</v>
      </c>
      <c r="B3694" s="1142">
        <v>9</v>
      </c>
      <c r="C3694" s="1142">
        <v>1</v>
      </c>
      <c r="D3694" s="1142">
        <v>15</v>
      </c>
      <c r="E3694" s="1142">
        <v>18</v>
      </c>
      <c r="F3694" s="1143" t="str">
        <f t="shared" si="114"/>
        <v>02.09.01.15.018</v>
      </c>
      <c r="G3694" s="1144"/>
      <c r="H3694" s="1142" t="s">
        <v>4261</v>
      </c>
      <c r="J3694" s="1142" t="str">
        <f t="shared" si="115"/>
        <v>02.09.01.15.018 Microsliter Kit</v>
      </c>
    </row>
    <row r="3695" spans="1:10" x14ac:dyDescent="0.25">
      <c r="A3695" s="1142">
        <v>2</v>
      </c>
      <c r="B3695" s="1142">
        <v>9</v>
      </c>
      <c r="C3695" s="1142">
        <v>1</v>
      </c>
      <c r="D3695" s="1142">
        <v>15</v>
      </c>
      <c r="E3695" s="1142">
        <v>19</v>
      </c>
      <c r="F3695" s="1143" t="str">
        <f t="shared" si="114"/>
        <v>02.09.01.15.019</v>
      </c>
      <c r="G3695" s="1144"/>
      <c r="H3695" s="1142" t="s">
        <v>4262</v>
      </c>
      <c r="J3695" s="1142" t="str">
        <f t="shared" si="115"/>
        <v>02.09.01.15.019 Automatic Pippete 1, 2, 5 CS</v>
      </c>
    </row>
    <row r="3696" spans="1:10" x14ac:dyDescent="0.25">
      <c r="A3696" s="1142">
        <v>2</v>
      </c>
      <c r="B3696" s="1142">
        <v>9</v>
      </c>
      <c r="C3696" s="1142">
        <v>1</v>
      </c>
      <c r="D3696" s="1142">
        <v>15</v>
      </c>
      <c r="E3696" s="1142">
        <v>20</v>
      </c>
      <c r="F3696" s="1143" t="str">
        <f t="shared" si="114"/>
        <v>02.09.01.15.020</v>
      </c>
      <c r="G3696" s="1144"/>
      <c r="H3696" s="1142" t="s">
        <v>4263</v>
      </c>
      <c r="J3696" s="1142" t="str">
        <f t="shared" si="115"/>
        <v>02.09.01.15.020 Pinn Filter</v>
      </c>
    </row>
    <row r="3697" spans="1:10" x14ac:dyDescent="0.25">
      <c r="A3697" s="1142">
        <v>2</v>
      </c>
      <c r="B3697" s="1142">
        <v>9</v>
      </c>
      <c r="C3697" s="1142">
        <v>1</v>
      </c>
      <c r="D3697" s="1142">
        <v>15</v>
      </c>
      <c r="E3697" s="1142">
        <v>21</v>
      </c>
      <c r="F3697" s="1143" t="str">
        <f t="shared" si="114"/>
        <v>02.09.01.15.021</v>
      </c>
      <c r="G3697" s="1144"/>
      <c r="H3697" s="1142" t="s">
        <v>4264</v>
      </c>
      <c r="J3697" s="1142" t="str">
        <f t="shared" si="115"/>
        <v>02.09.01.15.021 Pipette Filter</v>
      </c>
    </row>
    <row r="3698" spans="1:10" x14ac:dyDescent="0.25">
      <c r="A3698" s="1142">
        <v>2</v>
      </c>
      <c r="B3698" s="1142">
        <v>9</v>
      </c>
      <c r="C3698" s="1142">
        <v>1</v>
      </c>
      <c r="D3698" s="1142">
        <v>15</v>
      </c>
      <c r="E3698" s="1142">
        <v>22</v>
      </c>
      <c r="F3698" s="1143" t="str">
        <f t="shared" si="114"/>
        <v>02.09.01.15.022</v>
      </c>
      <c r="G3698" s="1144"/>
      <c r="H3698" s="1142" t="s">
        <v>4265</v>
      </c>
      <c r="J3698" s="1142" t="str">
        <f t="shared" si="115"/>
        <v>02.09.01.15.022 Proppette</v>
      </c>
    </row>
    <row r="3699" spans="1:10" x14ac:dyDescent="0.25">
      <c r="A3699" s="1142">
        <v>2</v>
      </c>
      <c r="B3699" s="1142">
        <v>9</v>
      </c>
      <c r="C3699" s="1142">
        <v>1</v>
      </c>
      <c r="D3699" s="1142">
        <v>15</v>
      </c>
      <c r="E3699" s="1142">
        <v>23</v>
      </c>
      <c r="F3699" s="1143" t="str">
        <f t="shared" si="114"/>
        <v>02.09.01.15.023</v>
      </c>
      <c r="G3699" s="1144"/>
      <c r="H3699" s="1142" t="s">
        <v>4266</v>
      </c>
      <c r="J3699" s="1142" t="str">
        <f t="shared" si="115"/>
        <v>02.09.01.15.023 Pippette Container</v>
      </c>
    </row>
    <row r="3700" spans="1:10" x14ac:dyDescent="0.25">
      <c r="A3700" s="1142">
        <v>2</v>
      </c>
      <c r="B3700" s="1142">
        <v>9</v>
      </c>
      <c r="C3700" s="1142">
        <v>1</v>
      </c>
      <c r="D3700" s="1142">
        <v>15</v>
      </c>
      <c r="E3700" s="1142">
        <v>24</v>
      </c>
      <c r="F3700" s="1143" t="str">
        <f t="shared" si="114"/>
        <v>02.09.01.15.024</v>
      </c>
      <c r="G3700" s="1144"/>
      <c r="H3700" s="1142" t="s">
        <v>4267</v>
      </c>
      <c r="J3700" s="1142" t="str">
        <f t="shared" si="115"/>
        <v>02.09.01.15.024 Tube Container</v>
      </c>
    </row>
    <row r="3701" spans="1:10" x14ac:dyDescent="0.25">
      <c r="A3701" s="1142">
        <v>2</v>
      </c>
      <c r="B3701" s="1142">
        <v>9</v>
      </c>
      <c r="C3701" s="1142">
        <v>1</v>
      </c>
      <c r="D3701" s="1142">
        <v>15</v>
      </c>
      <c r="E3701" s="1142">
        <v>25</v>
      </c>
      <c r="F3701" s="1143" t="str">
        <f t="shared" si="114"/>
        <v>02.09.01.15.025</v>
      </c>
      <c r="G3701" s="1144"/>
      <c r="H3701" s="1142" t="s">
        <v>4268</v>
      </c>
      <c r="J3701" s="1142" t="str">
        <f t="shared" si="115"/>
        <v>02.09.01.15.025 Wire Basket</v>
      </c>
    </row>
    <row r="3702" spans="1:10" x14ac:dyDescent="0.25">
      <c r="A3702" s="1142">
        <v>2</v>
      </c>
      <c r="B3702" s="1142">
        <v>9</v>
      </c>
      <c r="C3702" s="1142">
        <v>1</v>
      </c>
      <c r="D3702" s="1142">
        <v>15</v>
      </c>
      <c r="E3702" s="1142">
        <v>26</v>
      </c>
      <c r="F3702" s="1143" t="str">
        <f t="shared" si="114"/>
        <v>02.09.01.15.026</v>
      </c>
      <c r="G3702" s="1144"/>
      <c r="H3702" s="1142" t="s">
        <v>4269</v>
      </c>
      <c r="J3702" s="1142" t="str">
        <f t="shared" si="115"/>
        <v>02.09.01.15.026 Discard Pan</v>
      </c>
    </row>
    <row r="3703" spans="1:10" x14ac:dyDescent="0.25">
      <c r="A3703" s="1142">
        <v>2</v>
      </c>
      <c r="B3703" s="1142">
        <v>9</v>
      </c>
      <c r="C3703" s="1142">
        <v>1</v>
      </c>
      <c r="D3703" s="1142">
        <v>15</v>
      </c>
      <c r="E3703" s="1142">
        <v>27</v>
      </c>
      <c r="F3703" s="1143" t="str">
        <f t="shared" si="114"/>
        <v>02.09.01.15.027</v>
      </c>
      <c r="G3703" s="1144"/>
      <c r="H3703" s="1142" t="s">
        <v>4270</v>
      </c>
      <c r="J3703" s="1142" t="str">
        <f t="shared" si="115"/>
        <v>02.09.01.15.027 Bolling Pan</v>
      </c>
    </row>
    <row r="3704" spans="1:10" x14ac:dyDescent="0.25">
      <c r="A3704" s="1142">
        <v>2</v>
      </c>
      <c r="B3704" s="1142">
        <v>9</v>
      </c>
      <c r="C3704" s="1142">
        <v>1</v>
      </c>
      <c r="D3704" s="1142">
        <v>15</v>
      </c>
      <c r="E3704" s="1142">
        <v>28</v>
      </c>
      <c r="F3704" s="1143" t="str">
        <f t="shared" si="114"/>
        <v>02.09.01.15.028</v>
      </c>
      <c r="G3704" s="1144"/>
      <c r="H3704" s="1142" t="s">
        <v>4271</v>
      </c>
      <c r="J3704" s="1142" t="str">
        <f t="shared" si="115"/>
        <v>02.09.01.15.028 Stabilizer</v>
      </c>
    </row>
    <row r="3705" spans="1:10" x14ac:dyDescent="0.25">
      <c r="A3705" s="1142">
        <v>2</v>
      </c>
      <c r="B3705" s="1142">
        <v>9</v>
      </c>
      <c r="C3705" s="1142">
        <v>1</v>
      </c>
      <c r="D3705" s="1142">
        <v>15</v>
      </c>
      <c r="E3705" s="1142">
        <v>29</v>
      </c>
      <c r="F3705" s="1143" t="str">
        <f t="shared" si="114"/>
        <v>02.09.01.15.029</v>
      </c>
      <c r="G3705" s="1144"/>
      <c r="H3705" s="1142" t="s">
        <v>4272</v>
      </c>
      <c r="J3705" s="1142" t="str">
        <f t="shared" si="115"/>
        <v>02.09.01.15.029 Glass Ware</v>
      </c>
    </row>
    <row r="3706" spans="1:10" x14ac:dyDescent="0.25">
      <c r="A3706" s="1142">
        <v>2</v>
      </c>
      <c r="B3706" s="1142">
        <v>9</v>
      </c>
      <c r="C3706" s="1142">
        <v>1</v>
      </c>
      <c r="D3706" s="1142">
        <v>15</v>
      </c>
      <c r="E3706" s="1142">
        <v>30</v>
      </c>
      <c r="F3706" s="1143" t="str">
        <f t="shared" si="114"/>
        <v>02.09.01.15.030</v>
      </c>
      <c r="G3706" s="1144"/>
      <c r="H3706" s="1142" t="s">
        <v>4273</v>
      </c>
      <c r="J3706" s="1142" t="str">
        <f t="shared" si="115"/>
        <v>02.09.01.15.030 Freezer 70 derajat C Centrifuge Accessories</v>
      </c>
    </row>
    <row r="3707" spans="1:10" x14ac:dyDescent="0.25">
      <c r="A3707" s="1142">
        <v>2</v>
      </c>
      <c r="B3707" s="1142">
        <v>9</v>
      </c>
      <c r="C3707" s="1142">
        <v>1</v>
      </c>
      <c r="D3707" s="1142">
        <v>15</v>
      </c>
      <c r="E3707" s="1142">
        <v>31</v>
      </c>
      <c r="F3707" s="1143" t="str">
        <f t="shared" si="114"/>
        <v>02.09.01.15.031</v>
      </c>
      <c r="G3707" s="1144"/>
      <c r="H3707" s="1142" t="s">
        <v>4274</v>
      </c>
      <c r="J3707" s="1142" t="str">
        <f t="shared" si="115"/>
        <v>02.09.01.15.031 Refrigeratif</v>
      </c>
    </row>
    <row r="3708" spans="1:10" x14ac:dyDescent="0.25">
      <c r="A3708" s="1142">
        <v>2</v>
      </c>
      <c r="B3708" s="1142">
        <v>9</v>
      </c>
      <c r="C3708" s="1142">
        <v>1</v>
      </c>
      <c r="D3708" s="1142">
        <v>15</v>
      </c>
      <c r="E3708" s="1142">
        <v>32</v>
      </c>
      <c r="F3708" s="1143" t="str">
        <f t="shared" si="114"/>
        <v>02.09.01.15.032</v>
      </c>
      <c r="G3708" s="1144"/>
      <c r="H3708" s="1142" t="s">
        <v>3613</v>
      </c>
      <c r="J3708" s="1142" t="str">
        <f t="shared" si="115"/>
        <v>02.09.01.15.032 Incubator</v>
      </c>
    </row>
    <row r="3709" spans="1:10" x14ac:dyDescent="0.25">
      <c r="A3709" s="1142">
        <v>2</v>
      </c>
      <c r="B3709" s="1142">
        <v>9</v>
      </c>
      <c r="C3709" s="1142">
        <v>1</v>
      </c>
      <c r="D3709" s="1142">
        <v>15</v>
      </c>
      <c r="E3709" s="1142">
        <v>33</v>
      </c>
      <c r="F3709" s="1143" t="str">
        <f t="shared" si="114"/>
        <v>02.09.01.15.033</v>
      </c>
      <c r="G3709" s="1144"/>
      <c r="H3709" s="1142" t="s">
        <v>4275</v>
      </c>
      <c r="J3709" s="1142" t="str">
        <f t="shared" si="115"/>
        <v>02.09.01.15.033 Abalytic Balancer</v>
      </c>
    </row>
    <row r="3710" spans="1:10" x14ac:dyDescent="0.25">
      <c r="A3710" s="1142">
        <v>2</v>
      </c>
      <c r="B3710" s="1142">
        <v>9</v>
      </c>
      <c r="C3710" s="1142">
        <v>1</v>
      </c>
      <c r="D3710" s="1142">
        <v>15</v>
      </c>
      <c r="E3710" s="1142">
        <v>34</v>
      </c>
      <c r="F3710" s="1143" t="str">
        <f t="shared" si="114"/>
        <v>02.09.01.15.034</v>
      </c>
      <c r="G3710" s="1144"/>
      <c r="H3710" s="1142" t="s">
        <v>4276</v>
      </c>
      <c r="J3710" s="1142" t="str">
        <f t="shared" si="115"/>
        <v>02.09.01.15.034 Burse Burner</v>
      </c>
    </row>
    <row r="3711" spans="1:10" x14ac:dyDescent="0.25">
      <c r="A3711" s="1142">
        <v>2</v>
      </c>
      <c r="B3711" s="1142">
        <v>9</v>
      </c>
      <c r="C3711" s="1142">
        <v>1</v>
      </c>
      <c r="D3711" s="1142">
        <v>15</v>
      </c>
      <c r="E3711" s="1142">
        <v>35</v>
      </c>
      <c r="F3711" s="1143" t="str">
        <f t="shared" si="114"/>
        <v>02.09.01.15.035</v>
      </c>
      <c r="G3711" s="1144"/>
      <c r="H3711" s="1142" t="s">
        <v>4277</v>
      </c>
      <c r="J3711" s="1142" t="str">
        <f t="shared" si="115"/>
        <v>02.09.01.15.035 Anerobic Jar</v>
      </c>
    </row>
    <row r="3712" spans="1:10" x14ac:dyDescent="0.25">
      <c r="A3712" s="1142">
        <v>2</v>
      </c>
      <c r="B3712" s="1142">
        <v>9</v>
      </c>
      <c r="C3712" s="1142">
        <v>1</v>
      </c>
      <c r="D3712" s="1142">
        <v>15</v>
      </c>
      <c r="E3712" s="1142">
        <v>36</v>
      </c>
      <c r="F3712" s="1143" t="str">
        <f t="shared" si="114"/>
        <v>02.09.01.15.036</v>
      </c>
      <c r="G3712" s="1144"/>
      <c r="H3712" s="1142" t="s">
        <v>4278</v>
      </c>
      <c r="J3712" s="1142" t="str">
        <f t="shared" si="115"/>
        <v>02.09.01.15.036 Ice Trusher</v>
      </c>
    </row>
    <row r="3713" spans="1:10" x14ac:dyDescent="0.25">
      <c r="A3713" s="1142">
        <v>2</v>
      </c>
      <c r="B3713" s="1142">
        <v>9</v>
      </c>
      <c r="C3713" s="1142">
        <v>1</v>
      </c>
      <c r="D3713" s="1142">
        <v>15</v>
      </c>
      <c r="E3713" s="1142">
        <v>37</v>
      </c>
      <c r="F3713" s="1143" t="str">
        <f t="shared" si="114"/>
        <v>02.09.01.15.037</v>
      </c>
      <c r="G3713" s="1144"/>
      <c r="H3713" s="1142" t="s">
        <v>4279</v>
      </c>
      <c r="J3713" s="1142" t="str">
        <f t="shared" si="115"/>
        <v>02.09.01.15.037 Pipette Jar Container</v>
      </c>
    </row>
    <row r="3714" spans="1:10" x14ac:dyDescent="0.25">
      <c r="A3714" s="1142">
        <v>2</v>
      </c>
      <c r="B3714" s="1142">
        <v>9</v>
      </c>
      <c r="C3714" s="1142">
        <v>1</v>
      </c>
      <c r="D3714" s="1142">
        <v>15</v>
      </c>
      <c r="E3714" s="1142">
        <v>38</v>
      </c>
      <c r="F3714" s="1143" t="str">
        <f t="shared" si="114"/>
        <v>02.09.01.15.038</v>
      </c>
      <c r="G3714" s="1144"/>
      <c r="H3714" s="1142" t="s">
        <v>4280</v>
      </c>
      <c r="J3714" s="1142" t="str">
        <f t="shared" si="115"/>
        <v>02.09.01.15.038 Inoculating Supples</v>
      </c>
    </row>
    <row r="3715" spans="1:10" x14ac:dyDescent="0.25">
      <c r="A3715" s="1142">
        <v>2</v>
      </c>
      <c r="B3715" s="1142">
        <v>9</v>
      </c>
      <c r="C3715" s="1142">
        <v>1</v>
      </c>
      <c r="D3715" s="1142">
        <v>15</v>
      </c>
      <c r="E3715" s="1142">
        <v>39</v>
      </c>
      <c r="F3715" s="1143" t="str">
        <f t="shared" si="114"/>
        <v>02.09.01.15.039</v>
      </c>
      <c r="G3715" s="1144"/>
      <c r="H3715" s="1142" t="s">
        <v>4281</v>
      </c>
      <c r="J3715" s="1142" t="str">
        <f t="shared" si="115"/>
        <v>02.09.01.15.039 Sillicagel Desicator</v>
      </c>
    </row>
    <row r="3716" spans="1:10" x14ac:dyDescent="0.25">
      <c r="A3716" s="1142">
        <v>2</v>
      </c>
      <c r="B3716" s="1142">
        <v>9</v>
      </c>
      <c r="C3716" s="1142">
        <v>1</v>
      </c>
      <c r="D3716" s="1142">
        <v>15</v>
      </c>
      <c r="E3716" s="1142">
        <v>40</v>
      </c>
      <c r="F3716" s="1143" t="str">
        <f t="shared" ref="F3716:F3779" si="116">IF(A3716&lt;&gt;"",RIGHT("0"&amp;A3716,2)&amp;"."&amp;RIGHT("0"&amp;B3716,2)&amp;"."&amp;RIGHT("0"&amp;C3716,2)&amp;"."&amp;RIGHT("0"&amp;D3716,2)&amp;"."&amp;IF(LEN(E3716)&lt;3,RIGHT("00"&amp;E3716,3),E3716),"")</f>
        <v>02.09.01.15.040</v>
      </c>
      <c r="G3716" s="1144"/>
      <c r="H3716" s="1142" t="s">
        <v>4282</v>
      </c>
      <c r="J3716" s="1142" t="str">
        <f t="shared" ref="J3716:J3779" si="117">F3716&amp;" "&amp;H3716</f>
        <v>02.09.01.15.040 Peristalitic Pump</v>
      </c>
    </row>
    <row r="3717" spans="1:10" x14ac:dyDescent="0.25">
      <c r="A3717" s="1142">
        <v>2</v>
      </c>
      <c r="B3717" s="1142">
        <v>9</v>
      </c>
      <c r="C3717" s="1142">
        <v>1</v>
      </c>
      <c r="D3717" s="1142">
        <v>15</v>
      </c>
      <c r="E3717" s="1142">
        <v>41</v>
      </c>
      <c r="F3717" s="1143" t="str">
        <f t="shared" si="116"/>
        <v>02.09.01.15.041</v>
      </c>
      <c r="G3717" s="1144"/>
      <c r="H3717" s="1142" t="s">
        <v>4283</v>
      </c>
      <c r="J3717" s="1142" t="str">
        <f t="shared" si="117"/>
        <v>02.09.01.15.041 Tube for Centrifuge</v>
      </c>
    </row>
    <row r="3718" spans="1:10" x14ac:dyDescent="0.25">
      <c r="A3718" s="1142">
        <v>2</v>
      </c>
      <c r="B3718" s="1142">
        <v>9</v>
      </c>
      <c r="C3718" s="1142">
        <v>1</v>
      </c>
      <c r="D3718" s="1142">
        <v>15</v>
      </c>
      <c r="E3718" s="1142">
        <v>42</v>
      </c>
      <c r="F3718" s="1143" t="str">
        <f t="shared" si="116"/>
        <v>02.09.01.15.042</v>
      </c>
      <c r="G3718" s="1144"/>
      <c r="H3718" s="1142" t="s">
        <v>4284</v>
      </c>
      <c r="J3718" s="1142" t="str">
        <f t="shared" si="117"/>
        <v>02.09.01.15.042 Caps for Centrifuge Tube</v>
      </c>
    </row>
    <row r="3719" spans="1:10" x14ac:dyDescent="0.25">
      <c r="A3719" s="1142">
        <v>2</v>
      </c>
      <c r="B3719" s="1142">
        <v>9</v>
      </c>
      <c r="C3719" s="1142">
        <v>1</v>
      </c>
      <c r="D3719" s="1142">
        <v>15</v>
      </c>
      <c r="E3719" s="1142">
        <v>43</v>
      </c>
      <c r="F3719" s="1143" t="str">
        <f t="shared" si="116"/>
        <v>02.09.01.15.043</v>
      </c>
      <c r="G3719" s="1144"/>
      <c r="H3719" s="1142" t="s">
        <v>4285</v>
      </c>
      <c r="J3719" s="1142" t="str">
        <f t="shared" si="117"/>
        <v>02.09.01.15.043 Res</v>
      </c>
    </row>
    <row r="3720" spans="1:10" x14ac:dyDescent="0.25">
      <c r="A3720" s="1142">
        <v>2</v>
      </c>
      <c r="B3720" s="1142">
        <v>9</v>
      </c>
      <c r="C3720" s="1142">
        <v>1</v>
      </c>
      <c r="D3720" s="1142">
        <v>15</v>
      </c>
      <c r="E3720" s="1142">
        <v>44</v>
      </c>
      <c r="F3720" s="1143" t="str">
        <f t="shared" si="116"/>
        <v>02.09.01.15.044</v>
      </c>
      <c r="G3720" s="1144"/>
      <c r="H3720" s="1142" t="s">
        <v>4286</v>
      </c>
      <c r="J3720" s="1142" t="str">
        <f t="shared" si="117"/>
        <v>02.09.01.15.044 Test Tube Mixer</v>
      </c>
    </row>
    <row r="3721" spans="1:10" x14ac:dyDescent="0.25">
      <c r="A3721" s="1142">
        <v>2</v>
      </c>
      <c r="B3721" s="1142">
        <v>9</v>
      </c>
      <c r="C3721" s="1142">
        <v>1</v>
      </c>
      <c r="D3721" s="1142">
        <v>15</v>
      </c>
      <c r="E3721" s="1142">
        <v>45</v>
      </c>
      <c r="F3721" s="1143" t="str">
        <f t="shared" si="116"/>
        <v>02.09.01.15.045</v>
      </c>
      <c r="G3721" s="1144"/>
      <c r="H3721" s="1142" t="s">
        <v>4287</v>
      </c>
      <c r="J3721" s="1142" t="str">
        <f t="shared" si="117"/>
        <v>02.09.01.15.045 Krucut In Hoft</v>
      </c>
    </row>
    <row r="3722" spans="1:10" x14ac:dyDescent="0.25">
      <c r="A3722" s="1142">
        <v>2</v>
      </c>
      <c r="B3722" s="1142">
        <v>9</v>
      </c>
      <c r="C3722" s="1142">
        <v>1</v>
      </c>
      <c r="D3722" s="1142">
        <v>15</v>
      </c>
      <c r="E3722" s="1142">
        <v>46</v>
      </c>
      <c r="F3722" s="1143" t="str">
        <f t="shared" si="116"/>
        <v>02.09.01.15.046</v>
      </c>
      <c r="G3722" s="1144"/>
      <c r="H3722" s="1142" t="s">
        <v>3113</v>
      </c>
      <c r="J3722" s="1142" t="str">
        <f t="shared" si="117"/>
        <v>02.09.01.15.046 Dry Oven</v>
      </c>
    </row>
    <row r="3723" spans="1:10" x14ac:dyDescent="0.25">
      <c r="A3723" s="1142">
        <v>2</v>
      </c>
      <c r="B3723" s="1142">
        <v>9</v>
      </c>
      <c r="C3723" s="1142">
        <v>1</v>
      </c>
      <c r="D3723" s="1142">
        <v>15</v>
      </c>
      <c r="E3723" s="1142">
        <v>47</v>
      </c>
      <c r="F3723" s="1143" t="str">
        <f t="shared" si="116"/>
        <v>02.09.01.15.047</v>
      </c>
      <c r="G3723" s="1144"/>
      <c r="H3723" s="1142" t="s">
        <v>4288</v>
      </c>
      <c r="J3723" s="1142" t="str">
        <f t="shared" si="117"/>
        <v>02.09.01.15.047 Rotator Shaker</v>
      </c>
    </row>
    <row r="3724" spans="1:10" x14ac:dyDescent="0.25">
      <c r="A3724" s="1142">
        <v>2</v>
      </c>
      <c r="B3724" s="1142">
        <v>9</v>
      </c>
      <c r="C3724" s="1142">
        <v>1</v>
      </c>
      <c r="D3724" s="1142">
        <v>15</v>
      </c>
      <c r="E3724" s="1142">
        <v>48</v>
      </c>
      <c r="F3724" s="1143" t="str">
        <f t="shared" si="116"/>
        <v>02.09.01.15.048</v>
      </c>
      <c r="G3724" s="1144"/>
      <c r="H3724" s="1142" t="s">
        <v>4289</v>
      </c>
      <c r="J3724" s="1142" t="str">
        <f t="shared" si="117"/>
        <v>02.09.01.15.048 Microscope Monocular</v>
      </c>
    </row>
    <row r="3725" spans="1:10" x14ac:dyDescent="0.25">
      <c r="A3725" s="1142">
        <v>2</v>
      </c>
      <c r="B3725" s="1142">
        <v>9</v>
      </c>
      <c r="C3725" s="1142">
        <v>1</v>
      </c>
      <c r="D3725" s="1142">
        <v>15</v>
      </c>
      <c r="E3725" s="1142">
        <v>49</v>
      </c>
      <c r="F3725" s="1143" t="str">
        <f t="shared" si="116"/>
        <v>02.09.01.15.049</v>
      </c>
      <c r="G3725" s="1144"/>
      <c r="H3725" s="1142" t="s">
        <v>3785</v>
      </c>
      <c r="J3725" s="1142" t="str">
        <f t="shared" si="117"/>
        <v>02.09.01.15.049 Microscope Binokular</v>
      </c>
    </row>
    <row r="3726" spans="1:10" x14ac:dyDescent="0.25">
      <c r="A3726" s="1142">
        <v>2</v>
      </c>
      <c r="B3726" s="1142">
        <v>9</v>
      </c>
      <c r="C3726" s="1142">
        <v>1</v>
      </c>
      <c r="D3726" s="1142">
        <v>15</v>
      </c>
      <c r="E3726" s="1142">
        <v>50</v>
      </c>
      <c r="F3726" s="1143" t="str">
        <f t="shared" si="116"/>
        <v>02.09.01.15.050</v>
      </c>
      <c r="G3726" s="1144"/>
      <c r="H3726" s="1142" t="s">
        <v>4290</v>
      </c>
      <c r="J3726" s="1142" t="str">
        <f t="shared" si="117"/>
        <v>02.09.01.15.050 Photo Microscope</v>
      </c>
    </row>
    <row r="3727" spans="1:10" x14ac:dyDescent="0.25">
      <c r="A3727" s="1142">
        <v>2</v>
      </c>
      <c r="B3727" s="1142">
        <v>9</v>
      </c>
      <c r="C3727" s="1142">
        <v>1</v>
      </c>
      <c r="D3727" s="1142">
        <v>15</v>
      </c>
      <c r="E3727" s="1142">
        <v>51</v>
      </c>
      <c r="F3727" s="1143" t="str">
        <f t="shared" si="116"/>
        <v>02.09.01.15.051</v>
      </c>
      <c r="G3727" s="1144"/>
      <c r="H3727" s="1142" t="s">
        <v>3108</v>
      </c>
      <c r="J3727" s="1142" t="str">
        <f t="shared" si="117"/>
        <v>02.09.01.15.051 Spectrophotometer</v>
      </c>
    </row>
    <row r="3728" spans="1:10" x14ac:dyDescent="0.25">
      <c r="A3728" s="1142">
        <v>2</v>
      </c>
      <c r="B3728" s="1142">
        <v>9</v>
      </c>
      <c r="C3728" s="1142">
        <v>1</v>
      </c>
      <c r="D3728" s="1142">
        <v>15</v>
      </c>
      <c r="E3728" s="1142">
        <v>52</v>
      </c>
      <c r="F3728" s="1143" t="str">
        <f t="shared" si="116"/>
        <v>02.09.01.15.052</v>
      </c>
      <c r="G3728" s="1144"/>
      <c r="H3728" s="1142" t="s">
        <v>4291</v>
      </c>
      <c r="J3728" s="1142" t="str">
        <f t="shared" si="117"/>
        <v>02.09.01.15.052 Atomic Abssoption Spectro</v>
      </c>
    </row>
    <row r="3729" spans="1:10" x14ac:dyDescent="0.25">
      <c r="A3729" s="1142">
        <v>2</v>
      </c>
      <c r="B3729" s="1142">
        <v>9</v>
      </c>
      <c r="C3729" s="1142">
        <v>1</v>
      </c>
      <c r="D3729" s="1142">
        <v>15</v>
      </c>
      <c r="E3729" s="1142">
        <v>53</v>
      </c>
      <c r="F3729" s="1143" t="str">
        <f t="shared" si="116"/>
        <v>02.09.01.15.053</v>
      </c>
      <c r="G3729" s="1144"/>
      <c r="H3729" s="1142" t="s">
        <v>4292</v>
      </c>
      <c r="J3729" s="1142" t="str">
        <f t="shared" si="117"/>
        <v>02.09.01.15.053 TL Chomatograph</v>
      </c>
    </row>
    <row r="3730" spans="1:10" x14ac:dyDescent="0.25">
      <c r="A3730" s="1142">
        <v>2</v>
      </c>
      <c r="B3730" s="1142">
        <v>9</v>
      </c>
      <c r="C3730" s="1142">
        <v>1</v>
      </c>
      <c r="D3730" s="1142">
        <v>15</v>
      </c>
      <c r="E3730" s="1142">
        <v>54</v>
      </c>
      <c r="F3730" s="1143" t="str">
        <f t="shared" si="116"/>
        <v>02.09.01.15.054</v>
      </c>
      <c r="G3730" s="1144"/>
      <c r="H3730" s="1142" t="s">
        <v>4293</v>
      </c>
      <c r="J3730" s="1142" t="str">
        <f t="shared" si="117"/>
        <v>02.09.01.15.054 Elektrogravimetri</v>
      </c>
    </row>
    <row r="3731" spans="1:10" x14ac:dyDescent="0.25">
      <c r="A3731" s="1142">
        <v>2</v>
      </c>
      <c r="B3731" s="1142">
        <v>9</v>
      </c>
      <c r="C3731" s="1142">
        <v>1</v>
      </c>
      <c r="D3731" s="1142">
        <v>15</v>
      </c>
      <c r="E3731" s="1142">
        <v>55</v>
      </c>
      <c r="F3731" s="1143" t="str">
        <f t="shared" si="116"/>
        <v>02.09.01.15.055</v>
      </c>
      <c r="G3731" s="1144"/>
      <c r="H3731" s="1142" t="s">
        <v>4294</v>
      </c>
      <c r="J3731" s="1142" t="str">
        <f t="shared" si="117"/>
        <v>02.09.01.15.055 Colorimeter</v>
      </c>
    </row>
    <row r="3732" spans="1:10" x14ac:dyDescent="0.25">
      <c r="A3732" s="1142">
        <v>2</v>
      </c>
      <c r="B3732" s="1142">
        <v>9</v>
      </c>
      <c r="C3732" s="1142">
        <v>1</v>
      </c>
      <c r="D3732" s="1142">
        <v>15</v>
      </c>
      <c r="E3732" s="1142">
        <v>56</v>
      </c>
      <c r="F3732" s="1143" t="str">
        <f t="shared" si="116"/>
        <v>02.09.01.15.056</v>
      </c>
      <c r="G3732" s="1144"/>
      <c r="H3732" s="1142" t="s">
        <v>4295</v>
      </c>
      <c r="J3732" s="1142" t="str">
        <f t="shared" si="117"/>
        <v>02.09.01.15.056 Chormotograph Injection</v>
      </c>
    </row>
    <row r="3733" spans="1:10" x14ac:dyDescent="0.25">
      <c r="A3733" s="1142">
        <v>2</v>
      </c>
      <c r="B3733" s="1142">
        <v>9</v>
      </c>
      <c r="C3733" s="1142">
        <v>1</v>
      </c>
      <c r="D3733" s="1142">
        <v>15</v>
      </c>
      <c r="E3733" s="1142">
        <v>57</v>
      </c>
      <c r="F3733" s="1143" t="str">
        <f t="shared" si="116"/>
        <v>02.09.01.15.057</v>
      </c>
      <c r="G3733" s="1144"/>
      <c r="H3733" s="1142" t="s">
        <v>4296</v>
      </c>
      <c r="J3733" s="1142" t="str">
        <f t="shared" si="117"/>
        <v>02.09.01.15.057 Device</v>
      </c>
    </row>
    <row r="3734" spans="1:10" x14ac:dyDescent="0.25">
      <c r="A3734" s="1142">
        <v>2</v>
      </c>
      <c r="B3734" s="1142">
        <v>9</v>
      </c>
      <c r="C3734" s="1142">
        <v>1</v>
      </c>
      <c r="D3734" s="1142">
        <v>15</v>
      </c>
      <c r="E3734" s="1142">
        <v>58</v>
      </c>
      <c r="F3734" s="1143" t="str">
        <f t="shared" si="116"/>
        <v>02.09.01.15.058</v>
      </c>
      <c r="G3734" s="1144"/>
      <c r="H3734" s="1142" t="s">
        <v>4297</v>
      </c>
      <c r="J3734" s="1142" t="str">
        <f t="shared" si="117"/>
        <v>02.09.01.15.058 Tissu Processor Unit</v>
      </c>
    </row>
    <row r="3735" spans="1:10" x14ac:dyDescent="0.25">
      <c r="A3735" s="1142">
        <v>2</v>
      </c>
      <c r="B3735" s="1142">
        <v>9</v>
      </c>
      <c r="C3735" s="1142">
        <v>1</v>
      </c>
      <c r="D3735" s="1142">
        <v>15</v>
      </c>
      <c r="E3735" s="1142">
        <v>59</v>
      </c>
      <c r="F3735" s="1143" t="str">
        <f t="shared" si="116"/>
        <v>02.09.01.15.059</v>
      </c>
      <c r="G3735" s="1144"/>
      <c r="H3735" s="1142" t="s">
        <v>4298</v>
      </c>
      <c r="J3735" s="1142" t="str">
        <f t="shared" si="117"/>
        <v>02.09.01.15.059 Microtome Unit</v>
      </c>
    </row>
    <row r="3736" spans="1:10" x14ac:dyDescent="0.25">
      <c r="A3736" s="1142">
        <v>2</v>
      </c>
      <c r="B3736" s="1142">
        <v>9</v>
      </c>
      <c r="C3736" s="1142">
        <v>1</v>
      </c>
      <c r="D3736" s="1142">
        <v>15</v>
      </c>
      <c r="E3736" s="1142">
        <v>60</v>
      </c>
      <c r="F3736" s="1143" t="str">
        <f t="shared" si="116"/>
        <v>02.09.01.15.060</v>
      </c>
      <c r="G3736" s="1144"/>
      <c r="H3736" s="1142" t="s">
        <v>4299</v>
      </c>
      <c r="J3736" s="1142" t="str">
        <f t="shared" si="117"/>
        <v>02.09.01.15.060 Analitical Balance</v>
      </c>
    </row>
    <row r="3737" spans="1:10" x14ac:dyDescent="0.25">
      <c r="A3737" s="1142">
        <v>2</v>
      </c>
      <c r="B3737" s="1142">
        <v>9</v>
      </c>
      <c r="C3737" s="1142">
        <v>1</v>
      </c>
      <c r="D3737" s="1142">
        <v>15</v>
      </c>
      <c r="E3737" s="1142">
        <v>61</v>
      </c>
      <c r="F3737" s="1143" t="str">
        <f t="shared" si="116"/>
        <v>02.09.01.15.061</v>
      </c>
      <c r="G3737" s="1144"/>
      <c r="H3737" s="1142" t="s">
        <v>4300</v>
      </c>
      <c r="J3737" s="1142" t="str">
        <f t="shared" si="117"/>
        <v>02.09.01.15.061 Prescesion Balance</v>
      </c>
    </row>
    <row r="3738" spans="1:10" x14ac:dyDescent="0.25">
      <c r="A3738" s="1142">
        <v>2</v>
      </c>
      <c r="B3738" s="1142">
        <v>9</v>
      </c>
      <c r="C3738" s="1142">
        <v>1</v>
      </c>
      <c r="D3738" s="1142">
        <v>15</v>
      </c>
      <c r="E3738" s="1142">
        <v>62</v>
      </c>
      <c r="F3738" s="1143" t="str">
        <f t="shared" si="116"/>
        <v>02.09.01.15.062</v>
      </c>
      <c r="G3738" s="1144"/>
      <c r="H3738" s="1142" t="s">
        <v>4301</v>
      </c>
      <c r="J3738" s="1142" t="str">
        <f t="shared" si="117"/>
        <v>02.09.01.15.062 Weshing Instrument</v>
      </c>
    </row>
    <row r="3739" spans="1:10" x14ac:dyDescent="0.25">
      <c r="A3739" s="1142">
        <v>2</v>
      </c>
      <c r="B3739" s="1142">
        <v>9</v>
      </c>
      <c r="C3739" s="1142">
        <v>1</v>
      </c>
      <c r="D3739" s="1142">
        <v>15</v>
      </c>
      <c r="E3739" s="1142">
        <v>63</v>
      </c>
      <c r="F3739" s="1143" t="str">
        <f t="shared" si="116"/>
        <v>02.09.01.15.063</v>
      </c>
      <c r="G3739" s="1144"/>
      <c r="H3739" s="1142" t="s">
        <v>4302</v>
      </c>
      <c r="J3739" s="1142" t="str">
        <f t="shared" si="117"/>
        <v>02.09.01.15.063 Microscope Fluoronsence</v>
      </c>
    </row>
    <row r="3740" spans="1:10" x14ac:dyDescent="0.25">
      <c r="A3740" s="1142">
        <v>2</v>
      </c>
      <c r="B3740" s="1142">
        <v>9</v>
      </c>
      <c r="C3740" s="1142">
        <v>1</v>
      </c>
      <c r="D3740" s="1142">
        <v>15</v>
      </c>
      <c r="E3740" s="1142">
        <v>64</v>
      </c>
      <c r="F3740" s="1143" t="str">
        <f t="shared" si="116"/>
        <v>02.09.01.15.064</v>
      </c>
      <c r="G3740" s="1144"/>
      <c r="H3740" s="1142" t="s">
        <v>4303</v>
      </c>
      <c r="J3740" s="1142" t="str">
        <f t="shared" si="117"/>
        <v>02.09.01.15.064 Microscope Phase Contract Light Field</v>
      </c>
    </row>
    <row r="3741" spans="1:10" x14ac:dyDescent="0.25">
      <c r="A3741" s="1142">
        <v>2</v>
      </c>
      <c r="B3741" s="1142">
        <v>9</v>
      </c>
      <c r="C3741" s="1142">
        <v>1</v>
      </c>
      <c r="D3741" s="1142">
        <v>15</v>
      </c>
      <c r="E3741" s="1142">
        <v>65</v>
      </c>
      <c r="F3741" s="1143" t="str">
        <f t="shared" si="116"/>
        <v>02.09.01.15.065</v>
      </c>
      <c r="G3741" s="1144"/>
      <c r="H3741" s="1142" t="s">
        <v>4304</v>
      </c>
      <c r="J3741" s="1142" t="str">
        <f t="shared" si="117"/>
        <v>02.09.01.15.065 Microscope Phase Contract Dark Field</v>
      </c>
    </row>
    <row r="3742" spans="1:10" x14ac:dyDescent="0.25">
      <c r="A3742" s="1142">
        <v>2</v>
      </c>
      <c r="B3742" s="1142">
        <v>9</v>
      </c>
      <c r="C3742" s="1142">
        <v>1</v>
      </c>
      <c r="D3742" s="1142">
        <v>15</v>
      </c>
      <c r="E3742" s="1142">
        <v>66</v>
      </c>
      <c r="F3742" s="1143" t="str">
        <f t="shared" si="116"/>
        <v>02.09.01.15.066</v>
      </c>
      <c r="G3742" s="1144"/>
      <c r="H3742" s="1142" t="s">
        <v>4305</v>
      </c>
      <c r="J3742" s="1142" t="str">
        <f t="shared" si="117"/>
        <v>02.09.01.15.066 Microtitaion Plate Incubator</v>
      </c>
    </row>
    <row r="3743" spans="1:10" x14ac:dyDescent="0.25">
      <c r="A3743" s="1142">
        <v>2</v>
      </c>
      <c r="B3743" s="1142">
        <v>9</v>
      </c>
      <c r="C3743" s="1142">
        <v>1</v>
      </c>
      <c r="D3743" s="1142">
        <v>15</v>
      </c>
      <c r="E3743" s="1142">
        <v>67</v>
      </c>
      <c r="F3743" s="1143" t="str">
        <f t="shared" si="116"/>
        <v>02.09.01.15.067</v>
      </c>
      <c r="G3743" s="1144"/>
      <c r="H3743" s="1142" t="s">
        <v>4306</v>
      </c>
      <c r="J3743" s="1142" t="str">
        <f t="shared" si="117"/>
        <v>02.09.01.15.067 automatic Micro Plate Laser</v>
      </c>
    </row>
    <row r="3744" spans="1:10" x14ac:dyDescent="0.25">
      <c r="A3744" s="1142">
        <v>2</v>
      </c>
      <c r="B3744" s="1142">
        <v>9</v>
      </c>
      <c r="C3744" s="1142">
        <v>1</v>
      </c>
      <c r="D3744" s="1142">
        <v>15</v>
      </c>
      <c r="E3744" s="1142">
        <v>68</v>
      </c>
      <c r="F3744" s="1143" t="str">
        <f t="shared" si="116"/>
        <v>02.09.01.15.068</v>
      </c>
      <c r="G3744" s="1144"/>
      <c r="H3744" s="1142" t="s">
        <v>4307</v>
      </c>
      <c r="J3744" s="1142" t="str">
        <f t="shared" si="117"/>
        <v>02.09.01.15.068 Petri Dish</v>
      </c>
    </row>
    <row r="3745" spans="1:10" x14ac:dyDescent="0.25">
      <c r="A3745" s="1142">
        <v>2</v>
      </c>
      <c r="B3745" s="1142">
        <v>9</v>
      </c>
      <c r="C3745" s="1142">
        <v>1</v>
      </c>
      <c r="D3745" s="1142">
        <v>15</v>
      </c>
      <c r="E3745" s="1142">
        <v>69</v>
      </c>
      <c r="F3745" s="1143" t="str">
        <f t="shared" si="116"/>
        <v>02.09.01.15.069</v>
      </c>
      <c r="G3745" s="1144"/>
      <c r="H3745" s="1142" t="s">
        <v>4308</v>
      </c>
      <c r="J3745" s="1142" t="str">
        <f t="shared" si="117"/>
        <v>02.09.01.15.069 Loop Sterilizer</v>
      </c>
    </row>
    <row r="3746" spans="1:10" x14ac:dyDescent="0.25">
      <c r="A3746" s="1142">
        <v>2</v>
      </c>
      <c r="B3746" s="1142">
        <v>9</v>
      </c>
      <c r="C3746" s="1142">
        <v>1</v>
      </c>
      <c r="D3746" s="1142">
        <v>15</v>
      </c>
      <c r="E3746" s="1142">
        <v>70</v>
      </c>
      <c r="F3746" s="1143" t="str">
        <f t="shared" si="116"/>
        <v>02.09.01.15.070</v>
      </c>
      <c r="G3746" s="1144"/>
      <c r="H3746" s="1142" t="s">
        <v>4309</v>
      </c>
      <c r="J3746" s="1142" t="str">
        <f t="shared" si="117"/>
        <v>02.09.01.15.070 Reaer Petri Dishas</v>
      </c>
    </row>
    <row r="3747" spans="1:10" x14ac:dyDescent="0.25">
      <c r="A3747" s="1142">
        <v>2</v>
      </c>
      <c r="B3747" s="1142">
        <v>9</v>
      </c>
      <c r="C3747" s="1142">
        <v>1</v>
      </c>
      <c r="D3747" s="1142">
        <v>15</v>
      </c>
      <c r="E3747" s="1142">
        <v>71</v>
      </c>
      <c r="F3747" s="1143" t="str">
        <f t="shared" si="116"/>
        <v>02.09.01.15.071</v>
      </c>
      <c r="G3747" s="1144"/>
      <c r="H3747" s="1142" t="s">
        <v>4310</v>
      </c>
      <c r="J3747" s="1142" t="str">
        <f t="shared" si="117"/>
        <v>02.09.01.15.071 Reader Antibiotic</v>
      </c>
    </row>
    <row r="3748" spans="1:10" x14ac:dyDescent="0.25">
      <c r="A3748" s="1142">
        <v>2</v>
      </c>
      <c r="B3748" s="1142">
        <v>9</v>
      </c>
      <c r="C3748" s="1142">
        <v>1</v>
      </c>
      <c r="D3748" s="1142">
        <v>15</v>
      </c>
      <c r="E3748" s="1142">
        <v>72</v>
      </c>
      <c r="F3748" s="1143" t="str">
        <f t="shared" si="116"/>
        <v>02.09.01.15.072</v>
      </c>
      <c r="G3748" s="1144"/>
      <c r="H3748" s="1142" t="s">
        <v>4311</v>
      </c>
      <c r="J3748" s="1142" t="str">
        <f t="shared" si="117"/>
        <v>02.09.01.15.072 Frech Pressure Cell &amp; Laboratory Press Motor Drive</v>
      </c>
    </row>
    <row r="3749" spans="1:10" x14ac:dyDescent="0.25">
      <c r="A3749" s="1142">
        <v>2</v>
      </c>
      <c r="B3749" s="1142">
        <v>9</v>
      </c>
      <c r="C3749" s="1142">
        <v>1</v>
      </c>
      <c r="D3749" s="1142">
        <v>15</v>
      </c>
      <c r="E3749" s="1142">
        <v>73</v>
      </c>
      <c r="F3749" s="1143" t="str">
        <f t="shared" si="116"/>
        <v>02.09.01.15.073</v>
      </c>
      <c r="G3749" s="1144"/>
      <c r="H3749" s="1142" t="s">
        <v>4312</v>
      </c>
      <c r="J3749" s="1142" t="str">
        <f t="shared" si="117"/>
        <v>02.09.01.15.073 Standar d Frech Presure Cell 35 ml Capasity, Presu</v>
      </c>
    </row>
    <row r="3750" spans="1:10" x14ac:dyDescent="0.25">
      <c r="A3750" s="1142">
        <v>2</v>
      </c>
      <c r="B3750" s="1142">
        <v>9</v>
      </c>
      <c r="C3750" s="1142">
        <v>1</v>
      </c>
      <c r="D3750" s="1142">
        <v>15</v>
      </c>
      <c r="E3750" s="1142">
        <v>74</v>
      </c>
      <c r="F3750" s="1143" t="str">
        <f t="shared" si="116"/>
        <v>02.09.01.15.074</v>
      </c>
      <c r="G3750" s="1144"/>
      <c r="H3750" s="1142" t="s">
        <v>4313</v>
      </c>
      <c r="J3750" s="1142" t="str">
        <f t="shared" si="117"/>
        <v>02.09.01.15.074 Miniature Frech  Presure Cell 3.7 ml Capacity Pres</v>
      </c>
    </row>
    <row r="3751" spans="1:10" x14ac:dyDescent="0.25">
      <c r="A3751" s="1142">
        <v>2</v>
      </c>
      <c r="B3751" s="1142">
        <v>9</v>
      </c>
      <c r="C3751" s="1142">
        <v>1</v>
      </c>
      <c r="D3751" s="1142">
        <v>15</v>
      </c>
      <c r="E3751" s="1142">
        <v>75</v>
      </c>
      <c r="F3751" s="1143" t="str">
        <f t="shared" si="116"/>
        <v>02.09.01.15.075</v>
      </c>
      <c r="G3751" s="1144"/>
      <c r="H3751" s="1142" t="s">
        <v>4314</v>
      </c>
      <c r="J3751" s="1142" t="str">
        <f t="shared" si="117"/>
        <v>02.09.01.15.075 Tissue Homoghenizer</v>
      </c>
    </row>
    <row r="3752" spans="1:10" x14ac:dyDescent="0.25">
      <c r="A3752" s="1142">
        <v>2</v>
      </c>
      <c r="B3752" s="1142">
        <v>9</v>
      </c>
      <c r="C3752" s="1142">
        <v>1</v>
      </c>
      <c r="D3752" s="1142">
        <v>15</v>
      </c>
      <c r="E3752" s="1142">
        <v>76</v>
      </c>
      <c r="F3752" s="1143" t="str">
        <f t="shared" si="116"/>
        <v>02.09.01.15.076</v>
      </c>
      <c r="G3752" s="1144"/>
      <c r="H3752" s="1142" t="s">
        <v>4315</v>
      </c>
      <c r="J3752" s="1142" t="str">
        <f t="shared" si="117"/>
        <v>02.09.01.15.076 Hemotology Analizer (Blood Cell Counter)</v>
      </c>
    </row>
    <row r="3753" spans="1:10" x14ac:dyDescent="0.25">
      <c r="A3753" s="1142">
        <v>2</v>
      </c>
      <c r="B3753" s="1142">
        <v>9</v>
      </c>
      <c r="C3753" s="1142">
        <v>1</v>
      </c>
      <c r="D3753" s="1142">
        <v>15</v>
      </c>
      <c r="E3753" s="1142">
        <v>77</v>
      </c>
      <c r="F3753" s="1143" t="str">
        <f t="shared" si="116"/>
        <v>02.09.01.15.077</v>
      </c>
      <c r="G3753" s="1144"/>
      <c r="H3753" s="1142" t="s">
        <v>4316</v>
      </c>
      <c r="J3753" s="1142" t="str">
        <f t="shared" si="117"/>
        <v>02.09.01.15.077 Sub Marine Gel System</v>
      </c>
    </row>
    <row r="3754" spans="1:10" x14ac:dyDescent="0.25">
      <c r="A3754" s="1142">
        <v>2</v>
      </c>
      <c r="B3754" s="1142">
        <v>9</v>
      </c>
      <c r="C3754" s="1142">
        <v>1</v>
      </c>
      <c r="D3754" s="1142">
        <v>15</v>
      </c>
      <c r="E3754" s="1142">
        <v>78</v>
      </c>
      <c r="F3754" s="1143" t="str">
        <f t="shared" si="116"/>
        <v>02.09.01.15.078</v>
      </c>
      <c r="G3754" s="1144"/>
      <c r="H3754" s="1142" t="s">
        <v>4317</v>
      </c>
      <c r="J3754" s="1142" t="str">
        <f t="shared" si="117"/>
        <v>02.09.01.15.078 Microcentrifuge</v>
      </c>
    </row>
    <row r="3755" spans="1:10" x14ac:dyDescent="0.25">
      <c r="A3755" s="1142">
        <v>2</v>
      </c>
      <c r="B3755" s="1142">
        <v>9</v>
      </c>
      <c r="C3755" s="1142">
        <v>1</v>
      </c>
      <c r="D3755" s="1142">
        <v>15</v>
      </c>
      <c r="E3755" s="1142">
        <v>79</v>
      </c>
      <c r="F3755" s="1143" t="str">
        <f t="shared" si="116"/>
        <v>02.09.01.15.079</v>
      </c>
      <c r="G3755" s="1144"/>
      <c r="H3755" s="1142" t="s">
        <v>4318</v>
      </c>
      <c r="J3755" s="1142" t="str">
        <f t="shared" si="117"/>
        <v>02.09.01.15.079 Stiring Hot Plate</v>
      </c>
    </row>
    <row r="3756" spans="1:10" x14ac:dyDescent="0.25">
      <c r="A3756" s="1142">
        <v>2</v>
      </c>
      <c r="B3756" s="1142">
        <v>9</v>
      </c>
      <c r="C3756" s="1142">
        <v>1</v>
      </c>
      <c r="D3756" s="1142">
        <v>15</v>
      </c>
      <c r="E3756" s="1142">
        <v>80</v>
      </c>
      <c r="F3756" s="1143" t="str">
        <f t="shared" si="116"/>
        <v>02.09.01.15.080</v>
      </c>
      <c r="G3756" s="1144"/>
      <c r="H3756" s="1142" t="s">
        <v>4319</v>
      </c>
      <c r="J3756" s="1142" t="str">
        <f t="shared" si="117"/>
        <v>02.09.01.15.080 Micro Pippetes</v>
      </c>
    </row>
    <row r="3757" spans="1:10" x14ac:dyDescent="0.25">
      <c r="A3757" s="1142">
        <v>2</v>
      </c>
      <c r="B3757" s="1142">
        <v>9</v>
      </c>
      <c r="C3757" s="1142">
        <v>1</v>
      </c>
      <c r="D3757" s="1142">
        <v>15</v>
      </c>
      <c r="E3757" s="1142">
        <v>81</v>
      </c>
      <c r="F3757" s="1143" t="str">
        <f t="shared" si="116"/>
        <v>02.09.01.15.081</v>
      </c>
      <c r="G3757" s="1144"/>
      <c r="H3757" s="1142" t="s">
        <v>4320</v>
      </c>
      <c r="J3757" s="1142" t="str">
        <f t="shared" si="117"/>
        <v>02.09.01.15.081 Electromagnetic Current Mater</v>
      </c>
    </row>
    <row r="3758" spans="1:10" x14ac:dyDescent="0.25">
      <c r="A3758" s="1142">
        <v>2</v>
      </c>
      <c r="B3758" s="1142">
        <v>9</v>
      </c>
      <c r="C3758" s="1142">
        <v>1</v>
      </c>
      <c r="D3758" s="1142">
        <v>15</v>
      </c>
      <c r="E3758" s="1142">
        <v>82</v>
      </c>
      <c r="F3758" s="1143" t="str">
        <f t="shared" si="116"/>
        <v>02.09.01.15.082</v>
      </c>
      <c r="G3758" s="1144"/>
      <c r="H3758" s="1142" t="s">
        <v>4321</v>
      </c>
      <c r="J3758" s="1142" t="str">
        <f t="shared" si="117"/>
        <v>02.09.01.15.082 Electronic Current Meter</v>
      </c>
    </row>
    <row r="3759" spans="1:10" x14ac:dyDescent="0.25">
      <c r="A3759" s="1142">
        <v>2</v>
      </c>
      <c r="B3759" s="1142">
        <v>9</v>
      </c>
      <c r="C3759" s="1142">
        <v>1</v>
      </c>
      <c r="D3759" s="1142">
        <v>15</v>
      </c>
      <c r="E3759" s="1142">
        <v>83</v>
      </c>
      <c r="F3759" s="1143" t="str">
        <f t="shared" si="116"/>
        <v>02.09.01.15.083</v>
      </c>
      <c r="G3759" s="1144"/>
      <c r="H3759" s="1142" t="s">
        <v>4322</v>
      </c>
      <c r="J3759" s="1142" t="str">
        <f t="shared" si="117"/>
        <v>02.09.01.15.083 Vector Aritmetic</v>
      </c>
    </row>
    <row r="3760" spans="1:10" x14ac:dyDescent="0.25">
      <c r="A3760" s="1142">
        <v>2</v>
      </c>
      <c r="B3760" s="1142">
        <v>9</v>
      </c>
      <c r="C3760" s="1142">
        <v>1</v>
      </c>
      <c r="D3760" s="1142">
        <v>15</v>
      </c>
      <c r="E3760" s="1142">
        <v>84</v>
      </c>
      <c r="F3760" s="1143" t="str">
        <f t="shared" si="116"/>
        <v>02.09.01.15.084</v>
      </c>
      <c r="G3760" s="1144"/>
      <c r="H3760" s="1142" t="s">
        <v>4323</v>
      </c>
      <c r="J3760" s="1142" t="str">
        <f t="shared" si="117"/>
        <v>02.09.01.15.084 Sandy Surface Meter</v>
      </c>
    </row>
    <row r="3761" spans="1:10" x14ac:dyDescent="0.25">
      <c r="A3761" s="1142">
        <v>2</v>
      </c>
      <c r="B3761" s="1142">
        <v>9</v>
      </c>
      <c r="C3761" s="1142">
        <v>1</v>
      </c>
      <c r="D3761" s="1142">
        <v>15</v>
      </c>
      <c r="E3761" s="1142">
        <v>85</v>
      </c>
      <c r="F3761" s="1143" t="str">
        <f t="shared" si="116"/>
        <v>02.09.01.15.085</v>
      </c>
      <c r="G3761" s="1144"/>
      <c r="H3761" s="1142" t="s">
        <v>4324</v>
      </c>
      <c r="J3761" s="1142" t="str">
        <f t="shared" si="117"/>
        <v>02.09.01.15.085 Wave Height Meter</v>
      </c>
    </row>
    <row r="3762" spans="1:10" x14ac:dyDescent="0.25">
      <c r="A3762" s="1142">
        <v>2</v>
      </c>
      <c r="B3762" s="1142">
        <v>9</v>
      </c>
      <c r="C3762" s="1142">
        <v>1</v>
      </c>
      <c r="D3762" s="1142">
        <v>15</v>
      </c>
      <c r="E3762" s="1142">
        <v>86</v>
      </c>
      <c r="F3762" s="1143" t="str">
        <f t="shared" si="116"/>
        <v>02.09.01.15.086</v>
      </c>
      <c r="G3762" s="1144"/>
      <c r="H3762" s="1142" t="s">
        <v>4325</v>
      </c>
      <c r="J3762" s="1142" t="str">
        <f t="shared" si="117"/>
        <v>02.09.01.15.086 Digital Storage Oscilloscope</v>
      </c>
    </row>
    <row r="3763" spans="1:10" x14ac:dyDescent="0.25">
      <c r="A3763" s="1142">
        <v>2</v>
      </c>
      <c r="B3763" s="1142">
        <v>9</v>
      </c>
      <c r="C3763" s="1142">
        <v>1</v>
      </c>
      <c r="D3763" s="1142">
        <v>15</v>
      </c>
      <c r="E3763" s="1142">
        <v>87</v>
      </c>
      <c r="F3763" s="1143" t="str">
        <f t="shared" si="116"/>
        <v>02.09.01.15.087</v>
      </c>
      <c r="G3763" s="1144"/>
      <c r="H3763" s="1142" t="s">
        <v>4326</v>
      </c>
      <c r="J3763" s="1142" t="str">
        <f t="shared" si="117"/>
        <v>02.09.01.15.087 Detector</v>
      </c>
    </row>
    <row r="3764" spans="1:10" x14ac:dyDescent="0.25">
      <c r="A3764" s="1142">
        <v>2</v>
      </c>
      <c r="B3764" s="1142">
        <v>9</v>
      </c>
      <c r="C3764" s="1142">
        <v>1</v>
      </c>
      <c r="D3764" s="1142">
        <v>15</v>
      </c>
      <c r="E3764" s="1142">
        <v>88</v>
      </c>
      <c r="F3764" s="1143" t="str">
        <f t="shared" si="116"/>
        <v>02.09.01.15.088</v>
      </c>
      <c r="G3764" s="1144"/>
      <c r="H3764" s="1142" t="s">
        <v>4327</v>
      </c>
      <c r="J3764" s="1142" t="str">
        <f t="shared" si="117"/>
        <v>02.09.01.15.088 Presure Transacer</v>
      </c>
    </row>
    <row r="3765" spans="1:10" x14ac:dyDescent="0.25">
      <c r="A3765" s="1142">
        <v>2</v>
      </c>
      <c r="B3765" s="1142">
        <v>9</v>
      </c>
      <c r="C3765" s="1142">
        <v>1</v>
      </c>
      <c r="D3765" s="1142">
        <v>15</v>
      </c>
      <c r="E3765" s="1142">
        <v>89</v>
      </c>
      <c r="F3765" s="1143" t="str">
        <f t="shared" si="116"/>
        <v>02.09.01.15.089</v>
      </c>
      <c r="G3765" s="1144"/>
      <c r="H3765" s="1142" t="s">
        <v>4328</v>
      </c>
      <c r="J3765" s="1142" t="str">
        <f t="shared" si="117"/>
        <v>02.09.01.15.089 Alat Lab. Microbiologi Lain-Lain</v>
      </c>
    </row>
    <row r="3766" spans="1:10" x14ac:dyDescent="0.25">
      <c r="A3766" s="1142">
        <v>2</v>
      </c>
      <c r="B3766" s="1142">
        <v>9</v>
      </c>
      <c r="C3766" s="1142">
        <v>1</v>
      </c>
      <c r="D3766" s="1142">
        <v>16</v>
      </c>
      <c r="E3766" s="1142">
        <v>1</v>
      </c>
      <c r="F3766" s="1143" t="str">
        <f t="shared" si="116"/>
        <v>02.09.01.16.001</v>
      </c>
      <c r="G3766" s="1144"/>
      <c r="H3766" s="1142" t="s">
        <v>4329</v>
      </c>
      <c r="J3766" s="1142" t="str">
        <f t="shared" si="117"/>
        <v>02.09.01.16.001 Analytical Balance Electric</v>
      </c>
    </row>
    <row r="3767" spans="1:10" x14ac:dyDescent="0.25">
      <c r="A3767" s="1142">
        <v>2</v>
      </c>
      <c r="B3767" s="1142">
        <v>9</v>
      </c>
      <c r="C3767" s="1142">
        <v>1</v>
      </c>
      <c r="D3767" s="1142">
        <v>16</v>
      </c>
      <c r="E3767" s="1142">
        <v>2</v>
      </c>
      <c r="F3767" s="1143" t="str">
        <f t="shared" si="116"/>
        <v>02.09.01.16.002</v>
      </c>
      <c r="G3767" s="1144"/>
      <c r="H3767" s="1142" t="s">
        <v>4330</v>
      </c>
      <c r="J3767" s="1142" t="str">
        <f t="shared" si="117"/>
        <v>02.09.01.16.002 Analytical Balance non Electric</v>
      </c>
    </row>
    <row r="3768" spans="1:10" x14ac:dyDescent="0.25">
      <c r="A3768" s="1142">
        <v>2</v>
      </c>
      <c r="B3768" s="1142">
        <v>9</v>
      </c>
      <c r="C3768" s="1142">
        <v>1</v>
      </c>
      <c r="D3768" s="1142">
        <v>16</v>
      </c>
      <c r="E3768" s="1142">
        <v>3</v>
      </c>
      <c r="F3768" s="1143" t="str">
        <f t="shared" si="116"/>
        <v>02.09.01.16.003</v>
      </c>
      <c r="G3768" s="1144"/>
      <c r="H3768" s="1142" t="s">
        <v>4331</v>
      </c>
      <c r="J3768" s="1142" t="str">
        <f t="shared" si="117"/>
        <v>02.09.01.16.003 Balance Trip</v>
      </c>
    </row>
    <row r="3769" spans="1:10" x14ac:dyDescent="0.25">
      <c r="A3769" s="1142">
        <v>2</v>
      </c>
      <c r="B3769" s="1142">
        <v>9</v>
      </c>
      <c r="C3769" s="1142">
        <v>1</v>
      </c>
      <c r="D3769" s="1142">
        <v>16</v>
      </c>
      <c r="E3769" s="1142">
        <v>4</v>
      </c>
      <c r="F3769" s="1143" t="str">
        <f t="shared" si="116"/>
        <v>02.09.01.16.004</v>
      </c>
      <c r="G3769" s="1144"/>
      <c r="H3769" s="1142" t="s">
        <v>4332</v>
      </c>
      <c r="J3769" s="1142" t="str">
        <f t="shared" si="117"/>
        <v>02.09.01.16.004 Balance Gram</v>
      </c>
    </row>
    <row r="3770" spans="1:10" x14ac:dyDescent="0.25">
      <c r="A3770" s="1142">
        <v>2</v>
      </c>
      <c r="B3770" s="1142">
        <v>9</v>
      </c>
      <c r="C3770" s="1142">
        <v>1</v>
      </c>
      <c r="D3770" s="1142">
        <v>16</v>
      </c>
      <c r="E3770" s="1142">
        <v>5</v>
      </c>
      <c r="F3770" s="1143" t="str">
        <f t="shared" si="116"/>
        <v>02.09.01.16.005</v>
      </c>
      <c r="G3770" s="1144"/>
      <c r="H3770" s="1142" t="s">
        <v>4333</v>
      </c>
      <c r="J3770" s="1142" t="str">
        <f t="shared" si="117"/>
        <v>02.09.01.16.005 Balance Miligram</v>
      </c>
    </row>
    <row r="3771" spans="1:10" x14ac:dyDescent="0.25">
      <c r="A3771" s="1142">
        <v>2</v>
      </c>
      <c r="B3771" s="1142">
        <v>9</v>
      </c>
      <c r="C3771" s="1142">
        <v>1</v>
      </c>
      <c r="D3771" s="1142">
        <v>16</v>
      </c>
      <c r="E3771" s="1142">
        <v>6</v>
      </c>
      <c r="F3771" s="1143" t="str">
        <f t="shared" si="116"/>
        <v>02.09.01.16.006</v>
      </c>
      <c r="G3771" s="1144"/>
      <c r="H3771" s="1142" t="s">
        <v>4334</v>
      </c>
      <c r="J3771" s="1142" t="str">
        <f t="shared" si="117"/>
        <v>02.09.01.16.006 Balance Kodek/Kilogram</v>
      </c>
    </row>
    <row r="3772" spans="1:10" x14ac:dyDescent="0.25">
      <c r="A3772" s="1142">
        <v>2</v>
      </c>
      <c r="B3772" s="1142">
        <v>9</v>
      </c>
      <c r="C3772" s="1142">
        <v>1</v>
      </c>
      <c r="D3772" s="1142">
        <v>16</v>
      </c>
      <c r="E3772" s="1142">
        <v>7</v>
      </c>
      <c r="F3772" s="1143" t="str">
        <f t="shared" si="116"/>
        <v>02.09.01.16.007</v>
      </c>
      <c r="G3772" s="1144"/>
      <c r="H3772" s="1142" t="s">
        <v>3108</v>
      </c>
      <c r="J3772" s="1142" t="str">
        <f t="shared" si="117"/>
        <v>02.09.01.16.007 Spectrophotometer</v>
      </c>
    </row>
    <row r="3773" spans="1:10" x14ac:dyDescent="0.25">
      <c r="A3773" s="1142">
        <v>2</v>
      </c>
      <c r="B3773" s="1142">
        <v>9</v>
      </c>
      <c r="C3773" s="1142">
        <v>1</v>
      </c>
      <c r="D3773" s="1142">
        <v>16</v>
      </c>
      <c r="E3773" s="1142">
        <v>8</v>
      </c>
      <c r="F3773" s="1143" t="str">
        <f t="shared" si="116"/>
        <v>02.09.01.16.008</v>
      </c>
      <c r="G3773" s="1144"/>
      <c r="H3773" s="1142" t="s">
        <v>4335</v>
      </c>
      <c r="J3773" s="1142" t="str">
        <f t="shared" si="117"/>
        <v>02.09.01.16.008 Fotometer</v>
      </c>
    </row>
    <row r="3774" spans="1:10" x14ac:dyDescent="0.25">
      <c r="A3774" s="1142">
        <v>2</v>
      </c>
      <c r="B3774" s="1142">
        <v>9</v>
      </c>
      <c r="C3774" s="1142">
        <v>1</v>
      </c>
      <c r="D3774" s="1142">
        <v>16</v>
      </c>
      <c r="E3774" s="1142">
        <v>9</v>
      </c>
      <c r="F3774" s="1143" t="str">
        <f t="shared" si="116"/>
        <v>02.09.01.16.009</v>
      </c>
      <c r="G3774" s="1144"/>
      <c r="H3774" s="1142" t="s">
        <v>4336</v>
      </c>
      <c r="J3774" s="1142" t="str">
        <f t="shared" si="117"/>
        <v>02.09.01.16.009 Flame Fotometer</v>
      </c>
    </row>
    <row r="3775" spans="1:10" x14ac:dyDescent="0.25">
      <c r="A3775" s="1142">
        <v>2</v>
      </c>
      <c r="B3775" s="1142">
        <v>9</v>
      </c>
      <c r="C3775" s="1142">
        <v>1</v>
      </c>
      <c r="D3775" s="1142">
        <v>16</v>
      </c>
      <c r="E3775" s="1142">
        <v>10</v>
      </c>
      <c r="F3775" s="1143" t="str">
        <f t="shared" si="116"/>
        <v>02.09.01.16.010</v>
      </c>
      <c r="G3775" s="1144"/>
      <c r="H3775" s="1142" t="s">
        <v>4337</v>
      </c>
      <c r="J3775" s="1142" t="str">
        <f t="shared" si="117"/>
        <v>02.09.01.16.010 Mercuri Analizer</v>
      </c>
    </row>
    <row r="3776" spans="1:10" x14ac:dyDescent="0.25">
      <c r="A3776" s="1142">
        <v>2</v>
      </c>
      <c r="B3776" s="1142">
        <v>9</v>
      </c>
      <c r="C3776" s="1142">
        <v>1</v>
      </c>
      <c r="D3776" s="1142">
        <v>16</v>
      </c>
      <c r="E3776" s="1142">
        <v>11</v>
      </c>
      <c r="F3776" s="1143" t="str">
        <f t="shared" si="116"/>
        <v>02.09.01.16.011</v>
      </c>
      <c r="G3776" s="1144"/>
      <c r="H3776" s="1142" t="s">
        <v>4338</v>
      </c>
      <c r="J3776" s="1142" t="str">
        <f t="shared" si="117"/>
        <v>02.09.01.16.011 Automatic Absortion Spektrofotometer</v>
      </c>
    </row>
    <row r="3777" spans="1:10" x14ac:dyDescent="0.25">
      <c r="A3777" s="1142">
        <v>2</v>
      </c>
      <c r="B3777" s="1142">
        <v>9</v>
      </c>
      <c r="C3777" s="1142">
        <v>1</v>
      </c>
      <c r="D3777" s="1142">
        <v>16</v>
      </c>
      <c r="E3777" s="1142">
        <v>12</v>
      </c>
      <c r="F3777" s="1143" t="str">
        <f t="shared" si="116"/>
        <v>02.09.01.16.012</v>
      </c>
      <c r="G3777" s="1144"/>
      <c r="H3777" s="1142" t="s">
        <v>4339</v>
      </c>
      <c r="J3777" s="1142" t="str">
        <f t="shared" si="117"/>
        <v>02.09.01.16.012 Turbidimeter</v>
      </c>
    </row>
    <row r="3778" spans="1:10" x14ac:dyDescent="0.25">
      <c r="A3778" s="1142">
        <v>2</v>
      </c>
      <c r="B3778" s="1142">
        <v>9</v>
      </c>
      <c r="C3778" s="1142">
        <v>1</v>
      </c>
      <c r="D3778" s="1142">
        <v>16</v>
      </c>
      <c r="E3778" s="1142">
        <v>13</v>
      </c>
      <c r="F3778" s="1143" t="str">
        <f t="shared" si="116"/>
        <v>02.09.01.16.013</v>
      </c>
      <c r="G3778" s="1144"/>
      <c r="H3778" s="1142" t="s">
        <v>4340</v>
      </c>
      <c r="J3778" s="1142" t="str">
        <f t="shared" si="117"/>
        <v>02.09.01.16.013 Conductometer</v>
      </c>
    </row>
    <row r="3779" spans="1:10" x14ac:dyDescent="0.25">
      <c r="A3779" s="1142">
        <v>2</v>
      </c>
      <c r="B3779" s="1142">
        <v>9</v>
      </c>
      <c r="C3779" s="1142">
        <v>1</v>
      </c>
      <c r="D3779" s="1142">
        <v>16</v>
      </c>
      <c r="E3779" s="1142">
        <v>14</v>
      </c>
      <c r="F3779" s="1143" t="str">
        <f t="shared" si="116"/>
        <v>02.09.01.16.014</v>
      </c>
      <c r="G3779" s="1144"/>
      <c r="H3779" s="1142" t="s">
        <v>4341</v>
      </c>
      <c r="J3779" s="1142" t="str">
        <f t="shared" si="117"/>
        <v>02.09.01.16.014 Khormatograhi Kertas</v>
      </c>
    </row>
    <row r="3780" spans="1:10" x14ac:dyDescent="0.25">
      <c r="A3780" s="1142">
        <v>2</v>
      </c>
      <c r="B3780" s="1142">
        <v>9</v>
      </c>
      <c r="C3780" s="1142">
        <v>1</v>
      </c>
      <c r="D3780" s="1142">
        <v>16</v>
      </c>
      <c r="E3780" s="1142">
        <v>15</v>
      </c>
      <c r="F3780" s="1143" t="str">
        <f t="shared" ref="F3780:F3843" si="118">IF(A3780&lt;&gt;"",RIGHT("0"&amp;A3780,2)&amp;"."&amp;RIGHT("0"&amp;B3780,2)&amp;"."&amp;RIGHT("0"&amp;C3780,2)&amp;"."&amp;RIGHT("0"&amp;D3780,2)&amp;"."&amp;IF(LEN(E3780)&lt;3,RIGHT("00"&amp;E3780,3),E3780),"")</f>
        <v>02.09.01.16.015</v>
      </c>
      <c r="G3780" s="1144"/>
      <c r="H3780" s="1142" t="s">
        <v>4342</v>
      </c>
      <c r="J3780" s="1142" t="str">
        <f t="shared" ref="J3780:J3843" si="119">F3780&amp;" "&amp;H3780</f>
        <v>02.09.01.16.015 Khormatograhi Tabung</v>
      </c>
    </row>
    <row r="3781" spans="1:10" x14ac:dyDescent="0.25">
      <c r="A3781" s="1142">
        <v>2</v>
      </c>
      <c r="B3781" s="1142">
        <v>9</v>
      </c>
      <c r="C3781" s="1142">
        <v>1</v>
      </c>
      <c r="D3781" s="1142">
        <v>16</v>
      </c>
      <c r="E3781" s="1142">
        <v>16</v>
      </c>
      <c r="F3781" s="1143" t="str">
        <f t="shared" si="118"/>
        <v>02.09.01.16.016</v>
      </c>
      <c r="G3781" s="1144"/>
      <c r="H3781" s="1142" t="s">
        <v>4343</v>
      </c>
      <c r="J3781" s="1142" t="str">
        <f t="shared" si="119"/>
        <v>02.09.01.16.016 Khormatograhi Lapisan Tipis (TLG)</v>
      </c>
    </row>
    <row r="3782" spans="1:10" x14ac:dyDescent="0.25">
      <c r="A3782" s="1142">
        <v>2</v>
      </c>
      <c r="B3782" s="1142">
        <v>9</v>
      </c>
      <c r="C3782" s="1142">
        <v>1</v>
      </c>
      <c r="D3782" s="1142">
        <v>16</v>
      </c>
      <c r="E3782" s="1142">
        <v>17</v>
      </c>
      <c r="F3782" s="1143" t="str">
        <f t="shared" si="118"/>
        <v>02.09.01.16.017</v>
      </c>
      <c r="G3782" s="1144"/>
      <c r="H3782" s="1142" t="s">
        <v>4344</v>
      </c>
      <c r="J3782" s="1142" t="str">
        <f t="shared" si="119"/>
        <v>02.09.01.16.017 Khormatograhi Gas Cair (GLS) - GC</v>
      </c>
    </row>
    <row r="3783" spans="1:10" x14ac:dyDescent="0.25">
      <c r="A3783" s="1142">
        <v>2</v>
      </c>
      <c r="B3783" s="1142">
        <v>9</v>
      </c>
      <c r="C3783" s="1142">
        <v>1</v>
      </c>
      <c r="D3783" s="1142">
        <v>16</v>
      </c>
      <c r="E3783" s="1142">
        <v>18</v>
      </c>
      <c r="F3783" s="1143" t="str">
        <f t="shared" si="118"/>
        <v>02.09.01.16.018</v>
      </c>
      <c r="G3783" s="1144"/>
      <c r="H3783" s="1142" t="s">
        <v>4345</v>
      </c>
      <c r="J3783" s="1142" t="str">
        <f t="shared" si="119"/>
        <v>02.09.01.16.018 Tintometer Kid</v>
      </c>
    </row>
    <row r="3784" spans="1:10" x14ac:dyDescent="0.25">
      <c r="A3784" s="1142">
        <v>2</v>
      </c>
      <c r="B3784" s="1142">
        <v>9</v>
      </c>
      <c r="C3784" s="1142">
        <v>1</v>
      </c>
      <c r="D3784" s="1142">
        <v>16</v>
      </c>
      <c r="E3784" s="1142">
        <v>19</v>
      </c>
      <c r="F3784" s="1143" t="str">
        <f t="shared" si="118"/>
        <v>02.09.01.16.019</v>
      </c>
      <c r="G3784" s="1144"/>
      <c r="H3784" s="1142" t="s">
        <v>4346</v>
      </c>
      <c r="J3784" s="1142" t="str">
        <f t="shared" si="119"/>
        <v>02.09.01.16.019 Comparator</v>
      </c>
    </row>
    <row r="3785" spans="1:10" x14ac:dyDescent="0.25">
      <c r="A3785" s="1142">
        <v>2</v>
      </c>
      <c r="B3785" s="1142">
        <v>9</v>
      </c>
      <c r="C3785" s="1142">
        <v>1</v>
      </c>
      <c r="D3785" s="1142">
        <v>16</v>
      </c>
      <c r="E3785" s="1142">
        <v>20</v>
      </c>
      <c r="F3785" s="1143" t="str">
        <f t="shared" si="118"/>
        <v>02.09.01.16.020</v>
      </c>
      <c r="G3785" s="1144"/>
      <c r="H3785" s="1142" t="s">
        <v>4241</v>
      </c>
      <c r="J3785" s="1142" t="str">
        <f t="shared" si="119"/>
        <v>02.09.01.16.020 Desicator</v>
      </c>
    </row>
    <row r="3786" spans="1:10" x14ac:dyDescent="0.25">
      <c r="A3786" s="1142">
        <v>2</v>
      </c>
      <c r="B3786" s="1142">
        <v>9</v>
      </c>
      <c r="C3786" s="1142">
        <v>1</v>
      </c>
      <c r="D3786" s="1142">
        <v>16</v>
      </c>
      <c r="E3786" s="1142">
        <v>21</v>
      </c>
      <c r="F3786" s="1143" t="str">
        <f t="shared" si="118"/>
        <v>02.09.01.16.021</v>
      </c>
      <c r="G3786" s="1144"/>
      <c r="H3786" s="1142" t="s">
        <v>4347</v>
      </c>
      <c r="J3786" s="1142" t="str">
        <f t="shared" si="119"/>
        <v>02.09.01.16.021 Sohixier</v>
      </c>
    </row>
    <row r="3787" spans="1:10" x14ac:dyDescent="0.25">
      <c r="A3787" s="1142">
        <v>2</v>
      </c>
      <c r="B3787" s="1142">
        <v>9</v>
      </c>
      <c r="C3787" s="1142">
        <v>1</v>
      </c>
      <c r="D3787" s="1142">
        <v>16</v>
      </c>
      <c r="E3787" s="1142">
        <v>22</v>
      </c>
      <c r="F3787" s="1143" t="str">
        <f t="shared" si="118"/>
        <v>02.09.01.16.022</v>
      </c>
      <c r="G3787" s="1144"/>
      <c r="H3787" s="1142" t="s">
        <v>4348</v>
      </c>
      <c r="J3787" s="1142" t="str">
        <f t="shared" si="119"/>
        <v>02.09.01.16.022 Thiel Apparatur</v>
      </c>
    </row>
    <row r="3788" spans="1:10" x14ac:dyDescent="0.25">
      <c r="A3788" s="1142">
        <v>2</v>
      </c>
      <c r="B3788" s="1142">
        <v>9</v>
      </c>
      <c r="C3788" s="1142">
        <v>1</v>
      </c>
      <c r="D3788" s="1142">
        <v>16</v>
      </c>
      <c r="E3788" s="1142">
        <v>23</v>
      </c>
      <c r="F3788" s="1143" t="str">
        <f t="shared" si="118"/>
        <v>02.09.01.16.023</v>
      </c>
      <c r="G3788" s="1144"/>
      <c r="H3788" s="1142" t="s">
        <v>3885</v>
      </c>
      <c r="J3788" s="1142" t="str">
        <f t="shared" si="119"/>
        <v>02.09.01.16.023 Vacum Pump</v>
      </c>
    </row>
    <row r="3789" spans="1:10" x14ac:dyDescent="0.25">
      <c r="A3789" s="1142">
        <v>2</v>
      </c>
      <c r="B3789" s="1142">
        <v>9</v>
      </c>
      <c r="C3789" s="1142">
        <v>1</v>
      </c>
      <c r="D3789" s="1142">
        <v>16</v>
      </c>
      <c r="E3789" s="1142">
        <v>24</v>
      </c>
      <c r="F3789" s="1143" t="str">
        <f t="shared" si="118"/>
        <v>02.09.01.16.024</v>
      </c>
      <c r="G3789" s="1144"/>
      <c r="H3789" s="1142" t="s">
        <v>4349</v>
      </c>
      <c r="J3789" s="1142" t="str">
        <f t="shared" si="119"/>
        <v>02.09.01.16.024 Buret/Peralatan Titrasi</v>
      </c>
    </row>
    <row r="3790" spans="1:10" x14ac:dyDescent="0.25">
      <c r="A3790" s="1142">
        <v>2</v>
      </c>
      <c r="B3790" s="1142">
        <v>9</v>
      </c>
      <c r="C3790" s="1142">
        <v>1</v>
      </c>
      <c r="D3790" s="1142">
        <v>16</v>
      </c>
      <c r="E3790" s="1142">
        <v>25</v>
      </c>
      <c r="F3790" s="1143" t="str">
        <f t="shared" si="118"/>
        <v>02.09.01.16.025</v>
      </c>
      <c r="G3790" s="1144"/>
      <c r="H3790" s="1142" t="s">
        <v>4350</v>
      </c>
      <c r="J3790" s="1142" t="str">
        <f t="shared" si="119"/>
        <v>02.09.01.16.025 Deep Freezer</v>
      </c>
    </row>
    <row r="3791" spans="1:10" x14ac:dyDescent="0.25">
      <c r="A3791" s="1142">
        <v>2</v>
      </c>
      <c r="B3791" s="1142">
        <v>9</v>
      </c>
      <c r="C3791" s="1142">
        <v>1</v>
      </c>
      <c r="D3791" s="1142">
        <v>16</v>
      </c>
      <c r="E3791" s="1142">
        <v>26</v>
      </c>
      <c r="F3791" s="1143" t="str">
        <f t="shared" si="118"/>
        <v>02.09.01.16.026</v>
      </c>
      <c r="G3791" s="1144"/>
      <c r="H3791" s="1142" t="s">
        <v>4351</v>
      </c>
      <c r="J3791" s="1142" t="str">
        <f t="shared" si="119"/>
        <v>02.09.01.16.026 Kyidahi Appatus</v>
      </c>
    </row>
    <row r="3792" spans="1:10" x14ac:dyDescent="0.25">
      <c r="A3792" s="1142">
        <v>2</v>
      </c>
      <c r="B3792" s="1142">
        <v>9</v>
      </c>
      <c r="C3792" s="1142">
        <v>1</v>
      </c>
      <c r="D3792" s="1142">
        <v>16</v>
      </c>
      <c r="E3792" s="1142">
        <v>27</v>
      </c>
      <c r="F3792" s="1143" t="str">
        <f t="shared" si="118"/>
        <v>02.09.01.16.027</v>
      </c>
      <c r="G3792" s="1144"/>
      <c r="H3792" s="1142" t="s">
        <v>4352</v>
      </c>
      <c r="J3792" s="1142" t="str">
        <f t="shared" si="119"/>
        <v>02.09.01.16.027 UV Lamp</v>
      </c>
    </row>
    <row r="3793" spans="1:10" x14ac:dyDescent="0.25">
      <c r="A3793" s="1142">
        <v>2</v>
      </c>
      <c r="B3793" s="1142">
        <v>9</v>
      </c>
      <c r="C3793" s="1142">
        <v>1</v>
      </c>
      <c r="D3793" s="1142">
        <v>16</v>
      </c>
      <c r="E3793" s="1142">
        <v>28</v>
      </c>
      <c r="F3793" s="1143" t="str">
        <f t="shared" si="118"/>
        <v>02.09.01.16.028</v>
      </c>
      <c r="G3793" s="1144"/>
      <c r="H3793" s="1142" t="s">
        <v>4353</v>
      </c>
      <c r="J3793" s="1142" t="str">
        <f t="shared" si="119"/>
        <v>02.09.01.16.028 Separate Funnel</v>
      </c>
    </row>
    <row r="3794" spans="1:10" x14ac:dyDescent="0.25">
      <c r="A3794" s="1142">
        <v>2</v>
      </c>
      <c r="B3794" s="1142">
        <v>9</v>
      </c>
      <c r="C3794" s="1142">
        <v>1</v>
      </c>
      <c r="D3794" s="1142">
        <v>16</v>
      </c>
      <c r="E3794" s="1142">
        <v>29</v>
      </c>
      <c r="F3794" s="1143" t="str">
        <f t="shared" si="118"/>
        <v>02.09.01.16.029</v>
      </c>
      <c r="G3794" s="1144"/>
      <c r="H3794" s="1142" t="s">
        <v>4354</v>
      </c>
      <c r="J3794" s="1142" t="str">
        <f t="shared" si="119"/>
        <v>02.09.01.16.029 Nephilameter</v>
      </c>
    </row>
    <row r="3795" spans="1:10" x14ac:dyDescent="0.25">
      <c r="A3795" s="1142">
        <v>2</v>
      </c>
      <c r="B3795" s="1142">
        <v>9</v>
      </c>
      <c r="C3795" s="1142">
        <v>1</v>
      </c>
      <c r="D3795" s="1142">
        <v>16</v>
      </c>
      <c r="E3795" s="1142">
        <v>30</v>
      </c>
      <c r="F3795" s="1143" t="str">
        <f t="shared" si="118"/>
        <v>02.09.01.16.030</v>
      </c>
      <c r="G3795" s="1144"/>
      <c r="H3795" s="1142" t="s">
        <v>4355</v>
      </c>
      <c r="J3795" s="1142" t="str">
        <f t="shared" si="119"/>
        <v>02.09.01.16.030 Destilator</v>
      </c>
    </row>
    <row r="3796" spans="1:10" x14ac:dyDescent="0.25">
      <c r="A3796" s="1142">
        <v>2</v>
      </c>
      <c r="B3796" s="1142">
        <v>9</v>
      </c>
      <c r="C3796" s="1142">
        <v>1</v>
      </c>
      <c r="D3796" s="1142">
        <v>16</v>
      </c>
      <c r="E3796" s="1142">
        <v>31</v>
      </c>
      <c r="F3796" s="1143" t="str">
        <f t="shared" si="118"/>
        <v>02.09.01.16.031</v>
      </c>
      <c r="G3796" s="1144"/>
      <c r="H3796" s="1142" t="s">
        <v>4356</v>
      </c>
      <c r="J3796" s="1142" t="str">
        <f t="shared" si="119"/>
        <v>02.09.01.16.031 High Performance Liquid Chomatography (CHPG)</v>
      </c>
    </row>
    <row r="3797" spans="1:10" x14ac:dyDescent="0.25">
      <c r="A3797" s="1142">
        <v>2</v>
      </c>
      <c r="B3797" s="1142">
        <v>9</v>
      </c>
      <c r="C3797" s="1142">
        <v>1</v>
      </c>
      <c r="D3797" s="1142">
        <v>16</v>
      </c>
      <c r="E3797" s="1142">
        <v>32</v>
      </c>
      <c r="F3797" s="1143" t="str">
        <f t="shared" si="118"/>
        <v>02.09.01.16.032</v>
      </c>
      <c r="G3797" s="1144"/>
      <c r="H3797" s="1142" t="s">
        <v>4357</v>
      </c>
      <c r="J3797" s="1142" t="str">
        <f t="shared" si="119"/>
        <v>02.09.01.16.032 Aqua Bidest Apparatus</v>
      </c>
    </row>
    <row r="3798" spans="1:10" x14ac:dyDescent="0.25">
      <c r="A3798" s="1142">
        <v>2</v>
      </c>
      <c r="B3798" s="1142">
        <v>9</v>
      </c>
      <c r="C3798" s="1142">
        <v>1</v>
      </c>
      <c r="D3798" s="1142">
        <v>16</v>
      </c>
      <c r="E3798" s="1142">
        <v>33</v>
      </c>
      <c r="F3798" s="1143" t="str">
        <f t="shared" si="118"/>
        <v>02.09.01.16.033</v>
      </c>
      <c r="G3798" s="1144"/>
      <c r="H3798" s="1142" t="s">
        <v>4358</v>
      </c>
      <c r="J3798" s="1142" t="str">
        <f t="shared" si="119"/>
        <v>02.09.01.16.033 Aquadest Apparatus</v>
      </c>
    </row>
    <row r="3799" spans="1:10" x14ac:dyDescent="0.25">
      <c r="A3799" s="1142">
        <v>2</v>
      </c>
      <c r="B3799" s="1142">
        <v>9</v>
      </c>
      <c r="C3799" s="1142">
        <v>1</v>
      </c>
      <c r="D3799" s="1142">
        <v>16</v>
      </c>
      <c r="E3799" s="1142">
        <v>34</v>
      </c>
      <c r="F3799" s="1143" t="str">
        <f t="shared" si="118"/>
        <v>02.09.01.16.034</v>
      </c>
      <c r="G3799" s="1144"/>
      <c r="H3799" s="1142" t="s">
        <v>4359</v>
      </c>
      <c r="J3799" s="1142" t="str">
        <f t="shared" si="119"/>
        <v>02.09.01.16.034 Electrophorese</v>
      </c>
    </row>
    <row r="3800" spans="1:10" x14ac:dyDescent="0.25">
      <c r="A3800" s="1142">
        <v>2</v>
      </c>
      <c r="B3800" s="1142">
        <v>9</v>
      </c>
      <c r="C3800" s="1142">
        <v>1</v>
      </c>
      <c r="D3800" s="1142">
        <v>16</v>
      </c>
      <c r="E3800" s="1142">
        <v>35</v>
      </c>
      <c r="F3800" s="1143" t="str">
        <f t="shared" si="118"/>
        <v>02.09.01.16.035</v>
      </c>
      <c r="G3800" s="1144"/>
      <c r="H3800" s="1142" t="s">
        <v>4360</v>
      </c>
      <c r="J3800" s="1142" t="str">
        <f t="shared" si="119"/>
        <v>02.09.01.16.035 Diyer</v>
      </c>
    </row>
    <row r="3801" spans="1:10" x14ac:dyDescent="0.25">
      <c r="A3801" s="1142">
        <v>2</v>
      </c>
      <c r="B3801" s="1142">
        <v>9</v>
      </c>
      <c r="C3801" s="1142">
        <v>1</v>
      </c>
      <c r="D3801" s="1142">
        <v>16</v>
      </c>
      <c r="E3801" s="1142">
        <v>36</v>
      </c>
      <c r="F3801" s="1143" t="str">
        <f t="shared" si="118"/>
        <v>02.09.01.16.036</v>
      </c>
      <c r="G3801" s="1144"/>
      <c r="H3801" s="1142" t="s">
        <v>4361</v>
      </c>
      <c r="J3801" s="1142" t="str">
        <f t="shared" si="119"/>
        <v>02.09.01.16.036 Hot Plate</v>
      </c>
    </row>
    <row r="3802" spans="1:10" x14ac:dyDescent="0.25">
      <c r="A3802" s="1142">
        <v>2</v>
      </c>
      <c r="B3802" s="1142">
        <v>9</v>
      </c>
      <c r="C3802" s="1142">
        <v>1</v>
      </c>
      <c r="D3802" s="1142">
        <v>16</v>
      </c>
      <c r="E3802" s="1142">
        <v>37</v>
      </c>
      <c r="F3802" s="1143" t="str">
        <f t="shared" si="118"/>
        <v>02.09.01.16.037</v>
      </c>
      <c r="G3802" s="1144"/>
      <c r="H3802" s="1142" t="s">
        <v>4362</v>
      </c>
      <c r="J3802" s="1142" t="str">
        <f t="shared" si="119"/>
        <v>02.09.01.16.037 Micro Burret</v>
      </c>
    </row>
    <row r="3803" spans="1:10" x14ac:dyDescent="0.25">
      <c r="A3803" s="1142">
        <v>2</v>
      </c>
      <c r="B3803" s="1142">
        <v>9</v>
      </c>
      <c r="C3803" s="1142">
        <v>1</v>
      </c>
      <c r="D3803" s="1142">
        <v>16</v>
      </c>
      <c r="E3803" s="1142">
        <v>38</v>
      </c>
      <c r="F3803" s="1143" t="str">
        <f t="shared" si="118"/>
        <v>02.09.01.16.038</v>
      </c>
      <c r="G3803" s="1144"/>
      <c r="H3803" s="1142" t="s">
        <v>4363</v>
      </c>
      <c r="J3803" s="1142" t="str">
        <f t="shared" si="119"/>
        <v>02.09.01.16.038 Tabung Nessler Pembanding Warna</v>
      </c>
    </row>
    <row r="3804" spans="1:10" x14ac:dyDescent="0.25">
      <c r="A3804" s="1142">
        <v>2</v>
      </c>
      <c r="B3804" s="1142">
        <v>9</v>
      </c>
      <c r="C3804" s="1142">
        <v>1</v>
      </c>
      <c r="D3804" s="1142">
        <v>16</v>
      </c>
      <c r="E3804" s="1142">
        <v>39</v>
      </c>
      <c r="F3804" s="1143" t="str">
        <f t="shared" si="118"/>
        <v>02.09.01.16.039</v>
      </c>
      <c r="G3804" s="1144"/>
      <c r="H3804" s="1142" t="s">
        <v>4364</v>
      </c>
      <c r="J3804" s="1142" t="str">
        <f t="shared" si="119"/>
        <v>02.09.01.16.039 Chomato Jar</v>
      </c>
    </row>
    <row r="3805" spans="1:10" x14ac:dyDescent="0.25">
      <c r="A3805" s="1142">
        <v>2</v>
      </c>
      <c r="B3805" s="1142">
        <v>9</v>
      </c>
      <c r="C3805" s="1142">
        <v>1</v>
      </c>
      <c r="D3805" s="1142">
        <v>16</v>
      </c>
      <c r="E3805" s="1142">
        <v>40</v>
      </c>
      <c r="F3805" s="1143" t="str">
        <f t="shared" si="118"/>
        <v>02.09.01.16.040</v>
      </c>
      <c r="G3805" s="1144"/>
      <c r="H3805" s="1142" t="s">
        <v>4365</v>
      </c>
      <c r="J3805" s="1142" t="str">
        <f t="shared" si="119"/>
        <v>02.09.01.16.040 Chomatogram Developing Apparatus/Chambier</v>
      </c>
    </row>
    <row r="3806" spans="1:10" x14ac:dyDescent="0.25">
      <c r="A3806" s="1142">
        <v>2</v>
      </c>
      <c r="B3806" s="1142">
        <v>9</v>
      </c>
      <c r="C3806" s="1142">
        <v>1</v>
      </c>
      <c r="D3806" s="1142">
        <v>16</v>
      </c>
      <c r="E3806" s="1142">
        <v>41</v>
      </c>
      <c r="F3806" s="1143" t="str">
        <f t="shared" si="118"/>
        <v>02.09.01.16.041</v>
      </c>
      <c r="G3806" s="1144"/>
      <c r="H3806" s="1142" t="s">
        <v>4366</v>
      </c>
      <c r="J3806" s="1142" t="str">
        <f t="shared" si="119"/>
        <v>02.09.01.16.041 TLC Reagent Spreyer</v>
      </c>
    </row>
    <row r="3807" spans="1:10" x14ac:dyDescent="0.25">
      <c r="A3807" s="1142">
        <v>2</v>
      </c>
      <c r="B3807" s="1142">
        <v>9</v>
      </c>
      <c r="C3807" s="1142">
        <v>1</v>
      </c>
      <c r="D3807" s="1142">
        <v>16</v>
      </c>
      <c r="E3807" s="1142">
        <v>42</v>
      </c>
      <c r="F3807" s="1143" t="str">
        <f t="shared" si="118"/>
        <v>02.09.01.16.042</v>
      </c>
      <c r="G3807" s="1144"/>
      <c r="H3807" s="1142" t="s">
        <v>4367</v>
      </c>
      <c r="J3807" s="1142" t="str">
        <f t="shared" si="119"/>
        <v>02.09.01.16.042 TLC Drying Rachs</v>
      </c>
    </row>
    <row r="3808" spans="1:10" x14ac:dyDescent="0.25">
      <c r="A3808" s="1142">
        <v>2</v>
      </c>
      <c r="B3808" s="1142">
        <v>9</v>
      </c>
      <c r="C3808" s="1142">
        <v>1</v>
      </c>
      <c r="D3808" s="1142">
        <v>16</v>
      </c>
      <c r="E3808" s="1142">
        <v>43</v>
      </c>
      <c r="F3808" s="1143" t="str">
        <f t="shared" si="118"/>
        <v>02.09.01.16.043</v>
      </c>
      <c r="G3808" s="1144"/>
      <c r="H3808" s="1142" t="s">
        <v>4368</v>
      </c>
      <c r="J3808" s="1142" t="str">
        <f t="shared" si="119"/>
        <v>02.09.01.16.043 Aqua Analyzer</v>
      </c>
    </row>
    <row r="3809" spans="1:10" x14ac:dyDescent="0.25">
      <c r="A3809" s="1142">
        <v>2</v>
      </c>
      <c r="B3809" s="1142">
        <v>9</v>
      </c>
      <c r="C3809" s="1142">
        <v>1</v>
      </c>
      <c r="D3809" s="1142">
        <v>16</v>
      </c>
      <c r="E3809" s="1142">
        <v>44</v>
      </c>
      <c r="F3809" s="1143" t="str">
        <f t="shared" si="118"/>
        <v>02.09.01.16.044</v>
      </c>
      <c r="G3809" s="1144"/>
      <c r="H3809" s="1142" t="s">
        <v>4369</v>
      </c>
      <c r="J3809" s="1142" t="str">
        <f t="shared" si="119"/>
        <v>02.09.01.16.044 Netrogin Analyzer</v>
      </c>
    </row>
    <row r="3810" spans="1:10" x14ac:dyDescent="0.25">
      <c r="A3810" s="1142">
        <v>2</v>
      </c>
      <c r="B3810" s="1142">
        <v>9</v>
      </c>
      <c r="C3810" s="1142">
        <v>1</v>
      </c>
      <c r="D3810" s="1142">
        <v>16</v>
      </c>
      <c r="E3810" s="1142">
        <v>45</v>
      </c>
      <c r="F3810" s="1143" t="str">
        <f t="shared" si="118"/>
        <v>02.09.01.16.045</v>
      </c>
      <c r="G3810" s="1144"/>
      <c r="H3810" s="1142" t="s">
        <v>4370</v>
      </c>
      <c r="J3810" s="1142" t="str">
        <f t="shared" si="119"/>
        <v>02.09.01.16.045 Presure Sterillizer</v>
      </c>
    </row>
    <row r="3811" spans="1:10" x14ac:dyDescent="0.25">
      <c r="A3811" s="1142">
        <v>2</v>
      </c>
      <c r="B3811" s="1142">
        <v>9</v>
      </c>
      <c r="C3811" s="1142">
        <v>1</v>
      </c>
      <c r="D3811" s="1142">
        <v>16</v>
      </c>
      <c r="E3811" s="1142">
        <v>46</v>
      </c>
      <c r="F3811" s="1143" t="str">
        <f t="shared" si="118"/>
        <v>02.09.01.16.046</v>
      </c>
      <c r="G3811" s="1144"/>
      <c r="H3811" s="1142" t="s">
        <v>4371</v>
      </c>
      <c r="J3811" s="1142" t="str">
        <f t="shared" si="119"/>
        <v>02.09.01.16.046 Melt Indexer</v>
      </c>
    </row>
    <row r="3812" spans="1:10" x14ac:dyDescent="0.25">
      <c r="A3812" s="1142">
        <v>2</v>
      </c>
      <c r="B3812" s="1142">
        <v>9</v>
      </c>
      <c r="C3812" s="1142">
        <v>1</v>
      </c>
      <c r="D3812" s="1142">
        <v>16</v>
      </c>
      <c r="E3812" s="1142">
        <v>47</v>
      </c>
      <c r="F3812" s="1143" t="str">
        <f t="shared" si="118"/>
        <v>02.09.01.16.047</v>
      </c>
      <c r="G3812" s="1144"/>
      <c r="H3812" s="1142" t="s">
        <v>4372</v>
      </c>
      <c r="J3812" s="1142" t="str">
        <f t="shared" si="119"/>
        <v>02.09.01.16.047 Westover Type Frioctono Meter</v>
      </c>
    </row>
    <row r="3813" spans="1:10" x14ac:dyDescent="0.25">
      <c r="A3813" s="1142">
        <v>2</v>
      </c>
      <c r="B3813" s="1142">
        <v>9</v>
      </c>
      <c r="C3813" s="1142">
        <v>1</v>
      </c>
      <c r="D3813" s="1142">
        <v>16</v>
      </c>
      <c r="E3813" s="1142">
        <v>48</v>
      </c>
      <c r="F3813" s="1143" t="str">
        <f t="shared" si="118"/>
        <v>02.09.01.16.048</v>
      </c>
      <c r="G3813" s="1144"/>
      <c r="H3813" s="1142" t="s">
        <v>4373</v>
      </c>
      <c r="J3813" s="1142" t="str">
        <f t="shared" si="119"/>
        <v>02.09.01.16.048 Brannock</v>
      </c>
    </row>
    <row r="3814" spans="1:10" x14ac:dyDescent="0.25">
      <c r="A3814" s="1142">
        <v>2</v>
      </c>
      <c r="B3814" s="1142">
        <v>9</v>
      </c>
      <c r="C3814" s="1142">
        <v>1</v>
      </c>
      <c r="D3814" s="1142">
        <v>16</v>
      </c>
      <c r="E3814" s="1142">
        <v>49</v>
      </c>
      <c r="F3814" s="1143" t="str">
        <f t="shared" si="118"/>
        <v>02.09.01.16.049</v>
      </c>
      <c r="G3814" s="1144"/>
      <c r="H3814" s="1142" t="s">
        <v>4374</v>
      </c>
      <c r="J3814" s="1142" t="str">
        <f t="shared" si="119"/>
        <v>02.09.01.16.049 Water Distilation Apparatus</v>
      </c>
    </row>
    <row r="3815" spans="1:10" x14ac:dyDescent="0.25">
      <c r="A3815" s="1142">
        <v>2</v>
      </c>
      <c r="B3815" s="1142">
        <v>9</v>
      </c>
      <c r="C3815" s="1142">
        <v>1</v>
      </c>
      <c r="D3815" s="1142">
        <v>16</v>
      </c>
      <c r="E3815" s="1142">
        <v>50</v>
      </c>
      <c r="F3815" s="1143" t="str">
        <f t="shared" si="118"/>
        <v>02.09.01.16.050</v>
      </c>
      <c r="G3815" s="1144"/>
      <c r="H3815" s="1142" t="s">
        <v>4375</v>
      </c>
      <c r="J3815" s="1142" t="str">
        <f t="shared" si="119"/>
        <v>02.09.01.16.050 Entaks</v>
      </c>
    </row>
    <row r="3816" spans="1:10" x14ac:dyDescent="0.25">
      <c r="A3816" s="1142">
        <v>2</v>
      </c>
      <c r="B3816" s="1142">
        <v>9</v>
      </c>
      <c r="C3816" s="1142">
        <v>1</v>
      </c>
      <c r="D3816" s="1142">
        <v>16</v>
      </c>
      <c r="E3816" s="1142">
        <v>51</v>
      </c>
      <c r="F3816" s="1143" t="str">
        <f t="shared" si="118"/>
        <v>02.09.01.16.051</v>
      </c>
      <c r="G3816" s="1144"/>
      <c r="H3816" s="1142" t="s">
        <v>4376</v>
      </c>
      <c r="J3816" s="1142" t="str">
        <f t="shared" si="119"/>
        <v>02.09.01.16.051 Homogin Mixer</v>
      </c>
    </row>
    <row r="3817" spans="1:10" x14ac:dyDescent="0.25">
      <c r="A3817" s="1142">
        <v>2</v>
      </c>
      <c r="B3817" s="1142">
        <v>9</v>
      </c>
      <c r="C3817" s="1142">
        <v>1</v>
      </c>
      <c r="D3817" s="1142">
        <v>16</v>
      </c>
      <c r="E3817" s="1142">
        <v>52</v>
      </c>
      <c r="F3817" s="1143" t="str">
        <f t="shared" si="118"/>
        <v>02.09.01.16.052</v>
      </c>
      <c r="G3817" s="1144"/>
      <c r="H3817" s="1142" t="s">
        <v>4377</v>
      </c>
      <c r="J3817" s="1142" t="str">
        <f t="shared" si="119"/>
        <v>02.09.01.16.052 Dry Bleding</v>
      </c>
    </row>
    <row r="3818" spans="1:10" x14ac:dyDescent="0.25">
      <c r="A3818" s="1142">
        <v>2</v>
      </c>
      <c r="B3818" s="1142">
        <v>9</v>
      </c>
      <c r="C3818" s="1142">
        <v>1</v>
      </c>
      <c r="D3818" s="1142">
        <v>16</v>
      </c>
      <c r="E3818" s="1142">
        <v>53</v>
      </c>
      <c r="F3818" s="1143" t="str">
        <f t="shared" si="118"/>
        <v>02.09.01.16.053</v>
      </c>
      <c r="G3818" s="1144"/>
      <c r="H3818" s="1142" t="s">
        <v>4378</v>
      </c>
      <c r="J3818" s="1142" t="str">
        <f t="shared" si="119"/>
        <v>02.09.01.16.053 Experimental Tanning Drum</v>
      </c>
    </row>
    <row r="3819" spans="1:10" x14ac:dyDescent="0.25">
      <c r="A3819" s="1142">
        <v>2</v>
      </c>
      <c r="B3819" s="1142">
        <v>9</v>
      </c>
      <c r="C3819" s="1142">
        <v>1</v>
      </c>
      <c r="D3819" s="1142">
        <v>16</v>
      </c>
      <c r="E3819" s="1142">
        <v>54</v>
      </c>
      <c r="F3819" s="1143" t="str">
        <f t="shared" si="118"/>
        <v>02.09.01.16.054</v>
      </c>
      <c r="G3819" s="1144"/>
      <c r="H3819" s="1142" t="s">
        <v>4379</v>
      </c>
      <c r="J3819" s="1142" t="str">
        <f t="shared" si="119"/>
        <v>02.09.01.16.054 Hide Processor</v>
      </c>
    </row>
    <row r="3820" spans="1:10" x14ac:dyDescent="0.25">
      <c r="A3820" s="1142">
        <v>2</v>
      </c>
      <c r="B3820" s="1142">
        <v>9</v>
      </c>
      <c r="C3820" s="1142">
        <v>1</v>
      </c>
      <c r="D3820" s="1142">
        <v>16</v>
      </c>
      <c r="E3820" s="1142">
        <v>55</v>
      </c>
      <c r="F3820" s="1143" t="str">
        <f t="shared" si="118"/>
        <v>02.09.01.16.055</v>
      </c>
      <c r="G3820" s="1144"/>
      <c r="H3820" s="1142" t="s">
        <v>4380</v>
      </c>
      <c r="J3820" s="1142" t="str">
        <f t="shared" si="119"/>
        <v>02.09.01.16.055 Tannox Drum</v>
      </c>
    </row>
    <row r="3821" spans="1:10" x14ac:dyDescent="0.25">
      <c r="A3821" s="1142">
        <v>2</v>
      </c>
      <c r="B3821" s="1142">
        <v>9</v>
      </c>
      <c r="C3821" s="1142">
        <v>1</v>
      </c>
      <c r="D3821" s="1142">
        <v>16</v>
      </c>
      <c r="E3821" s="1142">
        <v>56</v>
      </c>
      <c r="F3821" s="1143" t="str">
        <f t="shared" si="118"/>
        <v>02.09.01.16.056</v>
      </c>
      <c r="G3821" s="1144"/>
      <c r="H3821" s="1142" t="s">
        <v>4381</v>
      </c>
      <c r="J3821" s="1142" t="str">
        <f t="shared" si="119"/>
        <v>02.09.01.16.056 Plat Aluminium untuk Out Set</v>
      </c>
    </row>
    <row r="3822" spans="1:10" x14ac:dyDescent="0.25">
      <c r="A3822" s="1142">
        <v>2</v>
      </c>
      <c r="B3822" s="1142">
        <v>9</v>
      </c>
      <c r="C3822" s="1142">
        <v>1</v>
      </c>
      <c r="D3822" s="1142">
        <v>16</v>
      </c>
      <c r="E3822" s="1142">
        <v>57</v>
      </c>
      <c r="F3822" s="1143" t="str">
        <f t="shared" si="118"/>
        <v>02.09.01.16.057</v>
      </c>
      <c r="G3822" s="1144"/>
      <c r="H3822" s="1142" t="s">
        <v>4382</v>
      </c>
      <c r="J3822" s="1142" t="str">
        <f t="shared" si="119"/>
        <v>02.09.01.16.057 Alat untuk Mensol Fenasi Minyak Pelumas</v>
      </c>
    </row>
    <row r="3823" spans="1:10" x14ac:dyDescent="0.25">
      <c r="A3823" s="1142">
        <v>2</v>
      </c>
      <c r="B3823" s="1142">
        <v>9</v>
      </c>
      <c r="C3823" s="1142">
        <v>1</v>
      </c>
      <c r="D3823" s="1142">
        <v>16</v>
      </c>
      <c r="E3823" s="1142">
        <v>58</v>
      </c>
      <c r="F3823" s="1143" t="str">
        <f t="shared" si="118"/>
        <v>02.09.01.16.058</v>
      </c>
      <c r="G3823" s="1144"/>
      <c r="H3823" s="1142" t="s">
        <v>4383</v>
      </c>
      <c r="J3823" s="1142" t="str">
        <f t="shared" si="119"/>
        <v>02.09.01.16.058 Spec Tonic</v>
      </c>
    </row>
    <row r="3824" spans="1:10" x14ac:dyDescent="0.25">
      <c r="A3824" s="1142">
        <v>2</v>
      </c>
      <c r="B3824" s="1142">
        <v>9</v>
      </c>
      <c r="C3824" s="1142">
        <v>1</v>
      </c>
      <c r="D3824" s="1142">
        <v>16</v>
      </c>
      <c r="E3824" s="1142">
        <v>59</v>
      </c>
      <c r="F3824" s="1143" t="str">
        <f t="shared" si="118"/>
        <v>02.09.01.16.059</v>
      </c>
      <c r="G3824" s="1144"/>
      <c r="H3824" s="1142" t="s">
        <v>4384</v>
      </c>
      <c r="J3824" s="1142" t="str">
        <f t="shared" si="119"/>
        <v>02.09.01.16.059 Sp Fame Ability</v>
      </c>
    </row>
    <row r="3825" spans="1:10" x14ac:dyDescent="0.25">
      <c r="A3825" s="1142">
        <v>2</v>
      </c>
      <c r="B3825" s="1142">
        <v>9</v>
      </c>
      <c r="C3825" s="1142">
        <v>1</v>
      </c>
      <c r="D3825" s="1142">
        <v>16</v>
      </c>
      <c r="E3825" s="1142">
        <v>60</v>
      </c>
      <c r="F3825" s="1143" t="str">
        <f t="shared" si="118"/>
        <v>02.09.01.16.060</v>
      </c>
      <c r="G3825" s="1144"/>
      <c r="H3825" s="1142" t="s">
        <v>4385</v>
      </c>
      <c r="J3825" s="1142" t="str">
        <f t="shared" si="119"/>
        <v>02.09.01.16.060 Infared Spectro Foto Meter</v>
      </c>
    </row>
    <row r="3826" spans="1:10" x14ac:dyDescent="0.25">
      <c r="A3826" s="1142">
        <v>2</v>
      </c>
      <c r="B3826" s="1142">
        <v>9</v>
      </c>
      <c r="C3826" s="1142">
        <v>1</v>
      </c>
      <c r="D3826" s="1142">
        <v>16</v>
      </c>
      <c r="E3826" s="1142">
        <v>61</v>
      </c>
      <c r="F3826" s="1143" t="str">
        <f t="shared" si="118"/>
        <v>02.09.01.16.061</v>
      </c>
      <c r="G3826" s="1144"/>
      <c r="H3826" s="1142" t="s">
        <v>4386</v>
      </c>
      <c r="J3826" s="1142" t="str">
        <f t="shared" si="119"/>
        <v>02.09.01.16.061 Laboratory Spry Dryer</v>
      </c>
    </row>
    <row r="3827" spans="1:10" x14ac:dyDescent="0.25">
      <c r="A3827" s="1142">
        <v>2</v>
      </c>
      <c r="B3827" s="1142">
        <v>9</v>
      </c>
      <c r="C3827" s="1142">
        <v>1</v>
      </c>
      <c r="D3827" s="1142">
        <v>16</v>
      </c>
      <c r="E3827" s="1142">
        <v>62</v>
      </c>
      <c r="F3827" s="1143" t="str">
        <f t="shared" si="118"/>
        <v>02.09.01.16.062</v>
      </c>
      <c r="G3827" s="1144"/>
      <c r="H3827" s="1142" t="s">
        <v>4387</v>
      </c>
      <c r="J3827" s="1142" t="str">
        <f t="shared" si="119"/>
        <v>02.09.01.16.062 Lacto Meter</v>
      </c>
    </row>
    <row r="3828" spans="1:10" x14ac:dyDescent="0.25">
      <c r="A3828" s="1142">
        <v>2</v>
      </c>
      <c r="B3828" s="1142">
        <v>9</v>
      </c>
      <c r="C3828" s="1142">
        <v>1</v>
      </c>
      <c r="D3828" s="1142">
        <v>16</v>
      </c>
      <c r="E3828" s="1142">
        <v>63</v>
      </c>
      <c r="F3828" s="1143" t="str">
        <f t="shared" si="118"/>
        <v>02.09.01.16.063</v>
      </c>
      <c r="G3828" s="1144"/>
      <c r="H3828" s="1142" t="s">
        <v>4388</v>
      </c>
      <c r="J3828" s="1142" t="str">
        <f t="shared" si="119"/>
        <v>02.09.01.16.063 Filtartion System</v>
      </c>
    </row>
    <row r="3829" spans="1:10" x14ac:dyDescent="0.25">
      <c r="A3829" s="1142">
        <v>2</v>
      </c>
      <c r="B3829" s="1142">
        <v>9</v>
      </c>
      <c r="C3829" s="1142">
        <v>1</v>
      </c>
      <c r="D3829" s="1142">
        <v>16</v>
      </c>
      <c r="E3829" s="1142">
        <v>64</v>
      </c>
      <c r="F3829" s="1143" t="str">
        <f t="shared" si="118"/>
        <v>02.09.01.16.064</v>
      </c>
      <c r="G3829" s="1144"/>
      <c r="H3829" s="1142" t="s">
        <v>4389</v>
      </c>
      <c r="J3829" s="1142" t="str">
        <f t="shared" si="119"/>
        <v>02.09.01.16.064 Water Distilling</v>
      </c>
    </row>
    <row r="3830" spans="1:10" x14ac:dyDescent="0.25">
      <c r="A3830" s="1142">
        <v>2</v>
      </c>
      <c r="B3830" s="1142">
        <v>9</v>
      </c>
      <c r="C3830" s="1142">
        <v>1</v>
      </c>
      <c r="D3830" s="1142">
        <v>16</v>
      </c>
      <c r="E3830" s="1142">
        <v>65</v>
      </c>
      <c r="F3830" s="1143" t="str">
        <f t="shared" si="118"/>
        <v>02.09.01.16.065</v>
      </c>
      <c r="G3830" s="1144"/>
      <c r="H3830" s="1142" t="s">
        <v>4390</v>
      </c>
      <c r="J3830" s="1142" t="str">
        <f t="shared" si="119"/>
        <v>02.09.01.16.065 Aqua Meter/Titrator</v>
      </c>
    </row>
    <row r="3831" spans="1:10" x14ac:dyDescent="0.25">
      <c r="A3831" s="1142">
        <v>2</v>
      </c>
      <c r="B3831" s="1142">
        <v>9</v>
      </c>
      <c r="C3831" s="1142">
        <v>1</v>
      </c>
      <c r="D3831" s="1142">
        <v>16</v>
      </c>
      <c r="E3831" s="1142">
        <v>66</v>
      </c>
      <c r="F3831" s="1143" t="str">
        <f t="shared" si="118"/>
        <v>02.09.01.16.066</v>
      </c>
      <c r="G3831" s="1144"/>
      <c r="H3831" s="1142" t="s">
        <v>4391</v>
      </c>
      <c r="J3831" s="1142" t="str">
        <f t="shared" si="119"/>
        <v>02.09.01.16.066 Road Coater</v>
      </c>
    </row>
    <row r="3832" spans="1:10" x14ac:dyDescent="0.25">
      <c r="A3832" s="1142">
        <v>2</v>
      </c>
      <c r="B3832" s="1142">
        <v>9</v>
      </c>
      <c r="C3832" s="1142">
        <v>1</v>
      </c>
      <c r="D3832" s="1142">
        <v>16</v>
      </c>
      <c r="E3832" s="1142">
        <v>67</v>
      </c>
      <c r="F3832" s="1143" t="str">
        <f t="shared" si="118"/>
        <v>02.09.01.16.067</v>
      </c>
      <c r="G3832" s="1144"/>
      <c r="H3832" s="1142" t="s">
        <v>4392</v>
      </c>
      <c r="J3832" s="1142" t="str">
        <f t="shared" si="119"/>
        <v>02.09.01.16.067 Alat Pemisah Biuh ( Foam Seperator)</v>
      </c>
    </row>
    <row r="3833" spans="1:10" x14ac:dyDescent="0.25">
      <c r="A3833" s="1142">
        <v>2</v>
      </c>
      <c r="B3833" s="1142">
        <v>9</v>
      </c>
      <c r="C3833" s="1142">
        <v>1</v>
      </c>
      <c r="D3833" s="1142">
        <v>16</v>
      </c>
      <c r="E3833" s="1142">
        <v>68</v>
      </c>
      <c r="F3833" s="1143" t="str">
        <f t="shared" si="118"/>
        <v>02.09.01.16.068</v>
      </c>
      <c r="G3833" s="1144"/>
      <c r="H3833" s="1142" t="s">
        <v>4393</v>
      </c>
      <c r="J3833" s="1142" t="str">
        <f t="shared" si="119"/>
        <v>02.09.01.16.068 Mini Mil Computerized Laboratory Digester</v>
      </c>
    </row>
    <row r="3834" spans="1:10" x14ac:dyDescent="0.25">
      <c r="A3834" s="1142">
        <v>2</v>
      </c>
      <c r="B3834" s="1142">
        <v>9</v>
      </c>
      <c r="C3834" s="1142">
        <v>1</v>
      </c>
      <c r="D3834" s="1142">
        <v>16</v>
      </c>
      <c r="E3834" s="1142">
        <v>69</v>
      </c>
      <c r="F3834" s="1143" t="str">
        <f t="shared" si="118"/>
        <v>02.09.01.16.069</v>
      </c>
      <c r="G3834" s="1144"/>
      <c r="H3834" s="1142" t="s">
        <v>4394</v>
      </c>
      <c r="J3834" s="1142" t="str">
        <f t="shared" si="119"/>
        <v>02.09.01.16.069 Peralatan Chloreine Injector</v>
      </c>
    </row>
    <row r="3835" spans="1:10" x14ac:dyDescent="0.25">
      <c r="A3835" s="1142">
        <v>2</v>
      </c>
      <c r="B3835" s="1142">
        <v>9</v>
      </c>
      <c r="C3835" s="1142">
        <v>1</v>
      </c>
      <c r="D3835" s="1142">
        <v>16</v>
      </c>
      <c r="E3835" s="1142">
        <v>70</v>
      </c>
      <c r="F3835" s="1143" t="str">
        <f t="shared" si="118"/>
        <v>02.09.01.16.070</v>
      </c>
      <c r="G3835" s="1144"/>
      <c r="H3835" s="1142" t="s">
        <v>4395</v>
      </c>
      <c r="J3835" s="1142" t="str">
        <f t="shared" si="119"/>
        <v>02.09.01.16.070 Alat Pembuat Pelet</v>
      </c>
    </row>
    <row r="3836" spans="1:10" x14ac:dyDescent="0.25">
      <c r="A3836" s="1142">
        <v>2</v>
      </c>
      <c r="B3836" s="1142">
        <v>9</v>
      </c>
      <c r="C3836" s="1142">
        <v>1</v>
      </c>
      <c r="D3836" s="1142">
        <v>16</v>
      </c>
      <c r="E3836" s="1142">
        <v>71</v>
      </c>
      <c r="F3836" s="1143" t="str">
        <f t="shared" si="118"/>
        <v>02.09.01.16.071</v>
      </c>
      <c r="G3836" s="1144"/>
      <c r="H3836" s="1142" t="s">
        <v>4396</v>
      </c>
      <c r="J3836" s="1142" t="str">
        <f t="shared" si="119"/>
        <v>02.09.01.16.071 Peralatan Pemcampur Kompos &amp; Bio Stabilizer</v>
      </c>
    </row>
    <row r="3837" spans="1:10" x14ac:dyDescent="0.25">
      <c r="A3837" s="1142">
        <v>2</v>
      </c>
      <c r="B3837" s="1142">
        <v>9</v>
      </c>
      <c r="C3837" s="1142">
        <v>1</v>
      </c>
      <c r="D3837" s="1142">
        <v>16</v>
      </c>
      <c r="E3837" s="1142">
        <v>72</v>
      </c>
      <c r="F3837" s="1143" t="str">
        <f t="shared" si="118"/>
        <v>02.09.01.16.072</v>
      </c>
      <c r="G3837" s="1144"/>
      <c r="H3837" s="1142" t="s">
        <v>4397</v>
      </c>
      <c r="J3837" s="1142" t="str">
        <f t="shared" si="119"/>
        <v>02.09.01.16.072 Gas Orsat Apparatus</v>
      </c>
    </row>
    <row r="3838" spans="1:10" x14ac:dyDescent="0.25">
      <c r="A3838" s="1142">
        <v>2</v>
      </c>
      <c r="B3838" s="1142">
        <v>9</v>
      </c>
      <c r="C3838" s="1142">
        <v>1</v>
      </c>
      <c r="D3838" s="1142">
        <v>16</v>
      </c>
      <c r="E3838" s="1142">
        <v>73</v>
      </c>
      <c r="F3838" s="1143" t="str">
        <f t="shared" si="118"/>
        <v>02.09.01.16.073</v>
      </c>
      <c r="G3838" s="1144"/>
      <c r="H3838" s="1142" t="s">
        <v>4398</v>
      </c>
      <c r="J3838" s="1142" t="str">
        <f t="shared" si="119"/>
        <v>02.09.01.16.073 Reaktor Anaerobic</v>
      </c>
    </row>
    <row r="3839" spans="1:10" x14ac:dyDescent="0.25">
      <c r="A3839" s="1142">
        <v>2</v>
      </c>
      <c r="B3839" s="1142">
        <v>9</v>
      </c>
      <c r="C3839" s="1142">
        <v>1</v>
      </c>
      <c r="D3839" s="1142">
        <v>16</v>
      </c>
      <c r="E3839" s="1142">
        <v>74</v>
      </c>
      <c r="F3839" s="1143" t="str">
        <f t="shared" si="118"/>
        <v>02.09.01.16.074</v>
      </c>
      <c r="G3839" s="1144"/>
      <c r="H3839" s="1142" t="s">
        <v>4399</v>
      </c>
      <c r="J3839" s="1142" t="str">
        <f t="shared" si="119"/>
        <v>02.09.01.16.074 Alat ultra Filtrasi</v>
      </c>
    </row>
    <row r="3840" spans="1:10" x14ac:dyDescent="0.25">
      <c r="A3840" s="1142">
        <v>2</v>
      </c>
      <c r="B3840" s="1142">
        <v>9</v>
      </c>
      <c r="C3840" s="1142">
        <v>1</v>
      </c>
      <c r="D3840" s="1142">
        <v>16</v>
      </c>
      <c r="E3840" s="1142">
        <v>75</v>
      </c>
      <c r="F3840" s="1143" t="str">
        <f t="shared" si="118"/>
        <v>02.09.01.16.075</v>
      </c>
      <c r="G3840" s="1144"/>
      <c r="H3840" s="1142" t="s">
        <v>4400</v>
      </c>
      <c r="J3840" s="1142" t="str">
        <f t="shared" si="119"/>
        <v>02.09.01.16.075 Kjeltec Auto System II</v>
      </c>
    </row>
    <row r="3841" spans="1:10" x14ac:dyDescent="0.25">
      <c r="A3841" s="1142">
        <v>2</v>
      </c>
      <c r="B3841" s="1142">
        <v>9</v>
      </c>
      <c r="C3841" s="1142">
        <v>1</v>
      </c>
      <c r="D3841" s="1142">
        <v>16</v>
      </c>
      <c r="E3841" s="1142">
        <v>76</v>
      </c>
      <c r="F3841" s="1143" t="str">
        <f t="shared" si="118"/>
        <v>02.09.01.16.076</v>
      </c>
      <c r="G3841" s="1144"/>
      <c r="H3841" s="1142" t="s">
        <v>4401</v>
      </c>
      <c r="J3841" s="1142" t="str">
        <f t="shared" si="119"/>
        <v>02.09.01.16.076 Metting Point Apparatus Thermolyn</v>
      </c>
    </row>
    <row r="3842" spans="1:10" x14ac:dyDescent="0.25">
      <c r="A3842" s="1142">
        <v>2</v>
      </c>
      <c r="B3842" s="1142">
        <v>9</v>
      </c>
      <c r="C3842" s="1142">
        <v>1</v>
      </c>
      <c r="D3842" s="1142">
        <v>16</v>
      </c>
      <c r="E3842" s="1142">
        <v>77</v>
      </c>
      <c r="F3842" s="1143" t="str">
        <f t="shared" si="118"/>
        <v>02.09.01.16.077</v>
      </c>
      <c r="G3842" s="1144"/>
      <c r="H3842" s="1142" t="s">
        <v>4402</v>
      </c>
      <c r="J3842" s="1142" t="str">
        <f t="shared" si="119"/>
        <v>02.09.01.16.077 Portable Oil Counter Meter</v>
      </c>
    </row>
    <row r="3843" spans="1:10" x14ac:dyDescent="0.25">
      <c r="A3843" s="1142">
        <v>2</v>
      </c>
      <c r="B3843" s="1142">
        <v>9</v>
      </c>
      <c r="C3843" s="1142">
        <v>1</v>
      </c>
      <c r="D3843" s="1142">
        <v>16</v>
      </c>
      <c r="E3843" s="1142">
        <v>78</v>
      </c>
      <c r="F3843" s="1143" t="str">
        <f t="shared" si="118"/>
        <v>02.09.01.16.078</v>
      </c>
      <c r="G3843" s="1144"/>
      <c r="H3843" s="1142" t="s">
        <v>4403</v>
      </c>
      <c r="J3843" s="1142" t="str">
        <f t="shared" si="119"/>
        <v>02.09.01.16.078 Soxtec System (Tecator)</v>
      </c>
    </row>
    <row r="3844" spans="1:10" x14ac:dyDescent="0.25">
      <c r="A3844" s="1142">
        <v>2</v>
      </c>
      <c r="B3844" s="1142">
        <v>9</v>
      </c>
      <c r="C3844" s="1142">
        <v>1</v>
      </c>
      <c r="D3844" s="1142">
        <v>16</v>
      </c>
      <c r="E3844" s="1142">
        <v>79</v>
      </c>
      <c r="F3844" s="1143" t="str">
        <f t="shared" ref="F3844:F3907" si="120">IF(A3844&lt;&gt;"",RIGHT("0"&amp;A3844,2)&amp;"."&amp;RIGHT("0"&amp;B3844,2)&amp;"."&amp;RIGHT("0"&amp;C3844,2)&amp;"."&amp;RIGHT("0"&amp;D3844,2)&amp;"."&amp;IF(LEN(E3844)&lt;3,RIGHT("00"&amp;E3844,3),E3844),"")</f>
        <v>02.09.01.16.079</v>
      </c>
      <c r="G3844" s="1144"/>
      <c r="H3844" s="1142" t="s">
        <v>4404</v>
      </c>
      <c r="J3844" s="1142" t="str">
        <f t="shared" ref="J3844:J3907" si="121">F3844&amp;" "&amp;H3844</f>
        <v>02.09.01.16.079 Salinity Conductivity/Temperatur</v>
      </c>
    </row>
    <row r="3845" spans="1:10" x14ac:dyDescent="0.25">
      <c r="A3845" s="1142">
        <v>2</v>
      </c>
      <c r="B3845" s="1142">
        <v>9</v>
      </c>
      <c r="C3845" s="1142">
        <v>1</v>
      </c>
      <c r="D3845" s="1142">
        <v>16</v>
      </c>
      <c r="E3845" s="1142">
        <v>80</v>
      </c>
      <c r="F3845" s="1143" t="str">
        <f t="shared" si="120"/>
        <v>02.09.01.16.080</v>
      </c>
      <c r="G3845" s="1144"/>
      <c r="H3845" s="1142" t="s">
        <v>4405</v>
      </c>
      <c r="J3845" s="1142" t="str">
        <f t="shared" si="121"/>
        <v>02.09.01.16.080 Titrator</v>
      </c>
    </row>
    <row r="3846" spans="1:10" x14ac:dyDescent="0.25">
      <c r="A3846" s="1142">
        <v>2</v>
      </c>
      <c r="B3846" s="1142">
        <v>9</v>
      </c>
      <c r="C3846" s="1142">
        <v>1</v>
      </c>
      <c r="D3846" s="1142">
        <v>16</v>
      </c>
      <c r="E3846" s="1142">
        <v>81</v>
      </c>
      <c r="F3846" s="1143" t="str">
        <f t="shared" si="120"/>
        <v>02.09.01.16.081</v>
      </c>
      <c r="G3846" s="1144"/>
      <c r="H3846" s="1142" t="s">
        <v>4406</v>
      </c>
      <c r="J3846" s="1142" t="str">
        <f t="shared" si="121"/>
        <v>02.09.01.16.081 Wild Zoom Stereo Microscope</v>
      </c>
    </row>
    <row r="3847" spans="1:10" x14ac:dyDescent="0.25">
      <c r="A3847" s="1142">
        <v>2</v>
      </c>
      <c r="B3847" s="1142">
        <v>9</v>
      </c>
      <c r="C3847" s="1142">
        <v>1</v>
      </c>
      <c r="D3847" s="1142">
        <v>16</v>
      </c>
      <c r="E3847" s="1142">
        <v>82</v>
      </c>
      <c r="F3847" s="1143" t="str">
        <f t="shared" si="120"/>
        <v>02.09.01.16.082</v>
      </c>
      <c r="G3847" s="1144"/>
      <c r="H3847" s="1142" t="s">
        <v>4407</v>
      </c>
      <c r="J3847" s="1142" t="str">
        <f t="shared" si="121"/>
        <v>02.09.01.16.082 TV Monitor</v>
      </c>
    </row>
    <row r="3848" spans="1:10" x14ac:dyDescent="0.25">
      <c r="A3848" s="1142">
        <v>2</v>
      </c>
      <c r="B3848" s="1142">
        <v>9</v>
      </c>
      <c r="C3848" s="1142">
        <v>1</v>
      </c>
      <c r="D3848" s="1142">
        <v>16</v>
      </c>
      <c r="E3848" s="1142">
        <v>83</v>
      </c>
      <c r="F3848" s="1143" t="str">
        <f t="shared" si="120"/>
        <v>02.09.01.16.083</v>
      </c>
      <c r="G3848" s="1144"/>
      <c r="H3848" s="1142" t="s">
        <v>4408</v>
      </c>
      <c r="J3848" s="1142" t="str">
        <f t="shared" si="121"/>
        <v>02.09.01.16.083 Hydrolic Lab Press</v>
      </c>
    </row>
    <row r="3849" spans="1:10" x14ac:dyDescent="0.25">
      <c r="A3849" s="1142">
        <v>2</v>
      </c>
      <c r="B3849" s="1142">
        <v>9</v>
      </c>
      <c r="C3849" s="1142">
        <v>1</v>
      </c>
      <c r="D3849" s="1142">
        <v>16</v>
      </c>
      <c r="E3849" s="1142">
        <v>84</v>
      </c>
      <c r="F3849" s="1143" t="str">
        <f t="shared" si="120"/>
        <v>02.09.01.16.084</v>
      </c>
      <c r="G3849" s="1144"/>
      <c r="H3849" s="1142" t="s">
        <v>4409</v>
      </c>
      <c r="J3849" s="1142" t="str">
        <f t="shared" si="121"/>
        <v>02.09.01.16.084 Mini Pump Air Sampel Flow Meter</v>
      </c>
    </row>
    <row r="3850" spans="1:10" x14ac:dyDescent="0.25">
      <c r="A3850" s="1142">
        <v>2</v>
      </c>
      <c r="B3850" s="1142">
        <v>9</v>
      </c>
      <c r="C3850" s="1142">
        <v>1</v>
      </c>
      <c r="D3850" s="1142">
        <v>16</v>
      </c>
      <c r="E3850" s="1142">
        <v>85</v>
      </c>
      <c r="F3850" s="1143" t="str">
        <f t="shared" si="120"/>
        <v>02.09.01.16.085</v>
      </c>
      <c r="G3850" s="1144"/>
      <c r="H3850" s="1142" t="s">
        <v>1345</v>
      </c>
      <c r="J3850" s="1142" t="str">
        <f t="shared" si="121"/>
        <v>02.09.01.16.085 Evaporator</v>
      </c>
    </row>
    <row r="3851" spans="1:10" x14ac:dyDescent="0.25">
      <c r="A3851" s="1142">
        <v>2</v>
      </c>
      <c r="B3851" s="1142">
        <v>9</v>
      </c>
      <c r="C3851" s="1142">
        <v>1</v>
      </c>
      <c r="D3851" s="1142">
        <v>16</v>
      </c>
      <c r="E3851" s="1142">
        <v>86</v>
      </c>
      <c r="F3851" s="1143" t="str">
        <f t="shared" si="120"/>
        <v>02.09.01.16.086</v>
      </c>
      <c r="G3851" s="1144"/>
      <c r="H3851" s="1142" t="s">
        <v>4410</v>
      </c>
      <c r="J3851" s="1142" t="str">
        <f t="shared" si="121"/>
        <v>02.09.01.16.086 Air Sampier</v>
      </c>
    </row>
    <row r="3852" spans="1:10" x14ac:dyDescent="0.25">
      <c r="A3852" s="1142">
        <v>2</v>
      </c>
      <c r="B3852" s="1142">
        <v>9</v>
      </c>
      <c r="C3852" s="1142">
        <v>1</v>
      </c>
      <c r="D3852" s="1142">
        <v>16</v>
      </c>
      <c r="E3852" s="1142">
        <v>87</v>
      </c>
      <c r="F3852" s="1143" t="str">
        <f t="shared" si="120"/>
        <v>02.09.01.16.087</v>
      </c>
      <c r="G3852" s="1144"/>
      <c r="H3852" s="1142" t="s">
        <v>4411</v>
      </c>
      <c r="J3852" s="1142" t="str">
        <f t="shared" si="121"/>
        <v>02.09.01.16.087 Multi Purpose</v>
      </c>
    </row>
    <row r="3853" spans="1:10" x14ac:dyDescent="0.25">
      <c r="A3853" s="1142">
        <v>2</v>
      </c>
      <c r="B3853" s="1142">
        <v>9</v>
      </c>
      <c r="C3853" s="1142">
        <v>1</v>
      </c>
      <c r="D3853" s="1142">
        <v>16</v>
      </c>
      <c r="E3853" s="1142">
        <v>88</v>
      </c>
      <c r="F3853" s="1143" t="str">
        <f t="shared" si="120"/>
        <v>02.09.01.16.088</v>
      </c>
      <c r="G3853" s="1144"/>
      <c r="H3853" s="1142" t="s">
        <v>4412</v>
      </c>
      <c r="J3853" s="1142" t="str">
        <f t="shared" si="121"/>
        <v>02.09.01.16.088 Freenes Tester</v>
      </c>
    </row>
    <row r="3854" spans="1:10" x14ac:dyDescent="0.25">
      <c r="A3854" s="1142">
        <v>2</v>
      </c>
      <c r="B3854" s="1142">
        <v>9</v>
      </c>
      <c r="C3854" s="1142">
        <v>1</v>
      </c>
      <c r="D3854" s="1142">
        <v>16</v>
      </c>
      <c r="E3854" s="1142">
        <v>89</v>
      </c>
      <c r="F3854" s="1143" t="str">
        <f t="shared" si="120"/>
        <v>02.09.01.16.089</v>
      </c>
      <c r="G3854" s="1144"/>
      <c r="H3854" s="1142" t="s">
        <v>4413</v>
      </c>
      <c r="J3854" s="1142" t="str">
        <f t="shared" si="121"/>
        <v>02.09.01.16.089 Spineret</v>
      </c>
    </row>
    <row r="3855" spans="1:10" x14ac:dyDescent="0.25">
      <c r="A3855" s="1142">
        <v>2</v>
      </c>
      <c r="B3855" s="1142">
        <v>9</v>
      </c>
      <c r="C3855" s="1142">
        <v>1</v>
      </c>
      <c r="D3855" s="1142">
        <v>16</v>
      </c>
      <c r="E3855" s="1142">
        <v>90</v>
      </c>
      <c r="F3855" s="1143" t="str">
        <f t="shared" si="120"/>
        <v>02.09.01.16.090</v>
      </c>
      <c r="G3855" s="1144"/>
      <c r="H3855" s="1142" t="s">
        <v>4414</v>
      </c>
      <c r="J3855" s="1142" t="str">
        <f t="shared" si="121"/>
        <v>02.09.01.16.090 Ink Hubber Tester</v>
      </c>
    </row>
    <row r="3856" spans="1:10" x14ac:dyDescent="0.25">
      <c r="A3856" s="1142">
        <v>2</v>
      </c>
      <c r="B3856" s="1142">
        <v>9</v>
      </c>
      <c r="C3856" s="1142">
        <v>1</v>
      </c>
      <c r="D3856" s="1142">
        <v>16</v>
      </c>
      <c r="E3856" s="1142">
        <v>91</v>
      </c>
      <c r="F3856" s="1143" t="str">
        <f t="shared" si="120"/>
        <v>02.09.01.16.091</v>
      </c>
      <c r="G3856" s="1144"/>
      <c r="H3856" s="1142" t="s">
        <v>4415</v>
      </c>
      <c r="J3856" s="1142" t="str">
        <f t="shared" si="121"/>
        <v>02.09.01.16.091 Hydropulper</v>
      </c>
    </row>
    <row r="3857" spans="1:10" x14ac:dyDescent="0.25">
      <c r="A3857" s="1142">
        <v>2</v>
      </c>
      <c r="B3857" s="1142">
        <v>9</v>
      </c>
      <c r="C3857" s="1142">
        <v>1</v>
      </c>
      <c r="D3857" s="1142">
        <v>16</v>
      </c>
      <c r="E3857" s="1142">
        <v>92</v>
      </c>
      <c r="F3857" s="1143" t="str">
        <f t="shared" si="120"/>
        <v>02.09.01.16.092</v>
      </c>
      <c r="G3857" s="1144"/>
      <c r="H3857" s="1142" t="s">
        <v>4416</v>
      </c>
      <c r="J3857" s="1142" t="str">
        <f t="shared" si="121"/>
        <v>02.09.01.16.092 Niagara Beater</v>
      </c>
    </row>
    <row r="3858" spans="1:10" x14ac:dyDescent="0.25">
      <c r="A3858" s="1142">
        <v>2</v>
      </c>
      <c r="B3858" s="1142">
        <v>9</v>
      </c>
      <c r="C3858" s="1142">
        <v>1</v>
      </c>
      <c r="D3858" s="1142">
        <v>16</v>
      </c>
      <c r="E3858" s="1142">
        <v>93</v>
      </c>
      <c r="F3858" s="1143" t="str">
        <f t="shared" si="120"/>
        <v>02.09.01.16.093</v>
      </c>
      <c r="G3858" s="1144"/>
      <c r="H3858" s="1142" t="s">
        <v>4417</v>
      </c>
      <c r="J3858" s="1142" t="str">
        <f t="shared" si="121"/>
        <v>02.09.01.16.093 Oil Penetration Tester</v>
      </c>
    </row>
    <row r="3859" spans="1:10" x14ac:dyDescent="0.25">
      <c r="A3859" s="1142">
        <v>2</v>
      </c>
      <c r="B3859" s="1142">
        <v>9</v>
      </c>
      <c r="C3859" s="1142">
        <v>1</v>
      </c>
      <c r="D3859" s="1142">
        <v>16</v>
      </c>
      <c r="E3859" s="1142">
        <v>94</v>
      </c>
      <c r="F3859" s="1143" t="str">
        <f t="shared" si="120"/>
        <v>02.09.01.16.094</v>
      </c>
      <c r="G3859" s="1144"/>
      <c r="H3859" s="1142" t="s">
        <v>4418</v>
      </c>
      <c r="J3859" s="1142" t="str">
        <f t="shared" si="121"/>
        <v>02.09.01.16.094 HCL Burner</v>
      </c>
    </row>
    <row r="3860" spans="1:10" x14ac:dyDescent="0.25">
      <c r="A3860" s="1142">
        <v>2</v>
      </c>
      <c r="B3860" s="1142">
        <v>9</v>
      </c>
      <c r="C3860" s="1142">
        <v>1</v>
      </c>
      <c r="D3860" s="1142">
        <v>16</v>
      </c>
      <c r="E3860" s="1142">
        <v>95</v>
      </c>
      <c r="F3860" s="1143" t="str">
        <f t="shared" si="120"/>
        <v>02.09.01.16.095</v>
      </c>
      <c r="G3860" s="1144"/>
      <c r="H3860" s="1142" t="s">
        <v>4419</v>
      </c>
      <c r="J3860" s="1142" t="str">
        <f t="shared" si="121"/>
        <v>02.09.01.16.095 Packing Test</v>
      </c>
    </row>
    <row r="3861" spans="1:10" x14ac:dyDescent="0.25">
      <c r="A3861" s="1142">
        <v>2</v>
      </c>
      <c r="B3861" s="1142">
        <v>9</v>
      </c>
      <c r="C3861" s="1142">
        <v>1</v>
      </c>
      <c r="D3861" s="1142">
        <v>16</v>
      </c>
      <c r="E3861" s="1142">
        <v>96</v>
      </c>
      <c r="F3861" s="1143" t="str">
        <f t="shared" si="120"/>
        <v>02.09.01.16.096</v>
      </c>
      <c r="G3861" s="1144"/>
      <c r="H3861" s="1142" t="s">
        <v>4420</v>
      </c>
      <c r="J3861" s="1142" t="str">
        <f t="shared" si="121"/>
        <v>02.09.01.16.096 Concora Unit</v>
      </c>
    </row>
    <row r="3862" spans="1:10" x14ac:dyDescent="0.25">
      <c r="A3862" s="1142">
        <v>2</v>
      </c>
      <c r="B3862" s="1142">
        <v>9</v>
      </c>
      <c r="C3862" s="1142">
        <v>1</v>
      </c>
      <c r="D3862" s="1142">
        <v>16</v>
      </c>
      <c r="E3862" s="1142">
        <v>97</v>
      </c>
      <c r="F3862" s="1143" t="str">
        <f t="shared" si="120"/>
        <v>02.09.01.16.097</v>
      </c>
      <c r="G3862" s="1144"/>
      <c r="H3862" s="1142" t="s">
        <v>4421</v>
      </c>
      <c r="J3862" s="1142" t="str">
        <f t="shared" si="121"/>
        <v>02.09.01.16.097 Hygrometer Ruang  Round</v>
      </c>
    </row>
    <row r="3863" spans="1:10" x14ac:dyDescent="0.25">
      <c r="A3863" s="1142">
        <v>2</v>
      </c>
      <c r="B3863" s="1142">
        <v>9</v>
      </c>
      <c r="C3863" s="1142">
        <v>1</v>
      </c>
      <c r="D3863" s="1142">
        <v>16</v>
      </c>
      <c r="E3863" s="1142">
        <v>98</v>
      </c>
      <c r="F3863" s="1143" t="str">
        <f t="shared" si="120"/>
        <v>02.09.01.16.098</v>
      </c>
      <c r="G3863" s="1144"/>
      <c r="H3863" s="1142" t="s">
        <v>4422</v>
      </c>
      <c r="J3863" s="1142" t="str">
        <f t="shared" si="121"/>
        <v>02.09.01.16.098 Phase Conterase</v>
      </c>
    </row>
    <row r="3864" spans="1:10" x14ac:dyDescent="0.25">
      <c r="A3864" s="1142">
        <v>2</v>
      </c>
      <c r="B3864" s="1142">
        <v>9</v>
      </c>
      <c r="C3864" s="1142">
        <v>1</v>
      </c>
      <c r="D3864" s="1142">
        <v>16</v>
      </c>
      <c r="E3864" s="1142">
        <v>99</v>
      </c>
      <c r="F3864" s="1143" t="str">
        <f t="shared" si="120"/>
        <v>02.09.01.16.099</v>
      </c>
      <c r="G3864" s="1144"/>
      <c r="H3864" s="1142" t="s">
        <v>4423</v>
      </c>
      <c r="J3864" s="1142" t="str">
        <f t="shared" si="121"/>
        <v>02.09.01.16.099 Alat Lab. Kimia  Lain-Lain</v>
      </c>
    </row>
    <row r="3865" spans="1:10" x14ac:dyDescent="0.25">
      <c r="A3865" s="1142">
        <v>2</v>
      </c>
      <c r="B3865" s="1142">
        <v>9</v>
      </c>
      <c r="C3865" s="1142">
        <v>1</v>
      </c>
      <c r="D3865" s="1142">
        <v>17</v>
      </c>
      <c r="E3865" s="1142">
        <v>1</v>
      </c>
      <c r="F3865" s="1143" t="str">
        <f t="shared" si="120"/>
        <v>02.09.01.17.001</v>
      </c>
      <c r="G3865" s="1144"/>
      <c r="H3865" s="1142" t="s">
        <v>4424</v>
      </c>
      <c r="J3865" s="1142" t="str">
        <f t="shared" si="121"/>
        <v>02.09.01.17.001 Hydrolic Pump</v>
      </c>
    </row>
    <row r="3866" spans="1:10" x14ac:dyDescent="0.25">
      <c r="A3866" s="1142">
        <v>2</v>
      </c>
      <c r="B3866" s="1142">
        <v>9</v>
      </c>
      <c r="C3866" s="1142">
        <v>1</v>
      </c>
      <c r="D3866" s="1142">
        <v>17</v>
      </c>
      <c r="E3866" s="1142">
        <v>2</v>
      </c>
      <c r="F3866" s="1143" t="str">
        <f t="shared" si="120"/>
        <v>02.09.01.17.002</v>
      </c>
      <c r="G3866" s="1144"/>
      <c r="H3866" s="1142" t="s">
        <v>4425</v>
      </c>
      <c r="J3866" s="1142" t="str">
        <f t="shared" si="121"/>
        <v>02.09.01.17.002 Electrophoresis</v>
      </c>
    </row>
    <row r="3867" spans="1:10" x14ac:dyDescent="0.25">
      <c r="A3867" s="1142">
        <v>2</v>
      </c>
      <c r="B3867" s="1142">
        <v>9</v>
      </c>
      <c r="C3867" s="1142">
        <v>1</v>
      </c>
      <c r="D3867" s="1142">
        <v>17</v>
      </c>
      <c r="E3867" s="1142">
        <v>3</v>
      </c>
      <c r="F3867" s="1143" t="str">
        <f t="shared" si="120"/>
        <v>02.09.01.17.003</v>
      </c>
      <c r="G3867" s="1144"/>
      <c r="H3867" s="1142" t="s">
        <v>4426</v>
      </c>
      <c r="J3867" s="1142" t="str">
        <f t="shared" si="121"/>
        <v>02.09.01.17.003 Densitometer for Protein</v>
      </c>
    </row>
    <row r="3868" spans="1:10" x14ac:dyDescent="0.25">
      <c r="A3868" s="1142">
        <v>2</v>
      </c>
      <c r="B3868" s="1142">
        <v>9</v>
      </c>
      <c r="C3868" s="1142">
        <v>1</v>
      </c>
      <c r="D3868" s="1142">
        <v>17</v>
      </c>
      <c r="E3868" s="1142">
        <v>4</v>
      </c>
      <c r="F3868" s="1143" t="str">
        <f t="shared" si="120"/>
        <v>02.09.01.17.004</v>
      </c>
      <c r="G3868" s="1144"/>
      <c r="H3868" s="1142" t="s">
        <v>4427</v>
      </c>
      <c r="J3868" s="1142" t="str">
        <f t="shared" si="121"/>
        <v>02.09.01.17.004 Flame Photometer</v>
      </c>
    </row>
    <row r="3869" spans="1:10" x14ac:dyDescent="0.25">
      <c r="A3869" s="1142">
        <v>2</v>
      </c>
      <c r="B3869" s="1142">
        <v>9</v>
      </c>
      <c r="C3869" s="1142">
        <v>1</v>
      </c>
      <c r="D3869" s="1142">
        <v>17</v>
      </c>
      <c r="E3869" s="1142">
        <v>5</v>
      </c>
      <c r="F3869" s="1143" t="str">
        <f t="shared" si="120"/>
        <v>02.09.01.17.005</v>
      </c>
      <c r="G3869" s="1144"/>
      <c r="H3869" s="1142" t="s">
        <v>3113</v>
      </c>
      <c r="J3869" s="1142" t="str">
        <f t="shared" si="121"/>
        <v>02.09.01.17.005 Dry Oven</v>
      </c>
    </row>
    <row r="3870" spans="1:10" x14ac:dyDescent="0.25">
      <c r="A3870" s="1142">
        <v>2</v>
      </c>
      <c r="B3870" s="1142">
        <v>9</v>
      </c>
      <c r="C3870" s="1142">
        <v>1</v>
      </c>
      <c r="D3870" s="1142">
        <v>17</v>
      </c>
      <c r="E3870" s="1142">
        <v>6</v>
      </c>
      <c r="F3870" s="1143" t="str">
        <f t="shared" si="120"/>
        <v>02.09.01.17.006</v>
      </c>
      <c r="G3870" s="1144"/>
      <c r="H3870" s="1142" t="s">
        <v>4428</v>
      </c>
      <c r="J3870" s="1142" t="str">
        <f t="shared" si="121"/>
        <v>02.09.01.17.006 Chloridemeter</v>
      </c>
    </row>
    <row r="3871" spans="1:10" x14ac:dyDescent="0.25">
      <c r="A3871" s="1142">
        <v>2</v>
      </c>
      <c r="B3871" s="1142">
        <v>9</v>
      </c>
      <c r="C3871" s="1142">
        <v>1</v>
      </c>
      <c r="D3871" s="1142">
        <v>17</v>
      </c>
      <c r="E3871" s="1142">
        <v>7</v>
      </c>
      <c r="F3871" s="1143" t="str">
        <f t="shared" si="120"/>
        <v>02.09.01.17.007</v>
      </c>
      <c r="G3871" s="1144"/>
      <c r="H3871" s="1142" t="s">
        <v>4429</v>
      </c>
      <c r="J3871" s="1142" t="str">
        <f t="shared" si="121"/>
        <v>02.09.01.17.007 Blood Cell Counter</v>
      </c>
    </row>
    <row r="3872" spans="1:10" x14ac:dyDescent="0.25">
      <c r="A3872" s="1142">
        <v>2</v>
      </c>
      <c r="B3872" s="1142">
        <v>9</v>
      </c>
      <c r="C3872" s="1142">
        <v>1</v>
      </c>
      <c r="D3872" s="1142">
        <v>17</v>
      </c>
      <c r="E3872" s="1142">
        <v>8</v>
      </c>
      <c r="F3872" s="1143" t="str">
        <f t="shared" si="120"/>
        <v>02.09.01.17.008</v>
      </c>
      <c r="G3872" s="1144"/>
      <c r="H3872" s="1142" t="s">
        <v>4430</v>
      </c>
      <c r="J3872" s="1142" t="str">
        <f t="shared" si="121"/>
        <v>02.09.01.17.008 Blood Gas Analizer</v>
      </c>
    </row>
    <row r="3873" spans="1:10" x14ac:dyDescent="0.25">
      <c r="A3873" s="1142">
        <v>2</v>
      </c>
      <c r="B3873" s="1142">
        <v>9</v>
      </c>
      <c r="C3873" s="1142">
        <v>1</v>
      </c>
      <c r="D3873" s="1142">
        <v>17</v>
      </c>
      <c r="E3873" s="1142">
        <v>9</v>
      </c>
      <c r="F3873" s="1143" t="str">
        <f t="shared" si="120"/>
        <v>02.09.01.17.009</v>
      </c>
      <c r="G3873" s="1144"/>
      <c r="H3873" s="1142" t="s">
        <v>4431</v>
      </c>
      <c r="J3873" s="1142" t="str">
        <f t="shared" si="121"/>
        <v>02.09.01.17.009 Coagulation Timer</v>
      </c>
    </row>
    <row r="3874" spans="1:10" x14ac:dyDescent="0.25">
      <c r="A3874" s="1142">
        <v>2</v>
      </c>
      <c r="B3874" s="1142">
        <v>9</v>
      </c>
      <c r="C3874" s="1142">
        <v>1</v>
      </c>
      <c r="D3874" s="1142">
        <v>17</v>
      </c>
      <c r="E3874" s="1142">
        <v>10</v>
      </c>
      <c r="F3874" s="1143" t="str">
        <f t="shared" si="120"/>
        <v>02.09.01.17.010</v>
      </c>
      <c r="G3874" s="1144"/>
      <c r="H3874" s="1142" t="s">
        <v>4432</v>
      </c>
      <c r="J3874" s="1142" t="str">
        <f t="shared" si="121"/>
        <v>02.09.01.17.010 Micro Hematocrite Centrifuge</v>
      </c>
    </row>
    <row r="3875" spans="1:10" x14ac:dyDescent="0.25">
      <c r="A3875" s="1142">
        <v>2</v>
      </c>
      <c r="B3875" s="1142">
        <v>9</v>
      </c>
      <c r="C3875" s="1142">
        <v>1</v>
      </c>
      <c r="D3875" s="1142">
        <v>17</v>
      </c>
      <c r="E3875" s="1142">
        <v>11</v>
      </c>
      <c r="F3875" s="1143" t="str">
        <f t="shared" si="120"/>
        <v>02.09.01.17.011</v>
      </c>
      <c r="G3875" s="1144"/>
      <c r="H3875" s="1142" t="s">
        <v>4433</v>
      </c>
      <c r="J3875" s="1142" t="str">
        <f t="shared" si="121"/>
        <v>02.09.01.17.011 Hemeglobine Photometer</v>
      </c>
    </row>
    <row r="3876" spans="1:10" x14ac:dyDescent="0.25">
      <c r="A3876" s="1142">
        <v>2</v>
      </c>
      <c r="B3876" s="1142">
        <v>9</v>
      </c>
      <c r="C3876" s="1142">
        <v>1</v>
      </c>
      <c r="D3876" s="1142">
        <v>17</v>
      </c>
      <c r="E3876" s="1142">
        <v>12</v>
      </c>
      <c r="F3876" s="1143" t="str">
        <f t="shared" si="120"/>
        <v>02.09.01.17.012</v>
      </c>
      <c r="G3876" s="1144"/>
      <c r="H3876" s="1142" t="s">
        <v>4434</v>
      </c>
      <c r="J3876" s="1142" t="str">
        <f t="shared" si="121"/>
        <v>02.09.01.17.012 Iso Enzym Electrophoresis</v>
      </c>
    </row>
    <row r="3877" spans="1:10" x14ac:dyDescent="0.25">
      <c r="A3877" s="1142">
        <v>2</v>
      </c>
      <c r="B3877" s="1142">
        <v>9</v>
      </c>
      <c r="C3877" s="1142">
        <v>1</v>
      </c>
      <c r="D3877" s="1142">
        <v>17</v>
      </c>
      <c r="E3877" s="1142">
        <v>13</v>
      </c>
      <c r="F3877" s="1143" t="str">
        <f t="shared" si="120"/>
        <v>02.09.01.17.013</v>
      </c>
      <c r="G3877" s="1144"/>
      <c r="H3877" s="1142" t="s">
        <v>4435</v>
      </c>
      <c r="J3877" s="1142" t="str">
        <f t="shared" si="121"/>
        <v>02.09.01.17.013 Imono Electrophoresis</v>
      </c>
    </row>
    <row r="3878" spans="1:10" x14ac:dyDescent="0.25">
      <c r="A3878" s="1142">
        <v>2</v>
      </c>
      <c r="B3878" s="1142">
        <v>9</v>
      </c>
      <c r="C3878" s="1142">
        <v>1</v>
      </c>
      <c r="D3878" s="1142">
        <v>17</v>
      </c>
      <c r="E3878" s="1142">
        <v>14</v>
      </c>
      <c r="F3878" s="1143" t="str">
        <f t="shared" si="120"/>
        <v>02.09.01.17.014</v>
      </c>
      <c r="G3878" s="1144"/>
      <c r="H3878" s="1142" t="s">
        <v>4436</v>
      </c>
      <c r="J3878" s="1142" t="str">
        <f t="shared" si="121"/>
        <v>02.09.01.17.014 Imono Chemistry</v>
      </c>
    </row>
    <row r="3879" spans="1:10" x14ac:dyDescent="0.25">
      <c r="A3879" s="1142">
        <v>2</v>
      </c>
      <c r="B3879" s="1142">
        <v>9</v>
      </c>
      <c r="C3879" s="1142">
        <v>1</v>
      </c>
      <c r="D3879" s="1142">
        <v>17</v>
      </c>
      <c r="E3879" s="1142">
        <v>15</v>
      </c>
      <c r="F3879" s="1143" t="str">
        <f t="shared" si="120"/>
        <v>02.09.01.17.015</v>
      </c>
      <c r="G3879" s="1144"/>
      <c r="H3879" s="1142" t="s">
        <v>4437</v>
      </c>
      <c r="J3879" s="1142" t="str">
        <f t="shared" si="121"/>
        <v>02.09.01.17.015 PH Blood Gas Analizer</v>
      </c>
    </row>
    <row r="3880" spans="1:10" x14ac:dyDescent="0.25">
      <c r="A3880" s="1142">
        <v>2</v>
      </c>
      <c r="B3880" s="1142">
        <v>9</v>
      </c>
      <c r="C3880" s="1142">
        <v>1</v>
      </c>
      <c r="D3880" s="1142">
        <v>17</v>
      </c>
      <c r="E3880" s="1142">
        <v>16</v>
      </c>
      <c r="F3880" s="1143" t="str">
        <f t="shared" si="120"/>
        <v>02.09.01.17.016</v>
      </c>
      <c r="G3880" s="1144"/>
      <c r="H3880" s="1142" t="s">
        <v>4438</v>
      </c>
      <c r="J3880" s="1142" t="str">
        <f t="shared" si="121"/>
        <v>02.09.01.17.016 Water Destilator</v>
      </c>
    </row>
    <row r="3881" spans="1:10" x14ac:dyDescent="0.25">
      <c r="A3881" s="1142">
        <v>2</v>
      </c>
      <c r="B3881" s="1142">
        <v>9</v>
      </c>
      <c r="C3881" s="1142">
        <v>1</v>
      </c>
      <c r="D3881" s="1142">
        <v>17</v>
      </c>
      <c r="E3881" s="1142">
        <v>17</v>
      </c>
      <c r="F3881" s="1143" t="str">
        <f t="shared" si="120"/>
        <v>02.09.01.17.017</v>
      </c>
      <c r="G3881" s="1144"/>
      <c r="H3881" s="1142" t="s">
        <v>4439</v>
      </c>
      <c r="J3881" s="1142" t="str">
        <f t="shared" si="121"/>
        <v>02.09.01.17.017 Precision Balance</v>
      </c>
    </row>
    <row r="3882" spans="1:10" x14ac:dyDescent="0.25">
      <c r="A3882" s="1142">
        <v>2</v>
      </c>
      <c r="B3882" s="1142">
        <v>9</v>
      </c>
      <c r="C3882" s="1142">
        <v>1</v>
      </c>
      <c r="D3882" s="1142">
        <v>17</v>
      </c>
      <c r="E3882" s="1142">
        <v>18</v>
      </c>
      <c r="F3882" s="1143" t="str">
        <f t="shared" si="120"/>
        <v>02.09.01.17.018</v>
      </c>
      <c r="G3882" s="1144"/>
      <c r="H3882" s="1142" t="s">
        <v>4440</v>
      </c>
      <c r="J3882" s="1142" t="str">
        <f t="shared" si="121"/>
        <v>02.09.01.17.018 Washing Instrument</v>
      </c>
    </row>
    <row r="3883" spans="1:10" x14ac:dyDescent="0.25">
      <c r="A3883" s="1142">
        <v>2</v>
      </c>
      <c r="B3883" s="1142">
        <v>9</v>
      </c>
      <c r="C3883" s="1142">
        <v>1</v>
      </c>
      <c r="D3883" s="1142">
        <v>17</v>
      </c>
      <c r="E3883" s="1142">
        <v>19</v>
      </c>
      <c r="F3883" s="1143" t="str">
        <f t="shared" si="120"/>
        <v>02.09.01.17.019</v>
      </c>
      <c r="G3883" s="1144"/>
      <c r="H3883" s="1142" t="s">
        <v>4441</v>
      </c>
      <c r="J3883" s="1142" t="str">
        <f t="shared" si="121"/>
        <v>02.09.01.17.019 Blood Chemistry Alanysis</v>
      </c>
    </row>
    <row r="3884" spans="1:10" x14ac:dyDescent="0.25">
      <c r="A3884" s="1142">
        <v>2</v>
      </c>
      <c r="B3884" s="1142">
        <v>9</v>
      </c>
      <c r="C3884" s="1142">
        <v>1</v>
      </c>
      <c r="D3884" s="1142">
        <v>17</v>
      </c>
      <c r="E3884" s="1142">
        <v>20</v>
      </c>
      <c r="F3884" s="1143" t="str">
        <f t="shared" si="120"/>
        <v>02.09.01.17.020</v>
      </c>
      <c r="G3884" s="1144"/>
      <c r="H3884" s="1142" t="s">
        <v>4442</v>
      </c>
      <c r="J3884" s="1142" t="str">
        <f t="shared" si="121"/>
        <v>02.09.01.17.020 Trombelatograph</v>
      </c>
    </row>
    <row r="3885" spans="1:10" x14ac:dyDescent="0.25">
      <c r="A3885" s="1142">
        <v>2</v>
      </c>
      <c r="B3885" s="1142">
        <v>9</v>
      </c>
      <c r="C3885" s="1142">
        <v>1</v>
      </c>
      <c r="D3885" s="1142">
        <v>17</v>
      </c>
      <c r="E3885" s="1142">
        <v>21</v>
      </c>
      <c r="F3885" s="1143" t="str">
        <f t="shared" si="120"/>
        <v>02.09.01.17.021</v>
      </c>
      <c r="G3885" s="1144"/>
      <c r="H3885" s="1142" t="s">
        <v>4443</v>
      </c>
      <c r="J3885" s="1142" t="str">
        <f t="shared" si="121"/>
        <v>02.09.01.17.021 Monitor for Diro Matograph</v>
      </c>
    </row>
    <row r="3886" spans="1:10" x14ac:dyDescent="0.25">
      <c r="A3886" s="1142">
        <v>2</v>
      </c>
      <c r="B3886" s="1142">
        <v>9</v>
      </c>
      <c r="C3886" s="1142">
        <v>1</v>
      </c>
      <c r="D3886" s="1142">
        <v>17</v>
      </c>
      <c r="E3886" s="1142">
        <v>22</v>
      </c>
      <c r="F3886" s="1143" t="str">
        <f t="shared" si="120"/>
        <v>02.09.01.17.022</v>
      </c>
      <c r="G3886" s="1144"/>
      <c r="H3886" s="1142" t="s">
        <v>4444</v>
      </c>
      <c r="J3886" s="1142" t="str">
        <f t="shared" si="121"/>
        <v>02.09.01.17.022 Tangki Liquid Nitrogen</v>
      </c>
    </row>
    <row r="3887" spans="1:10" x14ac:dyDescent="0.25">
      <c r="A3887" s="1142">
        <v>2</v>
      </c>
      <c r="B3887" s="1142">
        <v>9</v>
      </c>
      <c r="C3887" s="1142">
        <v>1</v>
      </c>
      <c r="D3887" s="1142">
        <v>17</v>
      </c>
      <c r="E3887" s="1142">
        <v>23</v>
      </c>
      <c r="F3887" s="1143" t="str">
        <f t="shared" si="120"/>
        <v>02.09.01.17.023</v>
      </c>
      <c r="G3887" s="1144"/>
      <c r="H3887" s="1142" t="s">
        <v>4445</v>
      </c>
      <c r="J3887" s="1142" t="str">
        <f t="shared" si="121"/>
        <v>02.09.01.17.023 Alat Lab. Microbiologi A Lain-Lain</v>
      </c>
    </row>
    <row r="3888" spans="1:10" x14ac:dyDescent="0.25">
      <c r="A3888" s="1142">
        <v>2</v>
      </c>
      <c r="B3888" s="1142">
        <v>9</v>
      </c>
      <c r="C3888" s="1142">
        <v>1</v>
      </c>
      <c r="D3888" s="1142">
        <v>18</v>
      </c>
      <c r="E3888" s="1142">
        <v>1</v>
      </c>
      <c r="F3888" s="1143" t="str">
        <f t="shared" si="120"/>
        <v>02.09.01.18.001</v>
      </c>
      <c r="G3888" s="1144"/>
      <c r="H3888" s="1142" t="s">
        <v>4446</v>
      </c>
      <c r="J3888" s="1142" t="str">
        <f t="shared" si="121"/>
        <v>02.09.01.18.001 Electroporesis System</v>
      </c>
    </row>
    <row r="3889" spans="1:10" x14ac:dyDescent="0.25">
      <c r="A3889" s="1142">
        <v>2</v>
      </c>
      <c r="B3889" s="1142">
        <v>9</v>
      </c>
      <c r="C3889" s="1142">
        <v>1</v>
      </c>
      <c r="D3889" s="1142">
        <v>18</v>
      </c>
      <c r="E3889" s="1142">
        <v>2</v>
      </c>
      <c r="F3889" s="1143" t="str">
        <f t="shared" si="120"/>
        <v>02.09.01.18.002</v>
      </c>
      <c r="G3889" s="1144"/>
      <c r="H3889" s="1142" t="s">
        <v>4447</v>
      </c>
      <c r="J3889" s="1142" t="str">
        <f t="shared" si="121"/>
        <v>02.09.01.18.002 Densitometer</v>
      </c>
    </row>
    <row r="3890" spans="1:10" x14ac:dyDescent="0.25">
      <c r="A3890" s="1142">
        <v>2</v>
      </c>
      <c r="B3890" s="1142">
        <v>9</v>
      </c>
      <c r="C3890" s="1142">
        <v>1</v>
      </c>
      <c r="D3890" s="1142">
        <v>18</v>
      </c>
      <c r="E3890" s="1142">
        <v>3</v>
      </c>
      <c r="F3890" s="1143" t="str">
        <f t="shared" si="120"/>
        <v>02.09.01.18.003</v>
      </c>
      <c r="G3890" s="1144"/>
      <c r="H3890" s="1142" t="s">
        <v>4448</v>
      </c>
      <c r="J3890" s="1142" t="str">
        <f t="shared" si="121"/>
        <v>02.09.01.18.003 Gas Liquid Cromatography Appartus</v>
      </c>
    </row>
    <row r="3891" spans="1:10" x14ac:dyDescent="0.25">
      <c r="A3891" s="1142">
        <v>2</v>
      </c>
      <c r="B3891" s="1142">
        <v>9</v>
      </c>
      <c r="C3891" s="1142">
        <v>1</v>
      </c>
      <c r="D3891" s="1142">
        <v>18</v>
      </c>
      <c r="E3891" s="1142">
        <v>4</v>
      </c>
      <c r="F3891" s="1143" t="str">
        <f t="shared" si="120"/>
        <v>02.09.01.18.004</v>
      </c>
      <c r="G3891" s="1144"/>
      <c r="H3891" s="1142" t="s">
        <v>4449</v>
      </c>
      <c r="J3891" s="1142" t="str">
        <f t="shared" si="121"/>
        <v>02.09.01.18.004 Thin Layer Cromatography Apparatus</v>
      </c>
    </row>
    <row r="3892" spans="1:10" x14ac:dyDescent="0.25">
      <c r="A3892" s="1142">
        <v>2</v>
      </c>
      <c r="B3892" s="1142">
        <v>9</v>
      </c>
      <c r="C3892" s="1142">
        <v>1</v>
      </c>
      <c r="D3892" s="1142">
        <v>18</v>
      </c>
      <c r="E3892" s="1142">
        <v>5</v>
      </c>
      <c r="F3892" s="1143" t="str">
        <f t="shared" si="120"/>
        <v>02.09.01.18.005</v>
      </c>
      <c r="G3892" s="1144"/>
      <c r="H3892" s="1142" t="s">
        <v>4450</v>
      </c>
      <c r="J3892" s="1142" t="str">
        <f t="shared" si="121"/>
        <v>02.09.01.18.005 Freezer</v>
      </c>
    </row>
    <row r="3893" spans="1:10" x14ac:dyDescent="0.25">
      <c r="A3893" s="1142">
        <v>2</v>
      </c>
      <c r="B3893" s="1142">
        <v>9</v>
      </c>
      <c r="C3893" s="1142">
        <v>1</v>
      </c>
      <c r="D3893" s="1142">
        <v>18</v>
      </c>
      <c r="E3893" s="1142">
        <v>6</v>
      </c>
      <c r="F3893" s="1143" t="str">
        <f t="shared" si="120"/>
        <v>02.09.01.18.006</v>
      </c>
      <c r="G3893" s="1144"/>
      <c r="H3893" s="1142" t="s">
        <v>4451</v>
      </c>
      <c r="J3893" s="1142" t="str">
        <f t="shared" si="121"/>
        <v>02.09.01.18.006 Blood Bank Refrigerator</v>
      </c>
    </row>
    <row r="3894" spans="1:10" x14ac:dyDescent="0.25">
      <c r="A3894" s="1142">
        <v>2</v>
      </c>
      <c r="B3894" s="1142">
        <v>9</v>
      </c>
      <c r="C3894" s="1142">
        <v>1</v>
      </c>
      <c r="D3894" s="1142">
        <v>18</v>
      </c>
      <c r="E3894" s="1142">
        <v>7</v>
      </c>
      <c r="F3894" s="1143" t="str">
        <f t="shared" si="120"/>
        <v>02.09.01.18.007</v>
      </c>
      <c r="G3894" s="1144"/>
      <c r="H3894" s="1142" t="s">
        <v>4452</v>
      </c>
      <c r="J3894" s="1142" t="str">
        <f t="shared" si="121"/>
        <v>02.09.01.18.007 Refrigerator Himatocrit</v>
      </c>
    </row>
    <row r="3895" spans="1:10" x14ac:dyDescent="0.25">
      <c r="A3895" s="1142">
        <v>2</v>
      </c>
      <c r="B3895" s="1142">
        <v>9</v>
      </c>
      <c r="C3895" s="1142">
        <v>1</v>
      </c>
      <c r="D3895" s="1142">
        <v>18</v>
      </c>
      <c r="E3895" s="1142">
        <v>8</v>
      </c>
      <c r="F3895" s="1143" t="str">
        <f t="shared" si="120"/>
        <v>02.09.01.18.008</v>
      </c>
      <c r="G3895" s="1144"/>
      <c r="H3895" s="1142" t="s">
        <v>4453</v>
      </c>
      <c r="J3895" s="1142" t="str">
        <f t="shared" si="121"/>
        <v>02.09.01.18.008 Refrigerator Bath</v>
      </c>
    </row>
    <row r="3896" spans="1:10" x14ac:dyDescent="0.25">
      <c r="A3896" s="1142">
        <v>2</v>
      </c>
      <c r="B3896" s="1142">
        <v>9</v>
      </c>
      <c r="C3896" s="1142">
        <v>1</v>
      </c>
      <c r="D3896" s="1142">
        <v>18</v>
      </c>
      <c r="E3896" s="1142">
        <v>9</v>
      </c>
      <c r="F3896" s="1143" t="str">
        <f t="shared" si="120"/>
        <v>02.09.01.18.009</v>
      </c>
      <c r="G3896" s="1144"/>
      <c r="H3896" s="1142" t="s">
        <v>4454</v>
      </c>
      <c r="J3896" s="1142" t="str">
        <f t="shared" si="121"/>
        <v>02.09.01.18.009 Centrifuge Himaticrit</v>
      </c>
    </row>
    <row r="3897" spans="1:10" x14ac:dyDescent="0.25">
      <c r="A3897" s="1142">
        <v>2</v>
      </c>
      <c r="B3897" s="1142">
        <v>9</v>
      </c>
      <c r="C3897" s="1142">
        <v>1</v>
      </c>
      <c r="D3897" s="1142">
        <v>18</v>
      </c>
      <c r="E3897" s="1142">
        <v>10</v>
      </c>
      <c r="F3897" s="1143" t="str">
        <f t="shared" si="120"/>
        <v>02.09.01.18.010</v>
      </c>
      <c r="G3897" s="1144"/>
      <c r="H3897" s="1142" t="s">
        <v>4455</v>
      </c>
      <c r="J3897" s="1142" t="str">
        <f t="shared" si="121"/>
        <v>02.09.01.18.010 Blood Gas Analyzer</v>
      </c>
    </row>
    <row r="3898" spans="1:10" x14ac:dyDescent="0.25">
      <c r="A3898" s="1142">
        <v>2</v>
      </c>
      <c r="B3898" s="1142">
        <v>9</v>
      </c>
      <c r="C3898" s="1142">
        <v>1</v>
      </c>
      <c r="D3898" s="1142">
        <v>18</v>
      </c>
      <c r="E3898" s="1142">
        <v>11</v>
      </c>
      <c r="F3898" s="1143" t="str">
        <f t="shared" si="120"/>
        <v>02.09.01.18.011</v>
      </c>
      <c r="G3898" s="1144"/>
      <c r="H3898" s="1142" t="s">
        <v>4456</v>
      </c>
      <c r="J3898" s="1142" t="str">
        <f t="shared" si="121"/>
        <v>02.09.01.18.011 Calcium Analyzer</v>
      </c>
    </row>
    <row r="3899" spans="1:10" x14ac:dyDescent="0.25">
      <c r="A3899" s="1142">
        <v>2</v>
      </c>
      <c r="B3899" s="1142">
        <v>9</v>
      </c>
      <c r="C3899" s="1142">
        <v>1</v>
      </c>
      <c r="D3899" s="1142">
        <v>18</v>
      </c>
      <c r="E3899" s="1142">
        <v>12</v>
      </c>
      <c r="F3899" s="1143" t="str">
        <f t="shared" si="120"/>
        <v>02.09.01.18.012</v>
      </c>
      <c r="G3899" s="1144"/>
      <c r="H3899" s="1142" t="s">
        <v>4457</v>
      </c>
      <c r="J3899" s="1142" t="str">
        <f t="shared" si="121"/>
        <v>02.09.01.18.012 Glucosa Analyzer</v>
      </c>
    </row>
    <row r="3900" spans="1:10" x14ac:dyDescent="0.25">
      <c r="A3900" s="1142">
        <v>2</v>
      </c>
      <c r="B3900" s="1142">
        <v>9</v>
      </c>
      <c r="C3900" s="1142">
        <v>1</v>
      </c>
      <c r="D3900" s="1142">
        <v>18</v>
      </c>
      <c r="E3900" s="1142">
        <v>13</v>
      </c>
      <c r="F3900" s="1143" t="str">
        <f t="shared" si="120"/>
        <v>02.09.01.18.013</v>
      </c>
      <c r="G3900" s="1144"/>
      <c r="H3900" s="1142" t="s">
        <v>4458</v>
      </c>
      <c r="J3900" s="1142" t="str">
        <f t="shared" si="121"/>
        <v>02.09.01.18.013 Hematology Analyzer</v>
      </c>
    </row>
    <row r="3901" spans="1:10" x14ac:dyDescent="0.25">
      <c r="A3901" s="1142">
        <v>2</v>
      </c>
      <c r="B3901" s="1142">
        <v>9</v>
      </c>
      <c r="C3901" s="1142">
        <v>1</v>
      </c>
      <c r="D3901" s="1142">
        <v>18</v>
      </c>
      <c r="E3901" s="1142">
        <v>14</v>
      </c>
      <c r="F3901" s="1143" t="str">
        <f t="shared" si="120"/>
        <v>02.09.01.18.014</v>
      </c>
      <c r="G3901" s="1144"/>
      <c r="H3901" s="1142" t="s">
        <v>4459</v>
      </c>
      <c r="J3901" s="1142" t="str">
        <f t="shared" si="121"/>
        <v>02.09.01.18.014 Clorida Meter</v>
      </c>
    </row>
    <row r="3902" spans="1:10" x14ac:dyDescent="0.25">
      <c r="A3902" s="1142">
        <v>2</v>
      </c>
      <c r="B3902" s="1142">
        <v>9</v>
      </c>
      <c r="C3902" s="1142">
        <v>1</v>
      </c>
      <c r="D3902" s="1142">
        <v>18</v>
      </c>
      <c r="E3902" s="1142">
        <v>15</v>
      </c>
      <c r="F3902" s="1143" t="str">
        <f t="shared" si="120"/>
        <v>02.09.01.18.015</v>
      </c>
      <c r="G3902" s="1144"/>
      <c r="H3902" s="1142" t="s">
        <v>4460</v>
      </c>
      <c r="J3902" s="1142" t="str">
        <f t="shared" si="121"/>
        <v>02.09.01.18.015 Blood Bank Incubator</v>
      </c>
    </row>
    <row r="3903" spans="1:10" x14ac:dyDescent="0.25">
      <c r="A3903" s="1142">
        <v>2</v>
      </c>
      <c r="B3903" s="1142">
        <v>9</v>
      </c>
      <c r="C3903" s="1142">
        <v>1</v>
      </c>
      <c r="D3903" s="1142">
        <v>18</v>
      </c>
      <c r="E3903" s="1142">
        <v>16</v>
      </c>
      <c r="F3903" s="1143" t="str">
        <f t="shared" si="120"/>
        <v>02.09.01.18.016</v>
      </c>
      <c r="G3903" s="1144"/>
      <c r="H3903" s="1142" t="s">
        <v>4289</v>
      </c>
      <c r="J3903" s="1142" t="str">
        <f t="shared" si="121"/>
        <v>02.09.01.18.016 Microscope Monocular</v>
      </c>
    </row>
    <row r="3904" spans="1:10" x14ac:dyDescent="0.25">
      <c r="A3904" s="1142">
        <v>2</v>
      </c>
      <c r="B3904" s="1142">
        <v>9</v>
      </c>
      <c r="C3904" s="1142">
        <v>1</v>
      </c>
      <c r="D3904" s="1142">
        <v>18</v>
      </c>
      <c r="E3904" s="1142">
        <v>17</v>
      </c>
      <c r="F3904" s="1143" t="str">
        <f t="shared" si="120"/>
        <v>02.09.01.18.017</v>
      </c>
      <c r="G3904" s="1144"/>
      <c r="H3904" s="1142" t="s">
        <v>3785</v>
      </c>
      <c r="J3904" s="1142" t="str">
        <f t="shared" si="121"/>
        <v>02.09.01.18.017 Microscope Binokular</v>
      </c>
    </row>
    <row r="3905" spans="1:10" x14ac:dyDescent="0.25">
      <c r="A3905" s="1142">
        <v>2</v>
      </c>
      <c r="B3905" s="1142">
        <v>9</v>
      </c>
      <c r="C3905" s="1142">
        <v>1</v>
      </c>
      <c r="D3905" s="1142">
        <v>18</v>
      </c>
      <c r="E3905" s="1142">
        <v>18</v>
      </c>
      <c r="F3905" s="1143" t="str">
        <f t="shared" si="120"/>
        <v>02.09.01.18.018</v>
      </c>
      <c r="G3905" s="1144"/>
      <c r="H3905" s="1142" t="s">
        <v>4461</v>
      </c>
      <c r="J3905" s="1142" t="str">
        <f t="shared" si="121"/>
        <v>02.09.01.18.018 Microtama</v>
      </c>
    </row>
    <row r="3906" spans="1:10" x14ac:dyDescent="0.25">
      <c r="A3906" s="1142">
        <v>2</v>
      </c>
      <c r="B3906" s="1142">
        <v>9</v>
      </c>
      <c r="C3906" s="1142">
        <v>1</v>
      </c>
      <c r="D3906" s="1142">
        <v>18</v>
      </c>
      <c r="E3906" s="1142">
        <v>19</v>
      </c>
      <c r="F3906" s="1143" t="str">
        <f t="shared" si="120"/>
        <v>02.09.01.18.019</v>
      </c>
      <c r="G3906" s="1144"/>
      <c r="H3906" s="1142" t="s">
        <v>4462</v>
      </c>
      <c r="J3906" s="1142" t="str">
        <f t="shared" si="121"/>
        <v>02.09.01.18.019 Automatic Tissue Processor</v>
      </c>
    </row>
    <row r="3907" spans="1:10" x14ac:dyDescent="0.25">
      <c r="A3907" s="1142">
        <v>2</v>
      </c>
      <c r="B3907" s="1142">
        <v>9</v>
      </c>
      <c r="C3907" s="1142">
        <v>1</v>
      </c>
      <c r="D3907" s="1142">
        <v>18</v>
      </c>
      <c r="E3907" s="1142">
        <v>20</v>
      </c>
      <c r="F3907" s="1143" t="str">
        <f t="shared" si="120"/>
        <v>02.09.01.18.020</v>
      </c>
      <c r="G3907" s="1144"/>
      <c r="H3907" s="1142" t="s">
        <v>4463</v>
      </c>
      <c r="J3907" s="1142" t="str">
        <f t="shared" si="121"/>
        <v>02.09.01.18.020 Automatic Knife Sharpenet</v>
      </c>
    </row>
    <row r="3908" spans="1:10" x14ac:dyDescent="0.25">
      <c r="A3908" s="1142">
        <v>2</v>
      </c>
      <c r="B3908" s="1142">
        <v>9</v>
      </c>
      <c r="C3908" s="1142">
        <v>1</v>
      </c>
      <c r="D3908" s="1142">
        <v>18</v>
      </c>
      <c r="E3908" s="1142">
        <v>21</v>
      </c>
      <c r="F3908" s="1143" t="str">
        <f t="shared" ref="F3908:F3971" si="122">IF(A3908&lt;&gt;"",RIGHT("0"&amp;A3908,2)&amp;"."&amp;RIGHT("0"&amp;B3908,2)&amp;"."&amp;RIGHT("0"&amp;C3908,2)&amp;"."&amp;RIGHT("0"&amp;D3908,2)&amp;"."&amp;IF(LEN(E3908)&lt;3,RIGHT("00"&amp;E3908,3),E3908),"")</f>
        <v>02.09.01.18.021</v>
      </c>
      <c r="G3908" s="1144"/>
      <c r="H3908" s="1142" t="s">
        <v>4464</v>
      </c>
      <c r="J3908" s="1142" t="str">
        <f t="shared" ref="J3908:J3971" si="123">F3908&amp;" "&amp;H3908</f>
        <v>02.09.01.18.021 Automatic Slide Staining Machine</v>
      </c>
    </row>
    <row r="3909" spans="1:10" x14ac:dyDescent="0.25">
      <c r="A3909" s="1142">
        <v>2</v>
      </c>
      <c r="B3909" s="1142">
        <v>9</v>
      </c>
      <c r="C3909" s="1142">
        <v>1</v>
      </c>
      <c r="D3909" s="1142">
        <v>18</v>
      </c>
      <c r="E3909" s="1142">
        <v>22</v>
      </c>
      <c r="F3909" s="1143" t="str">
        <f t="shared" si="122"/>
        <v>02.09.01.18.022</v>
      </c>
      <c r="G3909" s="1144"/>
      <c r="H3909" s="1142" t="s">
        <v>4465</v>
      </c>
      <c r="J3909" s="1142" t="str">
        <f t="shared" si="123"/>
        <v>02.09.01.18.022 Automatic Tissue embedding Apparatus</v>
      </c>
    </row>
    <row r="3910" spans="1:10" x14ac:dyDescent="0.25">
      <c r="A3910" s="1142">
        <v>2</v>
      </c>
      <c r="B3910" s="1142">
        <v>9</v>
      </c>
      <c r="C3910" s="1142">
        <v>1</v>
      </c>
      <c r="D3910" s="1142">
        <v>18</v>
      </c>
      <c r="E3910" s="1142">
        <v>23</v>
      </c>
      <c r="F3910" s="1143" t="str">
        <f t="shared" si="122"/>
        <v>02.09.01.18.023</v>
      </c>
      <c r="G3910" s="1144"/>
      <c r="H3910" s="1142" t="s">
        <v>4466</v>
      </c>
      <c r="J3910" s="1142" t="str">
        <f t="shared" si="123"/>
        <v>02.09.01.18.023 Cryout Microtama</v>
      </c>
    </row>
    <row r="3911" spans="1:10" x14ac:dyDescent="0.25">
      <c r="A3911" s="1142">
        <v>2</v>
      </c>
      <c r="B3911" s="1142">
        <v>9</v>
      </c>
      <c r="C3911" s="1142">
        <v>1</v>
      </c>
      <c r="D3911" s="1142">
        <v>18</v>
      </c>
      <c r="E3911" s="1142">
        <v>24</v>
      </c>
      <c r="F3911" s="1143" t="str">
        <f t="shared" si="122"/>
        <v>02.09.01.18.024</v>
      </c>
      <c r="G3911" s="1144"/>
      <c r="H3911" s="1142" t="s">
        <v>4467</v>
      </c>
      <c r="J3911" s="1142" t="str">
        <f t="shared" si="123"/>
        <v>02.09.01.18.024 Microslide Warmer</v>
      </c>
    </row>
    <row r="3912" spans="1:10" x14ac:dyDescent="0.25">
      <c r="A3912" s="1142">
        <v>2</v>
      </c>
      <c r="B3912" s="1142">
        <v>9</v>
      </c>
      <c r="C3912" s="1142">
        <v>1</v>
      </c>
      <c r="D3912" s="1142">
        <v>18</v>
      </c>
      <c r="E3912" s="1142">
        <v>25</v>
      </c>
      <c r="F3912" s="1143" t="str">
        <f t="shared" si="122"/>
        <v>02.09.01.18.025</v>
      </c>
      <c r="G3912" s="1144"/>
      <c r="H3912" s="1142" t="s">
        <v>4468</v>
      </c>
      <c r="J3912" s="1142" t="str">
        <f t="shared" si="123"/>
        <v>02.09.01.18.025 Slide Warmer</v>
      </c>
    </row>
    <row r="3913" spans="1:10" x14ac:dyDescent="0.25">
      <c r="A3913" s="1142">
        <v>2</v>
      </c>
      <c r="B3913" s="1142">
        <v>9</v>
      </c>
      <c r="C3913" s="1142">
        <v>1</v>
      </c>
      <c r="D3913" s="1142">
        <v>18</v>
      </c>
      <c r="E3913" s="1142">
        <v>26</v>
      </c>
      <c r="F3913" s="1143" t="str">
        <f t="shared" si="122"/>
        <v>02.09.01.18.026</v>
      </c>
      <c r="G3913" s="1144"/>
      <c r="H3913" s="1142" t="s">
        <v>4469</v>
      </c>
      <c r="J3913" s="1142" t="str">
        <f t="shared" si="123"/>
        <v>02.09.01.18.026 Flotation Bath</v>
      </c>
    </row>
    <row r="3914" spans="1:10" x14ac:dyDescent="0.25">
      <c r="A3914" s="1142">
        <v>2</v>
      </c>
      <c r="B3914" s="1142">
        <v>9</v>
      </c>
      <c r="C3914" s="1142">
        <v>1</v>
      </c>
      <c r="D3914" s="1142">
        <v>18</v>
      </c>
      <c r="E3914" s="1142">
        <v>27</v>
      </c>
      <c r="F3914" s="1143" t="str">
        <f t="shared" si="122"/>
        <v>02.09.01.18.027</v>
      </c>
      <c r="G3914" s="1144"/>
      <c r="H3914" s="1142" t="s">
        <v>4470</v>
      </c>
      <c r="J3914" s="1142" t="str">
        <f t="shared" si="123"/>
        <v>02.09.01.18.027 Rotator</v>
      </c>
    </row>
    <row r="3915" spans="1:10" x14ac:dyDescent="0.25">
      <c r="A3915" s="1142">
        <v>2</v>
      </c>
      <c r="B3915" s="1142">
        <v>9</v>
      </c>
      <c r="C3915" s="1142">
        <v>1</v>
      </c>
      <c r="D3915" s="1142">
        <v>18</v>
      </c>
      <c r="E3915" s="1142">
        <v>28</v>
      </c>
      <c r="F3915" s="1143" t="str">
        <f t="shared" si="122"/>
        <v>02.09.01.18.028</v>
      </c>
      <c r="G3915" s="1144"/>
      <c r="H3915" s="1142" t="s">
        <v>4471</v>
      </c>
      <c r="J3915" s="1142" t="str">
        <f t="shared" si="123"/>
        <v>02.09.01.18.028 Shaker</v>
      </c>
    </row>
    <row r="3916" spans="1:10" x14ac:dyDescent="0.25">
      <c r="A3916" s="1142">
        <v>2</v>
      </c>
      <c r="B3916" s="1142">
        <v>9</v>
      </c>
      <c r="C3916" s="1142">
        <v>1</v>
      </c>
      <c r="D3916" s="1142">
        <v>18</v>
      </c>
      <c r="E3916" s="1142">
        <v>29</v>
      </c>
      <c r="F3916" s="1143" t="str">
        <f t="shared" si="122"/>
        <v>02.09.01.18.029</v>
      </c>
      <c r="G3916" s="1144"/>
      <c r="H3916" s="1142" t="s">
        <v>4472</v>
      </c>
      <c r="J3916" s="1142" t="str">
        <f t="shared" si="123"/>
        <v>02.09.01.18.029 Plasma Extractor</v>
      </c>
    </row>
    <row r="3917" spans="1:10" x14ac:dyDescent="0.25">
      <c r="A3917" s="1142">
        <v>2</v>
      </c>
      <c r="B3917" s="1142">
        <v>9</v>
      </c>
      <c r="C3917" s="1142">
        <v>1</v>
      </c>
      <c r="D3917" s="1142">
        <v>18</v>
      </c>
      <c r="E3917" s="1142">
        <v>30</v>
      </c>
      <c r="F3917" s="1143" t="str">
        <f t="shared" si="122"/>
        <v>02.09.01.18.030</v>
      </c>
      <c r="G3917" s="1144"/>
      <c r="H3917" s="1142" t="s">
        <v>4473</v>
      </c>
      <c r="J3917" s="1142" t="str">
        <f t="shared" si="123"/>
        <v>02.09.01.18.030 Prothrombin Timer</v>
      </c>
    </row>
    <row r="3918" spans="1:10" x14ac:dyDescent="0.25">
      <c r="A3918" s="1142">
        <v>2</v>
      </c>
      <c r="B3918" s="1142">
        <v>9</v>
      </c>
      <c r="C3918" s="1142">
        <v>1</v>
      </c>
      <c r="D3918" s="1142">
        <v>18</v>
      </c>
      <c r="E3918" s="1142">
        <v>31</v>
      </c>
      <c r="F3918" s="1143" t="str">
        <f t="shared" si="122"/>
        <v>02.09.01.18.031</v>
      </c>
      <c r="G3918" s="1144"/>
      <c r="H3918" s="1142" t="s">
        <v>4474</v>
      </c>
      <c r="J3918" s="1142" t="str">
        <f t="shared" si="123"/>
        <v>02.09.01.18.031 Coagulation Meter</v>
      </c>
    </row>
    <row r="3919" spans="1:10" x14ac:dyDescent="0.25">
      <c r="A3919" s="1142">
        <v>2</v>
      </c>
      <c r="B3919" s="1142">
        <v>9</v>
      </c>
      <c r="C3919" s="1142">
        <v>1</v>
      </c>
      <c r="D3919" s="1142">
        <v>18</v>
      </c>
      <c r="E3919" s="1142">
        <v>32</v>
      </c>
      <c r="F3919" s="1143" t="str">
        <f t="shared" si="122"/>
        <v>02.09.01.18.032</v>
      </c>
      <c r="G3919" s="1144"/>
      <c r="H3919" s="1142" t="s">
        <v>4475</v>
      </c>
      <c r="J3919" s="1142" t="str">
        <f t="shared" si="123"/>
        <v>02.09.01.18.032 Platelet Mixer</v>
      </c>
    </row>
    <row r="3920" spans="1:10" x14ac:dyDescent="0.25">
      <c r="A3920" s="1142">
        <v>2</v>
      </c>
      <c r="B3920" s="1142">
        <v>9</v>
      </c>
      <c r="C3920" s="1142">
        <v>1</v>
      </c>
      <c r="D3920" s="1142">
        <v>18</v>
      </c>
      <c r="E3920" s="1142">
        <v>33</v>
      </c>
      <c r="F3920" s="1143" t="str">
        <f t="shared" si="122"/>
        <v>02.09.01.18.033</v>
      </c>
      <c r="G3920" s="1144"/>
      <c r="H3920" s="1142" t="s">
        <v>4476</v>
      </c>
      <c r="J3920" s="1142" t="str">
        <f t="shared" si="123"/>
        <v>02.09.01.18.033 Blood Pipet Shaker</v>
      </c>
    </row>
    <row r="3921" spans="1:10" x14ac:dyDescent="0.25">
      <c r="A3921" s="1142">
        <v>2</v>
      </c>
      <c r="B3921" s="1142">
        <v>9</v>
      </c>
      <c r="C3921" s="1142">
        <v>1</v>
      </c>
      <c r="D3921" s="1142">
        <v>18</v>
      </c>
      <c r="E3921" s="1142">
        <v>34</v>
      </c>
      <c r="F3921" s="1143" t="str">
        <f t="shared" si="122"/>
        <v>02.09.01.18.034</v>
      </c>
      <c r="G3921" s="1144"/>
      <c r="H3921" s="1142" t="s">
        <v>4477</v>
      </c>
      <c r="J3921" s="1142" t="str">
        <f t="shared" si="123"/>
        <v>02.09.01.18.034 Lbilirubinometer</v>
      </c>
    </row>
    <row r="3922" spans="1:10" x14ac:dyDescent="0.25">
      <c r="A3922" s="1142">
        <v>2</v>
      </c>
      <c r="B3922" s="1142">
        <v>9</v>
      </c>
      <c r="C3922" s="1142">
        <v>1</v>
      </c>
      <c r="D3922" s="1142">
        <v>18</v>
      </c>
      <c r="E3922" s="1142">
        <v>35</v>
      </c>
      <c r="F3922" s="1143" t="str">
        <f t="shared" si="122"/>
        <v>02.09.01.18.035</v>
      </c>
      <c r="G3922" s="1144"/>
      <c r="H3922" s="1142" t="s">
        <v>4478</v>
      </c>
      <c r="J3922" s="1142" t="str">
        <f t="shared" si="123"/>
        <v>02.09.01.18.035 Automatic Dispenser</v>
      </c>
    </row>
    <row r="3923" spans="1:10" x14ac:dyDescent="0.25">
      <c r="A3923" s="1142">
        <v>2</v>
      </c>
      <c r="B3923" s="1142">
        <v>9</v>
      </c>
      <c r="C3923" s="1142">
        <v>1</v>
      </c>
      <c r="D3923" s="1142">
        <v>18</v>
      </c>
      <c r="E3923" s="1142">
        <v>36</v>
      </c>
      <c r="F3923" s="1143" t="str">
        <f t="shared" si="122"/>
        <v>02.09.01.18.036</v>
      </c>
      <c r="G3923" s="1144"/>
      <c r="H3923" s="1142" t="s">
        <v>4479</v>
      </c>
      <c r="J3923" s="1142" t="str">
        <f t="shared" si="123"/>
        <v>02.09.01.18.036 Automatic Digiter Complete</v>
      </c>
    </row>
    <row r="3924" spans="1:10" x14ac:dyDescent="0.25">
      <c r="A3924" s="1142">
        <v>2</v>
      </c>
      <c r="B3924" s="1142">
        <v>9</v>
      </c>
      <c r="C3924" s="1142">
        <v>1</v>
      </c>
      <c r="D3924" s="1142">
        <v>18</v>
      </c>
      <c r="E3924" s="1142">
        <v>37</v>
      </c>
      <c r="F3924" s="1143" t="str">
        <f t="shared" si="122"/>
        <v>02.09.01.18.037</v>
      </c>
      <c r="G3924" s="1144"/>
      <c r="H3924" s="1142" t="s">
        <v>4480</v>
      </c>
      <c r="J3924" s="1142" t="str">
        <f t="shared" si="123"/>
        <v>02.09.01.18.037 Automatic Pipel Set</v>
      </c>
    </row>
    <row r="3925" spans="1:10" x14ac:dyDescent="0.25">
      <c r="A3925" s="1142">
        <v>2</v>
      </c>
      <c r="B3925" s="1142">
        <v>9</v>
      </c>
      <c r="C3925" s="1142">
        <v>1</v>
      </c>
      <c r="D3925" s="1142">
        <v>18</v>
      </c>
      <c r="E3925" s="1142">
        <v>38</v>
      </c>
      <c r="F3925" s="1143" t="str">
        <f t="shared" si="122"/>
        <v>02.09.01.18.038</v>
      </c>
      <c r="G3925" s="1144"/>
      <c r="H3925" s="1142" t="s">
        <v>4481</v>
      </c>
      <c r="J3925" s="1142" t="str">
        <f t="shared" si="123"/>
        <v>02.09.01.18.038 Magnetic Strirer</v>
      </c>
    </row>
    <row r="3926" spans="1:10" x14ac:dyDescent="0.25">
      <c r="A3926" s="1142">
        <v>2</v>
      </c>
      <c r="B3926" s="1142">
        <v>9</v>
      </c>
      <c r="C3926" s="1142">
        <v>1</v>
      </c>
      <c r="D3926" s="1142">
        <v>18</v>
      </c>
      <c r="E3926" s="1142">
        <v>39</v>
      </c>
      <c r="F3926" s="1143" t="str">
        <f t="shared" si="122"/>
        <v>02.09.01.18.039</v>
      </c>
      <c r="G3926" s="1144"/>
      <c r="H3926" s="1142" t="s">
        <v>4482</v>
      </c>
      <c r="J3926" s="1142" t="str">
        <f t="shared" si="123"/>
        <v>02.09.01.18.039 Hemsthology</v>
      </c>
    </row>
    <row r="3927" spans="1:10" x14ac:dyDescent="0.25">
      <c r="A3927" s="1142">
        <v>2</v>
      </c>
      <c r="B3927" s="1142">
        <v>9</v>
      </c>
      <c r="C3927" s="1142">
        <v>1</v>
      </c>
      <c r="D3927" s="1142">
        <v>18</v>
      </c>
      <c r="E3927" s="1142">
        <v>40</v>
      </c>
      <c r="F3927" s="1143" t="str">
        <f t="shared" si="122"/>
        <v>02.09.01.18.040</v>
      </c>
      <c r="G3927" s="1144"/>
      <c r="H3927" s="1142" t="s">
        <v>3784</v>
      </c>
      <c r="J3927" s="1142" t="str">
        <f t="shared" si="123"/>
        <v>02.09.01.18.040 Refractometer</v>
      </c>
    </row>
    <row r="3928" spans="1:10" x14ac:dyDescent="0.25">
      <c r="A3928" s="1142">
        <v>2</v>
      </c>
      <c r="B3928" s="1142">
        <v>9</v>
      </c>
      <c r="C3928" s="1142">
        <v>1</v>
      </c>
      <c r="D3928" s="1142">
        <v>18</v>
      </c>
      <c r="E3928" s="1142">
        <v>41</v>
      </c>
      <c r="F3928" s="1143" t="str">
        <f t="shared" si="122"/>
        <v>02.09.01.18.041</v>
      </c>
      <c r="G3928" s="1144"/>
      <c r="H3928" s="1142" t="s">
        <v>4483</v>
      </c>
      <c r="J3928" s="1142" t="str">
        <f t="shared" si="123"/>
        <v>02.09.01.18.041 Hematology Staining Set</v>
      </c>
    </row>
    <row r="3929" spans="1:10" x14ac:dyDescent="0.25">
      <c r="A3929" s="1142">
        <v>2</v>
      </c>
      <c r="B3929" s="1142">
        <v>9</v>
      </c>
      <c r="C3929" s="1142">
        <v>1</v>
      </c>
      <c r="D3929" s="1142">
        <v>18</v>
      </c>
      <c r="E3929" s="1142">
        <v>42</v>
      </c>
      <c r="F3929" s="1143" t="str">
        <f t="shared" si="122"/>
        <v>02.09.01.18.042</v>
      </c>
      <c r="G3929" s="1144"/>
      <c r="H3929" s="1142" t="s">
        <v>4484</v>
      </c>
      <c r="J3929" s="1142" t="str">
        <f t="shared" si="123"/>
        <v>02.09.01.18.042 RH Typing Box</v>
      </c>
    </row>
    <row r="3930" spans="1:10" x14ac:dyDescent="0.25">
      <c r="A3930" s="1142">
        <v>2</v>
      </c>
      <c r="B3930" s="1142">
        <v>9</v>
      </c>
      <c r="C3930" s="1142">
        <v>1</v>
      </c>
      <c r="D3930" s="1142">
        <v>18</v>
      </c>
      <c r="E3930" s="1142">
        <v>43</v>
      </c>
      <c r="F3930" s="1143" t="str">
        <f t="shared" si="122"/>
        <v>02.09.01.18.043</v>
      </c>
      <c r="G3930" s="1144"/>
      <c r="H3930" s="1142" t="s">
        <v>4485</v>
      </c>
      <c r="J3930" s="1142" t="str">
        <f t="shared" si="123"/>
        <v>02.09.01.18.043 BUN Analizer</v>
      </c>
    </row>
    <row r="3931" spans="1:10" x14ac:dyDescent="0.25">
      <c r="A3931" s="1142">
        <v>2</v>
      </c>
      <c r="B3931" s="1142">
        <v>9</v>
      </c>
      <c r="C3931" s="1142">
        <v>1</v>
      </c>
      <c r="D3931" s="1142">
        <v>18</v>
      </c>
      <c r="E3931" s="1142">
        <v>44</v>
      </c>
      <c r="F3931" s="1143" t="str">
        <f t="shared" si="122"/>
        <v>02.09.01.18.044</v>
      </c>
      <c r="G3931" s="1144"/>
      <c r="H3931" s="1142" t="s">
        <v>4486</v>
      </c>
      <c r="J3931" s="1142" t="str">
        <f t="shared" si="123"/>
        <v>02.09.01.18.044 Enzim Analizer</v>
      </c>
    </row>
    <row r="3932" spans="1:10" x14ac:dyDescent="0.25">
      <c r="A3932" s="1142">
        <v>2</v>
      </c>
      <c r="B3932" s="1142">
        <v>9</v>
      </c>
      <c r="C3932" s="1142">
        <v>1</v>
      </c>
      <c r="D3932" s="1142">
        <v>18</v>
      </c>
      <c r="E3932" s="1142">
        <v>45</v>
      </c>
      <c r="F3932" s="1143" t="str">
        <f t="shared" si="122"/>
        <v>02.09.01.18.045</v>
      </c>
      <c r="G3932" s="1144"/>
      <c r="H3932" s="1142" t="s">
        <v>4487</v>
      </c>
      <c r="J3932" s="1142" t="str">
        <f t="shared" si="123"/>
        <v>02.09.01.18.045 Microgassometer</v>
      </c>
    </row>
    <row r="3933" spans="1:10" x14ac:dyDescent="0.25">
      <c r="A3933" s="1142">
        <v>2</v>
      </c>
      <c r="B3933" s="1142">
        <v>9</v>
      </c>
      <c r="C3933" s="1142">
        <v>1</v>
      </c>
      <c r="D3933" s="1142">
        <v>18</v>
      </c>
      <c r="E3933" s="1142">
        <v>46</v>
      </c>
      <c r="F3933" s="1143" t="str">
        <f t="shared" si="122"/>
        <v>02.09.01.18.046</v>
      </c>
      <c r="G3933" s="1144"/>
      <c r="H3933" s="1142" t="s">
        <v>4488</v>
      </c>
      <c r="J3933" s="1142" t="str">
        <f t="shared" si="123"/>
        <v>02.09.01.18.046 Heating Bloet/test Tube Heaters</v>
      </c>
    </row>
    <row r="3934" spans="1:10" x14ac:dyDescent="0.25">
      <c r="A3934" s="1142">
        <v>2</v>
      </c>
      <c r="B3934" s="1142">
        <v>9</v>
      </c>
      <c r="C3934" s="1142">
        <v>1</v>
      </c>
      <c r="D3934" s="1142">
        <v>18</v>
      </c>
      <c r="E3934" s="1142">
        <v>47</v>
      </c>
      <c r="F3934" s="1143" t="str">
        <f t="shared" si="122"/>
        <v>02.09.01.18.047</v>
      </c>
      <c r="G3934" s="1144"/>
      <c r="H3934" s="1142" t="s">
        <v>4489</v>
      </c>
      <c r="J3934" s="1142" t="str">
        <f t="shared" si="123"/>
        <v>02.09.01.18.047 Alat Lab Patologi Lain-Lain</v>
      </c>
    </row>
    <row r="3935" spans="1:10" x14ac:dyDescent="0.25">
      <c r="A3935" s="1142">
        <v>2</v>
      </c>
      <c r="B3935" s="1142">
        <v>9</v>
      </c>
      <c r="C3935" s="1142">
        <v>1</v>
      </c>
      <c r="D3935" s="1142">
        <v>19</v>
      </c>
      <c r="E3935" s="1142">
        <v>1</v>
      </c>
      <c r="F3935" s="1143" t="str">
        <f t="shared" si="122"/>
        <v>02.09.01.19.001</v>
      </c>
      <c r="G3935" s="1144"/>
      <c r="H3935" s="1142" t="s">
        <v>4490</v>
      </c>
      <c r="J3935" s="1142" t="str">
        <f t="shared" si="123"/>
        <v>02.09.01.19.001 Autosil (Double Distiled and Demeniralized)</v>
      </c>
    </row>
    <row r="3936" spans="1:10" x14ac:dyDescent="0.25">
      <c r="A3936" s="1142">
        <v>2</v>
      </c>
      <c r="B3936" s="1142">
        <v>9</v>
      </c>
      <c r="C3936" s="1142">
        <v>1</v>
      </c>
      <c r="D3936" s="1142">
        <v>19</v>
      </c>
      <c r="E3936" s="1142">
        <v>2</v>
      </c>
      <c r="F3936" s="1143" t="str">
        <f t="shared" si="122"/>
        <v>02.09.01.19.002</v>
      </c>
      <c r="G3936" s="1144"/>
      <c r="H3936" s="1142" t="s">
        <v>4491</v>
      </c>
      <c r="J3936" s="1142" t="str">
        <f t="shared" si="123"/>
        <v>02.09.01.19.002 Centrifuge Electric</v>
      </c>
    </row>
    <row r="3937" spans="1:10" x14ac:dyDescent="0.25">
      <c r="A3937" s="1142">
        <v>2</v>
      </c>
      <c r="B3937" s="1142">
        <v>9</v>
      </c>
      <c r="C3937" s="1142">
        <v>1</v>
      </c>
      <c r="D3937" s="1142">
        <v>19</v>
      </c>
      <c r="E3937" s="1142">
        <v>3</v>
      </c>
      <c r="F3937" s="1143" t="str">
        <f t="shared" si="122"/>
        <v>02.09.01.19.003</v>
      </c>
      <c r="G3937" s="1144"/>
      <c r="H3937" s="1142" t="s">
        <v>4492</v>
      </c>
      <c r="J3937" s="1142" t="str">
        <f t="shared" si="123"/>
        <v>02.09.01.19.003 Cryostat Microtome</v>
      </c>
    </row>
    <row r="3938" spans="1:10" x14ac:dyDescent="0.25">
      <c r="A3938" s="1142">
        <v>2</v>
      </c>
      <c r="B3938" s="1142">
        <v>9</v>
      </c>
      <c r="C3938" s="1142">
        <v>1</v>
      </c>
      <c r="D3938" s="1142">
        <v>19</v>
      </c>
      <c r="E3938" s="1142">
        <v>4</v>
      </c>
      <c r="F3938" s="1143" t="str">
        <f t="shared" si="122"/>
        <v>02.09.01.19.004</v>
      </c>
      <c r="G3938" s="1144"/>
      <c r="H3938" s="1142" t="s">
        <v>4493</v>
      </c>
      <c r="J3938" s="1142" t="str">
        <f t="shared" si="123"/>
        <v>02.09.01.19.004 Dry Heat Oven  Electrophoresis Kit, Consist of</v>
      </c>
    </row>
    <row r="3939" spans="1:10" x14ac:dyDescent="0.25">
      <c r="A3939" s="1142">
        <v>2</v>
      </c>
      <c r="B3939" s="1142">
        <v>9</v>
      </c>
      <c r="C3939" s="1142">
        <v>1</v>
      </c>
      <c r="D3939" s="1142">
        <v>19</v>
      </c>
      <c r="E3939" s="1142">
        <v>5</v>
      </c>
      <c r="F3939" s="1143" t="str">
        <f t="shared" si="122"/>
        <v>02.09.01.19.005</v>
      </c>
      <c r="G3939" s="1144"/>
      <c r="H3939" s="1142" t="s">
        <v>4494</v>
      </c>
      <c r="J3939" s="1142" t="str">
        <f t="shared" si="123"/>
        <v>02.09.01.19.005 Electroporesisi Market</v>
      </c>
    </row>
    <row r="3940" spans="1:10" x14ac:dyDescent="0.25">
      <c r="A3940" s="1142">
        <v>2</v>
      </c>
      <c r="B3940" s="1142">
        <v>9</v>
      </c>
      <c r="C3940" s="1142">
        <v>1</v>
      </c>
      <c r="D3940" s="1142">
        <v>19</v>
      </c>
      <c r="E3940" s="1142">
        <v>6</v>
      </c>
      <c r="F3940" s="1143" t="str">
        <f t="shared" si="122"/>
        <v>02.09.01.19.006</v>
      </c>
      <c r="G3940" s="1144"/>
      <c r="H3940" s="1142" t="s">
        <v>4495</v>
      </c>
      <c r="J3940" s="1142" t="str">
        <f t="shared" si="123"/>
        <v>02.09.01.19.006 Power Suply</v>
      </c>
    </row>
    <row r="3941" spans="1:10" x14ac:dyDescent="0.25">
      <c r="A3941" s="1142">
        <v>2</v>
      </c>
      <c r="B3941" s="1142">
        <v>9</v>
      </c>
      <c r="C3941" s="1142">
        <v>1</v>
      </c>
      <c r="D3941" s="1142">
        <v>19</v>
      </c>
      <c r="E3941" s="1142">
        <v>7</v>
      </c>
      <c r="F3941" s="1143" t="str">
        <f t="shared" si="122"/>
        <v>02.09.01.19.007</v>
      </c>
      <c r="G3941" s="1144"/>
      <c r="H3941" s="1142" t="s">
        <v>4496</v>
      </c>
      <c r="J3941" s="1142" t="str">
        <f t="shared" si="123"/>
        <v>02.09.01.19.007 Sample aplicator</v>
      </c>
    </row>
    <row r="3942" spans="1:10" x14ac:dyDescent="0.25">
      <c r="A3942" s="1142">
        <v>2</v>
      </c>
      <c r="B3942" s="1142">
        <v>9</v>
      </c>
      <c r="C3942" s="1142">
        <v>1</v>
      </c>
      <c r="D3942" s="1142">
        <v>19</v>
      </c>
      <c r="E3942" s="1142">
        <v>8</v>
      </c>
      <c r="F3942" s="1143" t="str">
        <f t="shared" si="122"/>
        <v>02.09.01.19.008</v>
      </c>
      <c r="G3942" s="1144"/>
      <c r="H3942" s="1142" t="s">
        <v>4497</v>
      </c>
      <c r="J3942" s="1142" t="str">
        <f t="shared" si="123"/>
        <v>02.09.01.19.008 Elektroporesis Market</v>
      </c>
    </row>
    <row r="3943" spans="1:10" x14ac:dyDescent="0.25">
      <c r="A3943" s="1142">
        <v>2</v>
      </c>
      <c r="B3943" s="1142">
        <v>9</v>
      </c>
      <c r="C3943" s="1142">
        <v>1</v>
      </c>
      <c r="D3943" s="1142">
        <v>19</v>
      </c>
      <c r="E3943" s="1142">
        <v>9</v>
      </c>
      <c r="F3943" s="1143" t="str">
        <f t="shared" si="122"/>
        <v>02.09.01.19.009</v>
      </c>
      <c r="G3943" s="1144"/>
      <c r="H3943" s="1142" t="s">
        <v>4498</v>
      </c>
      <c r="J3943" s="1142" t="str">
        <f t="shared" si="123"/>
        <v>02.09.01.19.009 Staining Trays</v>
      </c>
    </row>
    <row r="3944" spans="1:10" x14ac:dyDescent="0.25">
      <c r="A3944" s="1142">
        <v>2</v>
      </c>
      <c r="B3944" s="1142">
        <v>9</v>
      </c>
      <c r="C3944" s="1142">
        <v>1</v>
      </c>
      <c r="D3944" s="1142">
        <v>19</v>
      </c>
      <c r="E3944" s="1142">
        <v>10</v>
      </c>
      <c r="F3944" s="1143" t="str">
        <f t="shared" si="122"/>
        <v>02.09.01.19.010</v>
      </c>
      <c r="G3944" s="1144"/>
      <c r="H3944" s="1142" t="s">
        <v>4499</v>
      </c>
      <c r="J3944" s="1142" t="str">
        <f t="shared" si="123"/>
        <v>02.09.01.19.010 Absobant Pads and Strips</v>
      </c>
    </row>
    <row r="3945" spans="1:10" x14ac:dyDescent="0.25">
      <c r="A3945" s="1142">
        <v>2</v>
      </c>
      <c r="B3945" s="1142">
        <v>9</v>
      </c>
      <c r="C3945" s="1142">
        <v>1</v>
      </c>
      <c r="D3945" s="1142">
        <v>19</v>
      </c>
      <c r="E3945" s="1142">
        <v>11</v>
      </c>
      <c r="F3945" s="1143" t="str">
        <f t="shared" si="122"/>
        <v>02.09.01.19.011</v>
      </c>
      <c r="G3945" s="1144"/>
      <c r="H3945" s="1142" t="s">
        <v>4500</v>
      </c>
      <c r="J3945" s="1142" t="str">
        <f t="shared" si="123"/>
        <v>02.09.01.19.011 Non Serrated Forced</v>
      </c>
    </row>
    <row r="3946" spans="1:10" x14ac:dyDescent="0.25">
      <c r="A3946" s="1142">
        <v>2</v>
      </c>
      <c r="B3946" s="1142">
        <v>9</v>
      </c>
      <c r="C3946" s="1142">
        <v>1</v>
      </c>
      <c r="D3946" s="1142">
        <v>19</v>
      </c>
      <c r="E3946" s="1142">
        <v>12</v>
      </c>
      <c r="F3946" s="1143" t="str">
        <f t="shared" si="122"/>
        <v>02.09.01.19.012</v>
      </c>
      <c r="G3946" s="1144"/>
      <c r="H3946" s="1142" t="s">
        <v>4501</v>
      </c>
      <c r="J3946" s="1142" t="str">
        <f t="shared" si="123"/>
        <v>02.09.01.19.012 Capilary Tubes</v>
      </c>
    </row>
    <row r="3947" spans="1:10" x14ac:dyDescent="0.25">
      <c r="A3947" s="1142">
        <v>2</v>
      </c>
      <c r="B3947" s="1142">
        <v>9</v>
      </c>
      <c r="C3947" s="1142">
        <v>1</v>
      </c>
      <c r="D3947" s="1142">
        <v>19</v>
      </c>
      <c r="E3947" s="1142">
        <v>13</v>
      </c>
      <c r="F3947" s="1143" t="str">
        <f t="shared" si="122"/>
        <v>02.09.01.19.013</v>
      </c>
      <c r="G3947" s="1144"/>
      <c r="H3947" s="1142" t="s">
        <v>4502</v>
      </c>
      <c r="J3947" s="1142" t="str">
        <f t="shared" si="123"/>
        <v>02.09.01.19.013 Freezer 30 Derajat Celcius</v>
      </c>
    </row>
    <row r="3948" spans="1:10" x14ac:dyDescent="0.25">
      <c r="A3948" s="1142">
        <v>2</v>
      </c>
      <c r="B3948" s="1142">
        <v>9</v>
      </c>
      <c r="C3948" s="1142">
        <v>1</v>
      </c>
      <c r="D3948" s="1142">
        <v>19</v>
      </c>
      <c r="E3948" s="1142">
        <v>14</v>
      </c>
      <c r="F3948" s="1143" t="str">
        <f t="shared" si="122"/>
        <v>02.09.01.19.014</v>
      </c>
      <c r="G3948" s="1144"/>
      <c r="H3948" s="1142" t="s">
        <v>4503</v>
      </c>
      <c r="J3948" s="1142" t="str">
        <f t="shared" si="123"/>
        <v>02.09.01.19.014 Incybator</v>
      </c>
    </row>
    <row r="3949" spans="1:10" x14ac:dyDescent="0.25">
      <c r="A3949" s="1142">
        <v>2</v>
      </c>
      <c r="B3949" s="1142">
        <v>9</v>
      </c>
      <c r="C3949" s="1142">
        <v>1</v>
      </c>
      <c r="D3949" s="1142">
        <v>19</v>
      </c>
      <c r="E3949" s="1142">
        <v>15</v>
      </c>
      <c r="F3949" s="1143" t="str">
        <f t="shared" si="122"/>
        <v>02.09.01.19.015</v>
      </c>
      <c r="G3949" s="1144"/>
      <c r="H3949" s="1142" t="s">
        <v>4504</v>
      </c>
      <c r="J3949" s="1142" t="str">
        <f t="shared" si="123"/>
        <v>02.09.01.19.015 Immunodiffusion System</v>
      </c>
    </row>
    <row r="3950" spans="1:10" x14ac:dyDescent="0.25">
      <c r="A3950" s="1142">
        <v>2</v>
      </c>
      <c r="B3950" s="1142">
        <v>9</v>
      </c>
      <c r="C3950" s="1142">
        <v>1</v>
      </c>
      <c r="D3950" s="1142">
        <v>19</v>
      </c>
      <c r="E3950" s="1142">
        <v>16</v>
      </c>
      <c r="F3950" s="1143" t="str">
        <f t="shared" si="122"/>
        <v>02.09.01.19.016</v>
      </c>
      <c r="G3950" s="1144"/>
      <c r="H3950" s="1142" t="s">
        <v>4505</v>
      </c>
      <c r="J3950" s="1142" t="str">
        <f t="shared" si="123"/>
        <v>02.09.01.19.016 Immunodiffusion Puch Set</v>
      </c>
    </row>
    <row r="3951" spans="1:10" x14ac:dyDescent="0.25">
      <c r="A3951" s="1142">
        <v>2</v>
      </c>
      <c r="B3951" s="1142">
        <v>9</v>
      </c>
      <c r="C3951" s="1142">
        <v>1</v>
      </c>
      <c r="D3951" s="1142">
        <v>19</v>
      </c>
      <c r="E3951" s="1142">
        <v>17</v>
      </c>
      <c r="F3951" s="1143" t="str">
        <f t="shared" si="122"/>
        <v>02.09.01.19.017</v>
      </c>
      <c r="G3951" s="1144"/>
      <c r="H3951" s="1142" t="s">
        <v>4506</v>
      </c>
      <c r="J3951" s="1142" t="str">
        <f t="shared" si="123"/>
        <v>02.09.01.19.017 Cansist Of</v>
      </c>
    </row>
    <row r="3952" spans="1:10" x14ac:dyDescent="0.25">
      <c r="A3952" s="1142">
        <v>2</v>
      </c>
      <c r="B3952" s="1142">
        <v>9</v>
      </c>
      <c r="C3952" s="1142">
        <v>1</v>
      </c>
      <c r="D3952" s="1142">
        <v>19</v>
      </c>
      <c r="E3952" s="1142">
        <v>18</v>
      </c>
      <c r="F3952" s="1143" t="str">
        <f t="shared" si="122"/>
        <v>02.09.01.19.018</v>
      </c>
      <c r="G3952" s="1144"/>
      <c r="H3952" s="1142" t="s">
        <v>4507</v>
      </c>
      <c r="J3952" s="1142" t="str">
        <f t="shared" si="123"/>
        <v>02.09.01.19.018 Puch</v>
      </c>
    </row>
    <row r="3953" spans="1:10" x14ac:dyDescent="0.25">
      <c r="A3953" s="1142">
        <v>2</v>
      </c>
      <c r="B3953" s="1142">
        <v>9</v>
      </c>
      <c r="C3953" s="1142">
        <v>1</v>
      </c>
      <c r="D3953" s="1142">
        <v>19</v>
      </c>
      <c r="E3953" s="1142">
        <v>19</v>
      </c>
      <c r="F3953" s="1143" t="str">
        <f t="shared" si="122"/>
        <v>02.09.01.19.019</v>
      </c>
      <c r="G3953" s="1144"/>
      <c r="H3953" s="1142" t="s">
        <v>1146</v>
      </c>
      <c r="J3953" s="1142" t="str">
        <f t="shared" si="123"/>
        <v>02.09.01.19.019 Cutter</v>
      </c>
    </row>
    <row r="3954" spans="1:10" x14ac:dyDescent="0.25">
      <c r="A3954" s="1142">
        <v>2</v>
      </c>
      <c r="B3954" s="1142">
        <v>9</v>
      </c>
      <c r="C3954" s="1142">
        <v>1</v>
      </c>
      <c r="D3954" s="1142">
        <v>19</v>
      </c>
      <c r="E3954" s="1142">
        <v>20</v>
      </c>
      <c r="F3954" s="1143" t="str">
        <f t="shared" si="122"/>
        <v>02.09.01.19.020</v>
      </c>
      <c r="G3954" s="1144"/>
      <c r="H3954" s="1142" t="s">
        <v>4508</v>
      </c>
      <c r="J3954" s="1142" t="str">
        <f t="shared" si="123"/>
        <v>02.09.01.19.020 Holder</v>
      </c>
    </row>
    <row r="3955" spans="1:10" x14ac:dyDescent="0.25">
      <c r="A3955" s="1142">
        <v>2</v>
      </c>
      <c r="B3955" s="1142">
        <v>9</v>
      </c>
      <c r="C3955" s="1142">
        <v>1</v>
      </c>
      <c r="D3955" s="1142">
        <v>19</v>
      </c>
      <c r="E3955" s="1142">
        <v>21</v>
      </c>
      <c r="F3955" s="1143" t="str">
        <f t="shared" si="122"/>
        <v>02.09.01.19.021</v>
      </c>
      <c r="G3955" s="1144"/>
      <c r="H3955" s="1142" t="s">
        <v>4509</v>
      </c>
      <c r="J3955" s="1142" t="str">
        <f t="shared" si="123"/>
        <v>02.09.01.19.021 Dye Set and 2.5 MM Wrech</v>
      </c>
    </row>
    <row r="3956" spans="1:10" x14ac:dyDescent="0.25">
      <c r="A3956" s="1142">
        <v>2</v>
      </c>
      <c r="B3956" s="1142">
        <v>9</v>
      </c>
      <c r="C3956" s="1142">
        <v>1</v>
      </c>
      <c r="D3956" s="1142">
        <v>19</v>
      </c>
      <c r="E3956" s="1142">
        <v>22</v>
      </c>
      <c r="F3956" s="1143" t="str">
        <f t="shared" si="122"/>
        <v>02.09.01.19.022</v>
      </c>
      <c r="G3956" s="1144"/>
      <c r="H3956" s="1142" t="s">
        <v>4510</v>
      </c>
      <c r="J3956" s="1142" t="str">
        <f t="shared" si="123"/>
        <v>02.09.01.19.022 Immuno Frames</v>
      </c>
    </row>
    <row r="3957" spans="1:10" x14ac:dyDescent="0.25">
      <c r="A3957" s="1142">
        <v>2</v>
      </c>
      <c r="B3957" s="1142">
        <v>9</v>
      </c>
      <c r="C3957" s="1142">
        <v>1</v>
      </c>
      <c r="D3957" s="1142">
        <v>19</v>
      </c>
      <c r="E3957" s="1142">
        <v>23</v>
      </c>
      <c r="F3957" s="1143" t="str">
        <f t="shared" si="122"/>
        <v>02.09.01.19.023</v>
      </c>
      <c r="G3957" s="1144"/>
      <c r="H3957" s="1142" t="s">
        <v>4511</v>
      </c>
      <c r="J3957" s="1142" t="str">
        <f t="shared" si="123"/>
        <v>02.09.01.19.023 Immuno Frame Hoelder</v>
      </c>
    </row>
    <row r="3958" spans="1:10" x14ac:dyDescent="0.25">
      <c r="A3958" s="1142">
        <v>2</v>
      </c>
      <c r="B3958" s="1142">
        <v>9</v>
      </c>
      <c r="C3958" s="1142">
        <v>1</v>
      </c>
      <c r="D3958" s="1142">
        <v>19</v>
      </c>
      <c r="E3958" s="1142">
        <v>24</v>
      </c>
      <c r="F3958" s="1143" t="str">
        <f t="shared" si="122"/>
        <v>02.09.01.19.024</v>
      </c>
      <c r="G3958" s="1144"/>
      <c r="H3958" s="1142" t="s">
        <v>4512</v>
      </c>
      <c r="J3958" s="1142" t="str">
        <f t="shared" si="123"/>
        <v>02.09.01.19.024 Immuno Laveling Table Set</v>
      </c>
    </row>
    <row r="3959" spans="1:10" x14ac:dyDescent="0.25">
      <c r="A3959" s="1142">
        <v>2</v>
      </c>
      <c r="B3959" s="1142">
        <v>9</v>
      </c>
      <c r="C3959" s="1142">
        <v>1</v>
      </c>
      <c r="D3959" s="1142">
        <v>19</v>
      </c>
      <c r="E3959" s="1142">
        <v>25</v>
      </c>
      <c r="F3959" s="1143" t="str">
        <f t="shared" si="122"/>
        <v>02.09.01.19.025</v>
      </c>
      <c r="G3959" s="1144"/>
      <c r="H3959" s="1142" t="s">
        <v>4513</v>
      </c>
      <c r="J3959" s="1142" t="str">
        <f t="shared" si="123"/>
        <v>02.09.01.19.025 Stainless Stell Tongs</v>
      </c>
    </row>
    <row r="3960" spans="1:10" x14ac:dyDescent="0.25">
      <c r="A3960" s="1142">
        <v>2</v>
      </c>
      <c r="B3960" s="1142">
        <v>9</v>
      </c>
      <c r="C3960" s="1142">
        <v>1</v>
      </c>
      <c r="D3960" s="1142">
        <v>19</v>
      </c>
      <c r="E3960" s="1142">
        <v>26</v>
      </c>
      <c r="F3960" s="1143" t="str">
        <f t="shared" si="122"/>
        <v>02.09.01.19.026</v>
      </c>
      <c r="G3960" s="1144"/>
      <c r="H3960" s="1142" t="s">
        <v>4514</v>
      </c>
      <c r="J3960" s="1142" t="str">
        <f t="shared" si="123"/>
        <v>02.09.01.19.026 Glass Slide 2.5 MMx 75 MM</v>
      </c>
    </row>
    <row r="3961" spans="1:10" x14ac:dyDescent="0.25">
      <c r="A3961" s="1142">
        <v>2</v>
      </c>
      <c r="B3961" s="1142">
        <v>9</v>
      </c>
      <c r="C3961" s="1142">
        <v>1</v>
      </c>
      <c r="D3961" s="1142">
        <v>19</v>
      </c>
      <c r="E3961" s="1142">
        <v>27</v>
      </c>
      <c r="F3961" s="1143" t="str">
        <f t="shared" si="122"/>
        <v>02.09.01.19.027</v>
      </c>
      <c r="G3961" s="1144"/>
      <c r="H3961" s="1142" t="s">
        <v>4515</v>
      </c>
      <c r="J3961" s="1142" t="str">
        <f t="shared" si="123"/>
        <v>02.09.01.19.027 Suction Needle (2.6 MM dia)</v>
      </c>
    </row>
    <row r="3962" spans="1:10" x14ac:dyDescent="0.25">
      <c r="A3962" s="1142">
        <v>2</v>
      </c>
      <c r="B3962" s="1142">
        <v>9</v>
      </c>
      <c r="C3962" s="1142">
        <v>1</v>
      </c>
      <c r="D3962" s="1142">
        <v>19</v>
      </c>
      <c r="E3962" s="1142">
        <v>28</v>
      </c>
      <c r="F3962" s="1143" t="str">
        <f t="shared" si="122"/>
        <v>02.09.01.19.028</v>
      </c>
      <c r="G3962" s="1144"/>
      <c r="H3962" s="1142" t="s">
        <v>4516</v>
      </c>
      <c r="J3962" s="1142" t="str">
        <f t="shared" si="123"/>
        <v>02.09.01.19.028 Staining and Rising Tanks</v>
      </c>
    </row>
    <row r="3963" spans="1:10" x14ac:dyDescent="0.25">
      <c r="A3963" s="1142">
        <v>2</v>
      </c>
      <c r="B3963" s="1142">
        <v>9</v>
      </c>
      <c r="C3963" s="1142">
        <v>1</v>
      </c>
      <c r="D3963" s="1142">
        <v>19</v>
      </c>
      <c r="E3963" s="1142">
        <v>29</v>
      </c>
      <c r="F3963" s="1143" t="str">
        <f t="shared" si="122"/>
        <v>02.09.01.19.029</v>
      </c>
      <c r="G3963" s="1144"/>
      <c r="H3963" s="1142" t="s">
        <v>4517</v>
      </c>
      <c r="J3963" s="1142" t="str">
        <f t="shared" si="123"/>
        <v>02.09.01.19.029 Magnetic Strires &amp; Bars</v>
      </c>
    </row>
    <row r="3964" spans="1:10" x14ac:dyDescent="0.25">
      <c r="A3964" s="1142">
        <v>2</v>
      </c>
      <c r="B3964" s="1142">
        <v>9</v>
      </c>
      <c r="C3964" s="1142">
        <v>1</v>
      </c>
      <c r="D3964" s="1142">
        <v>19</v>
      </c>
      <c r="E3964" s="1142">
        <v>30</v>
      </c>
      <c r="F3964" s="1143" t="str">
        <f t="shared" si="122"/>
        <v>02.09.01.19.030</v>
      </c>
      <c r="G3964" s="1144"/>
      <c r="H3964" s="1142" t="s">
        <v>4518</v>
      </c>
      <c r="J3964" s="1142" t="str">
        <f t="shared" si="123"/>
        <v>02.09.01.19.030 Measuring Magnifer</v>
      </c>
    </row>
    <row r="3965" spans="1:10" x14ac:dyDescent="0.25">
      <c r="A3965" s="1142">
        <v>2</v>
      </c>
      <c r="B3965" s="1142">
        <v>9</v>
      </c>
      <c r="C3965" s="1142">
        <v>1</v>
      </c>
      <c r="D3965" s="1142">
        <v>19</v>
      </c>
      <c r="E3965" s="1142">
        <v>31</v>
      </c>
      <c r="F3965" s="1143" t="str">
        <f t="shared" si="122"/>
        <v>02.09.01.19.031</v>
      </c>
      <c r="G3965" s="1144"/>
      <c r="H3965" s="1142" t="s">
        <v>4519</v>
      </c>
      <c r="J3965" s="1142" t="str">
        <f t="shared" si="123"/>
        <v>02.09.01.19.031 Micromixer</v>
      </c>
    </row>
    <row r="3966" spans="1:10" x14ac:dyDescent="0.25">
      <c r="A3966" s="1142">
        <v>2</v>
      </c>
      <c r="B3966" s="1142">
        <v>9</v>
      </c>
      <c r="C3966" s="1142">
        <v>1</v>
      </c>
      <c r="D3966" s="1142">
        <v>19</v>
      </c>
      <c r="E3966" s="1142">
        <v>32</v>
      </c>
      <c r="F3966" s="1143" t="str">
        <f t="shared" si="122"/>
        <v>02.09.01.19.032</v>
      </c>
      <c r="G3966" s="1144"/>
      <c r="H3966" s="1142" t="s">
        <v>4520</v>
      </c>
      <c r="J3966" s="1142" t="str">
        <f t="shared" si="123"/>
        <v>02.09.01.19.032 Measuring Maginfer</v>
      </c>
    </row>
    <row r="3967" spans="1:10" x14ac:dyDescent="0.25">
      <c r="A3967" s="1142">
        <v>2</v>
      </c>
      <c r="B3967" s="1142">
        <v>9</v>
      </c>
      <c r="C3967" s="1142">
        <v>1</v>
      </c>
      <c r="D3967" s="1142">
        <v>19</v>
      </c>
      <c r="E3967" s="1142">
        <v>33</v>
      </c>
      <c r="F3967" s="1143" t="str">
        <f t="shared" si="122"/>
        <v>02.09.01.19.033</v>
      </c>
      <c r="G3967" s="1144"/>
      <c r="H3967" s="1142" t="s">
        <v>4521</v>
      </c>
      <c r="J3967" s="1142" t="str">
        <f t="shared" si="123"/>
        <v>02.09.01.19.033 Microtiter Kit</v>
      </c>
    </row>
    <row r="3968" spans="1:10" x14ac:dyDescent="0.25">
      <c r="A3968" s="1142">
        <v>2</v>
      </c>
      <c r="B3968" s="1142">
        <v>9</v>
      </c>
      <c r="C3968" s="1142">
        <v>1</v>
      </c>
      <c r="D3968" s="1142">
        <v>19</v>
      </c>
      <c r="E3968" s="1142">
        <v>34</v>
      </c>
      <c r="F3968" s="1143" t="str">
        <f t="shared" si="122"/>
        <v>02.09.01.19.034</v>
      </c>
      <c r="G3968" s="1144"/>
      <c r="H3968" s="1142" t="s">
        <v>4522</v>
      </c>
      <c r="J3968" s="1142" t="str">
        <f t="shared" si="123"/>
        <v>02.09.01.19.034 Titration Plates U Wells</v>
      </c>
    </row>
    <row r="3969" spans="1:10" x14ac:dyDescent="0.25">
      <c r="A3969" s="1142">
        <v>2</v>
      </c>
      <c r="B3969" s="1142">
        <v>9</v>
      </c>
      <c r="C3969" s="1142">
        <v>1</v>
      </c>
      <c r="D3969" s="1142">
        <v>19</v>
      </c>
      <c r="E3969" s="1142">
        <v>35</v>
      </c>
      <c r="F3969" s="1143" t="str">
        <f t="shared" si="122"/>
        <v>02.09.01.19.035</v>
      </c>
      <c r="G3969" s="1144"/>
      <c r="H3969" s="1142" t="s">
        <v>4523</v>
      </c>
      <c r="J3969" s="1142" t="str">
        <f t="shared" si="123"/>
        <v>02.09.01.19.035 Titration Plates W Wells</v>
      </c>
    </row>
    <row r="3970" spans="1:10" x14ac:dyDescent="0.25">
      <c r="A3970" s="1142">
        <v>2</v>
      </c>
      <c r="B3970" s="1142">
        <v>9</v>
      </c>
      <c r="C3970" s="1142">
        <v>1</v>
      </c>
      <c r="D3970" s="1142">
        <v>19</v>
      </c>
      <c r="E3970" s="1142">
        <v>36</v>
      </c>
      <c r="F3970" s="1143" t="str">
        <f t="shared" si="122"/>
        <v>02.09.01.19.036</v>
      </c>
      <c r="G3970" s="1144"/>
      <c r="H3970" s="1142" t="s">
        <v>4524</v>
      </c>
      <c r="J3970" s="1142" t="str">
        <f t="shared" si="123"/>
        <v>02.09.01.19.036 Sealing Tape 72 yl, 50 ul</v>
      </c>
    </row>
    <row r="3971" spans="1:10" x14ac:dyDescent="0.25">
      <c r="A3971" s="1142">
        <v>2</v>
      </c>
      <c r="B3971" s="1142">
        <v>9</v>
      </c>
      <c r="C3971" s="1142">
        <v>1</v>
      </c>
      <c r="D3971" s="1142">
        <v>19</v>
      </c>
      <c r="E3971" s="1142">
        <v>37</v>
      </c>
      <c r="F3971" s="1143" t="str">
        <f t="shared" si="122"/>
        <v>02.09.01.19.037</v>
      </c>
      <c r="G3971" s="1144"/>
      <c r="H3971" s="1142" t="s">
        <v>4525</v>
      </c>
      <c r="J3971" s="1142" t="str">
        <f t="shared" si="123"/>
        <v>02.09.01.19.037 Tape Dispencer</v>
      </c>
    </row>
    <row r="3972" spans="1:10" x14ac:dyDescent="0.25">
      <c r="A3972" s="1142">
        <v>2</v>
      </c>
      <c r="B3972" s="1142">
        <v>9</v>
      </c>
      <c r="C3972" s="1142">
        <v>1</v>
      </c>
      <c r="D3972" s="1142">
        <v>19</v>
      </c>
      <c r="E3972" s="1142">
        <v>38</v>
      </c>
      <c r="F3972" s="1143" t="str">
        <f t="shared" ref="F3972:F4035" si="124">IF(A3972&lt;&gt;"",RIGHT("0"&amp;A3972,2)&amp;"."&amp;RIGHT("0"&amp;B3972,2)&amp;"."&amp;RIGHT("0"&amp;C3972,2)&amp;"."&amp;RIGHT("0"&amp;D3972,2)&amp;"."&amp;IF(LEN(E3972)&lt;3,RIGHT("00"&amp;E3972,3),E3972),"")</f>
        <v>02.09.01.19.038</v>
      </c>
      <c r="G3972" s="1144"/>
      <c r="H3972" s="1142" t="s">
        <v>4526</v>
      </c>
      <c r="J3972" s="1142" t="str">
        <f t="shared" ref="J3972:J4035" si="125">F3972&amp;" "&amp;H3972</f>
        <v>02.09.01.19.038 Support Plate</v>
      </c>
    </row>
    <row r="3973" spans="1:10" x14ac:dyDescent="0.25">
      <c r="A3973" s="1142">
        <v>2</v>
      </c>
      <c r="B3973" s="1142">
        <v>9</v>
      </c>
      <c r="C3973" s="1142">
        <v>1</v>
      </c>
      <c r="D3973" s="1142">
        <v>19</v>
      </c>
      <c r="E3973" s="1142">
        <v>39</v>
      </c>
      <c r="F3973" s="1143" t="str">
        <f t="shared" si="124"/>
        <v>02.09.01.19.039</v>
      </c>
      <c r="G3973" s="1144"/>
      <c r="H3973" s="1142" t="s">
        <v>4527</v>
      </c>
      <c r="J3973" s="1142" t="str">
        <f t="shared" si="125"/>
        <v>02.09.01.19.039 Permanet Pipet 25 ul, 50 ul</v>
      </c>
    </row>
    <row r="3974" spans="1:10" x14ac:dyDescent="0.25">
      <c r="A3974" s="1142">
        <v>2</v>
      </c>
      <c r="B3974" s="1142">
        <v>9</v>
      </c>
      <c r="C3974" s="1142">
        <v>1</v>
      </c>
      <c r="D3974" s="1142">
        <v>19</v>
      </c>
      <c r="E3974" s="1142">
        <v>40</v>
      </c>
      <c r="F3974" s="1143" t="str">
        <f t="shared" si="124"/>
        <v>02.09.01.19.040</v>
      </c>
      <c r="G3974" s="1144"/>
      <c r="H3974" s="1142" t="s">
        <v>4528</v>
      </c>
      <c r="J3974" s="1142" t="str">
        <f t="shared" si="125"/>
        <v>02.09.01.19.040 Filter Cartriges</v>
      </c>
    </row>
    <row r="3975" spans="1:10" x14ac:dyDescent="0.25">
      <c r="A3975" s="1142">
        <v>2</v>
      </c>
      <c r="B3975" s="1142">
        <v>9</v>
      </c>
      <c r="C3975" s="1142">
        <v>1</v>
      </c>
      <c r="D3975" s="1142">
        <v>19</v>
      </c>
      <c r="E3975" s="1142">
        <v>41</v>
      </c>
      <c r="F3975" s="1143" t="str">
        <f t="shared" si="124"/>
        <v>02.09.01.19.041</v>
      </c>
      <c r="G3975" s="1144"/>
      <c r="H3975" s="1142" t="s">
        <v>4529</v>
      </c>
      <c r="J3975" s="1142" t="str">
        <f t="shared" si="125"/>
        <v>02.09.01.19.041 Suction Bulb</v>
      </c>
    </row>
    <row r="3976" spans="1:10" x14ac:dyDescent="0.25">
      <c r="A3976" s="1142">
        <v>2</v>
      </c>
      <c r="B3976" s="1142">
        <v>9</v>
      </c>
      <c r="C3976" s="1142">
        <v>1</v>
      </c>
      <c r="D3976" s="1142">
        <v>19</v>
      </c>
      <c r="E3976" s="1142">
        <v>42</v>
      </c>
      <c r="F3976" s="1143" t="str">
        <f t="shared" si="124"/>
        <v>02.09.01.19.042</v>
      </c>
      <c r="G3976" s="1144"/>
      <c r="H3976" s="1142" t="s">
        <v>4530</v>
      </c>
      <c r="J3976" s="1142" t="str">
        <f t="shared" si="125"/>
        <v>02.09.01.19.042 Microdituter 25 ul, 50 ul</v>
      </c>
    </row>
    <row r="3977" spans="1:10" x14ac:dyDescent="0.25">
      <c r="A3977" s="1142">
        <v>2</v>
      </c>
      <c r="B3977" s="1142">
        <v>9</v>
      </c>
      <c r="C3977" s="1142">
        <v>1</v>
      </c>
      <c r="D3977" s="1142">
        <v>19</v>
      </c>
      <c r="E3977" s="1142">
        <v>43</v>
      </c>
      <c r="F3977" s="1143" t="str">
        <f t="shared" si="124"/>
        <v>02.09.01.19.043</v>
      </c>
      <c r="G3977" s="1144"/>
      <c r="H3977" s="1142" t="s">
        <v>4531</v>
      </c>
      <c r="J3977" s="1142" t="str">
        <f t="shared" si="125"/>
        <v>02.09.01.19.043 Delivery Tester 25 ul</v>
      </c>
    </row>
    <row r="3978" spans="1:10" x14ac:dyDescent="0.25">
      <c r="A3978" s="1142">
        <v>2</v>
      </c>
      <c r="B3978" s="1142">
        <v>9</v>
      </c>
      <c r="C3978" s="1142">
        <v>1</v>
      </c>
      <c r="D3978" s="1142">
        <v>19</v>
      </c>
      <c r="E3978" s="1142">
        <v>44</v>
      </c>
      <c r="F3978" s="1143" t="str">
        <f t="shared" si="124"/>
        <v>02.09.01.19.044</v>
      </c>
      <c r="G3978" s="1144"/>
      <c r="H3978" s="1142" t="s">
        <v>4532</v>
      </c>
      <c r="J3978" s="1142" t="str">
        <f t="shared" si="125"/>
        <v>02.09.01.19.044 Stand, Diluter/Pipet</v>
      </c>
    </row>
    <row r="3979" spans="1:10" x14ac:dyDescent="0.25">
      <c r="A3979" s="1142">
        <v>2</v>
      </c>
      <c r="B3979" s="1142">
        <v>9</v>
      </c>
      <c r="C3979" s="1142">
        <v>1</v>
      </c>
      <c r="D3979" s="1142">
        <v>19</v>
      </c>
      <c r="E3979" s="1142">
        <v>45</v>
      </c>
      <c r="F3979" s="1143" t="str">
        <f t="shared" si="124"/>
        <v>02.09.01.19.045</v>
      </c>
      <c r="G3979" s="1144"/>
      <c r="H3979" s="1142" t="s">
        <v>4533</v>
      </c>
      <c r="J3979" s="1142" t="str">
        <f t="shared" si="125"/>
        <v>02.09.01.19.045 Rack, Diluter/Pipet</v>
      </c>
    </row>
    <row r="3980" spans="1:10" x14ac:dyDescent="0.25">
      <c r="A3980" s="1142">
        <v>2</v>
      </c>
      <c r="B3980" s="1142">
        <v>9</v>
      </c>
      <c r="C3980" s="1142">
        <v>1</v>
      </c>
      <c r="D3980" s="1142">
        <v>19</v>
      </c>
      <c r="E3980" s="1142">
        <v>46</v>
      </c>
      <c r="F3980" s="1143" t="str">
        <f t="shared" si="124"/>
        <v>02.09.01.19.046</v>
      </c>
      <c r="G3980" s="1144"/>
      <c r="H3980" s="1142" t="s">
        <v>4534</v>
      </c>
      <c r="J3980" s="1142" t="str">
        <f t="shared" si="125"/>
        <v>02.09.01.19.046 Carrying Case</v>
      </c>
    </row>
    <row r="3981" spans="1:10" x14ac:dyDescent="0.25">
      <c r="A3981" s="1142">
        <v>2</v>
      </c>
      <c r="B3981" s="1142">
        <v>9</v>
      </c>
      <c r="C3981" s="1142">
        <v>1</v>
      </c>
      <c r="D3981" s="1142">
        <v>19</v>
      </c>
      <c r="E3981" s="1142">
        <v>47</v>
      </c>
      <c r="F3981" s="1143" t="str">
        <f t="shared" si="124"/>
        <v>02.09.01.19.047</v>
      </c>
      <c r="G3981" s="1144"/>
      <c r="H3981" s="1142" t="s">
        <v>4535</v>
      </c>
      <c r="J3981" s="1142" t="str">
        <f t="shared" si="125"/>
        <v>02.09.01.19.047 Test Reading Mirror</v>
      </c>
    </row>
    <row r="3982" spans="1:10" x14ac:dyDescent="0.25">
      <c r="A3982" s="1142">
        <v>2</v>
      </c>
      <c r="B3982" s="1142">
        <v>9</v>
      </c>
      <c r="C3982" s="1142">
        <v>1</v>
      </c>
      <c r="D3982" s="1142">
        <v>19</v>
      </c>
      <c r="E3982" s="1142">
        <v>48</v>
      </c>
      <c r="F3982" s="1143" t="str">
        <f t="shared" si="124"/>
        <v>02.09.01.19.048</v>
      </c>
      <c r="G3982" s="1144"/>
      <c r="H3982" s="1142" t="s">
        <v>4536</v>
      </c>
      <c r="J3982" s="1142" t="str">
        <f t="shared" si="125"/>
        <v>02.09.01.19.048 Centrifuge Carries</v>
      </c>
    </row>
    <row r="3983" spans="1:10" x14ac:dyDescent="0.25">
      <c r="A3983" s="1142">
        <v>2</v>
      </c>
      <c r="B3983" s="1142">
        <v>9</v>
      </c>
      <c r="C3983" s="1142">
        <v>1</v>
      </c>
      <c r="D3983" s="1142">
        <v>19</v>
      </c>
      <c r="E3983" s="1142">
        <v>49</v>
      </c>
      <c r="F3983" s="1143" t="str">
        <f t="shared" si="124"/>
        <v>02.09.01.19.049</v>
      </c>
      <c r="G3983" s="1144"/>
      <c r="H3983" s="1142" t="s">
        <v>4537</v>
      </c>
      <c r="J3983" s="1142" t="str">
        <f t="shared" si="125"/>
        <v>02.09.01.19.049 Carrying /Storages Case</v>
      </c>
    </row>
    <row r="3984" spans="1:10" x14ac:dyDescent="0.25">
      <c r="A3984" s="1142">
        <v>2</v>
      </c>
      <c r="B3984" s="1142">
        <v>9</v>
      </c>
      <c r="C3984" s="1142">
        <v>1</v>
      </c>
      <c r="D3984" s="1142">
        <v>19</v>
      </c>
      <c r="E3984" s="1142">
        <v>50</v>
      </c>
      <c r="F3984" s="1143" t="str">
        <f t="shared" si="124"/>
        <v>02.09.01.19.050</v>
      </c>
      <c r="G3984" s="1144"/>
      <c r="H3984" s="1142" t="s">
        <v>4538</v>
      </c>
      <c r="J3984" s="1142" t="str">
        <f t="shared" si="125"/>
        <v>02.09.01.19.050 Shaking Water Bath</v>
      </c>
    </row>
    <row r="3985" spans="1:10" x14ac:dyDescent="0.25">
      <c r="A3985" s="1142">
        <v>2</v>
      </c>
      <c r="B3985" s="1142">
        <v>9</v>
      </c>
      <c r="C3985" s="1142">
        <v>1</v>
      </c>
      <c r="D3985" s="1142">
        <v>19</v>
      </c>
      <c r="E3985" s="1142">
        <v>51</v>
      </c>
      <c r="F3985" s="1143" t="str">
        <f t="shared" si="124"/>
        <v>02.09.01.19.051</v>
      </c>
      <c r="G3985" s="1144"/>
      <c r="H3985" s="1142" t="s">
        <v>4200</v>
      </c>
      <c r="J3985" s="1142" t="str">
        <f t="shared" si="125"/>
        <v>02.09.01.19.051 Staining Jars</v>
      </c>
    </row>
    <row r="3986" spans="1:10" x14ac:dyDescent="0.25">
      <c r="A3986" s="1142">
        <v>2</v>
      </c>
      <c r="B3986" s="1142">
        <v>9</v>
      </c>
      <c r="C3986" s="1142">
        <v>1</v>
      </c>
      <c r="D3986" s="1142">
        <v>19</v>
      </c>
      <c r="E3986" s="1142">
        <v>52</v>
      </c>
      <c r="F3986" s="1143" t="str">
        <f t="shared" si="124"/>
        <v>02.09.01.19.052</v>
      </c>
      <c r="G3986" s="1144"/>
      <c r="H3986" s="1142" t="s">
        <v>4539</v>
      </c>
      <c r="J3986" s="1142" t="str">
        <f t="shared" si="125"/>
        <v>02.09.01.19.052 Water Bath with Thermostat</v>
      </c>
    </row>
    <row r="3987" spans="1:10" x14ac:dyDescent="0.25">
      <c r="A3987" s="1142">
        <v>2</v>
      </c>
      <c r="B3987" s="1142">
        <v>9</v>
      </c>
      <c r="C3987" s="1142">
        <v>1</v>
      </c>
      <c r="D3987" s="1142">
        <v>19</v>
      </c>
      <c r="E3987" s="1142">
        <v>53</v>
      </c>
      <c r="F3987" s="1143" t="str">
        <f t="shared" si="124"/>
        <v>02.09.01.19.053</v>
      </c>
      <c r="G3987" s="1144"/>
      <c r="H3987" s="1142" t="s">
        <v>2199</v>
      </c>
      <c r="J3987" s="1142" t="str">
        <f t="shared" si="125"/>
        <v>02.09.01.19.053 Viewer</v>
      </c>
    </row>
    <row r="3988" spans="1:10" x14ac:dyDescent="0.25">
      <c r="A3988" s="1142">
        <v>2</v>
      </c>
      <c r="B3988" s="1142">
        <v>9</v>
      </c>
      <c r="C3988" s="1142">
        <v>1</v>
      </c>
      <c r="D3988" s="1142">
        <v>19</v>
      </c>
      <c r="E3988" s="1142">
        <v>54</v>
      </c>
      <c r="F3988" s="1143" t="str">
        <f t="shared" si="124"/>
        <v>02.09.01.19.054</v>
      </c>
      <c r="G3988" s="1144"/>
      <c r="H3988" s="1142" t="s">
        <v>4540</v>
      </c>
      <c r="J3988" s="1142" t="str">
        <f t="shared" si="125"/>
        <v>02.09.01.19.054 Voltmeter</v>
      </c>
    </row>
    <row r="3989" spans="1:10" x14ac:dyDescent="0.25">
      <c r="A3989" s="1142">
        <v>2</v>
      </c>
      <c r="B3989" s="1142">
        <v>9</v>
      </c>
      <c r="C3989" s="1142">
        <v>1</v>
      </c>
      <c r="D3989" s="1142">
        <v>19</v>
      </c>
      <c r="E3989" s="1142">
        <v>55</v>
      </c>
      <c r="F3989" s="1143" t="str">
        <f t="shared" si="124"/>
        <v>02.09.01.19.055</v>
      </c>
      <c r="G3989" s="1144"/>
      <c r="H3989" s="1142" t="s">
        <v>4541</v>
      </c>
      <c r="J3989" s="1142" t="str">
        <f t="shared" si="125"/>
        <v>02.09.01.19.055 Reagent Aplication Device (Micro and Linier Stripe</v>
      </c>
    </row>
    <row r="3990" spans="1:10" x14ac:dyDescent="0.25">
      <c r="A3990" s="1142">
        <v>2</v>
      </c>
      <c r="B3990" s="1142">
        <v>9</v>
      </c>
      <c r="C3990" s="1142">
        <v>1</v>
      </c>
      <c r="D3990" s="1142">
        <v>19</v>
      </c>
      <c r="E3990" s="1142">
        <v>56</v>
      </c>
      <c r="F3990" s="1143" t="str">
        <f t="shared" si="124"/>
        <v>02.09.01.19.056</v>
      </c>
      <c r="G3990" s="1144"/>
      <c r="H3990" s="1142" t="s">
        <v>4542</v>
      </c>
      <c r="J3990" s="1142" t="str">
        <f t="shared" si="125"/>
        <v>02.09.01.19.056 Stripping Cutting Device</v>
      </c>
    </row>
    <row r="3991" spans="1:10" x14ac:dyDescent="0.25">
      <c r="A3991" s="1142">
        <v>2</v>
      </c>
      <c r="B3991" s="1142">
        <v>9</v>
      </c>
      <c r="C3991" s="1142">
        <v>1</v>
      </c>
      <c r="D3991" s="1142">
        <v>19</v>
      </c>
      <c r="E3991" s="1142">
        <v>57</v>
      </c>
      <c r="F3991" s="1143" t="str">
        <f t="shared" si="124"/>
        <v>02.09.01.19.057</v>
      </c>
      <c r="G3991" s="1144"/>
      <c r="H3991" s="1142" t="s">
        <v>4543</v>
      </c>
      <c r="J3991" s="1142" t="str">
        <f t="shared" si="125"/>
        <v>02.09.01.19.057 Laminating Module with 4 Reels</v>
      </c>
    </row>
    <row r="3992" spans="1:10" x14ac:dyDescent="0.25">
      <c r="A3992" s="1142">
        <v>2</v>
      </c>
      <c r="B3992" s="1142">
        <v>9</v>
      </c>
      <c r="C3992" s="1142">
        <v>1</v>
      </c>
      <c r="D3992" s="1142">
        <v>19</v>
      </c>
      <c r="E3992" s="1142">
        <v>58</v>
      </c>
      <c r="F3992" s="1143" t="str">
        <f t="shared" si="124"/>
        <v>02.09.01.19.058</v>
      </c>
      <c r="G3992" s="1144"/>
      <c r="H3992" s="1142" t="s">
        <v>4544</v>
      </c>
      <c r="J3992" s="1142" t="str">
        <f t="shared" si="125"/>
        <v>02.09.01.19.058 Alat lab. Immunologi Lain-Lain</v>
      </c>
    </row>
    <row r="3993" spans="1:10" x14ac:dyDescent="0.25">
      <c r="A3993" s="1142">
        <v>2</v>
      </c>
      <c r="B3993" s="1142">
        <v>9</v>
      </c>
      <c r="C3993" s="1142">
        <v>1</v>
      </c>
      <c r="D3993" s="1142">
        <v>20</v>
      </c>
      <c r="E3993" s="1142">
        <v>1</v>
      </c>
      <c r="F3993" s="1143" t="str">
        <f t="shared" si="124"/>
        <v>02.09.01.20.001</v>
      </c>
      <c r="G3993" s="1144"/>
      <c r="H3993" s="1142" t="s">
        <v>4545</v>
      </c>
      <c r="J3993" s="1142" t="str">
        <f t="shared" si="125"/>
        <v>02.09.01.20.001 Albuminometer</v>
      </c>
    </row>
    <row r="3994" spans="1:10" x14ac:dyDescent="0.25">
      <c r="A3994" s="1142">
        <v>2</v>
      </c>
      <c r="B3994" s="1142">
        <v>9</v>
      </c>
      <c r="C3994" s="1142">
        <v>1</v>
      </c>
      <c r="D3994" s="1142">
        <v>20</v>
      </c>
      <c r="E3994" s="1142">
        <v>2</v>
      </c>
      <c r="F3994" s="1143" t="str">
        <f t="shared" si="124"/>
        <v>02.09.01.20.002</v>
      </c>
      <c r="G3994" s="1144"/>
      <c r="H3994" s="1142" t="s">
        <v>4546</v>
      </c>
      <c r="J3994" s="1142" t="str">
        <f t="shared" si="125"/>
        <v>02.09.01.20.002 Bunsen Burner &amp; Kelengkapannya</v>
      </c>
    </row>
    <row r="3995" spans="1:10" x14ac:dyDescent="0.25">
      <c r="A3995" s="1142">
        <v>2</v>
      </c>
      <c r="B3995" s="1142">
        <v>9</v>
      </c>
      <c r="C3995" s="1142">
        <v>1</v>
      </c>
      <c r="D3995" s="1142">
        <v>20</v>
      </c>
      <c r="E3995" s="1142">
        <v>3</v>
      </c>
      <c r="F3995" s="1143" t="str">
        <f t="shared" si="124"/>
        <v>02.09.01.20.003</v>
      </c>
      <c r="G3995" s="1144"/>
      <c r="H3995" s="1142" t="s">
        <v>4547</v>
      </c>
      <c r="J3995" s="1142" t="str">
        <f t="shared" si="125"/>
        <v>02.09.01.20.003 Differential Cell Counter</v>
      </c>
    </row>
    <row r="3996" spans="1:10" x14ac:dyDescent="0.25">
      <c r="A3996" s="1142">
        <v>2</v>
      </c>
      <c r="B3996" s="1142">
        <v>9</v>
      </c>
      <c r="C3996" s="1142">
        <v>1</v>
      </c>
      <c r="D3996" s="1142">
        <v>20</v>
      </c>
      <c r="E3996" s="1142">
        <v>4</v>
      </c>
      <c r="F3996" s="1143" t="str">
        <f t="shared" si="124"/>
        <v>02.09.01.20.004</v>
      </c>
      <c r="G3996" s="1144"/>
      <c r="H3996" s="1142" t="s">
        <v>4548</v>
      </c>
      <c r="J3996" s="1142" t="str">
        <f t="shared" si="125"/>
        <v>02.09.01.20.004 Haemocytometer</v>
      </c>
    </row>
    <row r="3997" spans="1:10" x14ac:dyDescent="0.25">
      <c r="A3997" s="1142">
        <v>2</v>
      </c>
      <c r="B3997" s="1142">
        <v>9</v>
      </c>
      <c r="C3997" s="1142">
        <v>1</v>
      </c>
      <c r="D3997" s="1142">
        <v>20</v>
      </c>
      <c r="E3997" s="1142">
        <v>5</v>
      </c>
      <c r="F3997" s="1143" t="str">
        <f t="shared" si="124"/>
        <v>02.09.01.20.005</v>
      </c>
      <c r="G3997" s="1144"/>
      <c r="H3997" s="1142" t="s">
        <v>4549</v>
      </c>
      <c r="J3997" s="1142" t="str">
        <f t="shared" si="125"/>
        <v>02.09.01.20.005 Micoscope Monocular</v>
      </c>
    </row>
    <row r="3998" spans="1:10" x14ac:dyDescent="0.25">
      <c r="A3998" s="1142">
        <v>2</v>
      </c>
      <c r="B3998" s="1142">
        <v>9</v>
      </c>
      <c r="C3998" s="1142">
        <v>1</v>
      </c>
      <c r="D3998" s="1142">
        <v>20</v>
      </c>
      <c r="E3998" s="1142">
        <v>6</v>
      </c>
      <c r="F3998" s="1143" t="str">
        <f t="shared" si="124"/>
        <v>02.09.01.20.006</v>
      </c>
      <c r="G3998" s="1144"/>
      <c r="H3998" s="1142" t="s">
        <v>3785</v>
      </c>
      <c r="J3998" s="1142" t="str">
        <f t="shared" si="125"/>
        <v>02.09.01.20.006 Microscope Binokular</v>
      </c>
    </row>
    <row r="3999" spans="1:10" x14ac:dyDescent="0.25">
      <c r="A3999" s="1142">
        <v>2</v>
      </c>
      <c r="B3999" s="1142">
        <v>9</v>
      </c>
      <c r="C3999" s="1142">
        <v>1</v>
      </c>
      <c r="D3999" s="1142">
        <v>20</v>
      </c>
      <c r="E3999" s="1142">
        <v>7</v>
      </c>
      <c r="F3999" s="1143" t="str">
        <f t="shared" si="124"/>
        <v>02.09.01.20.007</v>
      </c>
      <c r="G3999" s="1144"/>
      <c r="H3999" s="1142" t="s">
        <v>1509</v>
      </c>
      <c r="J3999" s="1142" t="str">
        <f t="shared" si="125"/>
        <v>02.09.01.20.007 PH Meter</v>
      </c>
    </row>
    <row r="4000" spans="1:10" x14ac:dyDescent="0.25">
      <c r="A4000" s="1142">
        <v>2</v>
      </c>
      <c r="B4000" s="1142">
        <v>9</v>
      </c>
      <c r="C4000" s="1142">
        <v>1</v>
      </c>
      <c r="D4000" s="1142">
        <v>20</v>
      </c>
      <c r="E4000" s="1142">
        <v>8</v>
      </c>
      <c r="F4000" s="1143" t="str">
        <f t="shared" si="124"/>
        <v>02.09.01.20.008</v>
      </c>
      <c r="G4000" s="1144"/>
      <c r="H4000" s="1142" t="s">
        <v>4550</v>
      </c>
      <c r="J4000" s="1142" t="str">
        <f t="shared" si="125"/>
        <v>02.09.01.20.008 Photo Meter</v>
      </c>
    </row>
    <row r="4001" spans="1:10" x14ac:dyDescent="0.25">
      <c r="A4001" s="1142">
        <v>2</v>
      </c>
      <c r="B4001" s="1142">
        <v>9</v>
      </c>
      <c r="C4001" s="1142">
        <v>1</v>
      </c>
      <c r="D4001" s="1142">
        <v>20</v>
      </c>
      <c r="E4001" s="1142">
        <v>9</v>
      </c>
      <c r="F4001" s="1143" t="str">
        <f t="shared" si="124"/>
        <v>02.09.01.20.009</v>
      </c>
      <c r="G4001" s="1144"/>
      <c r="H4001" s="1142" t="s">
        <v>634</v>
      </c>
      <c r="J4001" s="1142" t="str">
        <f t="shared" si="125"/>
        <v>02.09.01.20.009 Pipet</v>
      </c>
    </row>
    <row r="4002" spans="1:10" x14ac:dyDescent="0.25">
      <c r="A4002" s="1142">
        <v>2</v>
      </c>
      <c r="B4002" s="1142">
        <v>9</v>
      </c>
      <c r="C4002" s="1142">
        <v>1</v>
      </c>
      <c r="D4002" s="1142">
        <v>20</v>
      </c>
      <c r="E4002" s="1142">
        <v>10</v>
      </c>
      <c r="F4002" s="1143" t="str">
        <f t="shared" si="124"/>
        <v>02.09.01.20.010</v>
      </c>
      <c r="G4002" s="1144"/>
      <c r="H4002" s="1142" t="s">
        <v>4551</v>
      </c>
      <c r="J4002" s="1142" t="str">
        <f t="shared" si="125"/>
        <v>02.09.01.20.010 Dispenser (Adjustable</v>
      </c>
    </row>
    <row r="4003" spans="1:10" x14ac:dyDescent="0.25">
      <c r="A4003" s="1142">
        <v>2</v>
      </c>
      <c r="B4003" s="1142">
        <v>9</v>
      </c>
      <c r="C4003" s="1142">
        <v>1</v>
      </c>
      <c r="D4003" s="1142">
        <v>20</v>
      </c>
      <c r="E4003" s="1142">
        <v>11</v>
      </c>
      <c r="F4003" s="1143" t="str">
        <f t="shared" si="124"/>
        <v>02.09.01.20.011</v>
      </c>
      <c r="G4003" s="1144"/>
      <c r="H4003" s="1142" t="s">
        <v>3117</v>
      </c>
      <c r="J4003" s="1142" t="str">
        <f t="shared" si="125"/>
        <v>02.09.01.20.011 Refrigerator</v>
      </c>
    </row>
    <row r="4004" spans="1:10" x14ac:dyDescent="0.25">
      <c r="A4004" s="1142">
        <v>2</v>
      </c>
      <c r="B4004" s="1142">
        <v>9</v>
      </c>
      <c r="C4004" s="1142">
        <v>1</v>
      </c>
      <c r="D4004" s="1142">
        <v>20</v>
      </c>
      <c r="E4004" s="1142">
        <v>12</v>
      </c>
      <c r="F4004" s="1143" t="str">
        <f t="shared" si="124"/>
        <v>02.09.01.20.012</v>
      </c>
      <c r="G4004" s="1144"/>
      <c r="H4004" s="1142" t="s">
        <v>4552</v>
      </c>
      <c r="J4004" s="1142" t="str">
        <f t="shared" si="125"/>
        <v>02.09.01.20.012 Sentrifush Electric</v>
      </c>
    </row>
    <row r="4005" spans="1:10" x14ac:dyDescent="0.25">
      <c r="A4005" s="1142">
        <v>2</v>
      </c>
      <c r="B4005" s="1142">
        <v>9</v>
      </c>
      <c r="C4005" s="1142">
        <v>1</v>
      </c>
      <c r="D4005" s="1142">
        <v>20</v>
      </c>
      <c r="E4005" s="1142">
        <v>13</v>
      </c>
      <c r="F4005" s="1143" t="str">
        <f t="shared" si="124"/>
        <v>02.09.01.20.013</v>
      </c>
      <c r="G4005" s="1144"/>
      <c r="H4005" s="1142" t="s">
        <v>4553</v>
      </c>
      <c r="J4005" s="1142" t="str">
        <f t="shared" si="125"/>
        <v>02.09.01.20.013 Sentrifush Hematokrit</v>
      </c>
    </row>
    <row r="4006" spans="1:10" x14ac:dyDescent="0.25">
      <c r="A4006" s="1142">
        <v>2</v>
      </c>
      <c r="B4006" s="1142">
        <v>9</v>
      </c>
      <c r="C4006" s="1142">
        <v>1</v>
      </c>
      <c r="D4006" s="1142">
        <v>20</v>
      </c>
      <c r="E4006" s="1142">
        <v>14</v>
      </c>
      <c r="F4006" s="1143" t="str">
        <f t="shared" si="124"/>
        <v>02.09.01.20.014</v>
      </c>
      <c r="G4006" s="1144"/>
      <c r="H4006" s="1142" t="s">
        <v>4554</v>
      </c>
      <c r="J4006" s="1142" t="str">
        <f t="shared" si="125"/>
        <v>02.09.01.20.014 Timer</v>
      </c>
    </row>
    <row r="4007" spans="1:10" x14ac:dyDescent="0.25">
      <c r="A4007" s="1142">
        <v>2</v>
      </c>
      <c r="B4007" s="1142">
        <v>9</v>
      </c>
      <c r="C4007" s="1142">
        <v>1</v>
      </c>
      <c r="D4007" s="1142">
        <v>20</v>
      </c>
      <c r="E4007" s="1142">
        <v>15</v>
      </c>
      <c r="F4007" s="1143" t="str">
        <f t="shared" si="124"/>
        <v>02.09.01.20.015</v>
      </c>
      <c r="G4007" s="1144"/>
      <c r="H4007" s="1142" t="s">
        <v>4555</v>
      </c>
      <c r="J4007" s="1142" t="str">
        <f t="shared" si="125"/>
        <v>02.09.01.20.015 Urinometer</v>
      </c>
    </row>
    <row r="4008" spans="1:10" x14ac:dyDescent="0.25">
      <c r="A4008" s="1142">
        <v>2</v>
      </c>
      <c r="B4008" s="1142">
        <v>9</v>
      </c>
      <c r="C4008" s="1142">
        <v>1</v>
      </c>
      <c r="D4008" s="1142">
        <v>20</v>
      </c>
      <c r="E4008" s="1142">
        <v>16</v>
      </c>
      <c r="F4008" s="1143" t="str">
        <f t="shared" si="124"/>
        <v>02.09.01.20.016</v>
      </c>
      <c r="G4008" s="1144"/>
      <c r="H4008" s="1142" t="s">
        <v>3110</v>
      </c>
      <c r="J4008" s="1142" t="str">
        <f t="shared" si="125"/>
        <v>02.09.01.20.016 Water Bath</v>
      </c>
    </row>
    <row r="4009" spans="1:10" x14ac:dyDescent="0.25">
      <c r="A4009" s="1142">
        <v>2</v>
      </c>
      <c r="B4009" s="1142">
        <v>9</v>
      </c>
      <c r="C4009" s="1142">
        <v>1</v>
      </c>
      <c r="D4009" s="1142">
        <v>20</v>
      </c>
      <c r="E4009" s="1142">
        <v>17</v>
      </c>
      <c r="F4009" s="1143" t="str">
        <f t="shared" si="124"/>
        <v>02.09.01.20.017</v>
      </c>
      <c r="G4009" s="1144"/>
      <c r="H4009" s="1142" t="s">
        <v>4374</v>
      </c>
      <c r="J4009" s="1142" t="str">
        <f t="shared" si="125"/>
        <v>02.09.01.20.017 Water Distilation Apparatus</v>
      </c>
    </row>
    <row r="4010" spans="1:10" x14ac:dyDescent="0.25">
      <c r="A4010" s="1142">
        <v>2</v>
      </c>
      <c r="B4010" s="1142">
        <v>9</v>
      </c>
      <c r="C4010" s="1142">
        <v>1</v>
      </c>
      <c r="D4010" s="1142">
        <v>20</v>
      </c>
      <c r="E4010" s="1142">
        <v>18</v>
      </c>
      <c r="F4010" s="1143" t="str">
        <f t="shared" si="124"/>
        <v>02.09.01.20.018</v>
      </c>
      <c r="G4010" s="1144"/>
      <c r="H4010" s="1142" t="s">
        <v>4556</v>
      </c>
      <c r="J4010" s="1142" t="str">
        <f t="shared" si="125"/>
        <v>02.09.01.20.018 Washer and Dryer Pipet</v>
      </c>
    </row>
    <row r="4011" spans="1:10" x14ac:dyDescent="0.25">
      <c r="A4011" s="1142">
        <v>2</v>
      </c>
      <c r="B4011" s="1142">
        <v>9</v>
      </c>
      <c r="C4011" s="1142">
        <v>1</v>
      </c>
      <c r="D4011" s="1142">
        <v>20</v>
      </c>
      <c r="E4011" s="1142">
        <v>19</v>
      </c>
      <c r="F4011" s="1143" t="str">
        <f t="shared" si="124"/>
        <v>02.09.01.20.019</v>
      </c>
      <c r="G4011" s="1144"/>
      <c r="H4011" s="1142" t="s">
        <v>4557</v>
      </c>
      <c r="J4011" s="1142" t="str">
        <f t="shared" si="125"/>
        <v>02.09.01.20.019 Wastergren Apparatus</v>
      </c>
    </row>
    <row r="4012" spans="1:10" x14ac:dyDescent="0.25">
      <c r="A4012" s="1142">
        <v>2</v>
      </c>
      <c r="B4012" s="1142">
        <v>9</v>
      </c>
      <c r="C4012" s="1142">
        <v>1</v>
      </c>
      <c r="D4012" s="1142">
        <v>20</v>
      </c>
      <c r="E4012" s="1142">
        <v>20</v>
      </c>
      <c r="F4012" s="1143" t="str">
        <f t="shared" si="124"/>
        <v>02.09.01.20.020</v>
      </c>
      <c r="G4012" s="1144"/>
      <c r="H4012" s="1142" t="s">
        <v>4558</v>
      </c>
      <c r="J4012" s="1142" t="str">
        <f t="shared" si="125"/>
        <v>02.09.01.20.020 Tips Pipiet sesuai Ukuran</v>
      </c>
    </row>
    <row r="4013" spans="1:10" x14ac:dyDescent="0.25">
      <c r="A4013" s="1142">
        <v>2</v>
      </c>
      <c r="B4013" s="1142">
        <v>9</v>
      </c>
      <c r="C4013" s="1142">
        <v>1</v>
      </c>
      <c r="D4013" s="1142">
        <v>20</v>
      </c>
      <c r="E4013" s="1142">
        <v>21</v>
      </c>
      <c r="F4013" s="1143" t="str">
        <f t="shared" si="124"/>
        <v>02.09.01.20.021</v>
      </c>
      <c r="G4013" s="1144"/>
      <c r="H4013" s="1142" t="s">
        <v>4559</v>
      </c>
      <c r="J4013" s="1142" t="str">
        <f t="shared" si="125"/>
        <v>02.09.01.20.021 Alat Lab  Hematologi Lain-Lain</v>
      </c>
    </row>
    <row r="4014" spans="1:10" x14ac:dyDescent="0.25">
      <c r="A4014" s="1142">
        <v>2</v>
      </c>
      <c r="B4014" s="1142">
        <v>9</v>
      </c>
      <c r="C4014" s="1142">
        <v>1</v>
      </c>
      <c r="D4014" s="1142">
        <v>21</v>
      </c>
      <c r="E4014" s="1142">
        <v>1</v>
      </c>
      <c r="F4014" s="1143" t="str">
        <f t="shared" si="124"/>
        <v>02.09.01.21.001</v>
      </c>
      <c r="G4014" s="1144"/>
      <c r="H4014" s="1142" t="s">
        <v>4560</v>
      </c>
      <c r="J4014" s="1142" t="str">
        <f t="shared" si="125"/>
        <v>02.09.01.21.001 Mesin Cuci BW Negatif</v>
      </c>
    </row>
    <row r="4015" spans="1:10" x14ac:dyDescent="0.25">
      <c r="A4015" s="1142">
        <v>2</v>
      </c>
      <c r="B4015" s="1142">
        <v>9</v>
      </c>
      <c r="C4015" s="1142">
        <v>1</v>
      </c>
      <c r="D4015" s="1142">
        <v>21</v>
      </c>
      <c r="E4015" s="1142">
        <v>2</v>
      </c>
      <c r="F4015" s="1143" t="str">
        <f t="shared" si="124"/>
        <v>02.09.01.21.002</v>
      </c>
      <c r="G4015" s="1144"/>
      <c r="H4015" s="1142" t="s">
        <v>4561</v>
      </c>
      <c r="J4015" s="1142" t="str">
        <f t="shared" si="125"/>
        <v>02.09.01.21.002 Mesin Cuci BW Positif</v>
      </c>
    </row>
    <row r="4016" spans="1:10" x14ac:dyDescent="0.25">
      <c r="A4016" s="1142">
        <v>2</v>
      </c>
      <c r="B4016" s="1142">
        <v>9</v>
      </c>
      <c r="C4016" s="1142">
        <v>1</v>
      </c>
      <c r="D4016" s="1142">
        <v>21</v>
      </c>
      <c r="E4016" s="1142">
        <v>3</v>
      </c>
      <c r="F4016" s="1143" t="str">
        <f t="shared" si="124"/>
        <v>02.09.01.21.003</v>
      </c>
      <c r="G4016" s="1144"/>
      <c r="H4016" s="1142" t="s">
        <v>4562</v>
      </c>
      <c r="J4016" s="1142" t="str">
        <f t="shared" si="125"/>
        <v>02.09.01.21.003 Mesin Cuci BW Color ECA</v>
      </c>
    </row>
    <row r="4017" spans="1:10" x14ac:dyDescent="0.25">
      <c r="A4017" s="1142">
        <v>2</v>
      </c>
      <c r="B4017" s="1142">
        <v>9</v>
      </c>
      <c r="C4017" s="1142">
        <v>1</v>
      </c>
      <c r="D4017" s="1142">
        <v>21</v>
      </c>
      <c r="E4017" s="1142">
        <v>4</v>
      </c>
      <c r="F4017" s="1143" t="str">
        <f t="shared" si="124"/>
        <v>02.09.01.21.004</v>
      </c>
      <c r="G4017" s="1144"/>
      <c r="H4017" s="1142" t="s">
        <v>4563</v>
      </c>
      <c r="J4017" s="1142" t="str">
        <f t="shared" si="125"/>
        <v>02.09.01.21.004 Mesin Cuci BW Color ECP</v>
      </c>
    </row>
    <row r="4018" spans="1:10" x14ac:dyDescent="0.25">
      <c r="A4018" s="1142">
        <v>2</v>
      </c>
      <c r="B4018" s="1142">
        <v>9</v>
      </c>
      <c r="C4018" s="1142">
        <v>1</v>
      </c>
      <c r="D4018" s="1142">
        <v>21</v>
      </c>
      <c r="E4018" s="1142">
        <v>5</v>
      </c>
      <c r="F4018" s="1143" t="str">
        <f t="shared" si="124"/>
        <v>02.09.01.21.005</v>
      </c>
      <c r="G4018" s="1144"/>
      <c r="H4018" s="1142" t="s">
        <v>4564</v>
      </c>
      <c r="J4018" s="1142" t="str">
        <f t="shared" si="125"/>
        <v>02.09.01.21.005 Mesin Cuci BW Color CRI</v>
      </c>
    </row>
    <row r="4019" spans="1:10" x14ac:dyDescent="0.25">
      <c r="A4019" s="1142">
        <v>2</v>
      </c>
      <c r="B4019" s="1142">
        <v>9</v>
      </c>
      <c r="C4019" s="1142">
        <v>1</v>
      </c>
      <c r="D4019" s="1142">
        <v>21</v>
      </c>
      <c r="E4019" s="1142">
        <v>6</v>
      </c>
      <c r="F4019" s="1143" t="str">
        <f t="shared" si="124"/>
        <v>02.09.01.21.006</v>
      </c>
      <c r="G4019" s="1144"/>
      <c r="H4019" s="1142" t="s">
        <v>4565</v>
      </c>
      <c r="J4019" s="1142" t="str">
        <f t="shared" si="125"/>
        <v>02.09.01.21.006 Mesin Cetak Color</v>
      </c>
    </row>
    <row r="4020" spans="1:10" x14ac:dyDescent="0.25">
      <c r="A4020" s="1142">
        <v>2</v>
      </c>
      <c r="B4020" s="1142">
        <v>9</v>
      </c>
      <c r="C4020" s="1142">
        <v>1</v>
      </c>
      <c r="D4020" s="1142">
        <v>21</v>
      </c>
      <c r="E4020" s="1142">
        <v>7</v>
      </c>
      <c r="F4020" s="1143" t="str">
        <f t="shared" si="124"/>
        <v>02.09.01.21.007</v>
      </c>
      <c r="G4020" s="1144"/>
      <c r="H4020" s="1142" t="s">
        <v>4566</v>
      </c>
      <c r="J4020" s="1142" t="str">
        <f t="shared" si="125"/>
        <v>02.09.01.21.007 Mesin Video Color Abalyzer</v>
      </c>
    </row>
    <row r="4021" spans="1:10" x14ac:dyDescent="0.25">
      <c r="A4021" s="1142">
        <v>2</v>
      </c>
      <c r="B4021" s="1142">
        <v>9</v>
      </c>
      <c r="C4021" s="1142">
        <v>1</v>
      </c>
      <c r="D4021" s="1142">
        <v>21</v>
      </c>
      <c r="E4021" s="1142">
        <v>8</v>
      </c>
      <c r="F4021" s="1143" t="str">
        <f t="shared" si="124"/>
        <v>02.09.01.21.008</v>
      </c>
      <c r="G4021" s="1144"/>
      <c r="H4021" s="1142" t="s">
        <v>4567</v>
      </c>
      <c r="J4021" s="1142" t="str">
        <f t="shared" si="125"/>
        <v>02.09.01.21.008 Mesin Spesial Optical Effek Printer</v>
      </c>
    </row>
    <row r="4022" spans="1:10" x14ac:dyDescent="0.25">
      <c r="A4022" s="1142">
        <v>2</v>
      </c>
      <c r="B4022" s="1142">
        <v>9</v>
      </c>
      <c r="C4022" s="1142">
        <v>1</v>
      </c>
      <c r="D4022" s="1142">
        <v>21</v>
      </c>
      <c r="E4022" s="1142">
        <v>9</v>
      </c>
      <c r="F4022" s="1143" t="str">
        <f t="shared" si="124"/>
        <v>02.09.01.21.009</v>
      </c>
      <c r="G4022" s="1144"/>
      <c r="H4022" s="1142" t="s">
        <v>4568</v>
      </c>
      <c r="J4022" s="1142" t="str">
        <f t="shared" si="125"/>
        <v>02.09.01.21.009 Chemical Analisa</v>
      </c>
    </row>
    <row r="4023" spans="1:10" x14ac:dyDescent="0.25">
      <c r="A4023" s="1142">
        <v>2</v>
      </c>
      <c r="B4023" s="1142">
        <v>9</v>
      </c>
      <c r="C4023" s="1142">
        <v>1</v>
      </c>
      <c r="D4023" s="1142">
        <v>21</v>
      </c>
      <c r="E4023" s="1142">
        <v>10</v>
      </c>
      <c r="F4023" s="1143" t="str">
        <f t="shared" si="124"/>
        <v>02.09.01.21.010</v>
      </c>
      <c r="G4023" s="1144"/>
      <c r="H4023" s="1142" t="s">
        <v>4569</v>
      </c>
      <c r="J4023" s="1142" t="str">
        <f t="shared" si="125"/>
        <v>02.09.01.21.010 Fotografic Analisa</v>
      </c>
    </row>
    <row r="4024" spans="1:10" x14ac:dyDescent="0.25">
      <c r="A4024" s="1142">
        <v>2</v>
      </c>
      <c r="B4024" s="1142">
        <v>9</v>
      </c>
      <c r="C4024" s="1142">
        <v>1</v>
      </c>
      <c r="D4024" s="1142">
        <v>21</v>
      </c>
      <c r="E4024" s="1142">
        <v>11</v>
      </c>
      <c r="F4024" s="1143" t="str">
        <f t="shared" si="124"/>
        <v>02.09.01.21.011</v>
      </c>
      <c r="G4024" s="1144"/>
      <c r="H4024" s="1142" t="s">
        <v>4570</v>
      </c>
      <c r="J4024" s="1142" t="str">
        <f t="shared" si="125"/>
        <v>02.09.01.21.011 Chemical Miding</v>
      </c>
    </row>
    <row r="4025" spans="1:10" x14ac:dyDescent="0.25">
      <c r="A4025" s="1142">
        <v>2</v>
      </c>
      <c r="B4025" s="1142">
        <v>9</v>
      </c>
      <c r="C4025" s="1142">
        <v>1</v>
      </c>
      <c r="D4025" s="1142">
        <v>21</v>
      </c>
      <c r="E4025" s="1142">
        <v>12</v>
      </c>
      <c r="F4025" s="1143" t="str">
        <f t="shared" si="124"/>
        <v>02.09.01.21.012</v>
      </c>
      <c r="G4025" s="1144"/>
      <c r="H4025" s="1142" t="s">
        <v>4571</v>
      </c>
      <c r="J4025" s="1142" t="str">
        <f t="shared" si="125"/>
        <v>02.09.01.21.012 Ultrasonic Cleaner</v>
      </c>
    </row>
    <row r="4026" spans="1:10" x14ac:dyDescent="0.25">
      <c r="A4026" s="1142">
        <v>2</v>
      </c>
      <c r="B4026" s="1142">
        <v>9</v>
      </c>
      <c r="C4026" s="1142">
        <v>1</v>
      </c>
      <c r="D4026" s="1142">
        <v>21</v>
      </c>
      <c r="E4026" s="1142">
        <v>13</v>
      </c>
      <c r="F4026" s="1143" t="str">
        <f t="shared" si="124"/>
        <v>02.09.01.21.013</v>
      </c>
      <c r="G4026" s="1144"/>
      <c r="H4026" s="1142" t="s">
        <v>1509</v>
      </c>
      <c r="J4026" s="1142" t="str">
        <f t="shared" si="125"/>
        <v>02.09.01.21.013 PH Meter</v>
      </c>
    </row>
    <row r="4027" spans="1:10" x14ac:dyDescent="0.25">
      <c r="A4027" s="1142">
        <v>2</v>
      </c>
      <c r="B4027" s="1142">
        <v>9</v>
      </c>
      <c r="C4027" s="1142">
        <v>1</v>
      </c>
      <c r="D4027" s="1142">
        <v>21</v>
      </c>
      <c r="E4027" s="1142">
        <v>14</v>
      </c>
      <c r="F4027" s="1143" t="str">
        <f t="shared" si="124"/>
        <v>02.09.01.21.014</v>
      </c>
      <c r="G4027" s="1144"/>
      <c r="H4027" s="1142" t="s">
        <v>4572</v>
      </c>
      <c r="J4027" s="1142" t="str">
        <f t="shared" si="125"/>
        <v>02.09.01.21.014 Spechtrofotometer</v>
      </c>
    </row>
    <row r="4028" spans="1:10" x14ac:dyDescent="0.25">
      <c r="A4028" s="1142">
        <v>2</v>
      </c>
      <c r="B4028" s="1142">
        <v>9</v>
      </c>
      <c r="C4028" s="1142">
        <v>1</v>
      </c>
      <c r="D4028" s="1142">
        <v>21</v>
      </c>
      <c r="E4028" s="1142">
        <v>15</v>
      </c>
      <c r="F4028" s="1143" t="str">
        <f t="shared" si="124"/>
        <v>02.09.01.21.015</v>
      </c>
      <c r="G4028" s="1144"/>
      <c r="H4028" s="1142" t="s">
        <v>3789</v>
      </c>
      <c r="J4028" s="1142" t="str">
        <f t="shared" si="125"/>
        <v>02.09.01.21.015 Distilasi</v>
      </c>
    </row>
    <row r="4029" spans="1:10" x14ac:dyDescent="0.25">
      <c r="A4029" s="1142">
        <v>2</v>
      </c>
      <c r="B4029" s="1142">
        <v>9</v>
      </c>
      <c r="C4029" s="1142">
        <v>1</v>
      </c>
      <c r="D4029" s="1142">
        <v>21</v>
      </c>
      <c r="E4029" s="1142">
        <v>16</v>
      </c>
      <c r="F4029" s="1143" t="str">
        <f t="shared" si="124"/>
        <v>02.09.01.21.016</v>
      </c>
      <c r="G4029" s="1144"/>
      <c r="H4029" s="1142" t="s">
        <v>4299</v>
      </c>
      <c r="J4029" s="1142" t="str">
        <f t="shared" si="125"/>
        <v>02.09.01.21.016 Analitical Balance</v>
      </c>
    </row>
    <row r="4030" spans="1:10" x14ac:dyDescent="0.25">
      <c r="A4030" s="1142">
        <v>2</v>
      </c>
      <c r="B4030" s="1142">
        <v>9</v>
      </c>
      <c r="C4030" s="1142">
        <v>1</v>
      </c>
      <c r="D4030" s="1142">
        <v>21</v>
      </c>
      <c r="E4030" s="1142">
        <v>17</v>
      </c>
      <c r="F4030" s="1143" t="str">
        <f t="shared" si="124"/>
        <v>02.09.01.21.017</v>
      </c>
      <c r="G4030" s="1144"/>
      <c r="H4030" s="1142" t="s">
        <v>4272</v>
      </c>
      <c r="J4030" s="1142" t="str">
        <f t="shared" si="125"/>
        <v>02.09.01.21.017 Glass Ware</v>
      </c>
    </row>
    <row r="4031" spans="1:10" x14ac:dyDescent="0.25">
      <c r="A4031" s="1142">
        <v>2</v>
      </c>
      <c r="B4031" s="1142">
        <v>9</v>
      </c>
      <c r="C4031" s="1142">
        <v>1</v>
      </c>
      <c r="D4031" s="1142">
        <v>21</v>
      </c>
      <c r="E4031" s="1142">
        <v>18</v>
      </c>
      <c r="F4031" s="1143" t="str">
        <f t="shared" si="124"/>
        <v>02.09.01.21.018</v>
      </c>
      <c r="G4031" s="1144"/>
      <c r="H4031" s="1142" t="s">
        <v>4573</v>
      </c>
      <c r="J4031" s="1142" t="str">
        <f t="shared" si="125"/>
        <v>02.09.01.21.018 Lemari Asam</v>
      </c>
    </row>
    <row r="4032" spans="1:10" x14ac:dyDescent="0.25">
      <c r="A4032" s="1142">
        <v>2</v>
      </c>
      <c r="B4032" s="1142">
        <v>9</v>
      </c>
      <c r="C4032" s="1142">
        <v>1</v>
      </c>
      <c r="D4032" s="1142">
        <v>21</v>
      </c>
      <c r="E4032" s="1142">
        <v>19</v>
      </c>
      <c r="F4032" s="1143" t="str">
        <f t="shared" si="124"/>
        <v>02.09.01.21.019</v>
      </c>
      <c r="G4032" s="1144"/>
      <c r="H4032" s="1142" t="s">
        <v>4574</v>
      </c>
      <c r="J4032" s="1142" t="str">
        <f t="shared" si="125"/>
        <v>02.09.01.21.019 BD Meter</v>
      </c>
    </row>
    <row r="4033" spans="1:10" x14ac:dyDescent="0.25">
      <c r="A4033" s="1142">
        <v>2</v>
      </c>
      <c r="B4033" s="1142">
        <v>9</v>
      </c>
      <c r="C4033" s="1142">
        <v>1</v>
      </c>
      <c r="D4033" s="1142">
        <v>21</v>
      </c>
      <c r="E4033" s="1142">
        <v>20</v>
      </c>
      <c r="F4033" s="1143" t="str">
        <f t="shared" si="124"/>
        <v>02.09.01.21.020</v>
      </c>
      <c r="G4033" s="1144"/>
      <c r="H4033" s="1142" t="s">
        <v>4575</v>
      </c>
      <c r="J4033" s="1142" t="str">
        <f t="shared" si="125"/>
        <v>02.09.01.21.020 Transitometer</v>
      </c>
    </row>
    <row r="4034" spans="1:10" x14ac:dyDescent="0.25">
      <c r="A4034" s="1142">
        <v>2</v>
      </c>
      <c r="B4034" s="1142">
        <v>9</v>
      </c>
      <c r="C4034" s="1142">
        <v>1</v>
      </c>
      <c r="D4034" s="1142">
        <v>21</v>
      </c>
      <c r="E4034" s="1142">
        <v>21</v>
      </c>
      <c r="F4034" s="1143" t="str">
        <f t="shared" si="124"/>
        <v>02.09.01.21.021</v>
      </c>
      <c r="G4034" s="1144"/>
      <c r="H4034" s="1142" t="s">
        <v>4447</v>
      </c>
      <c r="J4034" s="1142" t="str">
        <f t="shared" si="125"/>
        <v>02.09.01.21.021 Densitometer</v>
      </c>
    </row>
    <row r="4035" spans="1:10" x14ac:dyDescent="0.25">
      <c r="A4035" s="1142">
        <v>2</v>
      </c>
      <c r="B4035" s="1142">
        <v>9</v>
      </c>
      <c r="C4035" s="1142">
        <v>1</v>
      </c>
      <c r="D4035" s="1142">
        <v>21</v>
      </c>
      <c r="E4035" s="1142">
        <v>22</v>
      </c>
      <c r="F4035" s="1143" t="str">
        <f t="shared" si="124"/>
        <v>02.09.01.21.022</v>
      </c>
      <c r="G4035" s="1144"/>
      <c r="H4035" s="1142" t="s">
        <v>4576</v>
      </c>
      <c r="J4035" s="1142" t="str">
        <f t="shared" si="125"/>
        <v>02.09.01.21.022 Alat Pemna</v>
      </c>
    </row>
    <row r="4036" spans="1:10" x14ac:dyDescent="0.25">
      <c r="A4036" s="1142">
        <v>2</v>
      </c>
      <c r="B4036" s="1142">
        <v>9</v>
      </c>
      <c r="C4036" s="1142">
        <v>1</v>
      </c>
      <c r="D4036" s="1142">
        <v>21</v>
      </c>
      <c r="E4036" s="1142">
        <v>23</v>
      </c>
      <c r="F4036" s="1143" t="str">
        <f t="shared" ref="F4036:F4099" si="126">IF(A4036&lt;&gt;"",RIGHT("0"&amp;A4036,2)&amp;"."&amp;RIGHT("0"&amp;B4036,2)&amp;"."&amp;RIGHT("0"&amp;C4036,2)&amp;"."&amp;RIGHT("0"&amp;D4036,2)&amp;"."&amp;IF(LEN(E4036)&lt;3,RIGHT("00"&amp;E4036,3),E4036),"")</f>
        <v>02.09.01.21.023</v>
      </c>
      <c r="G4036" s="1144"/>
      <c r="H4036" s="1142" t="s">
        <v>4577</v>
      </c>
      <c r="J4036" s="1142" t="str">
        <f t="shared" ref="J4036:J4099" si="127">F4036&amp;" "&amp;H4036</f>
        <v>02.09.01.21.023 Motor Mixer</v>
      </c>
    </row>
    <row r="4037" spans="1:10" x14ac:dyDescent="0.25">
      <c r="A4037" s="1142">
        <v>2</v>
      </c>
      <c r="B4037" s="1142">
        <v>9</v>
      </c>
      <c r="C4037" s="1142">
        <v>1</v>
      </c>
      <c r="D4037" s="1142">
        <v>21</v>
      </c>
      <c r="E4037" s="1142">
        <v>24</v>
      </c>
      <c r="F4037" s="1143" t="str">
        <f t="shared" si="126"/>
        <v>02.09.01.21.024</v>
      </c>
      <c r="G4037" s="1144"/>
      <c r="H4037" s="1142" t="s">
        <v>4578</v>
      </c>
      <c r="J4037" s="1142" t="str">
        <f t="shared" si="127"/>
        <v>02.09.01.21.024 Tangki Meter</v>
      </c>
    </row>
    <row r="4038" spans="1:10" x14ac:dyDescent="0.25">
      <c r="A4038" s="1142">
        <v>2</v>
      </c>
      <c r="B4038" s="1142">
        <v>9</v>
      </c>
      <c r="C4038" s="1142">
        <v>1</v>
      </c>
      <c r="D4038" s="1142">
        <v>21</v>
      </c>
      <c r="E4038" s="1142">
        <v>25</v>
      </c>
      <c r="F4038" s="1143" t="str">
        <f t="shared" si="126"/>
        <v>02.09.01.21.025</v>
      </c>
      <c r="G4038" s="1144"/>
      <c r="H4038" s="1142" t="s">
        <v>4579</v>
      </c>
      <c r="J4038" s="1142" t="str">
        <f t="shared" si="127"/>
        <v>02.09.01.21.025 Silver Recovery</v>
      </c>
    </row>
    <row r="4039" spans="1:10" x14ac:dyDescent="0.25">
      <c r="A4039" s="1142">
        <v>2</v>
      </c>
      <c r="B4039" s="1142">
        <v>9</v>
      </c>
      <c r="C4039" s="1142">
        <v>1</v>
      </c>
      <c r="D4039" s="1142">
        <v>21</v>
      </c>
      <c r="E4039" s="1142">
        <v>26</v>
      </c>
      <c r="F4039" s="1143" t="str">
        <f t="shared" si="126"/>
        <v>02.09.01.21.026</v>
      </c>
      <c r="G4039" s="1144"/>
      <c r="H4039" s="1142" t="s">
        <v>4580</v>
      </c>
      <c r="J4039" s="1142" t="str">
        <f t="shared" si="127"/>
        <v>02.09.01.21.026 Mesin Scanning</v>
      </c>
    </row>
    <row r="4040" spans="1:10" x14ac:dyDescent="0.25">
      <c r="A4040" s="1142">
        <v>2</v>
      </c>
      <c r="B4040" s="1142">
        <v>9</v>
      </c>
      <c r="C4040" s="1142">
        <v>1</v>
      </c>
      <c r="D4040" s="1142">
        <v>21</v>
      </c>
      <c r="E4040" s="1142">
        <v>27</v>
      </c>
      <c r="F4040" s="1143" t="str">
        <f t="shared" si="126"/>
        <v>02.09.01.21.027</v>
      </c>
      <c r="G4040" s="1144"/>
      <c r="H4040" s="1142" t="s">
        <v>4581</v>
      </c>
      <c r="J4040" s="1142" t="str">
        <f t="shared" si="127"/>
        <v>02.09.01.21.027 Video Printer</v>
      </c>
    </row>
    <row r="4041" spans="1:10" x14ac:dyDescent="0.25">
      <c r="A4041" s="1142">
        <v>2</v>
      </c>
      <c r="B4041" s="1142">
        <v>9</v>
      </c>
      <c r="C4041" s="1142">
        <v>1</v>
      </c>
      <c r="D4041" s="1142">
        <v>21</v>
      </c>
      <c r="E4041" s="1142">
        <v>28</v>
      </c>
      <c r="F4041" s="1143" t="str">
        <f t="shared" si="126"/>
        <v>02.09.01.21.028</v>
      </c>
      <c r="G4041" s="1144"/>
      <c r="H4041" s="1142" t="s">
        <v>4582</v>
      </c>
      <c r="J4041" s="1142" t="str">
        <f t="shared" si="127"/>
        <v>02.09.01.21.028 PC Based UV Gel Documentation System</v>
      </c>
    </row>
    <row r="4042" spans="1:10" x14ac:dyDescent="0.25">
      <c r="A4042" s="1142">
        <v>2</v>
      </c>
      <c r="B4042" s="1142">
        <v>9</v>
      </c>
      <c r="C4042" s="1142">
        <v>1</v>
      </c>
      <c r="D4042" s="1142">
        <v>21</v>
      </c>
      <c r="E4042" s="1142">
        <v>29</v>
      </c>
      <c r="F4042" s="1143" t="str">
        <f t="shared" si="126"/>
        <v>02.09.01.21.029</v>
      </c>
      <c r="G4042" s="1144"/>
      <c r="H4042" s="1142" t="s">
        <v>4583</v>
      </c>
      <c r="J4042" s="1142" t="str">
        <f t="shared" si="127"/>
        <v>02.09.01.21.029 Phospor Image</v>
      </c>
    </row>
    <row r="4043" spans="1:10" x14ac:dyDescent="0.25">
      <c r="A4043" s="1142">
        <v>2</v>
      </c>
      <c r="B4043" s="1142">
        <v>9</v>
      </c>
      <c r="C4043" s="1142">
        <v>1</v>
      </c>
      <c r="D4043" s="1142">
        <v>21</v>
      </c>
      <c r="E4043" s="1142">
        <v>30</v>
      </c>
      <c r="F4043" s="1143" t="str">
        <f t="shared" si="126"/>
        <v>02.09.01.21.030</v>
      </c>
      <c r="G4043" s="1144"/>
      <c r="H4043" s="1142" t="s">
        <v>4584</v>
      </c>
      <c r="J4043" s="1142" t="str">
        <f t="shared" si="127"/>
        <v>02.09.01.21.030 Transmision Electron Microscope</v>
      </c>
    </row>
    <row r="4044" spans="1:10" x14ac:dyDescent="0.25">
      <c r="A4044" s="1142">
        <v>2</v>
      </c>
      <c r="B4044" s="1142">
        <v>9</v>
      </c>
      <c r="C4044" s="1142">
        <v>1</v>
      </c>
      <c r="D4044" s="1142">
        <v>21</v>
      </c>
      <c r="E4044" s="1142">
        <v>31</v>
      </c>
      <c r="F4044" s="1143" t="str">
        <f t="shared" si="126"/>
        <v>02.09.01.21.031</v>
      </c>
      <c r="G4044" s="1144"/>
      <c r="H4044" s="1142" t="s">
        <v>4585</v>
      </c>
      <c r="J4044" s="1142" t="str">
        <f t="shared" si="127"/>
        <v>02.09.01.21.031 Alat Laboratorium Film Lain-Lain</v>
      </c>
    </row>
    <row r="4045" spans="1:10" x14ac:dyDescent="0.25">
      <c r="A4045" s="1142">
        <v>2</v>
      </c>
      <c r="B4045" s="1142">
        <v>9</v>
      </c>
      <c r="C4045" s="1142">
        <v>1</v>
      </c>
      <c r="D4045" s="1142">
        <v>22</v>
      </c>
      <c r="E4045" s="1142">
        <v>1</v>
      </c>
      <c r="F4045" s="1143" t="str">
        <f t="shared" si="126"/>
        <v>02.09.01.22.001</v>
      </c>
      <c r="G4045" s="1144"/>
      <c r="H4045" s="1142" t="s">
        <v>4586</v>
      </c>
      <c r="J4045" s="1142" t="str">
        <f t="shared" si="127"/>
        <v>02.09.01.22.001 Gilingan Mile</v>
      </c>
    </row>
    <row r="4046" spans="1:10" x14ac:dyDescent="0.25">
      <c r="A4046" s="1142">
        <v>2</v>
      </c>
      <c r="B4046" s="1142">
        <v>9</v>
      </c>
      <c r="C4046" s="1142">
        <v>1</v>
      </c>
      <c r="D4046" s="1142">
        <v>22</v>
      </c>
      <c r="E4046" s="1142">
        <v>2</v>
      </c>
      <c r="F4046" s="1143" t="str">
        <f t="shared" si="126"/>
        <v>02.09.01.22.002</v>
      </c>
      <c r="G4046" s="1144"/>
      <c r="H4046" s="1142" t="s">
        <v>4587</v>
      </c>
      <c r="J4046" s="1142" t="str">
        <f t="shared" si="127"/>
        <v>02.09.01.22.002 Wajah Teflon</v>
      </c>
    </row>
    <row r="4047" spans="1:10" x14ac:dyDescent="0.25">
      <c r="A4047" s="1142">
        <v>2</v>
      </c>
      <c r="B4047" s="1142">
        <v>9</v>
      </c>
      <c r="C4047" s="1142">
        <v>1</v>
      </c>
      <c r="D4047" s="1142">
        <v>22</v>
      </c>
      <c r="E4047" s="1142">
        <v>3</v>
      </c>
      <c r="F4047" s="1143" t="str">
        <f t="shared" si="126"/>
        <v>02.09.01.22.003</v>
      </c>
      <c r="G4047" s="1144"/>
      <c r="H4047" s="1142" t="s">
        <v>4588</v>
      </c>
      <c r="J4047" s="1142" t="str">
        <f t="shared" si="127"/>
        <v>02.09.01.22.003 Freeze Dryer</v>
      </c>
    </row>
    <row r="4048" spans="1:10" x14ac:dyDescent="0.25">
      <c r="A4048" s="1142">
        <v>2</v>
      </c>
      <c r="B4048" s="1142">
        <v>9</v>
      </c>
      <c r="C4048" s="1142">
        <v>1</v>
      </c>
      <c r="D4048" s="1142">
        <v>22</v>
      </c>
      <c r="E4048" s="1142">
        <v>4</v>
      </c>
      <c r="F4048" s="1143" t="str">
        <f t="shared" si="126"/>
        <v>02.09.01.22.004</v>
      </c>
      <c r="G4048" s="1144"/>
      <c r="H4048" s="1142" t="s">
        <v>4589</v>
      </c>
      <c r="J4048" s="1142" t="str">
        <f t="shared" si="127"/>
        <v>02.09.01.22.004 Kompor LPG</v>
      </c>
    </row>
    <row r="4049" spans="1:10" x14ac:dyDescent="0.25">
      <c r="A4049" s="1142">
        <v>2</v>
      </c>
      <c r="B4049" s="1142">
        <v>9</v>
      </c>
      <c r="C4049" s="1142">
        <v>1</v>
      </c>
      <c r="D4049" s="1142">
        <v>22</v>
      </c>
      <c r="E4049" s="1142">
        <v>5</v>
      </c>
      <c r="F4049" s="1143" t="str">
        <f t="shared" si="126"/>
        <v>02.09.01.22.005</v>
      </c>
      <c r="G4049" s="1144"/>
      <c r="H4049" s="1142" t="s">
        <v>4590</v>
      </c>
      <c r="J4049" s="1142" t="str">
        <f t="shared" si="127"/>
        <v>02.09.01.22.005 Alat Pembuat Mie</v>
      </c>
    </row>
    <row r="4050" spans="1:10" x14ac:dyDescent="0.25">
      <c r="A4050" s="1142">
        <v>2</v>
      </c>
      <c r="B4050" s="1142">
        <v>9</v>
      </c>
      <c r="C4050" s="1142">
        <v>1</v>
      </c>
      <c r="D4050" s="1142">
        <v>22</v>
      </c>
      <c r="E4050" s="1142">
        <v>6</v>
      </c>
      <c r="F4050" s="1143" t="str">
        <f t="shared" si="126"/>
        <v>02.09.01.22.006</v>
      </c>
      <c r="G4050" s="1144"/>
      <c r="H4050" s="1142" t="s">
        <v>4591</v>
      </c>
      <c r="J4050" s="1142" t="str">
        <f t="shared" si="127"/>
        <v>02.09.01.22.006 Timbangan Kue</v>
      </c>
    </row>
    <row r="4051" spans="1:10" x14ac:dyDescent="0.25">
      <c r="A4051" s="1142">
        <v>2</v>
      </c>
      <c r="B4051" s="1142">
        <v>9</v>
      </c>
      <c r="C4051" s="1142">
        <v>1</v>
      </c>
      <c r="D4051" s="1142">
        <v>22</v>
      </c>
      <c r="E4051" s="1142">
        <v>7</v>
      </c>
      <c r="F4051" s="1143" t="str">
        <f t="shared" si="126"/>
        <v>02.09.01.22.007</v>
      </c>
      <c r="G4051" s="1144"/>
      <c r="H4051" s="1142" t="s">
        <v>4592</v>
      </c>
      <c r="J4051" s="1142" t="str">
        <f t="shared" si="127"/>
        <v>02.09.01.22.007 Slicer</v>
      </c>
    </row>
    <row r="4052" spans="1:10" x14ac:dyDescent="0.25">
      <c r="A4052" s="1142">
        <v>2</v>
      </c>
      <c r="B4052" s="1142">
        <v>9</v>
      </c>
      <c r="C4052" s="1142">
        <v>1</v>
      </c>
      <c r="D4052" s="1142">
        <v>22</v>
      </c>
      <c r="E4052" s="1142">
        <v>8</v>
      </c>
      <c r="F4052" s="1143" t="str">
        <f t="shared" si="126"/>
        <v>02.09.01.22.008</v>
      </c>
      <c r="G4052" s="1144"/>
      <c r="H4052" s="1142" t="s">
        <v>3112</v>
      </c>
      <c r="J4052" s="1142" t="str">
        <f t="shared" si="127"/>
        <v>02.09.01.22.008 Colony Counter</v>
      </c>
    </row>
    <row r="4053" spans="1:10" x14ac:dyDescent="0.25">
      <c r="A4053" s="1142">
        <v>2</v>
      </c>
      <c r="B4053" s="1142">
        <v>9</v>
      </c>
      <c r="C4053" s="1142">
        <v>1</v>
      </c>
      <c r="D4053" s="1142">
        <v>22</v>
      </c>
      <c r="E4053" s="1142">
        <v>9</v>
      </c>
      <c r="F4053" s="1143" t="str">
        <f t="shared" si="126"/>
        <v>02.09.01.22.009</v>
      </c>
      <c r="G4053" s="1144"/>
      <c r="H4053" s="1142" t="s">
        <v>4593</v>
      </c>
      <c r="J4053" s="1142" t="str">
        <f t="shared" si="127"/>
        <v>02.09.01.22.009 Rotary Evaporator</v>
      </c>
    </row>
    <row r="4054" spans="1:10" x14ac:dyDescent="0.25">
      <c r="A4054" s="1142">
        <v>2</v>
      </c>
      <c r="B4054" s="1142">
        <v>9</v>
      </c>
      <c r="C4054" s="1142">
        <v>1</v>
      </c>
      <c r="D4054" s="1142">
        <v>22</v>
      </c>
      <c r="E4054" s="1142">
        <v>10</v>
      </c>
      <c r="F4054" s="1143" t="str">
        <f t="shared" si="126"/>
        <v>02.09.01.22.010</v>
      </c>
      <c r="G4054" s="1144"/>
      <c r="H4054" s="1142" t="s">
        <v>4594</v>
      </c>
      <c r="J4054" s="1142" t="str">
        <f t="shared" si="127"/>
        <v>02.09.01.22.010 Protein Analyzer</v>
      </c>
    </row>
    <row r="4055" spans="1:10" x14ac:dyDescent="0.25">
      <c r="A4055" s="1142">
        <v>2</v>
      </c>
      <c r="B4055" s="1142">
        <v>9</v>
      </c>
      <c r="C4055" s="1142">
        <v>1</v>
      </c>
      <c r="D4055" s="1142">
        <v>22</v>
      </c>
      <c r="E4055" s="1142">
        <v>11</v>
      </c>
      <c r="F4055" s="1143" t="str">
        <f t="shared" si="126"/>
        <v>02.09.01.22.011</v>
      </c>
      <c r="G4055" s="1144"/>
      <c r="H4055" s="1142" t="s">
        <v>2096</v>
      </c>
      <c r="J4055" s="1142" t="str">
        <f t="shared" si="127"/>
        <v>02.09.01.22.011 Kompor Gas</v>
      </c>
    </row>
    <row r="4056" spans="1:10" x14ac:dyDescent="0.25">
      <c r="A4056" s="1142">
        <v>2</v>
      </c>
      <c r="B4056" s="1142">
        <v>9</v>
      </c>
      <c r="C4056" s="1142">
        <v>1</v>
      </c>
      <c r="D4056" s="1142">
        <v>22</v>
      </c>
      <c r="E4056" s="1142">
        <v>12</v>
      </c>
      <c r="F4056" s="1143" t="str">
        <f t="shared" si="126"/>
        <v>02.09.01.22.012</v>
      </c>
      <c r="G4056" s="1144"/>
      <c r="H4056" s="1142" t="s">
        <v>4595</v>
      </c>
      <c r="J4056" s="1142" t="str">
        <f t="shared" si="127"/>
        <v>02.09.01.22.012 Cooler</v>
      </c>
    </row>
    <row r="4057" spans="1:10" x14ac:dyDescent="0.25">
      <c r="A4057" s="1142">
        <v>2</v>
      </c>
      <c r="B4057" s="1142">
        <v>9</v>
      </c>
      <c r="C4057" s="1142">
        <v>1</v>
      </c>
      <c r="D4057" s="1142">
        <v>22</v>
      </c>
      <c r="E4057" s="1142">
        <v>13</v>
      </c>
      <c r="F4057" s="1143" t="str">
        <f t="shared" si="126"/>
        <v>02.09.01.22.013</v>
      </c>
      <c r="G4057" s="1144"/>
      <c r="H4057" s="1142" t="s">
        <v>4596</v>
      </c>
      <c r="J4057" s="1142" t="str">
        <f t="shared" si="127"/>
        <v>02.09.01.22.013 Penghalus Es</v>
      </c>
    </row>
    <row r="4058" spans="1:10" x14ac:dyDescent="0.25">
      <c r="A4058" s="1142">
        <v>2</v>
      </c>
      <c r="B4058" s="1142">
        <v>9</v>
      </c>
      <c r="C4058" s="1142">
        <v>1</v>
      </c>
      <c r="D4058" s="1142">
        <v>22</v>
      </c>
      <c r="E4058" s="1142">
        <v>14</v>
      </c>
      <c r="F4058" s="1143" t="str">
        <f t="shared" si="126"/>
        <v>02.09.01.22.014</v>
      </c>
      <c r="G4058" s="1144"/>
      <c r="H4058" s="1142" t="s">
        <v>4597</v>
      </c>
      <c r="J4058" s="1142" t="str">
        <f t="shared" si="127"/>
        <v>02.09.01.22.014 Thermos Es</v>
      </c>
    </row>
    <row r="4059" spans="1:10" x14ac:dyDescent="0.25">
      <c r="A4059" s="1142">
        <v>2</v>
      </c>
      <c r="B4059" s="1142">
        <v>9</v>
      </c>
      <c r="C4059" s="1142">
        <v>1</v>
      </c>
      <c r="D4059" s="1142">
        <v>22</v>
      </c>
      <c r="E4059" s="1142">
        <v>15</v>
      </c>
      <c r="F4059" s="1143" t="str">
        <f t="shared" si="126"/>
        <v>02.09.01.22.015</v>
      </c>
      <c r="G4059" s="1144"/>
      <c r="H4059" s="1142" t="s">
        <v>4598</v>
      </c>
      <c r="J4059" s="1142" t="str">
        <f t="shared" si="127"/>
        <v>02.09.01.22.015 Cooking Range</v>
      </c>
    </row>
    <row r="4060" spans="1:10" x14ac:dyDescent="0.25">
      <c r="A4060" s="1142">
        <v>2</v>
      </c>
      <c r="B4060" s="1142">
        <v>9</v>
      </c>
      <c r="C4060" s="1142">
        <v>1</v>
      </c>
      <c r="D4060" s="1142">
        <v>22</v>
      </c>
      <c r="E4060" s="1142">
        <v>16</v>
      </c>
      <c r="F4060" s="1143" t="str">
        <f t="shared" si="126"/>
        <v>02.09.01.22.016</v>
      </c>
      <c r="G4060" s="1144"/>
      <c r="H4060" s="1142" t="s">
        <v>4599</v>
      </c>
      <c r="J4060" s="1142" t="str">
        <f t="shared" si="127"/>
        <v>02.09.01.22.016 Frying Pan</v>
      </c>
    </row>
    <row r="4061" spans="1:10" x14ac:dyDescent="0.25">
      <c r="A4061" s="1142">
        <v>2</v>
      </c>
      <c r="B4061" s="1142">
        <v>9</v>
      </c>
      <c r="C4061" s="1142">
        <v>1</v>
      </c>
      <c r="D4061" s="1142">
        <v>22</v>
      </c>
      <c r="E4061" s="1142">
        <v>17</v>
      </c>
      <c r="F4061" s="1143" t="str">
        <f t="shared" si="126"/>
        <v>02.09.01.22.017</v>
      </c>
      <c r="G4061" s="1144"/>
      <c r="H4061" s="1142" t="s">
        <v>4600</v>
      </c>
      <c r="J4061" s="1142" t="str">
        <f t="shared" si="127"/>
        <v>02.09.01.22.017 Boiling Pan</v>
      </c>
    </row>
    <row r="4062" spans="1:10" x14ac:dyDescent="0.25">
      <c r="A4062" s="1142">
        <v>2</v>
      </c>
      <c r="B4062" s="1142">
        <v>9</v>
      </c>
      <c r="C4062" s="1142">
        <v>1</v>
      </c>
      <c r="D4062" s="1142">
        <v>22</v>
      </c>
      <c r="E4062" s="1142">
        <v>18</v>
      </c>
      <c r="F4062" s="1143" t="str">
        <f t="shared" si="126"/>
        <v>02.09.01.22.018</v>
      </c>
      <c r="G4062" s="1144"/>
      <c r="H4062" s="1142" t="s">
        <v>1836</v>
      </c>
      <c r="J4062" s="1142" t="str">
        <f t="shared" si="127"/>
        <v>02.09.01.22.018 Oven</v>
      </c>
    </row>
    <row r="4063" spans="1:10" x14ac:dyDescent="0.25">
      <c r="A4063" s="1142">
        <v>2</v>
      </c>
      <c r="B4063" s="1142">
        <v>9</v>
      </c>
      <c r="C4063" s="1142">
        <v>1</v>
      </c>
      <c r="D4063" s="1142">
        <v>22</v>
      </c>
      <c r="E4063" s="1142">
        <v>19</v>
      </c>
      <c r="F4063" s="1143" t="str">
        <f t="shared" si="126"/>
        <v>02.09.01.22.019</v>
      </c>
      <c r="G4063" s="1144"/>
      <c r="H4063" s="1142" t="s">
        <v>2089</v>
      </c>
      <c r="J4063" s="1142" t="str">
        <f t="shared" si="127"/>
        <v>02.09.01.22.019 Cold Storage</v>
      </c>
    </row>
    <row r="4064" spans="1:10" x14ac:dyDescent="0.25">
      <c r="A4064" s="1142">
        <v>2</v>
      </c>
      <c r="B4064" s="1142">
        <v>9</v>
      </c>
      <c r="C4064" s="1142">
        <v>1</v>
      </c>
      <c r="D4064" s="1142">
        <v>22</v>
      </c>
      <c r="E4064" s="1142">
        <v>20</v>
      </c>
      <c r="F4064" s="1143" t="str">
        <f t="shared" si="126"/>
        <v>02.09.01.22.020</v>
      </c>
      <c r="G4064" s="1144"/>
      <c r="H4064" s="1142" t="s">
        <v>3117</v>
      </c>
      <c r="J4064" s="1142" t="str">
        <f t="shared" si="127"/>
        <v>02.09.01.22.020 Refrigerator</v>
      </c>
    </row>
    <row r="4065" spans="1:10" x14ac:dyDescent="0.25">
      <c r="A4065" s="1142">
        <v>2</v>
      </c>
      <c r="B4065" s="1142">
        <v>9</v>
      </c>
      <c r="C4065" s="1142">
        <v>1</v>
      </c>
      <c r="D4065" s="1142">
        <v>22</v>
      </c>
      <c r="E4065" s="1142">
        <v>21</v>
      </c>
      <c r="F4065" s="1143" t="str">
        <f t="shared" si="126"/>
        <v>02.09.01.22.021</v>
      </c>
      <c r="G4065" s="1144"/>
      <c r="H4065" s="1142" t="s">
        <v>4601</v>
      </c>
      <c r="J4065" s="1142" t="str">
        <f t="shared" si="127"/>
        <v>02.09.01.22.021 Ice Maker</v>
      </c>
    </row>
    <row r="4066" spans="1:10" x14ac:dyDescent="0.25">
      <c r="A4066" s="1142">
        <v>2</v>
      </c>
      <c r="B4066" s="1142">
        <v>9</v>
      </c>
      <c r="C4066" s="1142">
        <v>1</v>
      </c>
      <c r="D4066" s="1142">
        <v>22</v>
      </c>
      <c r="E4066" s="1142">
        <v>22</v>
      </c>
      <c r="F4066" s="1143" t="str">
        <f t="shared" si="126"/>
        <v>02.09.01.22.022</v>
      </c>
      <c r="G4066" s="1144"/>
      <c r="H4066" s="1142" t="s">
        <v>4602</v>
      </c>
      <c r="J4066" s="1142" t="str">
        <f t="shared" si="127"/>
        <v>02.09.01.22.022 Rice Cooker</v>
      </c>
    </row>
    <row r="4067" spans="1:10" x14ac:dyDescent="0.25">
      <c r="A4067" s="1142">
        <v>2</v>
      </c>
      <c r="B4067" s="1142">
        <v>9</v>
      </c>
      <c r="C4067" s="1142">
        <v>1</v>
      </c>
      <c r="D4067" s="1142">
        <v>22</v>
      </c>
      <c r="E4067" s="1142">
        <v>23</v>
      </c>
      <c r="F4067" s="1143" t="str">
        <f t="shared" si="126"/>
        <v>02.09.01.22.023</v>
      </c>
      <c r="G4067" s="1144"/>
      <c r="H4067" s="1142" t="s">
        <v>4603</v>
      </c>
      <c r="J4067" s="1142" t="str">
        <f t="shared" si="127"/>
        <v>02.09.01.22.023 Rice Washer</v>
      </c>
    </row>
    <row r="4068" spans="1:10" x14ac:dyDescent="0.25">
      <c r="A4068" s="1142">
        <v>2</v>
      </c>
      <c r="B4068" s="1142">
        <v>9</v>
      </c>
      <c r="C4068" s="1142">
        <v>1</v>
      </c>
      <c r="D4068" s="1142">
        <v>22</v>
      </c>
      <c r="E4068" s="1142">
        <v>24</v>
      </c>
      <c r="F4068" s="1143" t="str">
        <f t="shared" si="126"/>
        <v>02.09.01.22.024</v>
      </c>
      <c r="G4068" s="1144"/>
      <c r="H4068" s="1142" t="s">
        <v>4604</v>
      </c>
      <c r="J4068" s="1142" t="str">
        <f t="shared" si="127"/>
        <v>02.09.01.22.024 Food Processor</v>
      </c>
    </row>
    <row r="4069" spans="1:10" x14ac:dyDescent="0.25">
      <c r="A4069" s="1142">
        <v>2</v>
      </c>
      <c r="B4069" s="1142">
        <v>9</v>
      </c>
      <c r="C4069" s="1142">
        <v>1</v>
      </c>
      <c r="D4069" s="1142">
        <v>22</v>
      </c>
      <c r="E4069" s="1142">
        <v>25</v>
      </c>
      <c r="F4069" s="1143" t="str">
        <f t="shared" si="126"/>
        <v>02.09.01.22.025</v>
      </c>
      <c r="G4069" s="1144"/>
      <c r="H4069" s="1142" t="s">
        <v>3878</v>
      </c>
      <c r="J4069" s="1142" t="str">
        <f t="shared" si="127"/>
        <v>02.09.01.22.025 Mixer</v>
      </c>
    </row>
    <row r="4070" spans="1:10" x14ac:dyDescent="0.25">
      <c r="A4070" s="1142">
        <v>2</v>
      </c>
      <c r="B4070" s="1142">
        <v>9</v>
      </c>
      <c r="C4070" s="1142">
        <v>1</v>
      </c>
      <c r="D4070" s="1142">
        <v>22</v>
      </c>
      <c r="E4070" s="1142">
        <v>26</v>
      </c>
      <c r="F4070" s="1143" t="str">
        <f t="shared" si="126"/>
        <v>02.09.01.22.026</v>
      </c>
      <c r="G4070" s="1144"/>
      <c r="H4070" s="1142" t="s">
        <v>4605</v>
      </c>
      <c r="J4070" s="1142" t="str">
        <f t="shared" si="127"/>
        <v>02.09.01.22.026 Food Trolley</v>
      </c>
    </row>
    <row r="4071" spans="1:10" x14ac:dyDescent="0.25">
      <c r="A4071" s="1142">
        <v>2</v>
      </c>
      <c r="B4071" s="1142">
        <v>9</v>
      </c>
      <c r="C4071" s="1142">
        <v>1</v>
      </c>
      <c r="D4071" s="1142">
        <v>22</v>
      </c>
      <c r="E4071" s="1142">
        <v>27</v>
      </c>
      <c r="F4071" s="1143" t="str">
        <f t="shared" si="126"/>
        <v>02.09.01.22.027</v>
      </c>
      <c r="G4071" s="1144"/>
      <c r="H4071" s="1142" t="s">
        <v>3507</v>
      </c>
      <c r="J4071" s="1142" t="str">
        <f t="shared" si="127"/>
        <v>02.09.01.22.027 Scale</v>
      </c>
    </row>
    <row r="4072" spans="1:10" x14ac:dyDescent="0.25">
      <c r="A4072" s="1142">
        <v>2</v>
      </c>
      <c r="B4072" s="1142">
        <v>9</v>
      </c>
      <c r="C4072" s="1142">
        <v>1</v>
      </c>
      <c r="D4072" s="1142">
        <v>22</v>
      </c>
      <c r="E4072" s="1142">
        <v>28</v>
      </c>
      <c r="F4072" s="1143" t="str">
        <f t="shared" si="126"/>
        <v>02.09.01.22.028</v>
      </c>
      <c r="G4072" s="1144"/>
      <c r="H4072" s="1142" t="s">
        <v>4606</v>
      </c>
      <c r="J4072" s="1142" t="str">
        <f t="shared" si="127"/>
        <v>02.09.01.22.028 Work Bench</v>
      </c>
    </row>
    <row r="4073" spans="1:10" x14ac:dyDescent="0.25">
      <c r="A4073" s="1142">
        <v>2</v>
      </c>
      <c r="B4073" s="1142">
        <v>9</v>
      </c>
      <c r="C4073" s="1142">
        <v>1</v>
      </c>
      <c r="D4073" s="1142">
        <v>22</v>
      </c>
      <c r="E4073" s="1142">
        <v>29</v>
      </c>
      <c r="F4073" s="1143" t="str">
        <f t="shared" si="126"/>
        <v>02.09.01.22.029</v>
      </c>
      <c r="G4073" s="1144"/>
      <c r="H4073" s="1142" t="s">
        <v>4607</v>
      </c>
      <c r="J4073" s="1142" t="str">
        <f t="shared" si="127"/>
        <v>02.09.01.22.029 Kompor Minyak Tanah</v>
      </c>
    </row>
    <row r="4074" spans="1:10" x14ac:dyDescent="0.25">
      <c r="A4074" s="1142">
        <v>2</v>
      </c>
      <c r="B4074" s="1142">
        <v>9</v>
      </c>
      <c r="C4074" s="1142">
        <v>1</v>
      </c>
      <c r="D4074" s="1142">
        <v>22</v>
      </c>
      <c r="E4074" s="1142">
        <v>30</v>
      </c>
      <c r="F4074" s="1143" t="str">
        <f t="shared" si="126"/>
        <v>02.09.01.22.030</v>
      </c>
      <c r="G4074" s="1144"/>
      <c r="H4074" s="1142" t="s">
        <v>4608</v>
      </c>
      <c r="J4074" s="1142" t="str">
        <f t="shared" si="127"/>
        <v>02.09.01.22.030 Alat Laboratorium Makanan Lain-Lain</v>
      </c>
    </row>
    <row r="4075" spans="1:10" x14ac:dyDescent="0.25">
      <c r="A4075" s="1142">
        <v>2</v>
      </c>
      <c r="B4075" s="1142">
        <v>9</v>
      </c>
      <c r="C4075" s="1142">
        <v>1</v>
      </c>
      <c r="D4075" s="1142">
        <v>23</v>
      </c>
      <c r="E4075" s="1142">
        <v>1</v>
      </c>
      <c r="F4075" s="1143" t="str">
        <f t="shared" si="126"/>
        <v>02.09.01.23.001</v>
      </c>
      <c r="G4075" s="1144"/>
      <c r="H4075" s="1142" t="s">
        <v>4609</v>
      </c>
      <c r="J4075" s="1142" t="str">
        <f t="shared" si="127"/>
        <v>02.09.01.23.001 Alat Uji Audit System</v>
      </c>
    </row>
    <row r="4076" spans="1:10" x14ac:dyDescent="0.25">
      <c r="A4076" s="1142">
        <v>2</v>
      </c>
      <c r="B4076" s="1142">
        <v>9</v>
      </c>
      <c r="C4076" s="1142">
        <v>1</v>
      </c>
      <c r="D4076" s="1142">
        <v>23</v>
      </c>
      <c r="E4076" s="1142">
        <v>2</v>
      </c>
      <c r="F4076" s="1143" t="str">
        <f t="shared" si="126"/>
        <v>02.09.01.23.002</v>
      </c>
      <c r="G4076" s="1144"/>
      <c r="H4076" s="1142" t="s">
        <v>4610</v>
      </c>
      <c r="J4076" s="1142" t="str">
        <f t="shared" si="127"/>
        <v>02.09.01.23.002 COD Meter</v>
      </c>
    </row>
    <row r="4077" spans="1:10" x14ac:dyDescent="0.25">
      <c r="A4077" s="1142">
        <v>2</v>
      </c>
      <c r="B4077" s="1142">
        <v>9</v>
      </c>
      <c r="C4077" s="1142">
        <v>1</v>
      </c>
      <c r="D4077" s="1142">
        <v>23</v>
      </c>
      <c r="E4077" s="1142">
        <v>3</v>
      </c>
      <c r="F4077" s="1143" t="str">
        <f t="shared" si="126"/>
        <v>02.09.01.23.003</v>
      </c>
      <c r="G4077" s="1144"/>
      <c r="H4077" s="1142" t="s">
        <v>4611</v>
      </c>
      <c r="J4077" s="1142" t="str">
        <f t="shared" si="127"/>
        <v>02.09.01.23.003 Prescision Thermocople Calibration Standard</v>
      </c>
    </row>
    <row r="4078" spans="1:10" x14ac:dyDescent="0.25">
      <c r="A4078" s="1142">
        <v>2</v>
      </c>
      <c r="B4078" s="1142">
        <v>9</v>
      </c>
      <c r="C4078" s="1142">
        <v>1</v>
      </c>
      <c r="D4078" s="1142">
        <v>23</v>
      </c>
      <c r="E4078" s="1142">
        <v>4</v>
      </c>
      <c r="F4078" s="1143" t="str">
        <f t="shared" si="126"/>
        <v>02.09.01.23.004</v>
      </c>
      <c r="G4078" s="1144"/>
      <c r="H4078" s="1142" t="s">
        <v>4612</v>
      </c>
      <c r="J4078" s="1142" t="str">
        <f t="shared" si="127"/>
        <v>02.09.01.23.004 Constant Temperatur Calibration Ice Bath</v>
      </c>
    </row>
    <row r="4079" spans="1:10" x14ac:dyDescent="0.25">
      <c r="A4079" s="1142">
        <v>2</v>
      </c>
      <c r="B4079" s="1142">
        <v>9</v>
      </c>
      <c r="C4079" s="1142">
        <v>1</v>
      </c>
      <c r="D4079" s="1142">
        <v>23</v>
      </c>
      <c r="E4079" s="1142">
        <v>5</v>
      </c>
      <c r="F4079" s="1143" t="str">
        <f t="shared" si="126"/>
        <v>02.09.01.23.005</v>
      </c>
      <c r="G4079" s="1144"/>
      <c r="H4079" s="1142" t="s">
        <v>4613</v>
      </c>
      <c r="J4079" s="1142" t="str">
        <f t="shared" si="127"/>
        <v>02.09.01.23.005 Portable Calibrating Immersion</v>
      </c>
    </row>
    <row r="4080" spans="1:10" x14ac:dyDescent="0.25">
      <c r="A4080" s="1142">
        <v>2</v>
      </c>
      <c r="B4080" s="1142">
        <v>9</v>
      </c>
      <c r="C4080" s="1142">
        <v>1</v>
      </c>
      <c r="D4080" s="1142">
        <v>23</v>
      </c>
      <c r="E4080" s="1142">
        <v>6</v>
      </c>
      <c r="F4080" s="1143" t="str">
        <f t="shared" si="126"/>
        <v>02.09.01.23.006</v>
      </c>
      <c r="G4080" s="1144"/>
      <c r="H4080" s="1142" t="s">
        <v>4614</v>
      </c>
      <c r="J4080" s="1142" t="str">
        <f t="shared" si="127"/>
        <v>02.09.01.23.006 Vice Grippe USA</v>
      </c>
    </row>
    <row r="4081" spans="1:10" x14ac:dyDescent="0.25">
      <c r="A4081" s="1142">
        <v>2</v>
      </c>
      <c r="B4081" s="1142">
        <v>9</v>
      </c>
      <c r="C4081" s="1142">
        <v>1</v>
      </c>
      <c r="D4081" s="1142">
        <v>23</v>
      </c>
      <c r="E4081" s="1142">
        <v>7</v>
      </c>
      <c r="F4081" s="1143" t="str">
        <f t="shared" si="126"/>
        <v>02.09.01.23.007</v>
      </c>
      <c r="G4081" s="1144"/>
      <c r="H4081" s="1142" t="s">
        <v>4615</v>
      </c>
      <c r="J4081" s="1142" t="str">
        <f t="shared" si="127"/>
        <v>02.09.01.23.007 Rochet Draver Vesse</v>
      </c>
    </row>
    <row r="4082" spans="1:10" x14ac:dyDescent="0.25">
      <c r="A4082" s="1142">
        <v>2</v>
      </c>
      <c r="B4082" s="1142">
        <v>9</v>
      </c>
      <c r="C4082" s="1142">
        <v>1</v>
      </c>
      <c r="D4082" s="1142">
        <v>23</v>
      </c>
      <c r="E4082" s="1142">
        <v>8</v>
      </c>
      <c r="F4082" s="1143" t="str">
        <f t="shared" si="126"/>
        <v>02.09.01.23.008</v>
      </c>
      <c r="G4082" s="1144"/>
      <c r="H4082" s="1142" t="s">
        <v>4616</v>
      </c>
      <c r="J4082" s="1142" t="str">
        <f t="shared" si="127"/>
        <v>02.09.01.23.008 Mosses OILML</v>
      </c>
    </row>
    <row r="4083" spans="1:10" x14ac:dyDescent="0.25">
      <c r="A4083" s="1142">
        <v>2</v>
      </c>
      <c r="B4083" s="1142">
        <v>9</v>
      </c>
      <c r="C4083" s="1142">
        <v>1</v>
      </c>
      <c r="D4083" s="1142">
        <v>23</v>
      </c>
      <c r="E4083" s="1142">
        <v>9</v>
      </c>
      <c r="F4083" s="1143" t="str">
        <f t="shared" si="126"/>
        <v>02.09.01.23.009</v>
      </c>
      <c r="G4083" s="1144"/>
      <c r="H4083" s="1142" t="s">
        <v>4617</v>
      </c>
      <c r="J4083" s="1142" t="str">
        <f t="shared" si="127"/>
        <v>02.09.01.23.009 Mechanical Balance</v>
      </c>
    </row>
    <row r="4084" spans="1:10" x14ac:dyDescent="0.25">
      <c r="A4084" s="1142">
        <v>2</v>
      </c>
      <c r="B4084" s="1142">
        <v>9</v>
      </c>
      <c r="C4084" s="1142">
        <v>1</v>
      </c>
      <c r="D4084" s="1142">
        <v>23</v>
      </c>
      <c r="E4084" s="1142">
        <v>10</v>
      </c>
      <c r="F4084" s="1143" t="str">
        <f t="shared" si="126"/>
        <v>02.09.01.23.010</v>
      </c>
      <c r="G4084" s="1144"/>
      <c r="H4084" s="1142" t="s">
        <v>4618</v>
      </c>
      <c r="J4084" s="1142" t="str">
        <f t="shared" si="127"/>
        <v>02.09.01.23.010 Tang Ampere</v>
      </c>
    </row>
    <row r="4085" spans="1:10" x14ac:dyDescent="0.25">
      <c r="A4085" s="1142">
        <v>2</v>
      </c>
      <c r="B4085" s="1142">
        <v>9</v>
      </c>
      <c r="C4085" s="1142">
        <v>1</v>
      </c>
      <c r="D4085" s="1142">
        <v>23</v>
      </c>
      <c r="E4085" s="1142">
        <v>11</v>
      </c>
      <c r="F4085" s="1143" t="str">
        <f t="shared" si="126"/>
        <v>02.09.01.23.011</v>
      </c>
      <c r="G4085" s="1144"/>
      <c r="H4085" s="1142" t="s">
        <v>4619</v>
      </c>
      <c r="J4085" s="1142" t="str">
        <f t="shared" si="127"/>
        <v>02.09.01.23.011 Thermohygraph</v>
      </c>
    </row>
    <row r="4086" spans="1:10" x14ac:dyDescent="0.25">
      <c r="A4086" s="1142">
        <v>2</v>
      </c>
      <c r="B4086" s="1142">
        <v>9</v>
      </c>
      <c r="C4086" s="1142">
        <v>1</v>
      </c>
      <c r="D4086" s="1142">
        <v>23</v>
      </c>
      <c r="E4086" s="1142">
        <v>12</v>
      </c>
      <c r="F4086" s="1143" t="str">
        <f t="shared" si="126"/>
        <v>02.09.01.23.012</v>
      </c>
      <c r="G4086" s="1144"/>
      <c r="H4086" s="1142" t="s">
        <v>4620</v>
      </c>
      <c r="J4086" s="1142" t="str">
        <f t="shared" si="127"/>
        <v>02.09.01.23.012 Electromotor</v>
      </c>
    </row>
    <row r="4087" spans="1:10" x14ac:dyDescent="0.25">
      <c r="A4087" s="1142">
        <v>2</v>
      </c>
      <c r="B4087" s="1142">
        <v>9</v>
      </c>
      <c r="C4087" s="1142">
        <v>1</v>
      </c>
      <c r="D4087" s="1142">
        <v>23</v>
      </c>
      <c r="E4087" s="1142">
        <v>13</v>
      </c>
      <c r="F4087" s="1143" t="str">
        <f t="shared" si="126"/>
        <v>02.09.01.23.013</v>
      </c>
      <c r="G4087" s="1144"/>
      <c r="H4087" s="1142" t="s">
        <v>4621</v>
      </c>
      <c r="J4087" s="1142" t="str">
        <f t="shared" si="127"/>
        <v>02.09.01.23.013 Tranducer</v>
      </c>
    </row>
    <row r="4088" spans="1:10" x14ac:dyDescent="0.25">
      <c r="A4088" s="1142">
        <v>2</v>
      </c>
      <c r="B4088" s="1142">
        <v>9</v>
      </c>
      <c r="C4088" s="1142">
        <v>1</v>
      </c>
      <c r="D4088" s="1142">
        <v>23</v>
      </c>
      <c r="E4088" s="1142">
        <v>14</v>
      </c>
      <c r="F4088" s="1143" t="str">
        <f t="shared" si="126"/>
        <v>02.09.01.23.014</v>
      </c>
      <c r="G4088" s="1144"/>
      <c r="H4088" s="1142" t="s">
        <v>4622</v>
      </c>
      <c r="J4088" s="1142" t="str">
        <f t="shared" si="127"/>
        <v>02.09.01.23.014 Amolifier Pengukuran</v>
      </c>
    </row>
    <row r="4089" spans="1:10" x14ac:dyDescent="0.25">
      <c r="A4089" s="1142">
        <v>2</v>
      </c>
      <c r="B4089" s="1142">
        <v>9</v>
      </c>
      <c r="C4089" s="1142">
        <v>1</v>
      </c>
      <c r="D4089" s="1142">
        <v>23</v>
      </c>
      <c r="E4089" s="1142">
        <v>15</v>
      </c>
      <c r="F4089" s="1143" t="str">
        <f t="shared" si="126"/>
        <v>02.09.01.23.015</v>
      </c>
      <c r="G4089" s="1144"/>
      <c r="H4089" s="1142" t="s">
        <v>4623</v>
      </c>
      <c r="J4089" s="1142" t="str">
        <f t="shared" si="127"/>
        <v>02.09.01.23.015 X-Y Recorder</v>
      </c>
    </row>
    <row r="4090" spans="1:10" x14ac:dyDescent="0.25">
      <c r="A4090" s="1142">
        <v>2</v>
      </c>
      <c r="B4090" s="1142">
        <v>9</v>
      </c>
      <c r="C4090" s="1142">
        <v>1</v>
      </c>
      <c r="D4090" s="1142">
        <v>23</v>
      </c>
      <c r="E4090" s="1142">
        <v>16</v>
      </c>
      <c r="F4090" s="1143" t="str">
        <f t="shared" si="126"/>
        <v>02.09.01.23.016</v>
      </c>
      <c r="G4090" s="1144"/>
      <c r="H4090" s="1142" t="s">
        <v>4624</v>
      </c>
      <c r="J4090" s="1142" t="str">
        <f t="shared" si="127"/>
        <v>02.09.01.23.016 Kontrol Electronic</v>
      </c>
    </row>
    <row r="4091" spans="1:10" x14ac:dyDescent="0.25">
      <c r="A4091" s="1142">
        <v>2</v>
      </c>
      <c r="B4091" s="1142">
        <v>9</v>
      </c>
      <c r="C4091" s="1142">
        <v>1</v>
      </c>
      <c r="D4091" s="1142">
        <v>23</v>
      </c>
      <c r="E4091" s="1142">
        <v>17</v>
      </c>
      <c r="F4091" s="1143" t="str">
        <f t="shared" si="126"/>
        <v>02.09.01.23.017</v>
      </c>
      <c r="G4091" s="1144"/>
      <c r="H4091" s="1142" t="s">
        <v>4625</v>
      </c>
      <c r="J4091" s="1142" t="str">
        <f t="shared" si="127"/>
        <v>02.09.01.23.017 Data Loger</v>
      </c>
    </row>
    <row r="4092" spans="1:10" x14ac:dyDescent="0.25">
      <c r="A4092" s="1142">
        <v>2</v>
      </c>
      <c r="B4092" s="1142">
        <v>9</v>
      </c>
      <c r="C4092" s="1142">
        <v>1</v>
      </c>
      <c r="D4092" s="1142">
        <v>23</v>
      </c>
      <c r="E4092" s="1142">
        <v>18</v>
      </c>
      <c r="F4092" s="1143" t="str">
        <f t="shared" si="126"/>
        <v>02.09.01.23.018</v>
      </c>
      <c r="G4092" s="1144"/>
      <c r="H4092" s="1142" t="s">
        <v>4626</v>
      </c>
      <c r="J4092" s="1142" t="str">
        <f t="shared" si="127"/>
        <v>02.09.01.23.018 Magnetic Tape Recorder</v>
      </c>
    </row>
    <row r="4093" spans="1:10" x14ac:dyDescent="0.25">
      <c r="A4093" s="1142">
        <v>2</v>
      </c>
      <c r="B4093" s="1142">
        <v>9</v>
      </c>
      <c r="C4093" s="1142">
        <v>1</v>
      </c>
      <c r="D4093" s="1142">
        <v>23</v>
      </c>
      <c r="E4093" s="1142">
        <v>19</v>
      </c>
      <c r="F4093" s="1143" t="str">
        <f t="shared" si="126"/>
        <v>02.09.01.23.019</v>
      </c>
      <c r="G4093" s="1144"/>
      <c r="H4093" s="1142" t="s">
        <v>1512</v>
      </c>
      <c r="J4093" s="1142" t="str">
        <f t="shared" si="127"/>
        <v>02.09.01.23.019 Digital Multimeter</v>
      </c>
    </row>
    <row r="4094" spans="1:10" x14ac:dyDescent="0.25">
      <c r="A4094" s="1142">
        <v>2</v>
      </c>
      <c r="B4094" s="1142">
        <v>9</v>
      </c>
      <c r="C4094" s="1142">
        <v>1</v>
      </c>
      <c r="D4094" s="1142">
        <v>23</v>
      </c>
      <c r="E4094" s="1142">
        <v>20</v>
      </c>
      <c r="F4094" s="1143" t="str">
        <f t="shared" si="126"/>
        <v>02.09.01.23.020</v>
      </c>
      <c r="G4094" s="1144"/>
      <c r="H4094" s="1142" t="s">
        <v>4627</v>
      </c>
      <c r="J4094" s="1142" t="str">
        <f t="shared" si="127"/>
        <v>02.09.01.23.020 Ossllographic Tape Recorder</v>
      </c>
    </row>
    <row r="4095" spans="1:10" x14ac:dyDescent="0.25">
      <c r="A4095" s="1142">
        <v>2</v>
      </c>
      <c r="B4095" s="1142">
        <v>9</v>
      </c>
      <c r="C4095" s="1142">
        <v>1</v>
      </c>
      <c r="D4095" s="1142">
        <v>23</v>
      </c>
      <c r="E4095" s="1142">
        <v>21</v>
      </c>
      <c r="F4095" s="1143" t="str">
        <f t="shared" si="126"/>
        <v>02.09.01.23.021</v>
      </c>
      <c r="G4095" s="1144"/>
      <c r="H4095" s="1142" t="s">
        <v>4035</v>
      </c>
      <c r="J4095" s="1142" t="str">
        <f t="shared" si="127"/>
        <v>02.09.01.23.021 Load Cell</v>
      </c>
    </row>
    <row r="4096" spans="1:10" x14ac:dyDescent="0.25">
      <c r="A4096" s="1142">
        <v>2</v>
      </c>
      <c r="B4096" s="1142">
        <v>9</v>
      </c>
      <c r="C4096" s="1142">
        <v>1</v>
      </c>
      <c r="D4096" s="1142">
        <v>23</v>
      </c>
      <c r="E4096" s="1142">
        <v>22</v>
      </c>
      <c r="F4096" s="1143" t="str">
        <f t="shared" si="126"/>
        <v>02.09.01.23.022</v>
      </c>
      <c r="G4096" s="1144"/>
      <c r="H4096" s="1142" t="s">
        <v>4628</v>
      </c>
      <c r="J4096" s="1142" t="str">
        <f t="shared" si="127"/>
        <v>02.09.01.23.022 Digital Indicator</v>
      </c>
    </row>
    <row r="4097" spans="1:10" x14ac:dyDescent="0.25">
      <c r="A4097" s="1142">
        <v>2</v>
      </c>
      <c r="B4097" s="1142">
        <v>9</v>
      </c>
      <c r="C4097" s="1142">
        <v>1</v>
      </c>
      <c r="D4097" s="1142">
        <v>23</v>
      </c>
      <c r="E4097" s="1142">
        <v>23</v>
      </c>
      <c r="F4097" s="1143" t="str">
        <f t="shared" si="126"/>
        <v>02.09.01.23.023</v>
      </c>
      <c r="G4097" s="1144"/>
      <c r="H4097" s="1142" t="s">
        <v>4629</v>
      </c>
      <c r="J4097" s="1142" t="str">
        <f t="shared" si="127"/>
        <v>02.09.01.23.023 Deadweight Tester</v>
      </c>
    </row>
    <row r="4098" spans="1:10" x14ac:dyDescent="0.25">
      <c r="A4098" s="1142">
        <v>2</v>
      </c>
      <c r="B4098" s="1142">
        <v>9</v>
      </c>
      <c r="C4098" s="1142">
        <v>1</v>
      </c>
      <c r="D4098" s="1142">
        <v>23</v>
      </c>
      <c r="E4098" s="1142">
        <v>24</v>
      </c>
      <c r="F4098" s="1143" t="str">
        <f t="shared" si="126"/>
        <v>02.09.01.23.024</v>
      </c>
      <c r="G4098" s="1144"/>
      <c r="H4098" s="1142" t="s">
        <v>4630</v>
      </c>
      <c r="J4098" s="1142" t="str">
        <f t="shared" si="127"/>
        <v>02.09.01.23.024 Risslangen Mess System Tractromat</v>
      </c>
    </row>
    <row r="4099" spans="1:10" x14ac:dyDescent="0.25">
      <c r="A4099" s="1142">
        <v>2</v>
      </c>
      <c r="B4099" s="1142">
        <v>9</v>
      </c>
      <c r="C4099" s="1142">
        <v>1</v>
      </c>
      <c r="D4099" s="1142">
        <v>23</v>
      </c>
      <c r="E4099" s="1142">
        <v>25</v>
      </c>
      <c r="F4099" s="1143" t="str">
        <f t="shared" si="126"/>
        <v>02.09.01.23.025</v>
      </c>
      <c r="G4099" s="1144"/>
      <c r="H4099" s="1142" t="s">
        <v>4631</v>
      </c>
      <c r="J4099" s="1142" t="str">
        <f t="shared" si="127"/>
        <v>02.09.01.23.025 Temperatur Probe</v>
      </c>
    </row>
    <row r="4100" spans="1:10" x14ac:dyDescent="0.25">
      <c r="A4100" s="1142">
        <v>2</v>
      </c>
      <c r="B4100" s="1142">
        <v>9</v>
      </c>
      <c r="C4100" s="1142">
        <v>1</v>
      </c>
      <c r="D4100" s="1142">
        <v>23</v>
      </c>
      <c r="E4100" s="1142">
        <v>26</v>
      </c>
      <c r="F4100" s="1143" t="str">
        <f t="shared" ref="F4100:F4163" si="128">IF(A4100&lt;&gt;"",RIGHT("0"&amp;A4100,2)&amp;"."&amp;RIGHT("0"&amp;B4100,2)&amp;"."&amp;RIGHT("0"&amp;C4100,2)&amp;"."&amp;RIGHT("0"&amp;D4100,2)&amp;"."&amp;IF(LEN(E4100)&lt;3,RIGHT("00"&amp;E4100,3),E4100),"")</f>
        <v>02.09.01.23.026</v>
      </c>
      <c r="G4100" s="1144"/>
      <c r="H4100" s="1142" t="s">
        <v>4632</v>
      </c>
      <c r="J4100" s="1142" t="str">
        <f t="shared" ref="J4100:J4163" si="129">F4100&amp;" "&amp;H4100</f>
        <v>02.09.01.23.026 Thermokopel</v>
      </c>
    </row>
    <row r="4101" spans="1:10" x14ac:dyDescent="0.25">
      <c r="A4101" s="1142">
        <v>2</v>
      </c>
      <c r="B4101" s="1142">
        <v>9</v>
      </c>
      <c r="C4101" s="1142">
        <v>1</v>
      </c>
      <c r="D4101" s="1142">
        <v>23</v>
      </c>
      <c r="E4101" s="1142">
        <v>27</v>
      </c>
      <c r="F4101" s="1143" t="str">
        <f t="shared" si="128"/>
        <v>02.09.01.23.027</v>
      </c>
      <c r="G4101" s="1144"/>
      <c r="H4101" s="1142" t="s">
        <v>4633</v>
      </c>
      <c r="J4101" s="1142" t="str">
        <f t="shared" si="129"/>
        <v>02.09.01.23.027 Paralel Control Network</v>
      </c>
    </row>
    <row r="4102" spans="1:10" x14ac:dyDescent="0.25">
      <c r="A4102" s="1142">
        <v>2</v>
      </c>
      <c r="B4102" s="1142">
        <v>9</v>
      </c>
      <c r="C4102" s="1142">
        <v>1</v>
      </c>
      <c r="D4102" s="1142">
        <v>23</v>
      </c>
      <c r="E4102" s="1142">
        <v>28</v>
      </c>
      <c r="F4102" s="1143" t="str">
        <f t="shared" si="128"/>
        <v>02.09.01.23.028</v>
      </c>
      <c r="G4102" s="1144"/>
      <c r="H4102" s="1142" t="s">
        <v>4634</v>
      </c>
      <c r="J4102" s="1142" t="str">
        <f t="shared" si="129"/>
        <v>02.09.01.23.028 Kalibrator Inductif Tranducer</v>
      </c>
    </row>
    <row r="4103" spans="1:10" x14ac:dyDescent="0.25">
      <c r="A4103" s="1142">
        <v>2</v>
      </c>
      <c r="B4103" s="1142">
        <v>9</v>
      </c>
      <c r="C4103" s="1142">
        <v>1</v>
      </c>
      <c r="D4103" s="1142">
        <v>23</v>
      </c>
      <c r="E4103" s="1142">
        <v>29</v>
      </c>
      <c r="F4103" s="1143" t="str">
        <f t="shared" si="128"/>
        <v>02.09.01.23.029</v>
      </c>
      <c r="G4103" s="1144"/>
      <c r="H4103" s="1142" t="s">
        <v>4635</v>
      </c>
      <c r="J4103" s="1142" t="str">
        <f t="shared" si="129"/>
        <v>02.09.01.23.029 LogicnAnalizer</v>
      </c>
    </row>
    <row r="4104" spans="1:10" x14ac:dyDescent="0.25">
      <c r="A4104" s="1142">
        <v>2</v>
      </c>
      <c r="B4104" s="1142">
        <v>9</v>
      </c>
      <c r="C4104" s="1142">
        <v>1</v>
      </c>
      <c r="D4104" s="1142">
        <v>23</v>
      </c>
      <c r="E4104" s="1142">
        <v>30</v>
      </c>
      <c r="F4104" s="1143" t="str">
        <f t="shared" si="128"/>
        <v>02.09.01.23.030</v>
      </c>
      <c r="G4104" s="1144"/>
      <c r="H4104" s="1142" t="s">
        <v>4636</v>
      </c>
      <c r="J4104" s="1142" t="str">
        <f t="shared" si="129"/>
        <v>02.09.01.23.030 Kalibrator Strain Gauge</v>
      </c>
    </row>
    <row r="4105" spans="1:10" x14ac:dyDescent="0.25">
      <c r="A4105" s="1142">
        <v>2</v>
      </c>
      <c r="B4105" s="1142">
        <v>9</v>
      </c>
      <c r="C4105" s="1142">
        <v>1</v>
      </c>
      <c r="D4105" s="1142">
        <v>23</v>
      </c>
      <c r="E4105" s="1142">
        <v>31</v>
      </c>
      <c r="F4105" s="1143" t="str">
        <f t="shared" si="128"/>
        <v>02.09.01.23.031</v>
      </c>
      <c r="G4105" s="1144"/>
      <c r="H4105" s="1142" t="s">
        <v>4637</v>
      </c>
      <c r="J4105" s="1142" t="str">
        <f t="shared" si="129"/>
        <v>02.09.01.23.031 Alat Lab. Standarisasi, Kalibrasi Lain-Lain</v>
      </c>
    </row>
    <row r="4106" spans="1:10" x14ac:dyDescent="0.25">
      <c r="A4106" s="1142">
        <v>2</v>
      </c>
      <c r="B4106" s="1142">
        <v>9</v>
      </c>
      <c r="C4106" s="1142">
        <v>1</v>
      </c>
      <c r="D4106" s="1142">
        <v>24</v>
      </c>
      <c r="E4106" s="1142">
        <v>1</v>
      </c>
      <c r="F4106" s="1143" t="str">
        <f t="shared" si="128"/>
        <v>02.09.01.24.001</v>
      </c>
      <c r="G4106" s="1144"/>
      <c r="H4106" s="1142" t="s">
        <v>3880</v>
      </c>
      <c r="J4106" s="1142" t="str">
        <f t="shared" si="129"/>
        <v>02.09.01.24.001 Analytical Balance</v>
      </c>
    </row>
    <row r="4107" spans="1:10" x14ac:dyDescent="0.25">
      <c r="A4107" s="1142">
        <v>2</v>
      </c>
      <c r="B4107" s="1142">
        <v>9</v>
      </c>
      <c r="C4107" s="1142">
        <v>1</v>
      </c>
      <c r="D4107" s="1142">
        <v>24</v>
      </c>
      <c r="E4107" s="1142">
        <v>2</v>
      </c>
      <c r="F4107" s="1143" t="str">
        <f t="shared" si="128"/>
        <v>02.09.01.24.002</v>
      </c>
      <c r="G4107" s="1144"/>
      <c r="H4107" s="1142" t="s">
        <v>4638</v>
      </c>
      <c r="J4107" s="1142" t="str">
        <f t="shared" si="129"/>
        <v>02.09.01.24.002 Micro Analytical Balance</v>
      </c>
    </row>
    <row r="4108" spans="1:10" x14ac:dyDescent="0.25">
      <c r="A4108" s="1142">
        <v>2</v>
      </c>
      <c r="B4108" s="1142">
        <v>9</v>
      </c>
      <c r="C4108" s="1142">
        <v>1</v>
      </c>
      <c r="D4108" s="1142">
        <v>24</v>
      </c>
      <c r="E4108" s="1142">
        <v>3</v>
      </c>
      <c r="F4108" s="1143" t="str">
        <f t="shared" si="128"/>
        <v>02.09.01.24.003</v>
      </c>
      <c r="G4108" s="1144"/>
      <c r="H4108" s="1142" t="s">
        <v>4639</v>
      </c>
      <c r="J4108" s="1142" t="str">
        <f t="shared" si="129"/>
        <v>02.09.01.24.003 Top Loading Balance</v>
      </c>
    </row>
    <row r="4109" spans="1:10" x14ac:dyDescent="0.25">
      <c r="A4109" s="1142">
        <v>2</v>
      </c>
      <c r="B4109" s="1142">
        <v>9</v>
      </c>
      <c r="C4109" s="1142">
        <v>1</v>
      </c>
      <c r="D4109" s="1142">
        <v>24</v>
      </c>
      <c r="E4109" s="1142">
        <v>4</v>
      </c>
      <c r="F4109" s="1143" t="str">
        <f t="shared" si="128"/>
        <v>02.09.01.24.004</v>
      </c>
      <c r="G4109" s="1144"/>
      <c r="H4109" s="1142" t="s">
        <v>4640</v>
      </c>
      <c r="J4109" s="1142" t="str">
        <f t="shared" si="129"/>
        <v>02.09.01.24.004 Water Distilling Apparatus</v>
      </c>
    </row>
    <row r="4110" spans="1:10" x14ac:dyDescent="0.25">
      <c r="A4110" s="1142">
        <v>2</v>
      </c>
      <c r="B4110" s="1142">
        <v>9</v>
      </c>
      <c r="C4110" s="1142">
        <v>1</v>
      </c>
      <c r="D4110" s="1142">
        <v>24</v>
      </c>
      <c r="E4110" s="1142">
        <v>5</v>
      </c>
      <c r="F4110" s="1143" t="str">
        <f t="shared" si="128"/>
        <v>02.09.01.24.005</v>
      </c>
      <c r="G4110" s="1144"/>
      <c r="H4110" s="1142" t="s">
        <v>4641</v>
      </c>
      <c r="J4110" s="1142" t="str">
        <f t="shared" si="129"/>
        <v>02.09.01.24.005 Mortars &amp; Pastle</v>
      </c>
    </row>
    <row r="4111" spans="1:10" x14ac:dyDescent="0.25">
      <c r="A4111" s="1142">
        <v>2</v>
      </c>
      <c r="B4111" s="1142">
        <v>9</v>
      </c>
      <c r="C4111" s="1142">
        <v>1</v>
      </c>
      <c r="D4111" s="1142">
        <v>24</v>
      </c>
      <c r="E4111" s="1142">
        <v>6</v>
      </c>
      <c r="F4111" s="1143" t="str">
        <f t="shared" si="128"/>
        <v>02.09.01.24.006</v>
      </c>
      <c r="G4111" s="1144"/>
      <c r="H4111" s="1142" t="s">
        <v>3117</v>
      </c>
      <c r="J4111" s="1142" t="str">
        <f t="shared" si="129"/>
        <v>02.09.01.24.006 Refrigerator</v>
      </c>
    </row>
    <row r="4112" spans="1:10" x14ac:dyDescent="0.25">
      <c r="A4112" s="1142">
        <v>2</v>
      </c>
      <c r="B4112" s="1142">
        <v>9</v>
      </c>
      <c r="C4112" s="1142">
        <v>1</v>
      </c>
      <c r="D4112" s="1142">
        <v>24</v>
      </c>
      <c r="E4112" s="1142">
        <v>7</v>
      </c>
      <c r="F4112" s="1143" t="str">
        <f t="shared" si="128"/>
        <v>02.09.01.24.007</v>
      </c>
      <c r="G4112" s="1144"/>
      <c r="H4112" s="1142" t="s">
        <v>4642</v>
      </c>
      <c r="J4112" s="1142" t="str">
        <f t="shared" si="129"/>
        <v>02.09.01.24.007 Tabiet Press Machine</v>
      </c>
    </row>
    <row r="4113" spans="1:10" x14ac:dyDescent="0.25">
      <c r="A4113" s="1142">
        <v>2</v>
      </c>
      <c r="B4113" s="1142">
        <v>9</v>
      </c>
      <c r="C4113" s="1142">
        <v>1</v>
      </c>
      <c r="D4113" s="1142">
        <v>24</v>
      </c>
      <c r="E4113" s="1142">
        <v>8</v>
      </c>
      <c r="F4113" s="1143" t="str">
        <f t="shared" si="128"/>
        <v>02.09.01.24.008</v>
      </c>
      <c r="G4113" s="1144"/>
      <c r="H4113" s="1142" t="s">
        <v>4643</v>
      </c>
      <c r="J4113" s="1142" t="str">
        <f t="shared" si="129"/>
        <v>02.09.01.24.008 Stip Packing Machine</v>
      </c>
    </row>
    <row r="4114" spans="1:10" x14ac:dyDescent="0.25">
      <c r="A4114" s="1142">
        <v>2</v>
      </c>
      <c r="B4114" s="1142">
        <v>9</v>
      </c>
      <c r="C4114" s="1142">
        <v>1</v>
      </c>
      <c r="D4114" s="1142">
        <v>24</v>
      </c>
      <c r="E4114" s="1142">
        <v>9</v>
      </c>
      <c r="F4114" s="1143" t="str">
        <f t="shared" si="128"/>
        <v>02.09.01.24.009</v>
      </c>
      <c r="G4114" s="1144"/>
      <c r="H4114" s="1142" t="s">
        <v>3878</v>
      </c>
      <c r="J4114" s="1142" t="str">
        <f t="shared" si="129"/>
        <v>02.09.01.24.009 Mixer</v>
      </c>
    </row>
    <row r="4115" spans="1:10" x14ac:dyDescent="0.25">
      <c r="A4115" s="1142">
        <v>2</v>
      </c>
      <c r="B4115" s="1142">
        <v>9</v>
      </c>
      <c r="C4115" s="1142">
        <v>1</v>
      </c>
      <c r="D4115" s="1142">
        <v>24</v>
      </c>
      <c r="E4115" s="1142">
        <v>10</v>
      </c>
      <c r="F4115" s="1143" t="str">
        <f t="shared" si="128"/>
        <v>02.09.01.24.010</v>
      </c>
      <c r="G4115" s="1144"/>
      <c r="H4115" s="1142" t="s">
        <v>4644</v>
      </c>
      <c r="J4115" s="1142" t="str">
        <f t="shared" si="129"/>
        <v>02.09.01.24.010 Viscometer</v>
      </c>
    </row>
    <row r="4116" spans="1:10" x14ac:dyDescent="0.25">
      <c r="A4116" s="1142">
        <v>2</v>
      </c>
      <c r="B4116" s="1142">
        <v>9</v>
      </c>
      <c r="C4116" s="1142">
        <v>1</v>
      </c>
      <c r="D4116" s="1142">
        <v>24</v>
      </c>
      <c r="E4116" s="1142">
        <v>11</v>
      </c>
      <c r="F4116" s="1143" t="str">
        <f t="shared" si="128"/>
        <v>02.09.01.24.011</v>
      </c>
      <c r="G4116" s="1144"/>
      <c r="H4116" s="1142" t="s">
        <v>4645</v>
      </c>
      <c r="J4116" s="1142" t="str">
        <f t="shared" si="129"/>
        <v>02.09.01.24.011 UV Sterillizer</v>
      </c>
    </row>
    <row r="4117" spans="1:10" x14ac:dyDescent="0.25">
      <c r="A4117" s="1142">
        <v>2</v>
      </c>
      <c r="B4117" s="1142">
        <v>9</v>
      </c>
      <c r="C4117" s="1142">
        <v>1</v>
      </c>
      <c r="D4117" s="1142">
        <v>24</v>
      </c>
      <c r="E4117" s="1142">
        <v>12</v>
      </c>
      <c r="F4117" s="1143" t="str">
        <f t="shared" si="128"/>
        <v>02.09.01.24.012</v>
      </c>
      <c r="G4117" s="1144"/>
      <c r="H4117" s="1142" t="s">
        <v>4646</v>
      </c>
      <c r="J4117" s="1142" t="str">
        <f t="shared" si="129"/>
        <v>02.09.01.24.012 Alat Laboratorium Farmasi Lain-Lain</v>
      </c>
    </row>
    <row r="4118" spans="1:10" x14ac:dyDescent="0.25">
      <c r="A4118" s="1142">
        <v>2</v>
      </c>
      <c r="B4118" s="1142">
        <v>9</v>
      </c>
      <c r="C4118" s="1142">
        <v>1</v>
      </c>
      <c r="D4118" s="1142">
        <v>25</v>
      </c>
      <c r="E4118" s="1142">
        <v>1</v>
      </c>
      <c r="F4118" s="1143" t="str">
        <f t="shared" si="128"/>
        <v>02.09.01.25.001</v>
      </c>
      <c r="G4118" s="1144"/>
      <c r="H4118" s="1142" t="s">
        <v>4647</v>
      </c>
      <c r="J4118" s="1142" t="str">
        <f t="shared" si="129"/>
        <v>02.09.01.25.001 Adaptor</v>
      </c>
    </row>
    <row r="4119" spans="1:10" x14ac:dyDescent="0.25">
      <c r="A4119" s="1142">
        <v>2</v>
      </c>
      <c r="B4119" s="1142">
        <v>9</v>
      </c>
      <c r="C4119" s="1142">
        <v>1</v>
      </c>
      <c r="D4119" s="1142">
        <v>25</v>
      </c>
      <c r="E4119" s="1142">
        <v>2</v>
      </c>
      <c r="F4119" s="1143" t="str">
        <f t="shared" si="128"/>
        <v>02.09.01.25.002</v>
      </c>
      <c r="G4119" s="1144"/>
      <c r="H4119" s="1142" t="s">
        <v>4648</v>
      </c>
      <c r="J4119" s="1142" t="str">
        <f t="shared" si="129"/>
        <v>02.09.01.25.002 Signal Generator</v>
      </c>
    </row>
    <row r="4120" spans="1:10" x14ac:dyDescent="0.25">
      <c r="A4120" s="1142">
        <v>2</v>
      </c>
      <c r="B4120" s="1142">
        <v>9</v>
      </c>
      <c r="C4120" s="1142">
        <v>1</v>
      </c>
      <c r="D4120" s="1142">
        <v>25</v>
      </c>
      <c r="E4120" s="1142">
        <v>3</v>
      </c>
      <c r="F4120" s="1143" t="str">
        <f t="shared" si="128"/>
        <v>02.09.01.25.003</v>
      </c>
      <c r="G4120" s="1144"/>
      <c r="H4120" s="1142" t="s">
        <v>4649</v>
      </c>
      <c r="J4120" s="1142" t="str">
        <f t="shared" si="129"/>
        <v>02.09.01.25.003 VU Meter</v>
      </c>
    </row>
    <row r="4121" spans="1:10" x14ac:dyDescent="0.25">
      <c r="A4121" s="1142">
        <v>2</v>
      </c>
      <c r="B4121" s="1142">
        <v>9</v>
      </c>
      <c r="C4121" s="1142">
        <v>1</v>
      </c>
      <c r="D4121" s="1142">
        <v>25</v>
      </c>
      <c r="E4121" s="1142">
        <v>4</v>
      </c>
      <c r="F4121" s="1143" t="str">
        <f t="shared" si="128"/>
        <v>02.09.01.25.004</v>
      </c>
      <c r="G4121" s="1144"/>
      <c r="H4121" s="1142" t="s">
        <v>4650</v>
      </c>
      <c r="J4121" s="1142" t="str">
        <f t="shared" si="129"/>
        <v>02.09.01.25.004 Kaca Plan Paralel</v>
      </c>
    </row>
    <row r="4122" spans="1:10" x14ac:dyDescent="0.25">
      <c r="A4122" s="1142">
        <v>2</v>
      </c>
      <c r="B4122" s="1142">
        <v>9</v>
      </c>
      <c r="C4122" s="1142">
        <v>1</v>
      </c>
      <c r="D4122" s="1142">
        <v>25</v>
      </c>
      <c r="E4122" s="1142">
        <v>5</v>
      </c>
      <c r="F4122" s="1143" t="str">
        <f t="shared" si="128"/>
        <v>02.09.01.25.005</v>
      </c>
      <c r="G4122" s="1144"/>
      <c r="H4122" s="1142" t="s">
        <v>4651</v>
      </c>
      <c r="J4122" s="1142" t="str">
        <f t="shared" si="129"/>
        <v>02.09.01.25.005 Rangkaian Hamabtan jembatan Seri</v>
      </c>
    </row>
    <row r="4123" spans="1:10" x14ac:dyDescent="0.25">
      <c r="A4123" s="1142">
        <v>2</v>
      </c>
      <c r="B4123" s="1142">
        <v>9</v>
      </c>
      <c r="C4123" s="1142">
        <v>1</v>
      </c>
      <c r="D4123" s="1142">
        <v>25</v>
      </c>
      <c r="E4123" s="1142">
        <v>6</v>
      </c>
      <c r="F4123" s="1143" t="str">
        <f t="shared" si="128"/>
        <v>02.09.01.25.006</v>
      </c>
      <c r="G4123" s="1144"/>
      <c r="H4123" s="1142" t="s">
        <v>4652</v>
      </c>
      <c r="J4123" s="1142" t="str">
        <f t="shared" si="129"/>
        <v>02.09.01.25.006 Rangkaian Hukum</v>
      </c>
    </row>
    <row r="4124" spans="1:10" x14ac:dyDescent="0.25">
      <c r="A4124" s="1142">
        <v>2</v>
      </c>
      <c r="B4124" s="1142">
        <v>9</v>
      </c>
      <c r="C4124" s="1142">
        <v>1</v>
      </c>
      <c r="D4124" s="1142">
        <v>25</v>
      </c>
      <c r="E4124" s="1142">
        <v>7</v>
      </c>
      <c r="F4124" s="1143" t="str">
        <f t="shared" si="128"/>
        <v>02.09.01.25.007</v>
      </c>
      <c r="G4124" s="1144"/>
      <c r="H4124" s="1142" t="s">
        <v>4653</v>
      </c>
      <c r="J4124" s="1142" t="str">
        <f t="shared" si="129"/>
        <v>02.09.01.25.007 Hamabtan Jembatan Weatstome</v>
      </c>
    </row>
    <row r="4125" spans="1:10" x14ac:dyDescent="0.25">
      <c r="A4125" s="1142">
        <v>2</v>
      </c>
      <c r="B4125" s="1142">
        <v>9</v>
      </c>
      <c r="C4125" s="1142">
        <v>1</v>
      </c>
      <c r="D4125" s="1142">
        <v>25</v>
      </c>
      <c r="E4125" s="1142">
        <v>8</v>
      </c>
      <c r="F4125" s="1143" t="str">
        <f t="shared" si="128"/>
        <v>02.09.01.25.008</v>
      </c>
      <c r="G4125" s="1144"/>
      <c r="H4125" s="1142" t="s">
        <v>4654</v>
      </c>
      <c r="J4125" s="1142" t="str">
        <f t="shared" si="129"/>
        <v>02.09.01.25.008 Garpu Tala</v>
      </c>
    </row>
    <row r="4126" spans="1:10" x14ac:dyDescent="0.25">
      <c r="A4126" s="1142">
        <v>2</v>
      </c>
      <c r="B4126" s="1142">
        <v>9</v>
      </c>
      <c r="C4126" s="1142">
        <v>1</v>
      </c>
      <c r="D4126" s="1142">
        <v>25</v>
      </c>
      <c r="E4126" s="1142">
        <v>9</v>
      </c>
      <c r="F4126" s="1143" t="str">
        <f t="shared" si="128"/>
        <v>02.09.01.25.009</v>
      </c>
      <c r="G4126" s="1144"/>
      <c r="H4126" s="1142" t="s">
        <v>4655</v>
      </c>
      <c r="J4126" s="1142" t="str">
        <f t="shared" si="129"/>
        <v>02.09.01.25.009 Timer Switch</v>
      </c>
    </row>
    <row r="4127" spans="1:10" x14ac:dyDescent="0.25">
      <c r="A4127" s="1142">
        <v>2</v>
      </c>
      <c r="B4127" s="1142">
        <v>9</v>
      </c>
      <c r="C4127" s="1142">
        <v>1</v>
      </c>
      <c r="D4127" s="1142">
        <v>25</v>
      </c>
      <c r="E4127" s="1142">
        <v>10</v>
      </c>
      <c r="F4127" s="1143" t="str">
        <f t="shared" si="128"/>
        <v>02.09.01.25.010</v>
      </c>
      <c r="G4127" s="1144"/>
      <c r="H4127" s="1142" t="s">
        <v>4656</v>
      </c>
      <c r="J4127" s="1142" t="str">
        <f t="shared" si="129"/>
        <v>02.09.01.25.010 Magnet U</v>
      </c>
    </row>
    <row r="4128" spans="1:10" x14ac:dyDescent="0.25">
      <c r="A4128" s="1142">
        <v>2</v>
      </c>
      <c r="B4128" s="1142">
        <v>9</v>
      </c>
      <c r="C4128" s="1142">
        <v>1</v>
      </c>
      <c r="D4128" s="1142">
        <v>25</v>
      </c>
      <c r="E4128" s="1142">
        <v>11</v>
      </c>
      <c r="F4128" s="1143" t="str">
        <f t="shared" si="128"/>
        <v>02.09.01.25.011</v>
      </c>
      <c r="G4128" s="1144"/>
      <c r="H4128" s="1142" t="s">
        <v>4657</v>
      </c>
      <c r="J4128" s="1142" t="str">
        <f t="shared" si="129"/>
        <v>02.09.01.25.011 Kaca Prisma</v>
      </c>
    </row>
    <row r="4129" spans="1:10" x14ac:dyDescent="0.25">
      <c r="A4129" s="1142">
        <v>2</v>
      </c>
      <c r="B4129" s="1142">
        <v>9</v>
      </c>
      <c r="C4129" s="1142">
        <v>1</v>
      </c>
      <c r="D4129" s="1142">
        <v>25</v>
      </c>
      <c r="E4129" s="1142">
        <v>12</v>
      </c>
      <c r="F4129" s="1143" t="str">
        <f t="shared" si="128"/>
        <v>02.09.01.25.012</v>
      </c>
      <c r="G4129" s="1144"/>
      <c r="H4129" s="1142" t="s">
        <v>4658</v>
      </c>
      <c r="J4129" s="1142" t="str">
        <f t="shared" si="129"/>
        <v>02.09.01.25.012 Lensa Cembung</v>
      </c>
    </row>
    <row r="4130" spans="1:10" x14ac:dyDescent="0.25">
      <c r="A4130" s="1142">
        <v>2</v>
      </c>
      <c r="B4130" s="1142">
        <v>9</v>
      </c>
      <c r="C4130" s="1142">
        <v>1</v>
      </c>
      <c r="D4130" s="1142">
        <v>25</v>
      </c>
      <c r="E4130" s="1142">
        <v>13</v>
      </c>
      <c r="F4130" s="1143" t="str">
        <f t="shared" si="128"/>
        <v>02.09.01.25.013</v>
      </c>
      <c r="G4130" s="1144"/>
      <c r="H4130" s="1142" t="s">
        <v>4659</v>
      </c>
      <c r="J4130" s="1142" t="str">
        <f t="shared" si="129"/>
        <v>02.09.01.25.013 Kalorimeter</v>
      </c>
    </row>
    <row r="4131" spans="1:10" x14ac:dyDescent="0.25">
      <c r="A4131" s="1142">
        <v>2</v>
      </c>
      <c r="B4131" s="1142">
        <v>9</v>
      </c>
      <c r="C4131" s="1142">
        <v>1</v>
      </c>
      <c r="D4131" s="1142">
        <v>25</v>
      </c>
      <c r="E4131" s="1142">
        <v>14</v>
      </c>
      <c r="F4131" s="1143" t="str">
        <f t="shared" si="128"/>
        <v>02.09.01.25.014</v>
      </c>
      <c r="G4131" s="1144"/>
      <c r="H4131" s="1142" t="s">
        <v>4660</v>
      </c>
      <c r="J4131" s="1142" t="str">
        <f t="shared" si="129"/>
        <v>02.09.01.25.014 Bangku Optic</v>
      </c>
    </row>
    <row r="4132" spans="1:10" x14ac:dyDescent="0.25">
      <c r="A4132" s="1142">
        <v>2</v>
      </c>
      <c r="B4132" s="1142">
        <v>9</v>
      </c>
      <c r="C4132" s="1142">
        <v>1</v>
      </c>
      <c r="D4132" s="1142">
        <v>25</v>
      </c>
      <c r="E4132" s="1142">
        <v>15</v>
      </c>
      <c r="F4132" s="1143" t="str">
        <f t="shared" si="128"/>
        <v>02.09.01.25.015</v>
      </c>
      <c r="G4132" s="1144"/>
      <c r="H4132" s="1142" t="s">
        <v>4661</v>
      </c>
      <c r="J4132" s="1142" t="str">
        <f t="shared" si="129"/>
        <v>02.09.01.25.015 Pipa Resonansi</v>
      </c>
    </row>
    <row r="4133" spans="1:10" x14ac:dyDescent="0.25">
      <c r="A4133" s="1142">
        <v>2</v>
      </c>
      <c r="B4133" s="1142">
        <v>9</v>
      </c>
      <c r="C4133" s="1142">
        <v>1</v>
      </c>
      <c r="D4133" s="1142">
        <v>25</v>
      </c>
      <c r="E4133" s="1142">
        <v>16</v>
      </c>
      <c r="F4133" s="1143" t="str">
        <f t="shared" si="128"/>
        <v>02.09.01.25.016</v>
      </c>
      <c r="G4133" s="1144"/>
      <c r="H4133" s="1142" t="s">
        <v>4662</v>
      </c>
      <c r="J4133" s="1142" t="str">
        <f t="shared" si="129"/>
        <v>02.09.01.25.016 Audio Genarator</v>
      </c>
    </row>
    <row r="4134" spans="1:10" x14ac:dyDescent="0.25">
      <c r="A4134" s="1142">
        <v>2</v>
      </c>
      <c r="B4134" s="1142">
        <v>9</v>
      </c>
      <c r="C4134" s="1142">
        <v>1</v>
      </c>
      <c r="D4134" s="1142">
        <v>25</v>
      </c>
      <c r="E4134" s="1142">
        <v>17</v>
      </c>
      <c r="F4134" s="1143" t="str">
        <f t="shared" si="128"/>
        <v>02.09.01.25.017</v>
      </c>
      <c r="G4134" s="1144"/>
      <c r="H4134" s="1142" t="s">
        <v>4663</v>
      </c>
      <c r="J4134" s="1142" t="str">
        <f t="shared" si="129"/>
        <v>02.09.01.25.017 Galvanometer</v>
      </c>
    </row>
    <row r="4135" spans="1:10" x14ac:dyDescent="0.25">
      <c r="A4135" s="1142">
        <v>2</v>
      </c>
      <c r="B4135" s="1142">
        <v>9</v>
      </c>
      <c r="C4135" s="1142">
        <v>1</v>
      </c>
      <c r="D4135" s="1142">
        <v>25</v>
      </c>
      <c r="E4135" s="1142">
        <v>18</v>
      </c>
      <c r="F4135" s="1143" t="str">
        <f t="shared" si="128"/>
        <v>02.09.01.25.018</v>
      </c>
      <c r="G4135" s="1144"/>
      <c r="H4135" s="1142" t="s">
        <v>4664</v>
      </c>
      <c r="J4135" s="1142" t="str">
        <f t="shared" si="129"/>
        <v>02.09.01.25.018 Battery Changer</v>
      </c>
    </row>
    <row r="4136" spans="1:10" x14ac:dyDescent="0.25">
      <c r="A4136" s="1142">
        <v>2</v>
      </c>
      <c r="B4136" s="1142">
        <v>9</v>
      </c>
      <c r="C4136" s="1142">
        <v>1</v>
      </c>
      <c r="D4136" s="1142">
        <v>25</v>
      </c>
      <c r="E4136" s="1142">
        <v>19</v>
      </c>
      <c r="F4136" s="1143" t="str">
        <f t="shared" si="128"/>
        <v>02.09.01.25.019</v>
      </c>
      <c r="G4136" s="1144"/>
      <c r="H4136" s="1142" t="s">
        <v>4665</v>
      </c>
      <c r="J4136" s="1142" t="str">
        <f t="shared" si="129"/>
        <v>02.09.01.25.019 Osiloscope</v>
      </c>
    </row>
    <row r="4137" spans="1:10" x14ac:dyDescent="0.25">
      <c r="A4137" s="1142">
        <v>2</v>
      </c>
      <c r="B4137" s="1142">
        <v>9</v>
      </c>
      <c r="C4137" s="1142">
        <v>1</v>
      </c>
      <c r="D4137" s="1142">
        <v>25</v>
      </c>
      <c r="E4137" s="1142">
        <v>20</v>
      </c>
      <c r="F4137" s="1143" t="str">
        <f t="shared" si="128"/>
        <v>02.09.01.25.020</v>
      </c>
      <c r="G4137" s="1144"/>
      <c r="H4137" s="1142" t="s">
        <v>4495</v>
      </c>
      <c r="J4137" s="1142" t="str">
        <f t="shared" si="129"/>
        <v>02.09.01.25.020 Power Suply</v>
      </c>
    </row>
    <row r="4138" spans="1:10" x14ac:dyDescent="0.25">
      <c r="A4138" s="1142">
        <v>2</v>
      </c>
      <c r="B4138" s="1142">
        <v>9</v>
      </c>
      <c r="C4138" s="1142">
        <v>1</v>
      </c>
      <c r="D4138" s="1142">
        <v>25</v>
      </c>
      <c r="E4138" s="1142">
        <v>21</v>
      </c>
      <c r="F4138" s="1143" t="str">
        <f t="shared" si="128"/>
        <v>02.09.01.25.021</v>
      </c>
      <c r="G4138" s="1144"/>
      <c r="H4138" s="1142" t="s">
        <v>4666</v>
      </c>
      <c r="J4138" s="1142" t="str">
        <f t="shared" si="129"/>
        <v>02.09.01.25.021 Alat Laboratorium Fisika Lain-Lain</v>
      </c>
    </row>
    <row r="4139" spans="1:10" x14ac:dyDescent="0.25">
      <c r="A4139" s="1142">
        <v>2</v>
      </c>
      <c r="B4139" s="1142">
        <v>9</v>
      </c>
      <c r="C4139" s="1142">
        <v>1</v>
      </c>
      <c r="D4139" s="1142">
        <v>26</v>
      </c>
      <c r="E4139" s="1142">
        <v>1</v>
      </c>
      <c r="F4139" s="1143" t="str">
        <f t="shared" si="128"/>
        <v>02.09.01.26.001</v>
      </c>
      <c r="G4139" s="1144"/>
      <c r="H4139" s="1142" t="s">
        <v>4667</v>
      </c>
      <c r="J4139" s="1142" t="str">
        <f t="shared" si="129"/>
        <v>02.09.01.26.001 Carbatec Portable</v>
      </c>
    </row>
    <row r="4140" spans="1:10" x14ac:dyDescent="0.25">
      <c r="A4140" s="1142">
        <v>2</v>
      </c>
      <c r="B4140" s="1142">
        <v>9</v>
      </c>
      <c r="C4140" s="1142">
        <v>1</v>
      </c>
      <c r="D4140" s="1142">
        <v>26</v>
      </c>
      <c r="E4140" s="1142">
        <v>2</v>
      </c>
      <c r="F4140" s="1143" t="str">
        <f t="shared" si="128"/>
        <v>02.09.01.26.002</v>
      </c>
      <c r="G4140" s="1144"/>
      <c r="H4140" s="1142" t="s">
        <v>4668</v>
      </c>
      <c r="J4140" s="1142" t="str">
        <f t="shared" si="129"/>
        <v>02.09.01.26.002 Gas Analysis Apparatus</v>
      </c>
    </row>
    <row r="4141" spans="1:10" x14ac:dyDescent="0.25">
      <c r="A4141" s="1142">
        <v>2</v>
      </c>
      <c r="B4141" s="1142">
        <v>9</v>
      </c>
      <c r="C4141" s="1142">
        <v>1</v>
      </c>
      <c r="D4141" s="1142">
        <v>26</v>
      </c>
      <c r="E4141" s="1142">
        <v>3</v>
      </c>
      <c r="F4141" s="1143" t="str">
        <f t="shared" si="128"/>
        <v>02.09.01.26.003</v>
      </c>
      <c r="G4141" s="1144"/>
      <c r="H4141" s="1142" t="s">
        <v>4669</v>
      </c>
      <c r="J4141" s="1142" t="str">
        <f t="shared" si="129"/>
        <v>02.09.01.26.003 Law Volume Dust Sampler</v>
      </c>
    </row>
    <row r="4142" spans="1:10" x14ac:dyDescent="0.25">
      <c r="A4142" s="1142">
        <v>2</v>
      </c>
      <c r="B4142" s="1142">
        <v>9</v>
      </c>
      <c r="C4142" s="1142">
        <v>1</v>
      </c>
      <c r="D4142" s="1142">
        <v>26</v>
      </c>
      <c r="E4142" s="1142">
        <v>4</v>
      </c>
      <c r="F4142" s="1143" t="str">
        <f t="shared" si="128"/>
        <v>02.09.01.26.004</v>
      </c>
      <c r="G4142" s="1144"/>
      <c r="H4142" s="1142" t="s">
        <v>4670</v>
      </c>
      <c r="J4142" s="1142" t="str">
        <f t="shared" si="129"/>
        <v>02.09.01.26.004 Midle Volume Air Sampler</v>
      </c>
    </row>
    <row r="4143" spans="1:10" x14ac:dyDescent="0.25">
      <c r="A4143" s="1142">
        <v>2</v>
      </c>
      <c r="B4143" s="1142">
        <v>9</v>
      </c>
      <c r="C4143" s="1142">
        <v>1</v>
      </c>
      <c r="D4143" s="1142">
        <v>26</v>
      </c>
      <c r="E4143" s="1142">
        <v>5</v>
      </c>
      <c r="F4143" s="1143" t="str">
        <f t="shared" si="128"/>
        <v>02.09.01.26.005</v>
      </c>
      <c r="G4143" s="1144"/>
      <c r="H4143" s="1142" t="s">
        <v>4671</v>
      </c>
      <c r="J4143" s="1142" t="str">
        <f t="shared" si="129"/>
        <v>02.09.01.26.005 Filter Press</v>
      </c>
    </row>
    <row r="4144" spans="1:10" x14ac:dyDescent="0.25">
      <c r="A4144" s="1142">
        <v>2</v>
      </c>
      <c r="B4144" s="1142">
        <v>9</v>
      </c>
      <c r="C4144" s="1142">
        <v>1</v>
      </c>
      <c r="D4144" s="1142">
        <v>26</v>
      </c>
      <c r="E4144" s="1142">
        <v>6</v>
      </c>
      <c r="F4144" s="1143" t="str">
        <f t="shared" si="128"/>
        <v>02.09.01.26.006</v>
      </c>
      <c r="G4144" s="1144"/>
      <c r="H4144" s="1142" t="s">
        <v>4672</v>
      </c>
      <c r="J4144" s="1142" t="str">
        <f t="shared" si="129"/>
        <v>02.09.01.26.006 Multi Shiset Filter Press</v>
      </c>
    </row>
    <row r="4145" spans="1:10" x14ac:dyDescent="0.25">
      <c r="A4145" s="1142">
        <v>2</v>
      </c>
      <c r="B4145" s="1142">
        <v>9</v>
      </c>
      <c r="C4145" s="1142">
        <v>1</v>
      </c>
      <c r="D4145" s="1142">
        <v>26</v>
      </c>
      <c r="E4145" s="1142">
        <v>7</v>
      </c>
      <c r="F4145" s="1143" t="str">
        <f t="shared" si="128"/>
        <v>02.09.01.26.007</v>
      </c>
      <c r="G4145" s="1144"/>
      <c r="H4145" s="1142" t="s">
        <v>4673</v>
      </c>
      <c r="J4145" s="1142" t="str">
        <f t="shared" si="129"/>
        <v>02.09.01.26.007 Thin Layer Cromatography</v>
      </c>
    </row>
    <row r="4146" spans="1:10" x14ac:dyDescent="0.25">
      <c r="A4146" s="1142">
        <v>2</v>
      </c>
      <c r="B4146" s="1142">
        <v>9</v>
      </c>
      <c r="C4146" s="1142">
        <v>1</v>
      </c>
      <c r="D4146" s="1142">
        <v>26</v>
      </c>
      <c r="E4146" s="1142">
        <v>8</v>
      </c>
      <c r="F4146" s="1143" t="str">
        <f t="shared" si="128"/>
        <v>02.09.01.26.008</v>
      </c>
      <c r="G4146" s="1144"/>
      <c r="H4146" s="1142" t="s">
        <v>4674</v>
      </c>
      <c r="J4146" s="1142" t="str">
        <f t="shared" si="129"/>
        <v>02.09.01.26.008 Bench Scale/Biooxidation System</v>
      </c>
    </row>
    <row r="4147" spans="1:10" x14ac:dyDescent="0.25">
      <c r="A4147" s="1142">
        <v>2</v>
      </c>
      <c r="B4147" s="1142">
        <v>9</v>
      </c>
      <c r="C4147" s="1142">
        <v>1</v>
      </c>
      <c r="D4147" s="1142">
        <v>26</v>
      </c>
      <c r="E4147" s="1142">
        <v>9</v>
      </c>
      <c r="F4147" s="1143" t="str">
        <f t="shared" si="128"/>
        <v>02.09.01.26.009</v>
      </c>
      <c r="G4147" s="1144"/>
      <c r="H4147" s="1142" t="s">
        <v>4675</v>
      </c>
      <c r="J4147" s="1142" t="str">
        <f t="shared" si="129"/>
        <v>02.09.01.26.009 Disolved Solid Mater Por</v>
      </c>
    </row>
    <row r="4148" spans="1:10" x14ac:dyDescent="0.25">
      <c r="A4148" s="1142">
        <v>2</v>
      </c>
      <c r="B4148" s="1142">
        <v>9</v>
      </c>
      <c r="C4148" s="1142">
        <v>1</v>
      </c>
      <c r="D4148" s="1142">
        <v>26</v>
      </c>
      <c r="E4148" s="1142">
        <v>10</v>
      </c>
      <c r="F4148" s="1143" t="str">
        <f t="shared" si="128"/>
        <v>02.09.01.26.010</v>
      </c>
      <c r="G4148" s="1144"/>
      <c r="H4148" s="1142" t="s">
        <v>4676</v>
      </c>
      <c r="J4148" s="1142" t="str">
        <f t="shared" si="129"/>
        <v>02.09.01.26.010 Hydormgraph</v>
      </c>
    </row>
    <row r="4149" spans="1:10" x14ac:dyDescent="0.25">
      <c r="A4149" s="1142">
        <v>2</v>
      </c>
      <c r="B4149" s="1142">
        <v>9</v>
      </c>
      <c r="C4149" s="1142">
        <v>1</v>
      </c>
      <c r="D4149" s="1142">
        <v>26</v>
      </c>
      <c r="E4149" s="1142">
        <v>11</v>
      </c>
      <c r="F4149" s="1143" t="str">
        <f t="shared" si="128"/>
        <v>02.09.01.26.011</v>
      </c>
      <c r="G4149" s="1144"/>
      <c r="H4149" s="1142" t="s">
        <v>4677</v>
      </c>
      <c r="J4149" s="1142" t="str">
        <f t="shared" si="129"/>
        <v>02.09.01.26.011 Thermograph</v>
      </c>
    </row>
    <row r="4150" spans="1:10" x14ac:dyDescent="0.25">
      <c r="A4150" s="1142">
        <v>2</v>
      </c>
      <c r="B4150" s="1142">
        <v>9</v>
      </c>
      <c r="C4150" s="1142">
        <v>1</v>
      </c>
      <c r="D4150" s="1142">
        <v>26</v>
      </c>
      <c r="E4150" s="1142">
        <v>12</v>
      </c>
      <c r="F4150" s="1143" t="str">
        <f t="shared" si="128"/>
        <v>02.09.01.26.012</v>
      </c>
      <c r="G4150" s="1144"/>
      <c r="H4150" s="1142" t="s">
        <v>4678</v>
      </c>
      <c r="J4150" s="1142" t="str">
        <f t="shared" si="129"/>
        <v>02.09.01.26.012 Martindale Wear and Abration Tester</v>
      </c>
    </row>
    <row r="4151" spans="1:10" x14ac:dyDescent="0.25">
      <c r="A4151" s="1142">
        <v>2</v>
      </c>
      <c r="B4151" s="1142">
        <v>9</v>
      </c>
      <c r="C4151" s="1142">
        <v>1</v>
      </c>
      <c r="D4151" s="1142">
        <v>26</v>
      </c>
      <c r="E4151" s="1142">
        <v>13</v>
      </c>
      <c r="F4151" s="1143" t="str">
        <f t="shared" si="128"/>
        <v>02.09.01.26.013</v>
      </c>
      <c r="G4151" s="1144"/>
      <c r="H4151" s="1142" t="s">
        <v>4679</v>
      </c>
      <c r="J4151" s="1142" t="str">
        <f t="shared" si="129"/>
        <v>02.09.01.26.013 Alat Lab. Hidrodinamika Lain-Lain</v>
      </c>
    </row>
    <row r="4152" spans="1:10" x14ac:dyDescent="0.25">
      <c r="A4152" s="1142">
        <v>2</v>
      </c>
      <c r="B4152" s="1142">
        <v>9</v>
      </c>
      <c r="C4152" s="1142">
        <v>1</v>
      </c>
      <c r="D4152" s="1142">
        <v>27</v>
      </c>
      <c r="E4152" s="1142">
        <v>1</v>
      </c>
      <c r="F4152" s="1143" t="str">
        <f t="shared" si="128"/>
        <v>02.09.01.27.001</v>
      </c>
      <c r="G4152" s="1144"/>
      <c r="H4152" s="1142" t="s">
        <v>4680</v>
      </c>
      <c r="J4152" s="1142" t="str">
        <f t="shared" si="129"/>
        <v>02.09.01.27.001 Carbotes Portable</v>
      </c>
    </row>
    <row r="4153" spans="1:10" x14ac:dyDescent="0.25">
      <c r="A4153" s="1142">
        <v>2</v>
      </c>
      <c r="B4153" s="1142">
        <v>9</v>
      </c>
      <c r="C4153" s="1142">
        <v>1</v>
      </c>
      <c r="D4153" s="1142">
        <v>27</v>
      </c>
      <c r="E4153" s="1142">
        <v>2</v>
      </c>
      <c r="F4153" s="1143" t="str">
        <f t="shared" si="128"/>
        <v>02.09.01.27.002</v>
      </c>
      <c r="G4153" s="1144"/>
      <c r="H4153" s="1142" t="s">
        <v>4668</v>
      </c>
      <c r="J4153" s="1142" t="str">
        <f t="shared" si="129"/>
        <v>02.09.01.27.002 Gas Analysis Apparatus</v>
      </c>
    </row>
    <row r="4154" spans="1:10" x14ac:dyDescent="0.25">
      <c r="A4154" s="1142">
        <v>2</v>
      </c>
      <c r="B4154" s="1142">
        <v>9</v>
      </c>
      <c r="C4154" s="1142">
        <v>1</v>
      </c>
      <c r="D4154" s="1142">
        <v>27</v>
      </c>
      <c r="E4154" s="1142">
        <v>3</v>
      </c>
      <c r="F4154" s="1143" t="str">
        <f t="shared" si="128"/>
        <v>02.09.01.27.003</v>
      </c>
      <c r="G4154" s="1144"/>
      <c r="H4154" s="1142" t="s">
        <v>4669</v>
      </c>
      <c r="J4154" s="1142" t="str">
        <f t="shared" si="129"/>
        <v>02.09.01.27.003 Law Volume Dust Sampler</v>
      </c>
    </row>
    <row r="4155" spans="1:10" x14ac:dyDescent="0.25">
      <c r="A4155" s="1142">
        <v>2</v>
      </c>
      <c r="B4155" s="1142">
        <v>9</v>
      </c>
      <c r="C4155" s="1142">
        <v>1</v>
      </c>
      <c r="D4155" s="1142">
        <v>27</v>
      </c>
      <c r="E4155" s="1142">
        <v>4</v>
      </c>
      <c r="F4155" s="1143" t="str">
        <f t="shared" si="128"/>
        <v>02.09.01.27.004</v>
      </c>
      <c r="G4155" s="1144"/>
      <c r="H4155" s="1142" t="s">
        <v>4670</v>
      </c>
      <c r="J4155" s="1142" t="str">
        <f t="shared" si="129"/>
        <v>02.09.01.27.004 Midle Volume Air Sampler</v>
      </c>
    </row>
    <row r="4156" spans="1:10" x14ac:dyDescent="0.25">
      <c r="A4156" s="1142">
        <v>2</v>
      </c>
      <c r="B4156" s="1142">
        <v>9</v>
      </c>
      <c r="C4156" s="1142">
        <v>1</v>
      </c>
      <c r="D4156" s="1142">
        <v>27</v>
      </c>
      <c r="E4156" s="1142">
        <v>5</v>
      </c>
      <c r="F4156" s="1143" t="str">
        <f t="shared" si="128"/>
        <v>02.09.01.27.005</v>
      </c>
      <c r="G4156" s="1144"/>
      <c r="H4156" s="1142" t="s">
        <v>4681</v>
      </c>
      <c r="J4156" s="1142" t="str">
        <f t="shared" si="129"/>
        <v>02.09.01.27.005 Firter Press</v>
      </c>
    </row>
    <row r="4157" spans="1:10" x14ac:dyDescent="0.25">
      <c r="A4157" s="1142">
        <v>2</v>
      </c>
      <c r="B4157" s="1142">
        <v>9</v>
      </c>
      <c r="C4157" s="1142">
        <v>1</v>
      </c>
      <c r="D4157" s="1142">
        <v>27</v>
      </c>
      <c r="E4157" s="1142">
        <v>6</v>
      </c>
      <c r="F4157" s="1143" t="str">
        <f t="shared" si="128"/>
        <v>02.09.01.27.006</v>
      </c>
      <c r="G4157" s="1144"/>
      <c r="H4157" s="1142" t="s">
        <v>4682</v>
      </c>
      <c r="J4157" s="1142" t="str">
        <f t="shared" si="129"/>
        <v>02.09.01.27.006 Multi Sheet Filter Press</v>
      </c>
    </row>
    <row r="4158" spans="1:10" x14ac:dyDescent="0.25">
      <c r="A4158" s="1142">
        <v>2</v>
      </c>
      <c r="B4158" s="1142">
        <v>9</v>
      </c>
      <c r="C4158" s="1142">
        <v>1</v>
      </c>
      <c r="D4158" s="1142">
        <v>27</v>
      </c>
      <c r="E4158" s="1142">
        <v>7</v>
      </c>
      <c r="F4158" s="1143" t="str">
        <f t="shared" si="128"/>
        <v>02.09.01.27.007</v>
      </c>
      <c r="G4158" s="1144"/>
      <c r="H4158" s="1142" t="s">
        <v>4683</v>
      </c>
      <c r="J4158" s="1142" t="str">
        <f t="shared" si="129"/>
        <v>02.09.01.27.007 Thin Layer Chomatography</v>
      </c>
    </row>
    <row r="4159" spans="1:10" x14ac:dyDescent="0.25">
      <c r="A4159" s="1142">
        <v>2</v>
      </c>
      <c r="B4159" s="1142">
        <v>9</v>
      </c>
      <c r="C4159" s="1142">
        <v>1</v>
      </c>
      <c r="D4159" s="1142">
        <v>27</v>
      </c>
      <c r="E4159" s="1142">
        <v>8</v>
      </c>
      <c r="F4159" s="1143" t="str">
        <f t="shared" si="128"/>
        <v>02.09.01.27.008</v>
      </c>
      <c r="G4159" s="1144"/>
      <c r="H4159" s="1142" t="s">
        <v>4674</v>
      </c>
      <c r="J4159" s="1142" t="str">
        <f t="shared" si="129"/>
        <v>02.09.01.27.008 Bench Scale/Biooxidation System</v>
      </c>
    </row>
    <row r="4160" spans="1:10" x14ac:dyDescent="0.25">
      <c r="A4160" s="1142">
        <v>2</v>
      </c>
      <c r="B4160" s="1142">
        <v>9</v>
      </c>
      <c r="C4160" s="1142">
        <v>1</v>
      </c>
      <c r="D4160" s="1142">
        <v>27</v>
      </c>
      <c r="E4160" s="1142">
        <v>9</v>
      </c>
      <c r="F4160" s="1143" t="str">
        <f t="shared" si="128"/>
        <v>02.09.01.27.009</v>
      </c>
      <c r="G4160" s="1144"/>
      <c r="H4160" s="1142" t="s">
        <v>4675</v>
      </c>
      <c r="J4160" s="1142" t="str">
        <f t="shared" si="129"/>
        <v>02.09.01.27.009 Disolved Solid Mater Por</v>
      </c>
    </row>
    <row r="4161" spans="1:10" x14ac:dyDescent="0.25">
      <c r="A4161" s="1142">
        <v>2</v>
      </c>
      <c r="B4161" s="1142">
        <v>9</v>
      </c>
      <c r="C4161" s="1142">
        <v>1</v>
      </c>
      <c r="D4161" s="1142">
        <v>27</v>
      </c>
      <c r="E4161" s="1142">
        <v>10</v>
      </c>
      <c r="F4161" s="1143" t="str">
        <f t="shared" si="128"/>
        <v>02.09.01.27.010</v>
      </c>
      <c r="G4161" s="1144"/>
      <c r="H4161" s="1142" t="s">
        <v>4684</v>
      </c>
      <c r="J4161" s="1142" t="str">
        <f t="shared" si="129"/>
        <v>02.09.01.27.010 Hydrothermography</v>
      </c>
    </row>
    <row r="4162" spans="1:10" x14ac:dyDescent="0.25">
      <c r="A4162" s="1142">
        <v>2</v>
      </c>
      <c r="B4162" s="1142">
        <v>9</v>
      </c>
      <c r="C4162" s="1142">
        <v>1</v>
      </c>
      <c r="D4162" s="1142">
        <v>27</v>
      </c>
      <c r="E4162" s="1142">
        <v>11</v>
      </c>
      <c r="F4162" s="1143" t="str">
        <f t="shared" si="128"/>
        <v>02.09.01.27.011</v>
      </c>
      <c r="G4162" s="1144"/>
      <c r="H4162" s="1142" t="s">
        <v>4685</v>
      </c>
      <c r="J4162" s="1142" t="str">
        <f t="shared" si="129"/>
        <v>02.09.01.27.011 Thermohigrography</v>
      </c>
    </row>
    <row r="4163" spans="1:10" x14ac:dyDescent="0.25">
      <c r="A4163" s="1142">
        <v>2</v>
      </c>
      <c r="B4163" s="1142">
        <v>9</v>
      </c>
      <c r="C4163" s="1142">
        <v>1</v>
      </c>
      <c r="D4163" s="1142">
        <v>27</v>
      </c>
      <c r="E4163" s="1142">
        <v>12</v>
      </c>
      <c r="F4163" s="1143" t="str">
        <f t="shared" si="128"/>
        <v>02.09.01.27.012</v>
      </c>
      <c r="G4163" s="1144"/>
      <c r="H4163" s="1142" t="s">
        <v>4678</v>
      </c>
      <c r="J4163" s="1142" t="str">
        <f t="shared" si="129"/>
        <v>02.09.01.27.012 Martindale Wear and Abration Tester</v>
      </c>
    </row>
    <row r="4164" spans="1:10" x14ac:dyDescent="0.25">
      <c r="A4164" s="1142">
        <v>2</v>
      </c>
      <c r="B4164" s="1142">
        <v>9</v>
      </c>
      <c r="C4164" s="1142">
        <v>1</v>
      </c>
      <c r="D4164" s="1142">
        <v>27</v>
      </c>
      <c r="E4164" s="1142">
        <v>13</v>
      </c>
      <c r="F4164" s="1143" t="str">
        <f t="shared" ref="F4164:F4227" si="130">IF(A4164&lt;&gt;"",RIGHT("0"&amp;A4164,2)&amp;"."&amp;RIGHT("0"&amp;B4164,2)&amp;"."&amp;RIGHT("0"&amp;C4164,2)&amp;"."&amp;RIGHT("0"&amp;D4164,2)&amp;"."&amp;IF(LEN(E4164)&lt;3,RIGHT("00"&amp;E4164,3),E4164),"")</f>
        <v>02.09.01.27.013</v>
      </c>
      <c r="G4164" s="1144"/>
      <c r="H4164" s="1142" t="s">
        <v>4686</v>
      </c>
      <c r="J4164" s="1142" t="str">
        <f t="shared" ref="J4164:J4227" si="131">F4164&amp;" "&amp;H4164</f>
        <v>02.09.01.27.013 Alat Lab. Klimatologi Lain-Lain</v>
      </c>
    </row>
    <row r="4165" spans="1:10" x14ac:dyDescent="0.25">
      <c r="A4165" s="1142">
        <v>2</v>
      </c>
      <c r="B4165" s="1142">
        <v>9</v>
      </c>
      <c r="C4165" s="1142">
        <v>1</v>
      </c>
      <c r="D4165" s="1142">
        <v>28</v>
      </c>
      <c r="E4165" s="1142">
        <v>1</v>
      </c>
      <c r="F4165" s="1143" t="str">
        <f t="shared" si="130"/>
        <v>02.09.01.28.001</v>
      </c>
      <c r="G4165" s="1144"/>
      <c r="H4165" s="1142" t="s">
        <v>4687</v>
      </c>
      <c r="J4165" s="1142" t="str">
        <f t="shared" si="131"/>
        <v>02.09.01.28.001 Cupola</v>
      </c>
    </row>
    <row r="4166" spans="1:10" x14ac:dyDescent="0.25">
      <c r="A4166" s="1142">
        <v>2</v>
      </c>
      <c r="B4166" s="1142">
        <v>9</v>
      </c>
      <c r="C4166" s="1142">
        <v>1</v>
      </c>
      <c r="D4166" s="1142">
        <v>28</v>
      </c>
      <c r="E4166" s="1142">
        <v>2</v>
      </c>
      <c r="F4166" s="1143" t="str">
        <f t="shared" si="130"/>
        <v>02.09.01.28.002</v>
      </c>
      <c r="G4166" s="1144"/>
      <c r="H4166" s="1142" t="s">
        <v>4688</v>
      </c>
      <c r="J4166" s="1142" t="str">
        <f t="shared" si="131"/>
        <v>02.09.01.28.002 Shot Blast</v>
      </c>
    </row>
    <row r="4167" spans="1:10" x14ac:dyDescent="0.25">
      <c r="A4167" s="1142">
        <v>2</v>
      </c>
      <c r="B4167" s="1142">
        <v>9</v>
      </c>
      <c r="C4167" s="1142">
        <v>1</v>
      </c>
      <c r="D4167" s="1142">
        <v>28</v>
      </c>
      <c r="E4167" s="1142">
        <v>3</v>
      </c>
      <c r="F4167" s="1143" t="str">
        <f t="shared" si="130"/>
        <v>02.09.01.28.003</v>
      </c>
      <c r="G4167" s="1144"/>
      <c r="H4167" s="1142" t="s">
        <v>4689</v>
      </c>
      <c r="J4167" s="1142" t="str">
        <f t="shared" si="131"/>
        <v>02.09.01.28.003 Shake Out</v>
      </c>
    </row>
    <row r="4168" spans="1:10" x14ac:dyDescent="0.25">
      <c r="A4168" s="1142">
        <v>2</v>
      </c>
      <c r="B4168" s="1142">
        <v>9</v>
      </c>
      <c r="C4168" s="1142">
        <v>1</v>
      </c>
      <c r="D4168" s="1142">
        <v>28</v>
      </c>
      <c r="E4168" s="1142">
        <v>4</v>
      </c>
      <c r="F4168" s="1143" t="str">
        <f t="shared" si="130"/>
        <v>02.09.01.28.004</v>
      </c>
      <c r="G4168" s="1144"/>
      <c r="H4168" s="1142" t="s">
        <v>4690</v>
      </c>
      <c r="J4168" s="1142" t="str">
        <f t="shared" si="131"/>
        <v>02.09.01.28.004 Fual Pump</v>
      </c>
    </row>
    <row r="4169" spans="1:10" x14ac:dyDescent="0.25">
      <c r="A4169" s="1142">
        <v>2</v>
      </c>
      <c r="B4169" s="1142">
        <v>9</v>
      </c>
      <c r="C4169" s="1142">
        <v>1</v>
      </c>
      <c r="D4169" s="1142">
        <v>28</v>
      </c>
      <c r="E4169" s="1142">
        <v>5</v>
      </c>
      <c r="F4169" s="1143" t="str">
        <f t="shared" si="130"/>
        <v>02.09.01.28.005</v>
      </c>
      <c r="G4169" s="1144"/>
      <c r="H4169" s="1142" t="s">
        <v>4691</v>
      </c>
      <c r="J4169" s="1142" t="str">
        <f t="shared" si="131"/>
        <v>02.09.01.28.005 Ladle Heating</v>
      </c>
    </row>
    <row r="4170" spans="1:10" x14ac:dyDescent="0.25">
      <c r="A4170" s="1142">
        <v>2</v>
      </c>
      <c r="B4170" s="1142">
        <v>9</v>
      </c>
      <c r="C4170" s="1142">
        <v>1</v>
      </c>
      <c r="D4170" s="1142">
        <v>28</v>
      </c>
      <c r="E4170" s="1142">
        <v>6</v>
      </c>
      <c r="F4170" s="1143" t="str">
        <f t="shared" si="130"/>
        <v>02.09.01.28.006</v>
      </c>
      <c r="G4170" s="1144"/>
      <c r="H4170" s="1142" t="s">
        <v>4692</v>
      </c>
      <c r="J4170" s="1142" t="str">
        <f t="shared" si="131"/>
        <v>02.09.01.28.006 Induction Furmance</v>
      </c>
    </row>
    <row r="4171" spans="1:10" x14ac:dyDescent="0.25">
      <c r="A4171" s="1142">
        <v>2</v>
      </c>
      <c r="B4171" s="1142">
        <v>9</v>
      </c>
      <c r="C4171" s="1142">
        <v>1</v>
      </c>
      <c r="D4171" s="1142">
        <v>28</v>
      </c>
      <c r="E4171" s="1142">
        <v>7</v>
      </c>
      <c r="F4171" s="1143" t="str">
        <f t="shared" si="130"/>
        <v>02.09.01.28.007</v>
      </c>
      <c r="G4171" s="1144"/>
      <c r="H4171" s="1142" t="s">
        <v>4693</v>
      </c>
      <c r="J4171" s="1142" t="str">
        <f t="shared" si="131"/>
        <v>02.09.01.28.007 Bale Furmance</v>
      </c>
    </row>
    <row r="4172" spans="1:10" x14ac:dyDescent="0.25">
      <c r="A4172" s="1142">
        <v>2</v>
      </c>
      <c r="B4172" s="1142">
        <v>9</v>
      </c>
      <c r="C4172" s="1142">
        <v>1</v>
      </c>
      <c r="D4172" s="1142">
        <v>28</v>
      </c>
      <c r="E4172" s="1142">
        <v>8</v>
      </c>
      <c r="F4172" s="1143" t="str">
        <f t="shared" si="130"/>
        <v>02.09.01.28.008</v>
      </c>
      <c r="G4172" s="1144"/>
      <c r="H4172" s="1142" t="s">
        <v>4694</v>
      </c>
      <c r="J4172" s="1142" t="str">
        <f t="shared" si="131"/>
        <v>02.09.01.28.008 Tilting Fumance</v>
      </c>
    </row>
    <row r="4173" spans="1:10" x14ac:dyDescent="0.25">
      <c r="A4173" s="1142">
        <v>2</v>
      </c>
      <c r="B4173" s="1142">
        <v>9</v>
      </c>
      <c r="C4173" s="1142">
        <v>1</v>
      </c>
      <c r="D4173" s="1142">
        <v>28</v>
      </c>
      <c r="E4173" s="1142">
        <v>9</v>
      </c>
      <c r="F4173" s="1143" t="str">
        <f t="shared" si="130"/>
        <v>02.09.01.28.009</v>
      </c>
      <c r="G4173" s="1144"/>
      <c r="H4173" s="1142" t="s">
        <v>4695</v>
      </c>
      <c r="J4173" s="1142" t="str">
        <f t="shared" si="131"/>
        <v>02.09.01.28.009 grinding Machine</v>
      </c>
    </row>
    <row r="4174" spans="1:10" x14ac:dyDescent="0.25">
      <c r="A4174" s="1142">
        <v>2</v>
      </c>
      <c r="B4174" s="1142">
        <v>9</v>
      </c>
      <c r="C4174" s="1142">
        <v>1</v>
      </c>
      <c r="D4174" s="1142">
        <v>28</v>
      </c>
      <c r="E4174" s="1142">
        <v>10</v>
      </c>
      <c r="F4174" s="1143" t="str">
        <f t="shared" si="130"/>
        <v>02.09.01.28.010</v>
      </c>
      <c r="G4174" s="1144"/>
      <c r="H4174" s="1142" t="s">
        <v>4696</v>
      </c>
      <c r="J4174" s="1142" t="str">
        <f t="shared" si="131"/>
        <v>02.09.01.28.010 Ghanematic Grinding Machine</v>
      </c>
    </row>
    <row r="4175" spans="1:10" x14ac:dyDescent="0.25">
      <c r="A4175" s="1142">
        <v>2</v>
      </c>
      <c r="B4175" s="1142">
        <v>9</v>
      </c>
      <c r="C4175" s="1142">
        <v>1</v>
      </c>
      <c r="D4175" s="1142">
        <v>28</v>
      </c>
      <c r="E4175" s="1142">
        <v>11</v>
      </c>
      <c r="F4175" s="1143" t="str">
        <f t="shared" si="130"/>
        <v>02.09.01.28.011</v>
      </c>
      <c r="G4175" s="1144"/>
      <c r="H4175" s="1142" t="s">
        <v>4606</v>
      </c>
      <c r="J4175" s="1142" t="str">
        <f t="shared" si="131"/>
        <v>02.09.01.28.011 Work Bench</v>
      </c>
    </row>
    <row r="4176" spans="1:10" x14ac:dyDescent="0.25">
      <c r="A4176" s="1142">
        <v>2</v>
      </c>
      <c r="B4176" s="1142">
        <v>9</v>
      </c>
      <c r="C4176" s="1142">
        <v>1</v>
      </c>
      <c r="D4176" s="1142">
        <v>28</v>
      </c>
      <c r="E4176" s="1142">
        <v>12</v>
      </c>
      <c r="F4176" s="1143" t="str">
        <f t="shared" si="130"/>
        <v>02.09.01.28.012</v>
      </c>
      <c r="G4176" s="1144"/>
      <c r="H4176" s="1142" t="s">
        <v>4697</v>
      </c>
      <c r="J4176" s="1142" t="str">
        <f t="shared" si="131"/>
        <v>02.09.01.28.012 Gantry Crane</v>
      </c>
    </row>
    <row r="4177" spans="1:10" x14ac:dyDescent="0.25">
      <c r="A4177" s="1142">
        <v>2</v>
      </c>
      <c r="B4177" s="1142">
        <v>9</v>
      </c>
      <c r="C4177" s="1142">
        <v>1</v>
      </c>
      <c r="D4177" s="1142">
        <v>28</v>
      </c>
      <c r="E4177" s="1142">
        <v>13</v>
      </c>
      <c r="F4177" s="1143" t="str">
        <f t="shared" si="130"/>
        <v>02.09.01.28.013</v>
      </c>
      <c r="G4177" s="1144"/>
      <c r="H4177" s="1142" t="s">
        <v>4698</v>
      </c>
      <c r="J4177" s="1142" t="str">
        <f t="shared" si="131"/>
        <v>02.09.01.28.013 Rotary Fumance</v>
      </c>
    </row>
    <row r="4178" spans="1:10" x14ac:dyDescent="0.25">
      <c r="A4178" s="1142">
        <v>2</v>
      </c>
      <c r="B4178" s="1142">
        <v>9</v>
      </c>
      <c r="C4178" s="1142">
        <v>1</v>
      </c>
      <c r="D4178" s="1142">
        <v>28</v>
      </c>
      <c r="E4178" s="1142">
        <v>14</v>
      </c>
      <c r="F4178" s="1143" t="str">
        <f t="shared" si="130"/>
        <v>02.09.01.28.014</v>
      </c>
      <c r="G4178" s="1144"/>
      <c r="H4178" s="1142" t="s">
        <v>4699</v>
      </c>
      <c r="J4178" s="1142" t="str">
        <f t="shared" si="131"/>
        <v>02.09.01.28.014 Small Grinding Machine</v>
      </c>
    </row>
    <row r="4179" spans="1:10" x14ac:dyDescent="0.25">
      <c r="A4179" s="1142">
        <v>2</v>
      </c>
      <c r="B4179" s="1142">
        <v>9</v>
      </c>
      <c r="C4179" s="1142">
        <v>1</v>
      </c>
      <c r="D4179" s="1142">
        <v>28</v>
      </c>
      <c r="E4179" s="1142">
        <v>15</v>
      </c>
      <c r="F4179" s="1143" t="str">
        <f t="shared" si="130"/>
        <v>02.09.01.28.015</v>
      </c>
      <c r="G4179" s="1144"/>
      <c r="H4179" s="1142" t="s">
        <v>4700</v>
      </c>
      <c r="J4179" s="1142" t="str">
        <f t="shared" si="131"/>
        <v>02.09.01.28.015 Hand Grinding Machine</v>
      </c>
    </row>
    <row r="4180" spans="1:10" x14ac:dyDescent="0.25">
      <c r="A4180" s="1142">
        <v>2</v>
      </c>
      <c r="B4180" s="1142">
        <v>9</v>
      </c>
      <c r="C4180" s="1142">
        <v>1</v>
      </c>
      <c r="D4180" s="1142">
        <v>28</v>
      </c>
      <c r="E4180" s="1142">
        <v>16</v>
      </c>
      <c r="F4180" s="1143" t="str">
        <f t="shared" si="130"/>
        <v>02.09.01.28.016</v>
      </c>
      <c r="G4180" s="1144"/>
      <c r="H4180" s="1142" t="s">
        <v>4701</v>
      </c>
      <c r="J4180" s="1142" t="str">
        <f t="shared" si="131"/>
        <v>02.09.01.28.016 Pyrometer Digital</v>
      </c>
    </row>
    <row r="4181" spans="1:10" x14ac:dyDescent="0.25">
      <c r="A4181" s="1142">
        <v>2</v>
      </c>
      <c r="B4181" s="1142">
        <v>9</v>
      </c>
      <c r="C4181" s="1142">
        <v>1</v>
      </c>
      <c r="D4181" s="1142">
        <v>28</v>
      </c>
      <c r="E4181" s="1142">
        <v>17</v>
      </c>
      <c r="F4181" s="1143" t="str">
        <f t="shared" si="130"/>
        <v>02.09.01.28.017</v>
      </c>
      <c r="G4181" s="1144"/>
      <c r="H4181" s="1142" t="s">
        <v>4702</v>
      </c>
      <c r="J4181" s="1142" t="str">
        <f t="shared" si="131"/>
        <v>02.09.01.28.017 Carbon Aguipmenty Metic</v>
      </c>
    </row>
    <row r="4182" spans="1:10" x14ac:dyDescent="0.25">
      <c r="A4182" s="1142">
        <v>2</v>
      </c>
      <c r="B4182" s="1142">
        <v>9</v>
      </c>
      <c r="C4182" s="1142">
        <v>1</v>
      </c>
      <c r="D4182" s="1142">
        <v>28</v>
      </c>
      <c r="E4182" s="1142">
        <v>18</v>
      </c>
      <c r="F4182" s="1143" t="str">
        <f t="shared" si="130"/>
        <v>02.09.01.28.018</v>
      </c>
      <c r="G4182" s="1144"/>
      <c r="H4182" s="1142" t="s">
        <v>4703</v>
      </c>
      <c r="J4182" s="1142" t="str">
        <f t="shared" si="131"/>
        <v>02.09.01.28.018 Tentp/Tectip</v>
      </c>
    </row>
    <row r="4183" spans="1:10" x14ac:dyDescent="0.25">
      <c r="A4183" s="1142">
        <v>2</v>
      </c>
      <c r="B4183" s="1142">
        <v>9</v>
      </c>
      <c r="C4183" s="1142">
        <v>1</v>
      </c>
      <c r="D4183" s="1142">
        <v>28</v>
      </c>
      <c r="E4183" s="1142">
        <v>19</v>
      </c>
      <c r="F4183" s="1143" t="str">
        <f t="shared" si="130"/>
        <v>02.09.01.28.019</v>
      </c>
      <c r="G4183" s="1144"/>
      <c r="H4183" s="1142" t="s">
        <v>4704</v>
      </c>
      <c r="J4183" s="1142" t="str">
        <f t="shared" si="131"/>
        <v>02.09.01.28.019 Digital Ce Meter</v>
      </c>
    </row>
    <row r="4184" spans="1:10" x14ac:dyDescent="0.25">
      <c r="A4184" s="1142">
        <v>2</v>
      </c>
      <c r="B4184" s="1142">
        <v>9</v>
      </c>
      <c r="C4184" s="1142">
        <v>1</v>
      </c>
      <c r="D4184" s="1142">
        <v>28</v>
      </c>
      <c r="E4184" s="1142">
        <v>20</v>
      </c>
      <c r="F4184" s="1143" t="str">
        <f t="shared" si="130"/>
        <v>02.09.01.28.020</v>
      </c>
      <c r="G4184" s="1144"/>
      <c r="H4184" s="1142" t="s">
        <v>4705</v>
      </c>
      <c r="J4184" s="1142" t="str">
        <f t="shared" si="131"/>
        <v>02.09.01.28.020 Steel Analysis Digital</v>
      </c>
    </row>
    <row r="4185" spans="1:10" x14ac:dyDescent="0.25">
      <c r="A4185" s="1142">
        <v>2</v>
      </c>
      <c r="B4185" s="1142">
        <v>9</v>
      </c>
      <c r="C4185" s="1142">
        <v>1</v>
      </c>
      <c r="D4185" s="1142">
        <v>28</v>
      </c>
      <c r="E4185" s="1142">
        <v>21</v>
      </c>
      <c r="F4185" s="1143" t="str">
        <f t="shared" si="130"/>
        <v>02.09.01.28.021</v>
      </c>
      <c r="G4185" s="1144"/>
      <c r="H4185" s="1142" t="s">
        <v>4706</v>
      </c>
      <c r="J4185" s="1142" t="str">
        <f t="shared" si="131"/>
        <v>02.09.01.28.021 Alat Lab. Proses Peleburan Lain-Lain</v>
      </c>
    </row>
    <row r="4186" spans="1:10" x14ac:dyDescent="0.25">
      <c r="A4186" s="1142">
        <v>2</v>
      </c>
      <c r="B4186" s="1142">
        <v>9</v>
      </c>
      <c r="C4186" s="1142">
        <v>1</v>
      </c>
      <c r="D4186" s="1142">
        <v>29</v>
      </c>
      <c r="E4186" s="1142">
        <v>1</v>
      </c>
      <c r="F4186" s="1143" t="str">
        <f t="shared" si="130"/>
        <v>02.09.01.29.001</v>
      </c>
      <c r="G4186" s="1144"/>
      <c r="H4186" s="1142" t="s">
        <v>4707</v>
      </c>
      <c r="J4186" s="1142" t="str">
        <f t="shared" si="131"/>
        <v>02.09.01.29.001 Lab Siffer</v>
      </c>
    </row>
    <row r="4187" spans="1:10" x14ac:dyDescent="0.25">
      <c r="A4187" s="1142">
        <v>2</v>
      </c>
      <c r="B4187" s="1142">
        <v>9</v>
      </c>
      <c r="C4187" s="1142">
        <v>1</v>
      </c>
      <c r="D4187" s="1142">
        <v>29</v>
      </c>
      <c r="E4187" s="1142">
        <v>2</v>
      </c>
      <c r="F4187" s="1143" t="str">
        <f t="shared" si="130"/>
        <v>02.09.01.29.002</v>
      </c>
      <c r="G4187" s="1144"/>
      <c r="H4187" s="1142" t="s">
        <v>4708</v>
      </c>
      <c r="J4187" s="1142" t="str">
        <f t="shared" si="131"/>
        <v>02.09.01.29.002 Jolt Aquazee App</v>
      </c>
    </row>
    <row r="4188" spans="1:10" x14ac:dyDescent="0.25">
      <c r="A4188" s="1142">
        <v>2</v>
      </c>
      <c r="B4188" s="1142">
        <v>9</v>
      </c>
      <c r="C4188" s="1142">
        <v>1</v>
      </c>
      <c r="D4188" s="1142">
        <v>29</v>
      </c>
      <c r="E4188" s="1142">
        <v>3</v>
      </c>
      <c r="F4188" s="1143" t="str">
        <f t="shared" si="130"/>
        <v>02.09.01.29.003</v>
      </c>
      <c r="G4188" s="1144"/>
      <c r="H4188" s="1142" t="s">
        <v>4709</v>
      </c>
      <c r="J4188" s="1142" t="str">
        <f t="shared" si="131"/>
        <v>02.09.01.29.003 Wet Tensille Strength</v>
      </c>
    </row>
    <row r="4189" spans="1:10" x14ac:dyDescent="0.25">
      <c r="A4189" s="1142">
        <v>2</v>
      </c>
      <c r="B4189" s="1142">
        <v>9</v>
      </c>
      <c r="C4189" s="1142">
        <v>1</v>
      </c>
      <c r="D4189" s="1142">
        <v>29</v>
      </c>
      <c r="E4189" s="1142">
        <v>4</v>
      </c>
      <c r="F4189" s="1143" t="str">
        <f t="shared" si="130"/>
        <v>02.09.01.29.004</v>
      </c>
      <c r="G4189" s="1144"/>
      <c r="H4189" s="1142" t="s">
        <v>4710</v>
      </c>
      <c r="J4189" s="1142" t="str">
        <f t="shared" si="131"/>
        <v>02.09.01.29.004 Central Controler</v>
      </c>
    </row>
    <row r="4190" spans="1:10" x14ac:dyDescent="0.25">
      <c r="A4190" s="1142">
        <v>2</v>
      </c>
      <c r="B4190" s="1142">
        <v>9</v>
      </c>
      <c r="C4190" s="1142">
        <v>1</v>
      </c>
      <c r="D4190" s="1142">
        <v>29</v>
      </c>
      <c r="E4190" s="1142">
        <v>5</v>
      </c>
      <c r="F4190" s="1143" t="str">
        <f t="shared" si="130"/>
        <v>02.09.01.29.005</v>
      </c>
      <c r="G4190" s="1144"/>
      <c r="H4190" s="1142" t="s">
        <v>4711</v>
      </c>
      <c r="J4190" s="1142" t="str">
        <f t="shared" si="131"/>
        <v>02.09.01.29.005 Compresive Stress</v>
      </c>
    </row>
    <row r="4191" spans="1:10" x14ac:dyDescent="0.25">
      <c r="A4191" s="1142">
        <v>2</v>
      </c>
      <c r="B4191" s="1142">
        <v>9</v>
      </c>
      <c r="C4191" s="1142">
        <v>1</v>
      </c>
      <c r="D4191" s="1142">
        <v>29</v>
      </c>
      <c r="E4191" s="1142">
        <v>6</v>
      </c>
      <c r="F4191" s="1143" t="str">
        <f t="shared" si="130"/>
        <v>02.09.01.29.006</v>
      </c>
      <c r="G4191" s="1144"/>
      <c r="H4191" s="1142" t="s">
        <v>4712</v>
      </c>
      <c r="J4191" s="1142" t="str">
        <f t="shared" si="131"/>
        <v>02.09.01.29.006 Testing App</v>
      </c>
    </row>
    <row r="4192" spans="1:10" x14ac:dyDescent="0.25">
      <c r="A4192" s="1142">
        <v>2</v>
      </c>
      <c r="B4192" s="1142">
        <v>9</v>
      </c>
      <c r="C4192" s="1142">
        <v>1</v>
      </c>
      <c r="D4192" s="1142">
        <v>29</v>
      </c>
      <c r="E4192" s="1142">
        <v>7</v>
      </c>
      <c r="F4192" s="1143" t="str">
        <f t="shared" si="130"/>
        <v>02.09.01.29.007</v>
      </c>
      <c r="G4192" s="1144"/>
      <c r="H4192" s="1142" t="s">
        <v>4713</v>
      </c>
      <c r="J4192" s="1142" t="str">
        <f t="shared" si="131"/>
        <v>02.09.01.29.007 Universal Strength Machine</v>
      </c>
    </row>
    <row r="4193" spans="1:10" x14ac:dyDescent="0.25">
      <c r="A4193" s="1142">
        <v>2</v>
      </c>
      <c r="B4193" s="1142">
        <v>9</v>
      </c>
      <c r="C4193" s="1142">
        <v>1</v>
      </c>
      <c r="D4193" s="1142">
        <v>29</v>
      </c>
      <c r="E4193" s="1142">
        <v>8</v>
      </c>
      <c r="F4193" s="1143" t="str">
        <f t="shared" si="130"/>
        <v>02.09.01.29.008</v>
      </c>
      <c r="G4193" s="1144"/>
      <c r="H4193" s="1142" t="s">
        <v>4714</v>
      </c>
      <c r="J4193" s="1142" t="str">
        <f t="shared" si="131"/>
        <v>02.09.01.29.008 AssesiriesnUniversal Strength</v>
      </c>
    </row>
    <row r="4194" spans="1:10" x14ac:dyDescent="0.25">
      <c r="A4194" s="1142">
        <v>2</v>
      </c>
      <c r="B4194" s="1142">
        <v>9</v>
      </c>
      <c r="C4194" s="1142">
        <v>1</v>
      </c>
      <c r="D4194" s="1142">
        <v>29</v>
      </c>
      <c r="E4194" s="1142">
        <v>9</v>
      </c>
      <c r="F4194" s="1143" t="str">
        <f t="shared" si="130"/>
        <v>02.09.01.29.009</v>
      </c>
      <c r="G4194" s="1144"/>
      <c r="H4194" s="1142" t="s">
        <v>4715</v>
      </c>
      <c r="J4194" s="1142" t="str">
        <f t="shared" si="131"/>
        <v>02.09.01.29.009 Sinterig Fumance</v>
      </c>
    </row>
    <row r="4195" spans="1:10" x14ac:dyDescent="0.25">
      <c r="A4195" s="1142">
        <v>2</v>
      </c>
      <c r="B4195" s="1142">
        <v>9</v>
      </c>
      <c r="C4195" s="1142">
        <v>1</v>
      </c>
      <c r="D4195" s="1142">
        <v>29</v>
      </c>
      <c r="E4195" s="1142">
        <v>10</v>
      </c>
      <c r="F4195" s="1143" t="str">
        <f t="shared" si="130"/>
        <v>02.09.01.29.010</v>
      </c>
      <c r="G4195" s="1144"/>
      <c r="H4195" s="1142" t="s">
        <v>4716</v>
      </c>
      <c r="J4195" s="1142" t="str">
        <f t="shared" si="131"/>
        <v>02.09.01.29.010 Cheking Device</v>
      </c>
    </row>
    <row r="4196" spans="1:10" x14ac:dyDescent="0.25">
      <c r="A4196" s="1142">
        <v>2</v>
      </c>
      <c r="B4196" s="1142">
        <v>9</v>
      </c>
      <c r="C4196" s="1142">
        <v>1</v>
      </c>
      <c r="D4196" s="1142">
        <v>29</v>
      </c>
      <c r="E4196" s="1142">
        <v>11</v>
      </c>
      <c r="F4196" s="1143" t="str">
        <f t="shared" si="130"/>
        <v>02.09.01.29.011</v>
      </c>
      <c r="G4196" s="1144"/>
      <c r="H4196" s="1142" t="s">
        <v>1360</v>
      </c>
      <c r="J4196" s="1142" t="str">
        <f t="shared" si="131"/>
        <v>02.09.01.29.011 Agitator</v>
      </c>
    </row>
    <row r="4197" spans="1:10" x14ac:dyDescent="0.25">
      <c r="A4197" s="1142">
        <v>2</v>
      </c>
      <c r="B4197" s="1142">
        <v>9</v>
      </c>
      <c r="C4197" s="1142">
        <v>1</v>
      </c>
      <c r="D4197" s="1142">
        <v>29</v>
      </c>
      <c r="E4197" s="1142">
        <v>12</v>
      </c>
      <c r="F4197" s="1143" t="str">
        <f t="shared" si="130"/>
        <v>02.09.01.29.012</v>
      </c>
      <c r="G4197" s="1144"/>
      <c r="H4197" s="1142" t="s">
        <v>4717</v>
      </c>
      <c r="J4197" s="1142" t="str">
        <f t="shared" si="131"/>
        <v>02.09.01.29.012 Rammer</v>
      </c>
    </row>
    <row r="4198" spans="1:10" x14ac:dyDescent="0.25">
      <c r="A4198" s="1142">
        <v>2</v>
      </c>
      <c r="B4198" s="1142">
        <v>9</v>
      </c>
      <c r="C4198" s="1142">
        <v>1</v>
      </c>
      <c r="D4198" s="1142">
        <v>29</v>
      </c>
      <c r="E4198" s="1142">
        <v>13</v>
      </c>
      <c r="F4198" s="1143" t="str">
        <f t="shared" si="130"/>
        <v>02.09.01.29.013</v>
      </c>
      <c r="G4198" s="1144"/>
      <c r="H4198" s="1142" t="s">
        <v>4718</v>
      </c>
      <c r="J4198" s="1142" t="str">
        <f t="shared" si="131"/>
        <v>02.09.01.29.013 Assesories Sand Rammer</v>
      </c>
    </row>
    <row r="4199" spans="1:10" x14ac:dyDescent="0.25">
      <c r="A4199" s="1142">
        <v>2</v>
      </c>
      <c r="B4199" s="1142">
        <v>9</v>
      </c>
      <c r="C4199" s="1142">
        <v>1</v>
      </c>
      <c r="D4199" s="1142">
        <v>29</v>
      </c>
      <c r="E4199" s="1142">
        <v>14</v>
      </c>
      <c r="F4199" s="1143" t="str">
        <f t="shared" si="130"/>
        <v>02.09.01.29.014</v>
      </c>
      <c r="G4199" s="1144"/>
      <c r="H4199" s="1142" t="s">
        <v>4719</v>
      </c>
      <c r="J4199" s="1142" t="str">
        <f t="shared" si="131"/>
        <v>02.09.01.29.014 Hygrometer</v>
      </c>
    </row>
    <row r="4200" spans="1:10" x14ac:dyDescent="0.25">
      <c r="A4200" s="1142">
        <v>2</v>
      </c>
      <c r="B4200" s="1142">
        <v>9</v>
      </c>
      <c r="C4200" s="1142">
        <v>1</v>
      </c>
      <c r="D4200" s="1142">
        <v>29</v>
      </c>
      <c r="E4200" s="1142">
        <v>15</v>
      </c>
      <c r="F4200" s="1143" t="str">
        <f t="shared" si="130"/>
        <v>02.09.01.29.015</v>
      </c>
      <c r="G4200" s="1144"/>
      <c r="H4200" s="1142" t="s">
        <v>4720</v>
      </c>
      <c r="J4200" s="1142" t="str">
        <f t="shared" si="131"/>
        <v>02.09.01.29.015 Permeability Tester</v>
      </c>
    </row>
    <row r="4201" spans="1:10" x14ac:dyDescent="0.25">
      <c r="A4201" s="1142">
        <v>2</v>
      </c>
      <c r="B4201" s="1142">
        <v>9</v>
      </c>
      <c r="C4201" s="1142">
        <v>1</v>
      </c>
      <c r="D4201" s="1142">
        <v>29</v>
      </c>
      <c r="E4201" s="1142">
        <v>16</v>
      </c>
      <c r="F4201" s="1143" t="str">
        <f t="shared" si="130"/>
        <v>02.09.01.29.016</v>
      </c>
      <c r="G4201" s="1144"/>
      <c r="H4201" s="1142" t="s">
        <v>4721</v>
      </c>
      <c r="J4201" s="1142" t="str">
        <f t="shared" si="131"/>
        <v>02.09.01.29.016 Infra Red Rapid Dryer</v>
      </c>
    </row>
    <row r="4202" spans="1:10" x14ac:dyDescent="0.25">
      <c r="A4202" s="1142">
        <v>2</v>
      </c>
      <c r="B4202" s="1142">
        <v>9</v>
      </c>
      <c r="C4202" s="1142">
        <v>1</v>
      </c>
      <c r="D4202" s="1142">
        <v>29</v>
      </c>
      <c r="E4202" s="1142">
        <v>17</v>
      </c>
      <c r="F4202" s="1143" t="str">
        <f t="shared" si="130"/>
        <v>02.09.01.29.017</v>
      </c>
      <c r="G4202" s="1144"/>
      <c r="H4202" s="1142" t="s">
        <v>4722</v>
      </c>
      <c r="J4202" s="1142" t="str">
        <f t="shared" si="131"/>
        <v>02.09.01.29.017 Stereoscopic Micropic</v>
      </c>
    </row>
    <row r="4203" spans="1:10" x14ac:dyDescent="0.25">
      <c r="A4203" s="1142">
        <v>2</v>
      </c>
      <c r="B4203" s="1142">
        <v>9</v>
      </c>
      <c r="C4203" s="1142">
        <v>1</v>
      </c>
      <c r="D4203" s="1142">
        <v>29</v>
      </c>
      <c r="E4203" s="1142">
        <v>18</v>
      </c>
      <c r="F4203" s="1143" t="str">
        <f t="shared" si="130"/>
        <v>02.09.01.29.018</v>
      </c>
      <c r="G4203" s="1144"/>
      <c r="H4203" s="1142" t="s">
        <v>4723</v>
      </c>
      <c r="J4203" s="1142" t="str">
        <f t="shared" si="131"/>
        <v>02.09.01.29.018 Muold Hardness Tester</v>
      </c>
    </row>
    <row r="4204" spans="1:10" x14ac:dyDescent="0.25">
      <c r="A4204" s="1142">
        <v>2</v>
      </c>
      <c r="B4204" s="1142">
        <v>9</v>
      </c>
      <c r="C4204" s="1142">
        <v>1</v>
      </c>
      <c r="D4204" s="1142">
        <v>29</v>
      </c>
      <c r="E4204" s="1142">
        <v>19</v>
      </c>
      <c r="F4204" s="1143" t="str">
        <f t="shared" si="130"/>
        <v>02.09.01.29.019</v>
      </c>
      <c r="G4204" s="1144"/>
      <c r="H4204" s="1142" t="s">
        <v>4724</v>
      </c>
      <c r="J4204" s="1142" t="str">
        <f t="shared" si="131"/>
        <v>02.09.01.29.019 Labo Fimiture</v>
      </c>
    </row>
    <row r="4205" spans="1:10" x14ac:dyDescent="0.25">
      <c r="A4205" s="1142">
        <v>2</v>
      </c>
      <c r="B4205" s="1142">
        <v>9</v>
      </c>
      <c r="C4205" s="1142">
        <v>1</v>
      </c>
      <c r="D4205" s="1142">
        <v>29</v>
      </c>
      <c r="E4205" s="1142">
        <v>20</v>
      </c>
      <c r="F4205" s="1143" t="str">
        <f t="shared" si="130"/>
        <v>02.09.01.29.020</v>
      </c>
      <c r="G4205" s="1144"/>
      <c r="H4205" s="1142" t="s">
        <v>4725</v>
      </c>
      <c r="J4205" s="1142" t="str">
        <f t="shared" si="131"/>
        <v>02.09.01.29.020 Mettler Balance</v>
      </c>
    </row>
    <row r="4206" spans="1:10" x14ac:dyDescent="0.25">
      <c r="A4206" s="1142">
        <v>2</v>
      </c>
      <c r="B4206" s="1142">
        <v>9</v>
      </c>
      <c r="C4206" s="1142">
        <v>1</v>
      </c>
      <c r="D4206" s="1142">
        <v>29</v>
      </c>
      <c r="E4206" s="1142">
        <v>21</v>
      </c>
      <c r="F4206" s="1143" t="str">
        <f t="shared" si="130"/>
        <v>02.09.01.29.021</v>
      </c>
      <c r="G4206" s="1144"/>
      <c r="H4206" s="1142" t="s">
        <v>4726</v>
      </c>
      <c r="J4206" s="1142" t="str">
        <f t="shared" si="131"/>
        <v>02.09.01.29.021 Flow Ability Test</v>
      </c>
    </row>
    <row r="4207" spans="1:10" x14ac:dyDescent="0.25">
      <c r="A4207" s="1142">
        <v>2</v>
      </c>
      <c r="B4207" s="1142">
        <v>9</v>
      </c>
      <c r="C4207" s="1142">
        <v>1</v>
      </c>
      <c r="D4207" s="1142">
        <v>29</v>
      </c>
      <c r="E4207" s="1142">
        <v>22</v>
      </c>
      <c r="F4207" s="1143" t="str">
        <f t="shared" si="130"/>
        <v>02.09.01.29.022</v>
      </c>
      <c r="G4207" s="1144"/>
      <c r="H4207" s="1142" t="s">
        <v>4727</v>
      </c>
      <c r="J4207" s="1142" t="str">
        <f t="shared" si="131"/>
        <v>02.09.01.29.022 Labo Mixer</v>
      </c>
    </row>
    <row r="4208" spans="1:10" x14ac:dyDescent="0.25">
      <c r="A4208" s="1142">
        <v>2</v>
      </c>
      <c r="B4208" s="1142">
        <v>9</v>
      </c>
      <c r="C4208" s="1142">
        <v>1</v>
      </c>
      <c r="D4208" s="1142">
        <v>29</v>
      </c>
      <c r="E4208" s="1142">
        <v>23</v>
      </c>
      <c r="F4208" s="1143" t="str">
        <f t="shared" si="130"/>
        <v>02.09.01.29.023</v>
      </c>
      <c r="G4208" s="1144"/>
      <c r="H4208" s="1142" t="s">
        <v>4728</v>
      </c>
      <c r="J4208" s="1142" t="str">
        <f t="shared" si="131"/>
        <v>02.09.01.29.023 Sand Sample &amp; Sand Container</v>
      </c>
    </row>
    <row r="4209" spans="1:10" x14ac:dyDescent="0.25">
      <c r="A4209" s="1142">
        <v>2</v>
      </c>
      <c r="B4209" s="1142">
        <v>9</v>
      </c>
      <c r="C4209" s="1142">
        <v>1</v>
      </c>
      <c r="D4209" s="1142">
        <v>29</v>
      </c>
      <c r="E4209" s="1142">
        <v>24</v>
      </c>
      <c r="F4209" s="1143" t="str">
        <f t="shared" si="130"/>
        <v>02.09.01.29.024</v>
      </c>
      <c r="G4209" s="1144"/>
      <c r="H4209" s="1142" t="s">
        <v>4729</v>
      </c>
      <c r="J4209" s="1142" t="str">
        <f t="shared" si="131"/>
        <v>02.09.01.29.024 Continous Clay Washer</v>
      </c>
    </row>
    <row r="4210" spans="1:10" x14ac:dyDescent="0.25">
      <c r="A4210" s="1142">
        <v>2</v>
      </c>
      <c r="B4210" s="1142">
        <v>9</v>
      </c>
      <c r="C4210" s="1142">
        <v>1</v>
      </c>
      <c r="D4210" s="1142">
        <v>29</v>
      </c>
      <c r="E4210" s="1142">
        <v>25</v>
      </c>
      <c r="F4210" s="1143" t="str">
        <f t="shared" si="130"/>
        <v>02.09.01.29.025</v>
      </c>
      <c r="G4210" s="1144"/>
      <c r="H4210" s="1142" t="s">
        <v>4730</v>
      </c>
      <c r="J4210" s="1142" t="str">
        <f t="shared" si="131"/>
        <v>02.09.01.29.025 Foundry Sand Pycnometer</v>
      </c>
    </row>
    <row r="4211" spans="1:10" x14ac:dyDescent="0.25">
      <c r="A4211" s="1142">
        <v>2</v>
      </c>
      <c r="B4211" s="1142">
        <v>9</v>
      </c>
      <c r="C4211" s="1142">
        <v>1</v>
      </c>
      <c r="D4211" s="1142">
        <v>29</v>
      </c>
      <c r="E4211" s="1142">
        <v>26</v>
      </c>
      <c r="F4211" s="1143" t="str">
        <f t="shared" si="130"/>
        <v>02.09.01.29.026</v>
      </c>
      <c r="G4211" s="1144"/>
      <c r="H4211" s="1142" t="s">
        <v>4731</v>
      </c>
      <c r="J4211" s="1142" t="str">
        <f t="shared" si="131"/>
        <v>02.09.01.29.026 Turbo Mixer</v>
      </c>
    </row>
    <row r="4212" spans="1:10" x14ac:dyDescent="0.25">
      <c r="A4212" s="1142">
        <v>2</v>
      </c>
      <c r="B4212" s="1142">
        <v>9</v>
      </c>
      <c r="C4212" s="1142">
        <v>1</v>
      </c>
      <c r="D4212" s="1142">
        <v>29</v>
      </c>
      <c r="E4212" s="1142">
        <v>27</v>
      </c>
      <c r="F4212" s="1143" t="str">
        <f t="shared" si="130"/>
        <v>02.09.01.29.027</v>
      </c>
      <c r="G4212" s="1144"/>
      <c r="H4212" s="1142" t="s">
        <v>4732</v>
      </c>
      <c r="J4212" s="1142" t="str">
        <f t="shared" si="131"/>
        <v>02.09.01.29.027 Ditato Meter</v>
      </c>
    </row>
    <row r="4213" spans="1:10" x14ac:dyDescent="0.25">
      <c r="A4213" s="1142">
        <v>2</v>
      </c>
      <c r="B4213" s="1142">
        <v>9</v>
      </c>
      <c r="C4213" s="1142">
        <v>1</v>
      </c>
      <c r="D4213" s="1142">
        <v>29</v>
      </c>
      <c r="E4213" s="1142">
        <v>28</v>
      </c>
      <c r="F4213" s="1143" t="str">
        <f t="shared" si="130"/>
        <v>02.09.01.29.028</v>
      </c>
      <c r="G4213" s="1144"/>
      <c r="H4213" s="1142" t="s">
        <v>4733</v>
      </c>
      <c r="J4213" s="1142" t="str">
        <f t="shared" si="131"/>
        <v>02.09.01.29.028 Green Tensile Stregth</v>
      </c>
    </row>
    <row r="4214" spans="1:10" x14ac:dyDescent="0.25">
      <c r="A4214" s="1142">
        <v>2</v>
      </c>
      <c r="B4214" s="1142">
        <v>9</v>
      </c>
      <c r="C4214" s="1142">
        <v>1</v>
      </c>
      <c r="D4214" s="1142">
        <v>29</v>
      </c>
      <c r="E4214" s="1142">
        <v>29</v>
      </c>
      <c r="F4214" s="1143" t="str">
        <f t="shared" si="130"/>
        <v>02.09.01.29.029</v>
      </c>
      <c r="G4214" s="1144"/>
      <c r="H4214" s="1142" t="s">
        <v>4734</v>
      </c>
      <c r="J4214" s="1142" t="str">
        <f t="shared" si="131"/>
        <v>02.09.01.29.029 Core Hradness Tester</v>
      </c>
    </row>
    <row r="4215" spans="1:10" x14ac:dyDescent="0.25">
      <c r="A4215" s="1142">
        <v>2</v>
      </c>
      <c r="B4215" s="1142">
        <v>9</v>
      </c>
      <c r="C4215" s="1142">
        <v>1</v>
      </c>
      <c r="D4215" s="1142">
        <v>29</v>
      </c>
      <c r="E4215" s="1142">
        <v>30</v>
      </c>
      <c r="F4215" s="1143" t="str">
        <f t="shared" si="130"/>
        <v>02.09.01.29.030</v>
      </c>
      <c r="G4215" s="1144"/>
      <c r="H4215" s="1142" t="s">
        <v>4735</v>
      </c>
      <c r="J4215" s="1142" t="str">
        <f t="shared" si="131"/>
        <v>02.09.01.29.030 Alat Lab. Pasir Lain-Lain</v>
      </c>
    </row>
    <row r="4216" spans="1:10" x14ac:dyDescent="0.25">
      <c r="A4216" s="1142">
        <v>2</v>
      </c>
      <c r="B4216" s="1142">
        <v>9</v>
      </c>
      <c r="C4216" s="1142">
        <v>1</v>
      </c>
      <c r="D4216" s="1142">
        <v>30</v>
      </c>
      <c r="E4216" s="1142">
        <v>1</v>
      </c>
      <c r="F4216" s="1143" t="str">
        <f t="shared" si="130"/>
        <v>02.09.01.30.001</v>
      </c>
      <c r="G4216" s="1144"/>
      <c r="H4216" s="1142" t="s">
        <v>4736</v>
      </c>
      <c r="J4216" s="1142" t="str">
        <f t="shared" si="131"/>
        <v>02.09.01.30.001 Sand Preparation</v>
      </c>
    </row>
    <row r="4217" spans="1:10" x14ac:dyDescent="0.25">
      <c r="A4217" s="1142">
        <v>2</v>
      </c>
      <c r="B4217" s="1142">
        <v>9</v>
      </c>
      <c r="C4217" s="1142">
        <v>1</v>
      </c>
      <c r="D4217" s="1142">
        <v>30</v>
      </c>
      <c r="E4217" s="1142">
        <v>2</v>
      </c>
      <c r="F4217" s="1143" t="str">
        <f t="shared" si="130"/>
        <v>02.09.01.30.002</v>
      </c>
      <c r="G4217" s="1144"/>
      <c r="H4217" s="1142" t="s">
        <v>4737</v>
      </c>
      <c r="J4217" s="1142" t="str">
        <f t="shared" si="131"/>
        <v>02.09.01.30.002 Moulding Machine</v>
      </c>
    </row>
    <row r="4218" spans="1:10" x14ac:dyDescent="0.25">
      <c r="A4218" s="1142">
        <v>2</v>
      </c>
      <c r="B4218" s="1142">
        <v>9</v>
      </c>
      <c r="C4218" s="1142">
        <v>1</v>
      </c>
      <c r="D4218" s="1142">
        <v>30</v>
      </c>
      <c r="E4218" s="1142">
        <v>3</v>
      </c>
      <c r="F4218" s="1143" t="str">
        <f t="shared" si="130"/>
        <v>02.09.01.30.003</v>
      </c>
      <c r="G4218" s="1144"/>
      <c r="H4218" s="1142" t="s">
        <v>4738</v>
      </c>
      <c r="J4218" s="1142" t="str">
        <f t="shared" si="131"/>
        <v>02.09.01.30.003 Ribon Flow Mixer</v>
      </c>
    </row>
    <row r="4219" spans="1:10" x14ac:dyDescent="0.25">
      <c r="A4219" s="1142">
        <v>2</v>
      </c>
      <c r="B4219" s="1142">
        <v>9</v>
      </c>
      <c r="C4219" s="1142">
        <v>1</v>
      </c>
      <c r="D4219" s="1142">
        <v>30</v>
      </c>
      <c r="E4219" s="1142">
        <v>4</v>
      </c>
      <c r="F4219" s="1143" t="str">
        <f t="shared" si="130"/>
        <v>02.09.01.30.004</v>
      </c>
      <c r="G4219" s="1144"/>
      <c r="H4219" s="1142" t="s">
        <v>4739</v>
      </c>
      <c r="J4219" s="1142" t="str">
        <f t="shared" si="131"/>
        <v>02.09.01.30.004 Mixer Zamic</v>
      </c>
    </row>
    <row r="4220" spans="1:10" x14ac:dyDescent="0.25">
      <c r="A4220" s="1142">
        <v>2</v>
      </c>
      <c r="B4220" s="1142">
        <v>9</v>
      </c>
      <c r="C4220" s="1142">
        <v>1</v>
      </c>
      <c r="D4220" s="1142">
        <v>30</v>
      </c>
      <c r="E4220" s="1142">
        <v>5</v>
      </c>
      <c r="F4220" s="1143" t="str">
        <f t="shared" si="130"/>
        <v>02.09.01.30.005</v>
      </c>
      <c r="G4220" s="1144"/>
      <c r="H4220" s="1142" t="s">
        <v>4740</v>
      </c>
      <c r="J4220" s="1142" t="str">
        <f t="shared" si="131"/>
        <v>02.09.01.30.005 Core Making Machine</v>
      </c>
    </row>
    <row r="4221" spans="1:10" x14ac:dyDescent="0.25">
      <c r="A4221" s="1142">
        <v>2</v>
      </c>
      <c r="B4221" s="1142">
        <v>9</v>
      </c>
      <c r="C4221" s="1142">
        <v>1</v>
      </c>
      <c r="D4221" s="1142">
        <v>30</v>
      </c>
      <c r="E4221" s="1142">
        <v>6</v>
      </c>
      <c r="F4221" s="1143" t="str">
        <f t="shared" si="130"/>
        <v>02.09.01.30.006</v>
      </c>
      <c r="G4221" s="1144"/>
      <c r="H4221" s="1142" t="s">
        <v>4741</v>
      </c>
      <c r="J4221" s="1142" t="str">
        <f t="shared" si="131"/>
        <v>02.09.01.30.006 Core Work Banch</v>
      </c>
    </row>
    <row r="4222" spans="1:10" x14ac:dyDescent="0.25">
      <c r="A4222" s="1142">
        <v>2</v>
      </c>
      <c r="B4222" s="1142">
        <v>9</v>
      </c>
      <c r="C4222" s="1142">
        <v>1</v>
      </c>
      <c r="D4222" s="1142">
        <v>30</v>
      </c>
      <c r="E4222" s="1142">
        <v>7</v>
      </c>
      <c r="F4222" s="1143" t="str">
        <f t="shared" si="130"/>
        <v>02.09.01.30.007</v>
      </c>
      <c r="G4222" s="1144"/>
      <c r="H4222" s="1142" t="s">
        <v>4742</v>
      </c>
      <c r="J4222" s="1142" t="str">
        <f t="shared" si="131"/>
        <v>02.09.01.30.007 Sand Drying</v>
      </c>
    </row>
    <row r="4223" spans="1:10" x14ac:dyDescent="0.25">
      <c r="A4223" s="1142">
        <v>2</v>
      </c>
      <c r="B4223" s="1142">
        <v>9</v>
      </c>
      <c r="C4223" s="1142">
        <v>1</v>
      </c>
      <c r="D4223" s="1142">
        <v>30</v>
      </c>
      <c r="E4223" s="1142">
        <v>8</v>
      </c>
      <c r="F4223" s="1143" t="str">
        <f t="shared" si="130"/>
        <v>02.09.01.30.008</v>
      </c>
      <c r="G4223" s="1144"/>
      <c r="H4223" s="1142" t="s">
        <v>3878</v>
      </c>
      <c r="J4223" s="1142" t="str">
        <f t="shared" si="131"/>
        <v>02.09.01.30.008 Mixer</v>
      </c>
    </row>
    <row r="4224" spans="1:10" x14ac:dyDescent="0.25">
      <c r="A4224" s="1142">
        <v>2</v>
      </c>
      <c r="B4224" s="1142">
        <v>9</v>
      </c>
      <c r="C4224" s="1142">
        <v>1</v>
      </c>
      <c r="D4224" s="1142">
        <v>30</v>
      </c>
      <c r="E4224" s="1142">
        <v>9</v>
      </c>
      <c r="F4224" s="1143" t="str">
        <f t="shared" si="130"/>
        <v>02.09.01.30.009</v>
      </c>
      <c r="G4224" s="1144"/>
      <c r="H4224" s="1142" t="s">
        <v>4743</v>
      </c>
      <c r="J4224" s="1142" t="str">
        <f t="shared" si="131"/>
        <v>02.09.01.30.009 Pheumatic</v>
      </c>
    </row>
    <row r="4225" spans="1:10" x14ac:dyDescent="0.25">
      <c r="A4225" s="1142">
        <v>2</v>
      </c>
      <c r="B4225" s="1142">
        <v>9</v>
      </c>
      <c r="C4225" s="1142">
        <v>1</v>
      </c>
      <c r="D4225" s="1142">
        <v>30</v>
      </c>
      <c r="E4225" s="1142">
        <v>10</v>
      </c>
      <c r="F4225" s="1143" t="str">
        <f t="shared" si="130"/>
        <v>02.09.01.30.010</v>
      </c>
      <c r="G4225" s="1144"/>
      <c r="H4225" s="1142" t="s">
        <v>4744</v>
      </c>
      <c r="J4225" s="1142" t="str">
        <f t="shared" si="131"/>
        <v>02.09.01.30.010 Alat Lab. Proses Pembuatan Lain-Lain</v>
      </c>
    </row>
    <row r="4226" spans="1:10" x14ac:dyDescent="0.25">
      <c r="A4226" s="1142">
        <v>2</v>
      </c>
      <c r="B4226" s="1142">
        <v>9</v>
      </c>
      <c r="C4226" s="1142">
        <v>1</v>
      </c>
      <c r="D4226" s="1142">
        <v>31</v>
      </c>
      <c r="E4226" s="1142">
        <v>1</v>
      </c>
      <c r="F4226" s="1143" t="str">
        <f t="shared" si="130"/>
        <v>02.09.01.31.001</v>
      </c>
      <c r="G4226" s="1144"/>
      <c r="H4226" s="1142" t="s">
        <v>4745</v>
      </c>
      <c r="J4226" s="1142" t="str">
        <f t="shared" si="131"/>
        <v>02.09.01.31.001 Circulair Saw</v>
      </c>
    </row>
    <row r="4227" spans="1:10" x14ac:dyDescent="0.25">
      <c r="A4227" s="1142">
        <v>2</v>
      </c>
      <c r="B4227" s="1142">
        <v>9</v>
      </c>
      <c r="C4227" s="1142">
        <v>1</v>
      </c>
      <c r="D4227" s="1142">
        <v>31</v>
      </c>
      <c r="E4227" s="1142">
        <v>2</v>
      </c>
      <c r="F4227" s="1143" t="str">
        <f t="shared" si="130"/>
        <v>02.09.01.31.002</v>
      </c>
      <c r="G4227" s="1144"/>
      <c r="H4227" s="1142" t="s">
        <v>4746</v>
      </c>
      <c r="J4227" s="1142" t="str">
        <f t="shared" si="131"/>
        <v>02.09.01.31.002 Universal Miling Machine</v>
      </c>
    </row>
    <row r="4228" spans="1:10" x14ac:dyDescent="0.25">
      <c r="A4228" s="1142">
        <v>2</v>
      </c>
      <c r="B4228" s="1142">
        <v>9</v>
      </c>
      <c r="C4228" s="1142">
        <v>1</v>
      </c>
      <c r="D4228" s="1142">
        <v>31</v>
      </c>
      <c r="E4228" s="1142">
        <v>3</v>
      </c>
      <c r="F4228" s="1143" t="str">
        <f t="shared" ref="F4228:F4291" si="132">IF(A4228&lt;&gt;"",RIGHT("0"&amp;A4228,2)&amp;"."&amp;RIGHT("0"&amp;B4228,2)&amp;"."&amp;RIGHT("0"&amp;C4228,2)&amp;"."&amp;RIGHT("0"&amp;D4228,2)&amp;"."&amp;IF(LEN(E4228)&lt;3,RIGHT("00"&amp;E4228,3),E4228),"")</f>
        <v>02.09.01.31.003</v>
      </c>
      <c r="G4228" s="1144"/>
      <c r="H4228" s="1142" t="s">
        <v>4747</v>
      </c>
      <c r="J4228" s="1142" t="str">
        <f t="shared" ref="J4228:J4291" si="133">F4228&amp;" "&amp;H4228</f>
        <v>02.09.01.31.003 Combined Planning Machine</v>
      </c>
    </row>
    <row r="4229" spans="1:10" x14ac:dyDescent="0.25">
      <c r="A4229" s="1142">
        <v>2</v>
      </c>
      <c r="B4229" s="1142">
        <v>9</v>
      </c>
      <c r="C4229" s="1142">
        <v>1</v>
      </c>
      <c r="D4229" s="1142">
        <v>31</v>
      </c>
      <c r="E4229" s="1142">
        <v>4</v>
      </c>
      <c r="F4229" s="1143" t="str">
        <f t="shared" si="132"/>
        <v>02.09.01.31.004</v>
      </c>
      <c r="G4229" s="1144"/>
      <c r="H4229" s="1142" t="s">
        <v>4748</v>
      </c>
      <c r="J4229" s="1142" t="str">
        <f t="shared" si="133"/>
        <v>02.09.01.31.004 Wood Lathe</v>
      </c>
    </row>
    <row r="4230" spans="1:10" x14ac:dyDescent="0.25">
      <c r="A4230" s="1142">
        <v>2</v>
      </c>
      <c r="B4230" s="1142">
        <v>9</v>
      </c>
      <c r="C4230" s="1142">
        <v>1</v>
      </c>
      <c r="D4230" s="1142">
        <v>31</v>
      </c>
      <c r="E4230" s="1142">
        <v>5</v>
      </c>
      <c r="F4230" s="1143" t="str">
        <f t="shared" si="132"/>
        <v>02.09.01.31.005</v>
      </c>
      <c r="G4230" s="1144"/>
      <c r="H4230" s="1142" t="s">
        <v>4749</v>
      </c>
      <c r="J4230" s="1142" t="str">
        <f t="shared" si="133"/>
        <v>02.09.01.31.005 Portable Router</v>
      </c>
    </row>
    <row r="4231" spans="1:10" x14ac:dyDescent="0.25">
      <c r="A4231" s="1142">
        <v>2</v>
      </c>
      <c r="B4231" s="1142">
        <v>9</v>
      </c>
      <c r="C4231" s="1142">
        <v>1</v>
      </c>
      <c r="D4231" s="1142">
        <v>31</v>
      </c>
      <c r="E4231" s="1142">
        <v>6</v>
      </c>
      <c r="F4231" s="1143" t="str">
        <f t="shared" si="132"/>
        <v>02.09.01.31.006</v>
      </c>
      <c r="G4231" s="1144"/>
      <c r="H4231" s="1142" t="s">
        <v>4750</v>
      </c>
      <c r="J4231" s="1142" t="str">
        <f t="shared" si="133"/>
        <v>02.09.01.31.006 Spide Standar</v>
      </c>
    </row>
    <row r="4232" spans="1:10" x14ac:dyDescent="0.25">
      <c r="A4232" s="1142">
        <v>2</v>
      </c>
      <c r="B4232" s="1142">
        <v>9</v>
      </c>
      <c r="C4232" s="1142">
        <v>1</v>
      </c>
      <c r="D4232" s="1142">
        <v>31</v>
      </c>
      <c r="E4232" s="1142">
        <v>7</v>
      </c>
      <c r="F4232" s="1143" t="str">
        <f t="shared" si="132"/>
        <v>02.09.01.31.007</v>
      </c>
      <c r="G4232" s="1144"/>
      <c r="H4232" s="1142" t="s">
        <v>4751</v>
      </c>
      <c r="J4232" s="1142" t="str">
        <f t="shared" si="133"/>
        <v>02.09.01.31.007 Small Bore Machine</v>
      </c>
    </row>
    <row r="4233" spans="1:10" x14ac:dyDescent="0.25">
      <c r="A4233" s="1142">
        <v>2</v>
      </c>
      <c r="B4233" s="1142">
        <v>9</v>
      </c>
      <c r="C4233" s="1142">
        <v>1</v>
      </c>
      <c r="D4233" s="1142">
        <v>31</v>
      </c>
      <c r="E4233" s="1142">
        <v>8</v>
      </c>
      <c r="F4233" s="1143" t="str">
        <f t="shared" si="132"/>
        <v>02.09.01.31.008</v>
      </c>
      <c r="G4233" s="1144"/>
      <c r="H4233" s="1142" t="s">
        <v>4752</v>
      </c>
      <c r="J4233" s="1142" t="str">
        <f t="shared" si="133"/>
        <v>02.09.01.31.008 Abrasive Band Machine</v>
      </c>
    </row>
    <row r="4234" spans="1:10" x14ac:dyDescent="0.25">
      <c r="A4234" s="1142">
        <v>2</v>
      </c>
      <c r="B4234" s="1142">
        <v>9</v>
      </c>
      <c r="C4234" s="1142">
        <v>1</v>
      </c>
      <c r="D4234" s="1142">
        <v>31</v>
      </c>
      <c r="E4234" s="1142">
        <v>9</v>
      </c>
      <c r="F4234" s="1143" t="str">
        <f t="shared" si="132"/>
        <v>02.09.01.31.009</v>
      </c>
      <c r="G4234" s="1144"/>
      <c r="H4234" s="1142" t="s">
        <v>4753</v>
      </c>
      <c r="J4234" s="1142" t="str">
        <f t="shared" si="133"/>
        <v>02.09.01.31.009 Movable Dust Collector</v>
      </c>
    </row>
    <row r="4235" spans="1:10" x14ac:dyDescent="0.25">
      <c r="A4235" s="1142">
        <v>2</v>
      </c>
      <c r="B4235" s="1142">
        <v>9</v>
      </c>
      <c r="C4235" s="1142">
        <v>1</v>
      </c>
      <c r="D4235" s="1142">
        <v>31</v>
      </c>
      <c r="E4235" s="1142">
        <v>10</v>
      </c>
      <c r="F4235" s="1143" t="str">
        <f t="shared" si="132"/>
        <v>02.09.01.31.010</v>
      </c>
      <c r="G4235" s="1144"/>
      <c r="H4235" s="1142" t="s">
        <v>4754</v>
      </c>
      <c r="J4235" s="1142" t="str">
        <f t="shared" si="133"/>
        <v>02.09.01.31.010 Automatic Grinding</v>
      </c>
    </row>
    <row r="4236" spans="1:10" x14ac:dyDescent="0.25">
      <c r="A4236" s="1142">
        <v>2</v>
      </c>
      <c r="B4236" s="1142">
        <v>9</v>
      </c>
      <c r="C4236" s="1142">
        <v>1</v>
      </c>
      <c r="D4236" s="1142">
        <v>31</v>
      </c>
      <c r="E4236" s="1142">
        <v>11</v>
      </c>
      <c r="F4236" s="1143" t="str">
        <f t="shared" si="132"/>
        <v>02.09.01.31.011</v>
      </c>
      <c r="G4236" s="1144"/>
      <c r="H4236" s="1142" t="s">
        <v>4755</v>
      </c>
      <c r="J4236" s="1142" t="str">
        <f t="shared" si="133"/>
        <v>02.09.01.31.011 Tools Grinding</v>
      </c>
    </row>
    <row r="4237" spans="1:10" x14ac:dyDescent="0.25">
      <c r="A4237" s="1142">
        <v>2</v>
      </c>
      <c r="B4237" s="1142">
        <v>9</v>
      </c>
      <c r="C4237" s="1142">
        <v>1</v>
      </c>
      <c r="D4237" s="1142">
        <v>31</v>
      </c>
      <c r="E4237" s="1142">
        <v>12</v>
      </c>
      <c r="F4237" s="1143" t="str">
        <f t="shared" si="132"/>
        <v>02.09.01.31.012</v>
      </c>
      <c r="G4237" s="1144"/>
      <c r="H4237" s="1142" t="s">
        <v>4606</v>
      </c>
      <c r="J4237" s="1142" t="str">
        <f t="shared" si="133"/>
        <v>02.09.01.31.012 Work Bench</v>
      </c>
    </row>
    <row r="4238" spans="1:10" x14ac:dyDescent="0.25">
      <c r="A4238" s="1142">
        <v>2</v>
      </c>
      <c r="B4238" s="1142">
        <v>9</v>
      </c>
      <c r="C4238" s="1142">
        <v>1</v>
      </c>
      <c r="D4238" s="1142">
        <v>31</v>
      </c>
      <c r="E4238" s="1142">
        <v>13</v>
      </c>
      <c r="F4238" s="1143" t="str">
        <f t="shared" si="132"/>
        <v>02.09.01.31.013</v>
      </c>
      <c r="G4238" s="1144"/>
      <c r="H4238" s="1142" t="s">
        <v>4756</v>
      </c>
      <c r="J4238" s="1142" t="str">
        <f t="shared" si="133"/>
        <v>02.09.01.31.013 Drawing Equipment</v>
      </c>
    </row>
    <row r="4239" spans="1:10" x14ac:dyDescent="0.25">
      <c r="A4239" s="1142">
        <v>2</v>
      </c>
      <c r="B4239" s="1142">
        <v>9</v>
      </c>
      <c r="C4239" s="1142">
        <v>1</v>
      </c>
      <c r="D4239" s="1142">
        <v>31</v>
      </c>
      <c r="E4239" s="1142">
        <v>14</v>
      </c>
      <c r="F4239" s="1143" t="str">
        <f t="shared" si="132"/>
        <v>02.09.01.31.014</v>
      </c>
      <c r="G4239" s="1144"/>
      <c r="H4239" s="1142" t="s">
        <v>4757</v>
      </c>
      <c r="J4239" s="1142" t="str">
        <f t="shared" si="133"/>
        <v>02.09.01.31.014 Vertical Abrasive</v>
      </c>
    </row>
    <row r="4240" spans="1:10" x14ac:dyDescent="0.25">
      <c r="A4240" s="1142">
        <v>2</v>
      </c>
      <c r="B4240" s="1142">
        <v>9</v>
      </c>
      <c r="C4240" s="1142">
        <v>1</v>
      </c>
      <c r="D4240" s="1142">
        <v>31</v>
      </c>
      <c r="E4240" s="1142">
        <v>15</v>
      </c>
      <c r="F4240" s="1143" t="str">
        <f t="shared" si="132"/>
        <v>02.09.01.31.015</v>
      </c>
      <c r="G4240" s="1144"/>
      <c r="H4240" s="1142" t="s">
        <v>4758</v>
      </c>
      <c r="J4240" s="1142" t="str">
        <f t="shared" si="133"/>
        <v>02.09.01.31.015 Hot Melt Hand Gun</v>
      </c>
    </row>
    <row r="4241" spans="1:10" x14ac:dyDescent="0.25">
      <c r="A4241" s="1142">
        <v>2</v>
      </c>
      <c r="B4241" s="1142">
        <v>9</v>
      </c>
      <c r="C4241" s="1142">
        <v>1</v>
      </c>
      <c r="D4241" s="1142">
        <v>31</v>
      </c>
      <c r="E4241" s="1142">
        <v>16</v>
      </c>
      <c r="F4241" s="1143" t="str">
        <f t="shared" si="132"/>
        <v>02.09.01.31.016</v>
      </c>
      <c r="G4241" s="1144"/>
      <c r="H4241" s="1142" t="s">
        <v>4759</v>
      </c>
      <c r="J4241" s="1142" t="str">
        <f t="shared" si="133"/>
        <v>02.09.01.31.016 Wood Lathe Machine</v>
      </c>
    </row>
    <row r="4242" spans="1:10" x14ac:dyDescent="0.25">
      <c r="A4242" s="1142">
        <v>2</v>
      </c>
      <c r="B4242" s="1142">
        <v>9</v>
      </c>
      <c r="C4242" s="1142">
        <v>1</v>
      </c>
      <c r="D4242" s="1142">
        <v>31</v>
      </c>
      <c r="E4242" s="1142">
        <v>17</v>
      </c>
      <c r="F4242" s="1143" t="str">
        <f t="shared" si="132"/>
        <v>02.09.01.31.017</v>
      </c>
      <c r="G4242" s="1144"/>
      <c r="H4242" s="1142" t="s">
        <v>4760</v>
      </c>
      <c r="J4242" s="1142" t="str">
        <f t="shared" si="133"/>
        <v>02.09.01.31.017 Hand Drill</v>
      </c>
    </row>
    <row r="4243" spans="1:10" x14ac:dyDescent="0.25">
      <c r="A4243" s="1142">
        <v>2</v>
      </c>
      <c r="B4243" s="1142">
        <v>9</v>
      </c>
      <c r="C4243" s="1142">
        <v>1</v>
      </c>
      <c r="D4243" s="1142">
        <v>31</v>
      </c>
      <c r="E4243" s="1142">
        <v>18</v>
      </c>
      <c r="F4243" s="1143" t="str">
        <f t="shared" si="132"/>
        <v>02.09.01.31.018</v>
      </c>
      <c r="G4243" s="1144"/>
      <c r="H4243" s="1142" t="s">
        <v>4761</v>
      </c>
      <c r="J4243" s="1142" t="str">
        <f t="shared" si="133"/>
        <v>02.09.01.31.018 Electric Band Saw</v>
      </c>
    </row>
    <row r="4244" spans="1:10" x14ac:dyDescent="0.25">
      <c r="A4244" s="1142">
        <v>2</v>
      </c>
      <c r="B4244" s="1142">
        <v>9</v>
      </c>
      <c r="C4244" s="1142">
        <v>1</v>
      </c>
      <c r="D4244" s="1142">
        <v>31</v>
      </c>
      <c r="E4244" s="1142">
        <v>19</v>
      </c>
      <c r="F4244" s="1143" t="str">
        <f t="shared" si="132"/>
        <v>02.09.01.31.019</v>
      </c>
      <c r="G4244" s="1144"/>
      <c r="H4244" s="1142" t="s">
        <v>4762</v>
      </c>
      <c r="J4244" s="1142" t="str">
        <f t="shared" si="133"/>
        <v>02.09.01.31.019 Grinder Band Saw</v>
      </c>
    </row>
    <row r="4245" spans="1:10" x14ac:dyDescent="0.25">
      <c r="A4245" s="1142">
        <v>2</v>
      </c>
      <c r="B4245" s="1142">
        <v>9</v>
      </c>
      <c r="C4245" s="1142">
        <v>1</v>
      </c>
      <c r="D4245" s="1142">
        <v>31</v>
      </c>
      <c r="E4245" s="1142">
        <v>20</v>
      </c>
      <c r="F4245" s="1143" t="str">
        <f t="shared" si="132"/>
        <v>02.09.01.31.020</v>
      </c>
      <c r="G4245" s="1144"/>
      <c r="H4245" s="1142" t="s">
        <v>4763</v>
      </c>
      <c r="J4245" s="1142" t="str">
        <f t="shared" si="133"/>
        <v>02.09.01.31.020 Alat Lab. Proses PembuatanLain-Lain</v>
      </c>
    </row>
    <row r="4246" spans="1:10" x14ac:dyDescent="0.25">
      <c r="A4246" s="1142">
        <v>2</v>
      </c>
      <c r="B4246" s="1142">
        <v>9</v>
      </c>
      <c r="C4246" s="1142">
        <v>1</v>
      </c>
      <c r="D4246" s="1142">
        <v>32</v>
      </c>
      <c r="E4246" s="1142">
        <v>1</v>
      </c>
      <c r="F4246" s="1143" t="str">
        <f t="shared" si="132"/>
        <v>02.09.01.32.001</v>
      </c>
      <c r="G4246" s="1144"/>
      <c r="H4246" s="1142" t="s">
        <v>4764</v>
      </c>
      <c r="J4246" s="1142" t="str">
        <f t="shared" si="133"/>
        <v>02.09.01.32.001 Orsat Analisa Gas</v>
      </c>
    </row>
    <row r="4247" spans="1:10" x14ac:dyDescent="0.25">
      <c r="A4247" s="1142">
        <v>2</v>
      </c>
      <c r="B4247" s="1142">
        <v>9</v>
      </c>
      <c r="C4247" s="1142">
        <v>1</v>
      </c>
      <c r="D4247" s="1142">
        <v>32</v>
      </c>
      <c r="E4247" s="1142">
        <v>2</v>
      </c>
      <c r="F4247" s="1143" t="str">
        <f t="shared" si="132"/>
        <v>02.09.01.32.002</v>
      </c>
      <c r="G4247" s="1144"/>
      <c r="H4247" s="1142" t="s">
        <v>4765</v>
      </c>
      <c r="J4247" s="1142" t="str">
        <f t="shared" si="133"/>
        <v>02.09.01.32.002 Weater Still</v>
      </c>
    </row>
    <row r="4248" spans="1:10" x14ac:dyDescent="0.25">
      <c r="A4248" s="1142">
        <v>2</v>
      </c>
      <c r="B4248" s="1142">
        <v>9</v>
      </c>
      <c r="C4248" s="1142">
        <v>1</v>
      </c>
      <c r="D4248" s="1142">
        <v>32</v>
      </c>
      <c r="E4248" s="1142">
        <v>3</v>
      </c>
      <c r="F4248" s="1143" t="str">
        <f t="shared" si="132"/>
        <v>02.09.01.32.003</v>
      </c>
      <c r="G4248" s="1144"/>
      <c r="H4248" s="1142" t="s">
        <v>4766</v>
      </c>
      <c r="J4248" s="1142" t="str">
        <f t="shared" si="133"/>
        <v>02.09.01.32.003 CS Strochilein</v>
      </c>
    </row>
    <row r="4249" spans="1:10" x14ac:dyDescent="0.25">
      <c r="A4249" s="1142">
        <v>2</v>
      </c>
      <c r="B4249" s="1142">
        <v>9</v>
      </c>
      <c r="C4249" s="1142">
        <v>1</v>
      </c>
      <c r="D4249" s="1142">
        <v>32</v>
      </c>
      <c r="E4249" s="1142">
        <v>4</v>
      </c>
      <c r="F4249" s="1143" t="str">
        <f t="shared" si="132"/>
        <v>02.09.01.32.004</v>
      </c>
      <c r="G4249" s="1144"/>
      <c r="H4249" s="1142" t="s">
        <v>4767</v>
      </c>
      <c r="J4249" s="1142" t="str">
        <f t="shared" si="133"/>
        <v>02.09.01.32.004 Heating Fumace</v>
      </c>
    </row>
    <row r="4250" spans="1:10" x14ac:dyDescent="0.25">
      <c r="A4250" s="1142">
        <v>2</v>
      </c>
      <c r="B4250" s="1142">
        <v>9</v>
      </c>
      <c r="C4250" s="1142">
        <v>1</v>
      </c>
      <c r="D4250" s="1142">
        <v>32</v>
      </c>
      <c r="E4250" s="1142">
        <v>5</v>
      </c>
      <c r="F4250" s="1143" t="str">
        <f t="shared" si="132"/>
        <v>02.09.01.32.005</v>
      </c>
      <c r="G4250" s="1144"/>
      <c r="H4250" s="1142" t="s">
        <v>4768</v>
      </c>
      <c r="J4250" s="1142" t="str">
        <f t="shared" si="133"/>
        <v>02.09.01.32.005 Poloshing Machine</v>
      </c>
    </row>
    <row r="4251" spans="1:10" x14ac:dyDescent="0.25">
      <c r="A4251" s="1142">
        <v>2</v>
      </c>
      <c r="B4251" s="1142">
        <v>9</v>
      </c>
      <c r="C4251" s="1142">
        <v>1</v>
      </c>
      <c r="D4251" s="1142">
        <v>32</v>
      </c>
      <c r="E4251" s="1142">
        <v>6</v>
      </c>
      <c r="F4251" s="1143" t="str">
        <f t="shared" si="132"/>
        <v>02.09.01.32.006</v>
      </c>
      <c r="G4251" s="1144"/>
      <c r="H4251" s="1142" t="s">
        <v>4769</v>
      </c>
      <c r="J4251" s="1142" t="str">
        <f t="shared" si="133"/>
        <v>02.09.01.32.006 electro Laysuer</v>
      </c>
    </row>
    <row r="4252" spans="1:10" x14ac:dyDescent="0.25">
      <c r="A4252" s="1142">
        <v>2</v>
      </c>
      <c r="B4252" s="1142">
        <v>9</v>
      </c>
      <c r="C4252" s="1142">
        <v>1</v>
      </c>
      <c r="D4252" s="1142">
        <v>32</v>
      </c>
      <c r="E4252" s="1142">
        <v>7</v>
      </c>
      <c r="F4252" s="1143" t="str">
        <f t="shared" si="132"/>
        <v>02.09.01.32.007</v>
      </c>
      <c r="G4252" s="1144"/>
      <c r="H4252" s="1142" t="s">
        <v>4770</v>
      </c>
      <c r="J4252" s="1142" t="str">
        <f t="shared" si="133"/>
        <v>02.09.01.32.007 Electro Analysis App</v>
      </c>
    </row>
    <row r="4253" spans="1:10" x14ac:dyDescent="0.25">
      <c r="A4253" s="1142">
        <v>2</v>
      </c>
      <c r="B4253" s="1142">
        <v>9</v>
      </c>
      <c r="C4253" s="1142">
        <v>1</v>
      </c>
      <c r="D4253" s="1142">
        <v>32</v>
      </c>
      <c r="E4253" s="1142">
        <v>8</v>
      </c>
      <c r="F4253" s="1143" t="str">
        <f t="shared" si="132"/>
        <v>02.09.01.32.008</v>
      </c>
      <c r="G4253" s="1144"/>
      <c r="H4253" s="1142" t="s">
        <v>4771</v>
      </c>
      <c r="J4253" s="1142" t="str">
        <f t="shared" si="133"/>
        <v>02.09.01.32.008 Carbon Determinator</v>
      </c>
    </row>
    <row r="4254" spans="1:10" x14ac:dyDescent="0.25">
      <c r="A4254" s="1142">
        <v>2</v>
      </c>
      <c r="B4254" s="1142">
        <v>9</v>
      </c>
      <c r="C4254" s="1142">
        <v>1</v>
      </c>
      <c r="D4254" s="1142">
        <v>32</v>
      </c>
      <c r="E4254" s="1142">
        <v>9</v>
      </c>
      <c r="F4254" s="1143" t="str">
        <f t="shared" si="132"/>
        <v>02.09.01.32.009</v>
      </c>
      <c r="G4254" s="1144"/>
      <c r="H4254" s="1142" t="s">
        <v>4772</v>
      </c>
      <c r="J4254" s="1142" t="str">
        <f t="shared" si="133"/>
        <v>02.09.01.32.009 Sulphur determinator</v>
      </c>
    </row>
    <row r="4255" spans="1:10" x14ac:dyDescent="0.25">
      <c r="A4255" s="1142">
        <v>2</v>
      </c>
      <c r="B4255" s="1142">
        <v>9</v>
      </c>
      <c r="C4255" s="1142">
        <v>1</v>
      </c>
      <c r="D4255" s="1142">
        <v>32</v>
      </c>
      <c r="E4255" s="1142">
        <v>10</v>
      </c>
      <c r="F4255" s="1143" t="str">
        <f t="shared" si="132"/>
        <v>02.09.01.32.010</v>
      </c>
      <c r="G4255" s="1144"/>
      <c r="H4255" s="1142" t="s">
        <v>4773</v>
      </c>
      <c r="J4255" s="1142" t="str">
        <f t="shared" si="133"/>
        <v>02.09.01.32.010 Metalspectroskop</v>
      </c>
    </row>
    <row r="4256" spans="1:10" x14ac:dyDescent="0.25">
      <c r="A4256" s="1142">
        <v>2</v>
      </c>
      <c r="B4256" s="1142">
        <v>9</v>
      </c>
      <c r="C4256" s="1142">
        <v>1</v>
      </c>
      <c r="D4256" s="1142">
        <v>32</v>
      </c>
      <c r="E4256" s="1142">
        <v>11</v>
      </c>
      <c r="F4256" s="1143" t="str">
        <f t="shared" si="132"/>
        <v>02.09.01.32.011</v>
      </c>
      <c r="G4256" s="1144"/>
      <c r="H4256" s="1142" t="s">
        <v>4774</v>
      </c>
      <c r="J4256" s="1142" t="str">
        <f t="shared" si="133"/>
        <v>02.09.01.32.011 Probensamlung</v>
      </c>
    </row>
    <row r="4257" spans="1:10" x14ac:dyDescent="0.25">
      <c r="A4257" s="1142">
        <v>2</v>
      </c>
      <c r="B4257" s="1142">
        <v>9</v>
      </c>
      <c r="C4257" s="1142">
        <v>1</v>
      </c>
      <c r="D4257" s="1142">
        <v>32</v>
      </c>
      <c r="E4257" s="1142">
        <v>12</v>
      </c>
      <c r="F4257" s="1143" t="str">
        <f t="shared" si="132"/>
        <v>02.09.01.32.012</v>
      </c>
      <c r="G4257" s="1144"/>
      <c r="H4257" s="1142" t="s">
        <v>4775</v>
      </c>
      <c r="J4257" s="1142" t="str">
        <f t="shared" si="133"/>
        <v>02.09.01.32.012 Defactometer</v>
      </c>
    </row>
    <row r="4258" spans="1:10" x14ac:dyDescent="0.25">
      <c r="A4258" s="1142">
        <v>2</v>
      </c>
      <c r="B4258" s="1142">
        <v>9</v>
      </c>
      <c r="C4258" s="1142">
        <v>1</v>
      </c>
      <c r="D4258" s="1142">
        <v>32</v>
      </c>
      <c r="E4258" s="1142">
        <v>13</v>
      </c>
      <c r="F4258" s="1143" t="str">
        <f t="shared" si="132"/>
        <v>02.09.01.32.013</v>
      </c>
      <c r="G4258" s="1144"/>
      <c r="H4258" s="1142" t="s">
        <v>4776</v>
      </c>
      <c r="J4258" s="1142" t="str">
        <f t="shared" si="133"/>
        <v>02.09.01.32.013 Plasation Aurustung for Microscope</v>
      </c>
    </row>
    <row r="4259" spans="1:10" x14ac:dyDescent="0.25">
      <c r="A4259" s="1142">
        <v>2</v>
      </c>
      <c r="B4259" s="1142">
        <v>9</v>
      </c>
      <c r="C4259" s="1142">
        <v>1</v>
      </c>
      <c r="D4259" s="1142">
        <v>32</v>
      </c>
      <c r="E4259" s="1142">
        <v>14</v>
      </c>
      <c r="F4259" s="1143" t="str">
        <f t="shared" si="132"/>
        <v>02.09.01.32.014</v>
      </c>
      <c r="G4259" s="1144"/>
      <c r="H4259" s="1142" t="s">
        <v>4777</v>
      </c>
      <c r="J4259" s="1142" t="str">
        <f t="shared" si="133"/>
        <v>02.09.01.32.014 Isomat Wiedertourensage Mit Zubehor Buehler</v>
      </c>
    </row>
    <row r="4260" spans="1:10" x14ac:dyDescent="0.25">
      <c r="A4260" s="1142">
        <v>2</v>
      </c>
      <c r="B4260" s="1142">
        <v>9</v>
      </c>
      <c r="C4260" s="1142">
        <v>1</v>
      </c>
      <c r="D4260" s="1142">
        <v>32</v>
      </c>
      <c r="E4260" s="1142">
        <v>15</v>
      </c>
      <c r="F4260" s="1143" t="str">
        <f t="shared" si="132"/>
        <v>02.09.01.32.015</v>
      </c>
      <c r="G4260" s="1144"/>
      <c r="H4260" s="1142" t="s">
        <v>4778</v>
      </c>
      <c r="J4260" s="1142" t="str">
        <f t="shared" si="133"/>
        <v>02.09.01.32.015 Micrometer Messokuler</v>
      </c>
    </row>
    <row r="4261" spans="1:10" x14ac:dyDescent="0.25">
      <c r="A4261" s="1142">
        <v>2</v>
      </c>
      <c r="B4261" s="1142">
        <v>9</v>
      </c>
      <c r="C4261" s="1142">
        <v>1</v>
      </c>
      <c r="D4261" s="1142">
        <v>32</v>
      </c>
      <c r="E4261" s="1142">
        <v>16</v>
      </c>
      <c r="F4261" s="1143" t="str">
        <f t="shared" si="132"/>
        <v>02.09.01.32.016</v>
      </c>
      <c r="G4261" s="1144"/>
      <c r="H4261" s="1142" t="s">
        <v>4779</v>
      </c>
      <c r="J4261" s="1142" t="str">
        <f t="shared" si="133"/>
        <v>02.09.01.32.016 Portable Ultra Sonic Non Destrucktive Digital</v>
      </c>
    </row>
    <row r="4262" spans="1:10" x14ac:dyDescent="0.25">
      <c r="A4262" s="1142">
        <v>2</v>
      </c>
      <c r="B4262" s="1142">
        <v>9</v>
      </c>
      <c r="C4262" s="1142">
        <v>1</v>
      </c>
      <c r="D4262" s="1142">
        <v>32</v>
      </c>
      <c r="E4262" s="1142">
        <v>17</v>
      </c>
      <c r="F4262" s="1143" t="str">
        <f t="shared" si="132"/>
        <v>02.09.01.32.017</v>
      </c>
      <c r="G4262" s="1144"/>
      <c r="H4262" s="1142" t="s">
        <v>4780</v>
      </c>
      <c r="J4262" s="1142" t="str">
        <f t="shared" si="133"/>
        <v>02.09.01.32.017 Flashight Stroboscope</v>
      </c>
    </row>
    <row r="4263" spans="1:10" x14ac:dyDescent="0.25">
      <c r="A4263" s="1142">
        <v>2</v>
      </c>
      <c r="B4263" s="1142">
        <v>9</v>
      </c>
      <c r="C4263" s="1142">
        <v>1</v>
      </c>
      <c r="D4263" s="1142">
        <v>32</v>
      </c>
      <c r="E4263" s="1142">
        <v>18</v>
      </c>
      <c r="F4263" s="1143" t="str">
        <f t="shared" si="132"/>
        <v>02.09.01.32.018</v>
      </c>
      <c r="G4263" s="1144"/>
      <c r="H4263" s="1142" t="s">
        <v>4781</v>
      </c>
      <c r="J4263" s="1142" t="str">
        <f t="shared" si="133"/>
        <v>02.09.01.32.018 Mess telescope Spectrophometer</v>
      </c>
    </row>
    <row r="4264" spans="1:10" x14ac:dyDescent="0.25">
      <c r="A4264" s="1142">
        <v>2</v>
      </c>
      <c r="B4264" s="1142">
        <v>9</v>
      </c>
      <c r="C4264" s="1142">
        <v>1</v>
      </c>
      <c r="D4264" s="1142">
        <v>32</v>
      </c>
      <c r="E4264" s="1142">
        <v>19</v>
      </c>
      <c r="F4264" s="1143" t="str">
        <f t="shared" si="132"/>
        <v>02.09.01.32.019</v>
      </c>
      <c r="G4264" s="1144"/>
      <c r="H4264" s="1142" t="s">
        <v>4782</v>
      </c>
      <c r="J4264" s="1142" t="str">
        <f t="shared" si="133"/>
        <v>02.09.01.32.019 Carbon Sulfur</v>
      </c>
    </row>
    <row r="4265" spans="1:10" x14ac:dyDescent="0.25">
      <c r="A4265" s="1142">
        <v>2</v>
      </c>
      <c r="B4265" s="1142">
        <v>9</v>
      </c>
      <c r="C4265" s="1142">
        <v>1</v>
      </c>
      <c r="D4265" s="1142">
        <v>32</v>
      </c>
      <c r="E4265" s="1142">
        <v>20</v>
      </c>
      <c r="F4265" s="1143" t="str">
        <f t="shared" si="132"/>
        <v>02.09.01.32.020</v>
      </c>
      <c r="G4265" s="1144"/>
      <c r="H4265" s="1142" t="s">
        <v>4783</v>
      </c>
      <c r="J4265" s="1142" t="str">
        <f t="shared" si="133"/>
        <v>02.09.01.32.020 Drumeter</v>
      </c>
    </row>
    <row r="4266" spans="1:10" x14ac:dyDescent="0.25">
      <c r="A4266" s="1142">
        <v>2</v>
      </c>
      <c r="B4266" s="1142">
        <v>9</v>
      </c>
      <c r="C4266" s="1142">
        <v>1</v>
      </c>
      <c r="D4266" s="1142">
        <v>32</v>
      </c>
      <c r="E4266" s="1142">
        <v>21</v>
      </c>
      <c r="F4266" s="1143" t="str">
        <f t="shared" si="132"/>
        <v>02.09.01.32.021</v>
      </c>
      <c r="G4266" s="1144"/>
      <c r="H4266" s="1142" t="s">
        <v>4784</v>
      </c>
      <c r="J4266" s="1142" t="str">
        <f t="shared" si="133"/>
        <v>02.09.01.32.021 Botol Hydrogen</v>
      </c>
    </row>
    <row r="4267" spans="1:10" x14ac:dyDescent="0.25">
      <c r="A4267" s="1142">
        <v>2</v>
      </c>
      <c r="B4267" s="1142">
        <v>9</v>
      </c>
      <c r="C4267" s="1142">
        <v>1</v>
      </c>
      <c r="D4267" s="1142">
        <v>32</v>
      </c>
      <c r="E4267" s="1142">
        <v>22</v>
      </c>
      <c r="F4267" s="1143" t="str">
        <f t="shared" si="132"/>
        <v>02.09.01.32.022</v>
      </c>
      <c r="G4267" s="1144"/>
      <c r="H4267" s="1142" t="s">
        <v>4785</v>
      </c>
      <c r="J4267" s="1142" t="str">
        <f t="shared" si="133"/>
        <v>02.09.01.32.022 Hot Win</v>
      </c>
    </row>
    <row r="4268" spans="1:10" x14ac:dyDescent="0.25">
      <c r="A4268" s="1142">
        <v>2</v>
      </c>
      <c r="B4268" s="1142">
        <v>9</v>
      </c>
      <c r="C4268" s="1142">
        <v>1</v>
      </c>
      <c r="D4268" s="1142">
        <v>32</v>
      </c>
      <c r="E4268" s="1142">
        <v>23</v>
      </c>
      <c r="F4268" s="1143" t="str">
        <f t="shared" si="132"/>
        <v>02.09.01.32.023</v>
      </c>
      <c r="G4268" s="1144"/>
      <c r="H4268" s="1142" t="s">
        <v>3108</v>
      </c>
      <c r="J4268" s="1142" t="str">
        <f t="shared" si="133"/>
        <v>02.09.01.32.023 Spectrophotometer</v>
      </c>
    </row>
    <row r="4269" spans="1:10" x14ac:dyDescent="0.25">
      <c r="A4269" s="1142">
        <v>2</v>
      </c>
      <c r="B4269" s="1142">
        <v>9</v>
      </c>
      <c r="C4269" s="1142">
        <v>1</v>
      </c>
      <c r="D4269" s="1142">
        <v>32</v>
      </c>
      <c r="E4269" s="1142">
        <v>24</v>
      </c>
      <c r="F4269" s="1143" t="str">
        <f t="shared" si="132"/>
        <v>02.09.01.32.024</v>
      </c>
      <c r="G4269" s="1144"/>
      <c r="H4269" s="1142" t="s">
        <v>4786</v>
      </c>
      <c r="J4269" s="1142" t="str">
        <f t="shared" si="133"/>
        <v>02.09.01.32.024 Portable Coorosometer Instrument</v>
      </c>
    </row>
    <row r="4270" spans="1:10" x14ac:dyDescent="0.25">
      <c r="A4270" s="1142">
        <v>2</v>
      </c>
      <c r="B4270" s="1142">
        <v>9</v>
      </c>
      <c r="C4270" s="1142">
        <v>1</v>
      </c>
      <c r="D4270" s="1142">
        <v>32</v>
      </c>
      <c r="E4270" s="1142">
        <v>25</v>
      </c>
      <c r="F4270" s="1143" t="str">
        <f t="shared" si="132"/>
        <v>02.09.01.32.025</v>
      </c>
      <c r="G4270" s="1144"/>
      <c r="H4270" s="1142" t="s">
        <v>4787</v>
      </c>
      <c r="J4270" s="1142" t="str">
        <f t="shared" si="133"/>
        <v>02.09.01.32.025 High Temperatur Furmace Contor</v>
      </c>
    </row>
    <row r="4271" spans="1:10" x14ac:dyDescent="0.25">
      <c r="A4271" s="1142">
        <v>2</v>
      </c>
      <c r="B4271" s="1142">
        <v>9</v>
      </c>
      <c r="C4271" s="1142">
        <v>1</v>
      </c>
      <c r="D4271" s="1142">
        <v>32</v>
      </c>
      <c r="E4271" s="1142">
        <v>26</v>
      </c>
      <c r="F4271" s="1143" t="str">
        <f t="shared" si="132"/>
        <v>02.09.01.32.026</v>
      </c>
      <c r="G4271" s="1144"/>
      <c r="H4271" s="1142" t="s">
        <v>4788</v>
      </c>
      <c r="J4271" s="1142" t="str">
        <f t="shared" si="133"/>
        <v>02.09.01.32.026 Scaning Microscope</v>
      </c>
    </row>
    <row r="4272" spans="1:10" x14ac:dyDescent="0.25">
      <c r="A4272" s="1142">
        <v>2</v>
      </c>
      <c r="B4272" s="1142">
        <v>9</v>
      </c>
      <c r="C4272" s="1142">
        <v>1</v>
      </c>
      <c r="D4272" s="1142">
        <v>32</v>
      </c>
      <c r="E4272" s="1142">
        <v>27</v>
      </c>
      <c r="F4272" s="1143" t="str">
        <f t="shared" si="132"/>
        <v>02.09.01.32.027</v>
      </c>
      <c r="G4272" s="1144"/>
      <c r="H4272" s="1142" t="s">
        <v>4254</v>
      </c>
      <c r="J4272" s="1142" t="str">
        <f t="shared" si="133"/>
        <v>02.09.01.32.027 Stereo Microscope</v>
      </c>
    </row>
    <row r="4273" spans="1:10" x14ac:dyDescent="0.25">
      <c r="A4273" s="1142">
        <v>2</v>
      </c>
      <c r="B4273" s="1142">
        <v>9</v>
      </c>
      <c r="C4273" s="1142">
        <v>1</v>
      </c>
      <c r="D4273" s="1142">
        <v>32</v>
      </c>
      <c r="E4273" s="1142">
        <v>28</v>
      </c>
      <c r="F4273" s="1143" t="str">
        <f t="shared" si="132"/>
        <v>02.09.01.32.028</v>
      </c>
      <c r="G4273" s="1144"/>
      <c r="H4273" s="1142" t="s">
        <v>4789</v>
      </c>
      <c r="J4273" s="1142" t="str">
        <f t="shared" si="133"/>
        <v>02.09.01.32.028 Alat Lab. Metalography Lain-Lain</v>
      </c>
    </row>
    <row r="4274" spans="1:10" x14ac:dyDescent="0.25">
      <c r="A4274" s="1142">
        <v>2</v>
      </c>
      <c r="B4274" s="1142">
        <v>9</v>
      </c>
      <c r="C4274" s="1142">
        <v>1</v>
      </c>
      <c r="D4274" s="1142">
        <v>33</v>
      </c>
      <c r="E4274" s="1142">
        <v>1</v>
      </c>
      <c r="F4274" s="1143" t="str">
        <f t="shared" si="132"/>
        <v>02.09.01.33.001</v>
      </c>
      <c r="G4274" s="1144"/>
      <c r="H4274" s="1142" t="s">
        <v>4790</v>
      </c>
      <c r="J4274" s="1142" t="str">
        <f t="shared" si="133"/>
        <v>02.09.01.33.001 Welding Rectifer</v>
      </c>
    </row>
    <row r="4275" spans="1:10" x14ac:dyDescent="0.25">
      <c r="A4275" s="1142">
        <v>2</v>
      </c>
      <c r="B4275" s="1142">
        <v>9</v>
      </c>
      <c r="C4275" s="1142">
        <v>1</v>
      </c>
      <c r="D4275" s="1142">
        <v>33</v>
      </c>
      <c r="E4275" s="1142">
        <v>2</v>
      </c>
      <c r="F4275" s="1143" t="str">
        <f t="shared" si="132"/>
        <v>02.09.01.33.002</v>
      </c>
      <c r="G4275" s="1144"/>
      <c r="H4275" s="1142" t="s">
        <v>4791</v>
      </c>
      <c r="J4275" s="1142" t="str">
        <f t="shared" si="133"/>
        <v>02.09.01.33.002 welding Tranformat</v>
      </c>
    </row>
    <row r="4276" spans="1:10" x14ac:dyDescent="0.25">
      <c r="A4276" s="1142">
        <v>2</v>
      </c>
      <c r="B4276" s="1142">
        <v>9</v>
      </c>
      <c r="C4276" s="1142">
        <v>1</v>
      </c>
      <c r="D4276" s="1142">
        <v>33</v>
      </c>
      <c r="E4276" s="1142">
        <v>3</v>
      </c>
      <c r="F4276" s="1143" t="str">
        <f t="shared" si="132"/>
        <v>02.09.01.33.003</v>
      </c>
      <c r="G4276" s="1144"/>
      <c r="H4276" s="1142" t="s">
        <v>4792</v>
      </c>
      <c r="J4276" s="1142" t="str">
        <f t="shared" si="133"/>
        <v>02.09.01.33.003 TIG  Welding/Machine</v>
      </c>
    </row>
    <row r="4277" spans="1:10" x14ac:dyDescent="0.25">
      <c r="A4277" s="1142">
        <v>2</v>
      </c>
      <c r="B4277" s="1142">
        <v>9</v>
      </c>
      <c r="C4277" s="1142">
        <v>1</v>
      </c>
      <c r="D4277" s="1142">
        <v>33</v>
      </c>
      <c r="E4277" s="1142">
        <v>4</v>
      </c>
      <c r="F4277" s="1143" t="str">
        <f t="shared" si="132"/>
        <v>02.09.01.33.004</v>
      </c>
      <c r="G4277" s="1144"/>
      <c r="H4277" s="1142" t="s">
        <v>4793</v>
      </c>
      <c r="J4277" s="1142" t="str">
        <f t="shared" si="133"/>
        <v>02.09.01.33.004 NIC?MAG Welding Machine</v>
      </c>
    </row>
    <row r="4278" spans="1:10" x14ac:dyDescent="0.25">
      <c r="A4278" s="1142">
        <v>2</v>
      </c>
      <c r="B4278" s="1142">
        <v>9</v>
      </c>
      <c r="C4278" s="1142">
        <v>1</v>
      </c>
      <c r="D4278" s="1142">
        <v>33</v>
      </c>
      <c r="E4278" s="1142">
        <v>5</v>
      </c>
      <c r="F4278" s="1143" t="str">
        <f t="shared" si="132"/>
        <v>02.09.01.33.005</v>
      </c>
      <c r="G4278" s="1144"/>
      <c r="H4278" s="1142" t="s">
        <v>4794</v>
      </c>
      <c r="J4278" s="1142" t="str">
        <f t="shared" si="133"/>
        <v>02.09.01.33.005 Cercomatic Automatic</v>
      </c>
    </row>
    <row r="4279" spans="1:10" x14ac:dyDescent="0.25">
      <c r="A4279" s="1142">
        <v>2</v>
      </c>
      <c r="B4279" s="1142">
        <v>9</v>
      </c>
      <c r="C4279" s="1142">
        <v>1</v>
      </c>
      <c r="D4279" s="1142">
        <v>33</v>
      </c>
      <c r="E4279" s="1142">
        <v>6</v>
      </c>
      <c r="F4279" s="1143" t="str">
        <f t="shared" si="132"/>
        <v>02.09.01.33.006</v>
      </c>
      <c r="G4279" s="1144"/>
      <c r="H4279" s="1142" t="s">
        <v>4795</v>
      </c>
      <c r="J4279" s="1142" t="str">
        <f t="shared" si="133"/>
        <v>02.09.01.33.006 Vertomatic Automatic</v>
      </c>
    </row>
    <row r="4280" spans="1:10" x14ac:dyDescent="0.25">
      <c r="A4280" s="1142">
        <v>2</v>
      </c>
      <c r="B4280" s="1142">
        <v>9</v>
      </c>
      <c r="C4280" s="1142">
        <v>1</v>
      </c>
      <c r="D4280" s="1142">
        <v>33</v>
      </c>
      <c r="E4280" s="1142">
        <v>7</v>
      </c>
      <c r="F4280" s="1143" t="str">
        <f t="shared" si="132"/>
        <v>02.09.01.33.007</v>
      </c>
      <c r="G4280" s="1144"/>
      <c r="H4280" s="1142" t="s">
        <v>4796</v>
      </c>
      <c r="J4280" s="1142" t="str">
        <f t="shared" si="133"/>
        <v>02.09.01.33.007 Spool Welding Machine</v>
      </c>
    </row>
    <row r="4281" spans="1:10" x14ac:dyDescent="0.25">
      <c r="A4281" s="1142">
        <v>2</v>
      </c>
      <c r="B4281" s="1142">
        <v>9</v>
      </c>
      <c r="C4281" s="1142">
        <v>1</v>
      </c>
      <c r="D4281" s="1142">
        <v>33</v>
      </c>
      <c r="E4281" s="1142">
        <v>8</v>
      </c>
      <c r="F4281" s="1143" t="str">
        <f t="shared" si="132"/>
        <v>02.09.01.33.008</v>
      </c>
      <c r="G4281" s="1144"/>
      <c r="H4281" s="1142" t="s">
        <v>4797</v>
      </c>
      <c r="J4281" s="1142" t="str">
        <f t="shared" si="133"/>
        <v>02.09.01.33.008 Stud Welding Machine</v>
      </c>
    </row>
    <row r="4282" spans="1:10" x14ac:dyDescent="0.25">
      <c r="A4282" s="1142">
        <v>2</v>
      </c>
      <c r="B4282" s="1142">
        <v>9</v>
      </c>
      <c r="C4282" s="1142">
        <v>1</v>
      </c>
      <c r="D4282" s="1142">
        <v>33</v>
      </c>
      <c r="E4282" s="1142">
        <v>9</v>
      </c>
      <c r="F4282" s="1143" t="str">
        <f t="shared" si="132"/>
        <v>02.09.01.33.009</v>
      </c>
      <c r="G4282" s="1144"/>
      <c r="H4282" s="1142" t="s">
        <v>4798</v>
      </c>
      <c r="J4282" s="1142" t="str">
        <f t="shared" si="133"/>
        <v>02.09.01.33.009 Oxy Acetiling Copier Cutting</v>
      </c>
    </row>
    <row r="4283" spans="1:10" x14ac:dyDescent="0.25">
      <c r="A4283" s="1142">
        <v>2</v>
      </c>
      <c r="B4283" s="1142">
        <v>9</v>
      </c>
      <c r="C4283" s="1142">
        <v>1</v>
      </c>
      <c r="D4283" s="1142">
        <v>33</v>
      </c>
      <c r="E4283" s="1142">
        <v>10</v>
      </c>
      <c r="F4283" s="1143" t="str">
        <f t="shared" si="132"/>
        <v>02.09.01.33.010</v>
      </c>
      <c r="G4283" s="1144"/>
      <c r="H4283" s="1142" t="s">
        <v>4799</v>
      </c>
      <c r="J4283" s="1142" t="str">
        <f t="shared" si="133"/>
        <v>02.09.01.33.010 Plasma Cutting</v>
      </c>
    </row>
    <row r="4284" spans="1:10" x14ac:dyDescent="0.25">
      <c r="A4284" s="1142">
        <v>2</v>
      </c>
      <c r="B4284" s="1142">
        <v>9</v>
      </c>
      <c r="C4284" s="1142">
        <v>1</v>
      </c>
      <c r="D4284" s="1142">
        <v>33</v>
      </c>
      <c r="E4284" s="1142">
        <v>11</v>
      </c>
      <c r="F4284" s="1143" t="str">
        <f t="shared" si="132"/>
        <v>02.09.01.33.011</v>
      </c>
      <c r="G4284" s="1144"/>
      <c r="H4284" s="1142" t="s">
        <v>4800</v>
      </c>
      <c r="J4284" s="1142" t="str">
        <f t="shared" si="133"/>
        <v>02.09.01.33.011 Manual Pipe Cutter Oxy Acetilence</v>
      </c>
    </row>
    <row r="4285" spans="1:10" x14ac:dyDescent="0.25">
      <c r="A4285" s="1142">
        <v>2</v>
      </c>
      <c r="B4285" s="1142">
        <v>9</v>
      </c>
      <c r="C4285" s="1142">
        <v>1</v>
      </c>
      <c r="D4285" s="1142">
        <v>33</v>
      </c>
      <c r="E4285" s="1142">
        <v>12</v>
      </c>
      <c r="F4285" s="1143" t="str">
        <f t="shared" si="132"/>
        <v>02.09.01.33.012</v>
      </c>
      <c r="G4285" s="1144"/>
      <c r="H4285" s="1142" t="s">
        <v>4801</v>
      </c>
      <c r="J4285" s="1142" t="str">
        <f t="shared" si="133"/>
        <v>02.09.01.33.012 Plate Bending  Machine</v>
      </c>
    </row>
    <row r="4286" spans="1:10" x14ac:dyDescent="0.25">
      <c r="A4286" s="1142">
        <v>2</v>
      </c>
      <c r="B4286" s="1142">
        <v>9</v>
      </c>
      <c r="C4286" s="1142">
        <v>1</v>
      </c>
      <c r="D4286" s="1142">
        <v>33</v>
      </c>
      <c r="E4286" s="1142">
        <v>13</v>
      </c>
      <c r="F4286" s="1143" t="str">
        <f t="shared" si="132"/>
        <v>02.09.01.33.013</v>
      </c>
      <c r="G4286" s="1144"/>
      <c r="H4286" s="1142" t="s">
        <v>4802</v>
      </c>
      <c r="J4286" s="1142" t="str">
        <f t="shared" si="133"/>
        <v>02.09.01.33.013 Hydraufic  Proses Brake Machine</v>
      </c>
    </row>
    <row r="4287" spans="1:10" x14ac:dyDescent="0.25">
      <c r="A4287" s="1142">
        <v>2</v>
      </c>
      <c r="B4287" s="1142">
        <v>9</v>
      </c>
      <c r="C4287" s="1142">
        <v>1</v>
      </c>
      <c r="D4287" s="1142">
        <v>33</v>
      </c>
      <c r="E4287" s="1142">
        <v>14</v>
      </c>
      <c r="F4287" s="1143" t="str">
        <f t="shared" si="132"/>
        <v>02.09.01.33.014</v>
      </c>
      <c r="G4287" s="1144"/>
      <c r="H4287" s="1142" t="s">
        <v>4803</v>
      </c>
      <c r="J4287" s="1142" t="str">
        <f t="shared" si="133"/>
        <v>02.09.01.33.014 Portal Press</v>
      </c>
    </row>
    <row r="4288" spans="1:10" x14ac:dyDescent="0.25">
      <c r="A4288" s="1142">
        <v>2</v>
      </c>
      <c r="B4288" s="1142">
        <v>9</v>
      </c>
      <c r="C4288" s="1142">
        <v>1</v>
      </c>
      <c r="D4288" s="1142">
        <v>33</v>
      </c>
      <c r="E4288" s="1142">
        <v>15</v>
      </c>
      <c r="F4288" s="1143" t="str">
        <f t="shared" si="132"/>
        <v>02.09.01.33.015</v>
      </c>
      <c r="G4288" s="1144"/>
      <c r="H4288" s="1142" t="s">
        <v>4804</v>
      </c>
      <c r="J4288" s="1142" t="str">
        <f t="shared" si="133"/>
        <v>02.09.01.33.015 Nibling Machine</v>
      </c>
    </row>
    <row r="4289" spans="1:10" x14ac:dyDescent="0.25">
      <c r="A4289" s="1142">
        <v>2</v>
      </c>
      <c r="B4289" s="1142">
        <v>9</v>
      </c>
      <c r="C4289" s="1142">
        <v>1</v>
      </c>
      <c r="D4289" s="1142">
        <v>33</v>
      </c>
      <c r="E4289" s="1142">
        <v>16</v>
      </c>
      <c r="F4289" s="1143" t="str">
        <f t="shared" si="132"/>
        <v>02.09.01.33.016</v>
      </c>
      <c r="G4289" s="1144"/>
      <c r="H4289" s="1142" t="s">
        <v>4805</v>
      </c>
      <c r="J4289" s="1142" t="str">
        <f t="shared" si="133"/>
        <v>02.09.01.33.016 Hand Putch Machine</v>
      </c>
    </row>
    <row r="4290" spans="1:10" x14ac:dyDescent="0.25">
      <c r="A4290" s="1142">
        <v>2</v>
      </c>
      <c r="B4290" s="1142">
        <v>9</v>
      </c>
      <c r="C4290" s="1142">
        <v>1</v>
      </c>
      <c r="D4290" s="1142">
        <v>33</v>
      </c>
      <c r="E4290" s="1142">
        <v>17</v>
      </c>
      <c r="F4290" s="1143" t="str">
        <f t="shared" si="132"/>
        <v>02.09.01.33.017</v>
      </c>
      <c r="G4290" s="1144"/>
      <c r="H4290" s="1142" t="s">
        <v>4806</v>
      </c>
      <c r="J4290" s="1142" t="str">
        <f t="shared" si="133"/>
        <v>02.09.01.33.017 Hand Plate Ahear</v>
      </c>
    </row>
    <row r="4291" spans="1:10" x14ac:dyDescent="0.25">
      <c r="A4291" s="1142">
        <v>2</v>
      </c>
      <c r="B4291" s="1142">
        <v>9</v>
      </c>
      <c r="C4291" s="1142">
        <v>1</v>
      </c>
      <c r="D4291" s="1142">
        <v>33</v>
      </c>
      <c r="E4291" s="1142">
        <v>18</v>
      </c>
      <c r="F4291" s="1143" t="str">
        <f t="shared" si="132"/>
        <v>02.09.01.33.018</v>
      </c>
      <c r="G4291" s="1144"/>
      <c r="H4291" s="1142" t="s">
        <v>4807</v>
      </c>
      <c r="J4291" s="1142" t="str">
        <f t="shared" si="133"/>
        <v>02.09.01.33.018 Hand Whear Cutting</v>
      </c>
    </row>
    <row r="4292" spans="1:10" x14ac:dyDescent="0.25">
      <c r="A4292" s="1142">
        <v>2</v>
      </c>
      <c r="B4292" s="1142">
        <v>9</v>
      </c>
      <c r="C4292" s="1142">
        <v>1</v>
      </c>
      <c r="D4292" s="1142">
        <v>33</v>
      </c>
      <c r="E4292" s="1142">
        <v>19</v>
      </c>
      <c r="F4292" s="1143" t="str">
        <f t="shared" ref="F4292:F4355" si="134">IF(A4292&lt;&gt;"",RIGHT("0"&amp;A4292,2)&amp;"."&amp;RIGHT("0"&amp;B4292,2)&amp;"."&amp;RIGHT("0"&amp;C4292,2)&amp;"."&amp;RIGHT("0"&amp;D4292,2)&amp;"."&amp;IF(LEN(E4292)&lt;3,RIGHT("00"&amp;E4292,3),E4292),"")</f>
        <v>02.09.01.33.019</v>
      </c>
      <c r="G4292" s="1144"/>
      <c r="H4292" s="1142" t="s">
        <v>4808</v>
      </c>
      <c r="J4292" s="1142" t="str">
        <f t="shared" ref="J4292:J4355" si="135">F4292&amp;" "&amp;H4292</f>
        <v>02.09.01.33.019 Hand Roll Machine</v>
      </c>
    </row>
    <row r="4293" spans="1:10" x14ac:dyDescent="0.25">
      <c r="A4293" s="1142">
        <v>2</v>
      </c>
      <c r="B4293" s="1142">
        <v>9</v>
      </c>
      <c r="C4293" s="1142">
        <v>1</v>
      </c>
      <c r="D4293" s="1142">
        <v>33</v>
      </c>
      <c r="E4293" s="1142">
        <v>20</v>
      </c>
      <c r="F4293" s="1143" t="str">
        <f t="shared" si="134"/>
        <v>02.09.01.33.020</v>
      </c>
      <c r="G4293" s="1144"/>
      <c r="H4293" s="1142" t="s">
        <v>4809</v>
      </c>
      <c r="J4293" s="1142" t="str">
        <f t="shared" si="135"/>
        <v>02.09.01.33.020 Alat Lab. Proses Pengelasan Lain-Lain</v>
      </c>
    </row>
    <row r="4294" spans="1:10" x14ac:dyDescent="0.25">
      <c r="A4294" s="1142">
        <v>2</v>
      </c>
      <c r="B4294" s="1142">
        <v>9</v>
      </c>
      <c r="C4294" s="1142">
        <v>1</v>
      </c>
      <c r="D4294" s="1142">
        <v>34</v>
      </c>
      <c r="E4294" s="1142">
        <v>1</v>
      </c>
      <c r="F4294" s="1143" t="str">
        <f t="shared" si="134"/>
        <v>02.09.01.34.001</v>
      </c>
      <c r="G4294" s="1144"/>
      <c r="H4294" s="1142" t="s">
        <v>4810</v>
      </c>
      <c r="J4294" s="1142" t="str">
        <f t="shared" si="135"/>
        <v>02.09.01.34.001 Universal Testing Machine</v>
      </c>
    </row>
    <row r="4295" spans="1:10" x14ac:dyDescent="0.25">
      <c r="A4295" s="1142">
        <v>2</v>
      </c>
      <c r="B4295" s="1142">
        <v>9</v>
      </c>
      <c r="C4295" s="1142">
        <v>1</v>
      </c>
      <c r="D4295" s="1142">
        <v>34</v>
      </c>
      <c r="E4295" s="1142">
        <v>2</v>
      </c>
      <c r="F4295" s="1143" t="str">
        <f t="shared" si="134"/>
        <v>02.09.01.34.002</v>
      </c>
      <c r="G4295" s="1144"/>
      <c r="H4295" s="1142" t="s">
        <v>4811</v>
      </c>
      <c r="J4295" s="1142" t="str">
        <f t="shared" si="135"/>
        <v>02.09.01.34.002 Impact Test</v>
      </c>
    </row>
    <row r="4296" spans="1:10" x14ac:dyDescent="0.25">
      <c r="A4296" s="1142">
        <v>2</v>
      </c>
      <c r="B4296" s="1142">
        <v>9</v>
      </c>
      <c r="C4296" s="1142">
        <v>1</v>
      </c>
      <c r="D4296" s="1142">
        <v>34</v>
      </c>
      <c r="E4296" s="1142">
        <v>3</v>
      </c>
      <c r="F4296" s="1143" t="str">
        <f t="shared" si="134"/>
        <v>02.09.01.34.003</v>
      </c>
      <c r="G4296" s="1144"/>
      <c r="H4296" s="1142" t="s">
        <v>4812</v>
      </c>
      <c r="J4296" s="1142" t="str">
        <f t="shared" si="135"/>
        <v>02.09.01.34.003 Magnetic Particle</v>
      </c>
    </row>
    <row r="4297" spans="1:10" x14ac:dyDescent="0.25">
      <c r="A4297" s="1142">
        <v>2</v>
      </c>
      <c r="B4297" s="1142">
        <v>9</v>
      </c>
      <c r="C4297" s="1142">
        <v>1</v>
      </c>
      <c r="D4297" s="1142">
        <v>34</v>
      </c>
      <c r="E4297" s="1142">
        <v>4</v>
      </c>
      <c r="F4297" s="1143" t="str">
        <f t="shared" si="134"/>
        <v>02.09.01.34.004</v>
      </c>
      <c r="G4297" s="1144"/>
      <c r="H4297" s="1142" t="s">
        <v>4813</v>
      </c>
      <c r="J4297" s="1142" t="str">
        <f t="shared" si="135"/>
        <v>02.09.01.34.004 Flourence Test</v>
      </c>
    </row>
    <row r="4298" spans="1:10" x14ac:dyDescent="0.25">
      <c r="A4298" s="1142">
        <v>2</v>
      </c>
      <c r="B4298" s="1142">
        <v>9</v>
      </c>
      <c r="C4298" s="1142">
        <v>1</v>
      </c>
      <c r="D4298" s="1142">
        <v>34</v>
      </c>
      <c r="E4298" s="1142">
        <v>5</v>
      </c>
      <c r="F4298" s="1143" t="str">
        <f t="shared" si="134"/>
        <v>02.09.01.34.005</v>
      </c>
      <c r="G4298" s="1144"/>
      <c r="H4298" s="1142" t="s">
        <v>4814</v>
      </c>
      <c r="J4298" s="1142" t="str">
        <f t="shared" si="135"/>
        <v>02.09.01.34.005 ALat Lab. Uji Proses Pengelasan Lain-Lain</v>
      </c>
    </row>
    <row r="4299" spans="1:10" x14ac:dyDescent="0.25">
      <c r="A4299" s="1142">
        <v>2</v>
      </c>
      <c r="B4299" s="1142">
        <v>9</v>
      </c>
      <c r="C4299" s="1142">
        <v>1</v>
      </c>
      <c r="D4299" s="1142">
        <v>35</v>
      </c>
      <c r="E4299" s="1142">
        <v>1</v>
      </c>
      <c r="F4299" s="1143" t="str">
        <f t="shared" si="134"/>
        <v>02.09.01.35.001</v>
      </c>
      <c r="G4299" s="1144"/>
      <c r="H4299" s="1142" t="s">
        <v>4815</v>
      </c>
      <c r="J4299" s="1142" t="str">
        <f t="shared" si="135"/>
        <v>02.09.01.35.001 Convention Lathe</v>
      </c>
    </row>
    <row r="4300" spans="1:10" x14ac:dyDescent="0.25">
      <c r="A4300" s="1142">
        <v>2</v>
      </c>
      <c r="B4300" s="1142">
        <v>9</v>
      </c>
      <c r="C4300" s="1142">
        <v>1</v>
      </c>
      <c r="D4300" s="1142">
        <v>35</v>
      </c>
      <c r="E4300" s="1142">
        <v>2</v>
      </c>
      <c r="F4300" s="1143" t="str">
        <f t="shared" si="134"/>
        <v>02.09.01.35.002</v>
      </c>
      <c r="G4300" s="1144"/>
      <c r="H4300" s="1142" t="s">
        <v>4816</v>
      </c>
      <c r="J4300" s="1142" t="str">
        <f t="shared" si="135"/>
        <v>02.09.01.35.002 Cnc Lathe</v>
      </c>
    </row>
    <row r="4301" spans="1:10" x14ac:dyDescent="0.25">
      <c r="A4301" s="1142">
        <v>2</v>
      </c>
      <c r="B4301" s="1142">
        <v>9</v>
      </c>
      <c r="C4301" s="1142">
        <v>1</v>
      </c>
      <c r="D4301" s="1142">
        <v>35</v>
      </c>
      <c r="E4301" s="1142">
        <v>3</v>
      </c>
      <c r="F4301" s="1143" t="str">
        <f t="shared" si="134"/>
        <v>02.09.01.35.003</v>
      </c>
      <c r="G4301" s="1144"/>
      <c r="H4301" s="1142" t="s">
        <v>4817</v>
      </c>
      <c r="J4301" s="1142" t="str">
        <f t="shared" si="135"/>
        <v>02.09.01.35.003 Gear  Hobbing Machine</v>
      </c>
    </row>
    <row r="4302" spans="1:10" x14ac:dyDescent="0.25">
      <c r="A4302" s="1142">
        <v>2</v>
      </c>
      <c r="B4302" s="1142">
        <v>9</v>
      </c>
      <c r="C4302" s="1142">
        <v>1</v>
      </c>
      <c r="D4302" s="1142">
        <v>35</v>
      </c>
      <c r="E4302" s="1142">
        <v>4</v>
      </c>
      <c r="F4302" s="1143" t="str">
        <f t="shared" si="134"/>
        <v>02.09.01.35.004</v>
      </c>
      <c r="G4302" s="1144"/>
      <c r="H4302" s="1142" t="s">
        <v>4818</v>
      </c>
      <c r="J4302" s="1142" t="str">
        <f t="shared" si="135"/>
        <v>02.09.01.35.004 Boring &amp; Miling Machine</v>
      </c>
    </row>
    <row r="4303" spans="1:10" x14ac:dyDescent="0.25">
      <c r="A4303" s="1142">
        <v>2</v>
      </c>
      <c r="B4303" s="1142">
        <v>9</v>
      </c>
      <c r="C4303" s="1142">
        <v>1</v>
      </c>
      <c r="D4303" s="1142">
        <v>35</v>
      </c>
      <c r="E4303" s="1142">
        <v>5</v>
      </c>
      <c r="F4303" s="1143" t="str">
        <f t="shared" si="134"/>
        <v>02.09.01.35.005</v>
      </c>
      <c r="G4303" s="1144"/>
      <c r="H4303" s="1142" t="s">
        <v>4819</v>
      </c>
      <c r="J4303" s="1142" t="str">
        <f t="shared" si="135"/>
        <v>02.09.01.35.005 Press Machine</v>
      </c>
    </row>
    <row r="4304" spans="1:10" x14ac:dyDescent="0.25">
      <c r="A4304" s="1142">
        <v>2</v>
      </c>
      <c r="B4304" s="1142">
        <v>9</v>
      </c>
      <c r="C4304" s="1142">
        <v>1</v>
      </c>
      <c r="D4304" s="1142">
        <v>35</v>
      </c>
      <c r="E4304" s="1142">
        <v>6</v>
      </c>
      <c r="F4304" s="1143" t="str">
        <f t="shared" si="134"/>
        <v>02.09.01.35.006</v>
      </c>
      <c r="G4304" s="1144"/>
      <c r="H4304" s="1142" t="s">
        <v>4820</v>
      </c>
      <c r="J4304" s="1142" t="str">
        <f t="shared" si="135"/>
        <v>02.09.01.35.006 Hydraoulic Hand Press</v>
      </c>
    </row>
    <row r="4305" spans="1:10" x14ac:dyDescent="0.25">
      <c r="A4305" s="1142">
        <v>2</v>
      </c>
      <c r="B4305" s="1142">
        <v>9</v>
      </c>
      <c r="C4305" s="1142">
        <v>1</v>
      </c>
      <c r="D4305" s="1142">
        <v>35</v>
      </c>
      <c r="E4305" s="1142">
        <v>7</v>
      </c>
      <c r="F4305" s="1143" t="str">
        <f t="shared" si="134"/>
        <v>02.09.01.35.007</v>
      </c>
      <c r="G4305" s="1144"/>
      <c r="H4305" s="1142" t="s">
        <v>4821</v>
      </c>
      <c r="J4305" s="1142" t="str">
        <f t="shared" si="135"/>
        <v>02.09.01.35.007 Presciion Filing Machine</v>
      </c>
    </row>
    <row r="4306" spans="1:10" x14ac:dyDescent="0.25">
      <c r="A4306" s="1142">
        <v>2</v>
      </c>
      <c r="B4306" s="1142">
        <v>9</v>
      </c>
      <c r="C4306" s="1142">
        <v>1</v>
      </c>
      <c r="D4306" s="1142">
        <v>35</v>
      </c>
      <c r="E4306" s="1142">
        <v>8</v>
      </c>
      <c r="F4306" s="1143" t="str">
        <f t="shared" si="134"/>
        <v>02.09.01.35.008</v>
      </c>
      <c r="G4306" s="1144"/>
      <c r="H4306" s="1142" t="s">
        <v>4822</v>
      </c>
      <c r="J4306" s="1142" t="str">
        <f t="shared" si="135"/>
        <v>02.09.01.35.008 Surface Grinding Machine</v>
      </c>
    </row>
    <row r="4307" spans="1:10" x14ac:dyDescent="0.25">
      <c r="A4307" s="1142">
        <v>2</v>
      </c>
      <c r="B4307" s="1142">
        <v>9</v>
      </c>
      <c r="C4307" s="1142">
        <v>1</v>
      </c>
      <c r="D4307" s="1142">
        <v>35</v>
      </c>
      <c r="E4307" s="1142">
        <v>9</v>
      </c>
      <c r="F4307" s="1143" t="str">
        <f t="shared" si="134"/>
        <v>02.09.01.35.009</v>
      </c>
      <c r="G4307" s="1144"/>
      <c r="H4307" s="1142" t="s">
        <v>4823</v>
      </c>
      <c r="J4307" s="1142" t="str">
        <f t="shared" si="135"/>
        <v>02.09.01.35.009 Cylindrical Grinding Machine</v>
      </c>
    </row>
    <row r="4308" spans="1:10" x14ac:dyDescent="0.25">
      <c r="A4308" s="1142">
        <v>2</v>
      </c>
      <c r="B4308" s="1142">
        <v>9</v>
      </c>
      <c r="C4308" s="1142">
        <v>1</v>
      </c>
      <c r="D4308" s="1142">
        <v>35</v>
      </c>
      <c r="E4308" s="1142">
        <v>10</v>
      </c>
      <c r="F4308" s="1143" t="str">
        <f t="shared" si="134"/>
        <v>02.09.01.35.010</v>
      </c>
      <c r="G4308" s="1144"/>
      <c r="H4308" s="1142" t="s">
        <v>4824</v>
      </c>
      <c r="J4308" s="1142" t="str">
        <f t="shared" si="135"/>
        <v>02.09.01.35.010 Puch Electrode Shaping Machine</v>
      </c>
    </row>
    <row r="4309" spans="1:10" x14ac:dyDescent="0.25">
      <c r="A4309" s="1142">
        <v>2</v>
      </c>
      <c r="B4309" s="1142">
        <v>9</v>
      </c>
      <c r="C4309" s="1142">
        <v>1</v>
      </c>
      <c r="D4309" s="1142">
        <v>35</v>
      </c>
      <c r="E4309" s="1142">
        <v>11</v>
      </c>
      <c r="F4309" s="1143" t="str">
        <f t="shared" si="134"/>
        <v>02.09.01.35.011</v>
      </c>
      <c r="G4309" s="1144"/>
      <c r="H4309" s="1142" t="s">
        <v>4825</v>
      </c>
      <c r="J4309" s="1142" t="str">
        <f t="shared" si="135"/>
        <v>02.09.01.35.011 The Spark Erosion Machine Toll (EDM)</v>
      </c>
    </row>
    <row r="4310" spans="1:10" x14ac:dyDescent="0.25">
      <c r="A4310" s="1142">
        <v>2</v>
      </c>
      <c r="B4310" s="1142">
        <v>9</v>
      </c>
      <c r="C4310" s="1142">
        <v>1</v>
      </c>
      <c r="D4310" s="1142">
        <v>35</v>
      </c>
      <c r="E4310" s="1142">
        <v>12</v>
      </c>
      <c r="F4310" s="1143" t="str">
        <f t="shared" si="134"/>
        <v>02.09.01.35.012</v>
      </c>
      <c r="G4310" s="1144"/>
      <c r="H4310" s="1142" t="s">
        <v>4826</v>
      </c>
      <c r="J4310" s="1142" t="str">
        <f t="shared" si="135"/>
        <v>02.09.01.35.012 Optical Profile Grinding Machine</v>
      </c>
    </row>
    <row r="4311" spans="1:10" x14ac:dyDescent="0.25">
      <c r="A4311" s="1142">
        <v>2</v>
      </c>
      <c r="B4311" s="1142">
        <v>9</v>
      </c>
      <c r="C4311" s="1142">
        <v>1</v>
      </c>
      <c r="D4311" s="1142">
        <v>35</v>
      </c>
      <c r="E4311" s="1142">
        <v>13</v>
      </c>
      <c r="F4311" s="1143" t="str">
        <f t="shared" si="134"/>
        <v>02.09.01.35.013</v>
      </c>
      <c r="G4311" s="1144"/>
      <c r="H4311" s="1142" t="s">
        <v>4827</v>
      </c>
      <c r="J4311" s="1142" t="str">
        <f t="shared" si="135"/>
        <v>02.09.01.35.013 Milling Machine</v>
      </c>
    </row>
    <row r="4312" spans="1:10" x14ac:dyDescent="0.25">
      <c r="A4312" s="1142">
        <v>2</v>
      </c>
      <c r="B4312" s="1142">
        <v>9</v>
      </c>
      <c r="C4312" s="1142">
        <v>1</v>
      </c>
      <c r="D4312" s="1142">
        <v>35</v>
      </c>
      <c r="E4312" s="1142">
        <v>14</v>
      </c>
      <c r="F4312" s="1143" t="str">
        <f t="shared" si="134"/>
        <v>02.09.01.35.014</v>
      </c>
      <c r="G4312" s="1144"/>
      <c r="H4312" s="1142" t="s">
        <v>4828</v>
      </c>
      <c r="J4312" s="1142" t="str">
        <f t="shared" si="135"/>
        <v>02.09.01.35.014 Jig Borring Machine</v>
      </c>
    </row>
    <row r="4313" spans="1:10" x14ac:dyDescent="0.25">
      <c r="A4313" s="1142">
        <v>2</v>
      </c>
      <c r="B4313" s="1142">
        <v>9</v>
      </c>
      <c r="C4313" s="1142">
        <v>1</v>
      </c>
      <c r="D4313" s="1142">
        <v>35</v>
      </c>
      <c r="E4313" s="1142">
        <v>15</v>
      </c>
      <c r="F4313" s="1143" t="str">
        <f t="shared" si="134"/>
        <v>02.09.01.35.015</v>
      </c>
      <c r="G4313" s="1144"/>
      <c r="H4313" s="1142" t="s">
        <v>4829</v>
      </c>
      <c r="J4313" s="1142" t="str">
        <f t="shared" si="135"/>
        <v>02.09.01.35.015 Hydroulic Handing Equipment</v>
      </c>
    </row>
    <row r="4314" spans="1:10" x14ac:dyDescent="0.25">
      <c r="A4314" s="1142">
        <v>2</v>
      </c>
      <c r="B4314" s="1142">
        <v>9</v>
      </c>
      <c r="C4314" s="1142">
        <v>1</v>
      </c>
      <c r="D4314" s="1142">
        <v>35</v>
      </c>
      <c r="E4314" s="1142">
        <v>16</v>
      </c>
      <c r="F4314" s="1143" t="str">
        <f t="shared" si="134"/>
        <v>02.09.01.35.016</v>
      </c>
      <c r="G4314" s="1144"/>
      <c r="H4314" s="1142" t="s">
        <v>4830</v>
      </c>
      <c r="J4314" s="1142" t="str">
        <f t="shared" si="135"/>
        <v>02.09.01.35.016 Tool Grinder Machine</v>
      </c>
    </row>
    <row r="4315" spans="1:10" x14ac:dyDescent="0.25">
      <c r="A4315" s="1142">
        <v>2</v>
      </c>
      <c r="B4315" s="1142">
        <v>9</v>
      </c>
      <c r="C4315" s="1142">
        <v>1</v>
      </c>
      <c r="D4315" s="1142">
        <v>35</v>
      </c>
      <c r="E4315" s="1142">
        <v>17</v>
      </c>
      <c r="F4315" s="1143" t="str">
        <f t="shared" si="134"/>
        <v>02.09.01.35.017</v>
      </c>
      <c r="G4315" s="1144"/>
      <c r="H4315" s="1142" t="s">
        <v>4831</v>
      </c>
      <c r="J4315" s="1142" t="str">
        <f t="shared" si="135"/>
        <v>02.09.01.35.017 Band Saw Machine</v>
      </c>
    </row>
    <row r="4316" spans="1:10" x14ac:dyDescent="0.25">
      <c r="A4316" s="1142">
        <v>2</v>
      </c>
      <c r="B4316" s="1142">
        <v>9</v>
      </c>
      <c r="C4316" s="1142">
        <v>1</v>
      </c>
      <c r="D4316" s="1142">
        <v>35</v>
      </c>
      <c r="E4316" s="1142">
        <v>18</v>
      </c>
      <c r="F4316" s="1143" t="str">
        <f t="shared" si="134"/>
        <v>02.09.01.35.018</v>
      </c>
      <c r="G4316" s="1144"/>
      <c r="H4316" s="1142" t="s">
        <v>4832</v>
      </c>
      <c r="J4316" s="1142" t="str">
        <f t="shared" si="135"/>
        <v>02.09.01.35.018 Hack Sawing Machine</v>
      </c>
    </row>
    <row r="4317" spans="1:10" x14ac:dyDescent="0.25">
      <c r="A4317" s="1142">
        <v>2</v>
      </c>
      <c r="B4317" s="1142">
        <v>9</v>
      </c>
      <c r="C4317" s="1142">
        <v>1</v>
      </c>
      <c r="D4317" s="1142">
        <v>35</v>
      </c>
      <c r="E4317" s="1142">
        <v>19</v>
      </c>
      <c r="F4317" s="1143" t="str">
        <f t="shared" si="134"/>
        <v>02.09.01.35.019</v>
      </c>
      <c r="G4317" s="1144"/>
      <c r="H4317" s="1142" t="s">
        <v>4833</v>
      </c>
      <c r="J4317" s="1142" t="str">
        <f t="shared" si="135"/>
        <v>02.09.01.35.019 Abrasive Cut off Wheele</v>
      </c>
    </row>
    <row r="4318" spans="1:10" x14ac:dyDescent="0.25">
      <c r="A4318" s="1142">
        <v>2</v>
      </c>
      <c r="B4318" s="1142">
        <v>9</v>
      </c>
      <c r="C4318" s="1142">
        <v>1</v>
      </c>
      <c r="D4318" s="1142">
        <v>35</v>
      </c>
      <c r="E4318" s="1142">
        <v>20</v>
      </c>
      <c r="F4318" s="1143" t="str">
        <f t="shared" si="134"/>
        <v>02.09.01.35.020</v>
      </c>
      <c r="G4318" s="1144"/>
      <c r="H4318" s="1142" t="s">
        <v>4744</v>
      </c>
      <c r="J4318" s="1142" t="str">
        <f t="shared" si="135"/>
        <v>02.09.01.35.020 Alat Lab. Proses Pembuatan Lain-Lain</v>
      </c>
    </row>
    <row r="4319" spans="1:10" x14ac:dyDescent="0.25">
      <c r="A4319" s="1142">
        <v>2</v>
      </c>
      <c r="B4319" s="1142">
        <v>9</v>
      </c>
      <c r="C4319" s="1142">
        <v>1</v>
      </c>
      <c r="D4319" s="1142">
        <v>36</v>
      </c>
      <c r="E4319" s="1142">
        <v>1</v>
      </c>
      <c r="F4319" s="1143" t="str">
        <f t="shared" si="134"/>
        <v>02.09.01.36.001</v>
      </c>
      <c r="G4319" s="1144"/>
      <c r="H4319" s="1142" t="s">
        <v>4834</v>
      </c>
      <c r="J4319" s="1142" t="str">
        <f t="shared" si="135"/>
        <v>02.09.01.36.001 Linear Measuring Tools</v>
      </c>
    </row>
    <row r="4320" spans="1:10" x14ac:dyDescent="0.25">
      <c r="A4320" s="1142">
        <v>2</v>
      </c>
      <c r="B4320" s="1142">
        <v>9</v>
      </c>
      <c r="C4320" s="1142">
        <v>1</v>
      </c>
      <c r="D4320" s="1142">
        <v>36</v>
      </c>
      <c r="E4320" s="1142">
        <v>2</v>
      </c>
      <c r="F4320" s="1143" t="str">
        <f t="shared" si="134"/>
        <v>02.09.01.36.002</v>
      </c>
      <c r="G4320" s="1144"/>
      <c r="H4320" s="1142" t="s">
        <v>4835</v>
      </c>
      <c r="J4320" s="1142" t="str">
        <f t="shared" si="135"/>
        <v>02.09.01.36.002 Measuring Standard and Calibers</v>
      </c>
    </row>
    <row r="4321" spans="1:10" x14ac:dyDescent="0.25">
      <c r="A4321" s="1142">
        <v>2</v>
      </c>
      <c r="B4321" s="1142">
        <v>9</v>
      </c>
      <c r="C4321" s="1142">
        <v>1</v>
      </c>
      <c r="D4321" s="1142">
        <v>36</v>
      </c>
      <c r="E4321" s="1142">
        <v>3</v>
      </c>
      <c r="F4321" s="1143" t="str">
        <f t="shared" si="134"/>
        <v>02.09.01.36.003</v>
      </c>
      <c r="G4321" s="1144"/>
      <c r="H4321" s="1142" t="s">
        <v>4836</v>
      </c>
      <c r="J4321" s="1142" t="str">
        <f t="shared" si="135"/>
        <v>02.09.01.36.003 Missellaneous</v>
      </c>
    </row>
    <row r="4322" spans="1:10" x14ac:dyDescent="0.25">
      <c r="A4322" s="1142">
        <v>2</v>
      </c>
      <c r="B4322" s="1142">
        <v>9</v>
      </c>
      <c r="C4322" s="1142">
        <v>1</v>
      </c>
      <c r="D4322" s="1142">
        <v>36</v>
      </c>
      <c r="E4322" s="1142">
        <v>4</v>
      </c>
      <c r="F4322" s="1143" t="str">
        <f t="shared" si="134"/>
        <v>02.09.01.36.004</v>
      </c>
      <c r="G4322" s="1144"/>
      <c r="H4322" s="1142" t="s">
        <v>4837</v>
      </c>
      <c r="J4322" s="1142" t="str">
        <f t="shared" si="135"/>
        <v>02.09.01.36.004 Angle Measuring Tools</v>
      </c>
    </row>
    <row r="4323" spans="1:10" x14ac:dyDescent="0.25">
      <c r="A4323" s="1142">
        <v>2</v>
      </c>
      <c r="B4323" s="1142">
        <v>9</v>
      </c>
      <c r="C4323" s="1142">
        <v>1</v>
      </c>
      <c r="D4323" s="1142">
        <v>36</v>
      </c>
      <c r="E4323" s="1142">
        <v>5</v>
      </c>
      <c r="F4323" s="1143" t="str">
        <f t="shared" si="134"/>
        <v>02.09.01.36.005</v>
      </c>
      <c r="G4323" s="1144"/>
      <c r="H4323" s="1142" t="s">
        <v>4838</v>
      </c>
      <c r="J4323" s="1142" t="str">
        <f t="shared" si="135"/>
        <v>02.09.01.36.005 Surface Roughness Instrument</v>
      </c>
    </row>
    <row r="4324" spans="1:10" x14ac:dyDescent="0.25">
      <c r="A4324" s="1142">
        <v>2</v>
      </c>
      <c r="B4324" s="1142">
        <v>9</v>
      </c>
      <c r="C4324" s="1142">
        <v>1</v>
      </c>
      <c r="D4324" s="1142">
        <v>36</v>
      </c>
      <c r="E4324" s="1142">
        <v>6</v>
      </c>
      <c r="F4324" s="1143" t="str">
        <f t="shared" si="134"/>
        <v>02.09.01.36.006</v>
      </c>
      <c r="G4324" s="1144"/>
      <c r="H4324" s="1142" t="s">
        <v>4839</v>
      </c>
      <c r="J4324" s="1142" t="str">
        <f t="shared" si="135"/>
        <v>02.09.01.36.006 Roughness Tester</v>
      </c>
    </row>
    <row r="4325" spans="1:10" x14ac:dyDescent="0.25">
      <c r="A4325" s="1142">
        <v>2</v>
      </c>
      <c r="B4325" s="1142">
        <v>9</v>
      </c>
      <c r="C4325" s="1142">
        <v>1</v>
      </c>
      <c r="D4325" s="1142">
        <v>36</v>
      </c>
      <c r="E4325" s="1142">
        <v>7</v>
      </c>
      <c r="F4325" s="1143" t="str">
        <f t="shared" si="134"/>
        <v>02.09.01.36.007</v>
      </c>
      <c r="G4325" s="1144"/>
      <c r="H4325" s="1142" t="s">
        <v>4840</v>
      </c>
      <c r="J4325" s="1142" t="str">
        <f t="shared" si="135"/>
        <v>02.09.01.36.007 Flatness Instrument and Tools Greate &amp; Acrewa</v>
      </c>
    </row>
    <row r="4326" spans="1:10" x14ac:dyDescent="0.25">
      <c r="A4326" s="1142">
        <v>2</v>
      </c>
      <c r="B4326" s="1142">
        <v>9</v>
      </c>
      <c r="C4326" s="1142">
        <v>1</v>
      </c>
      <c r="D4326" s="1142">
        <v>36</v>
      </c>
      <c r="E4326" s="1142">
        <v>8</v>
      </c>
      <c r="F4326" s="1143" t="str">
        <f t="shared" si="134"/>
        <v>02.09.01.36.008</v>
      </c>
      <c r="G4326" s="1144"/>
      <c r="H4326" s="1142" t="s">
        <v>4841</v>
      </c>
      <c r="J4326" s="1142" t="str">
        <f t="shared" si="135"/>
        <v>02.09.01.36.008 Profile Measuring Instrument</v>
      </c>
    </row>
    <row r="4327" spans="1:10" x14ac:dyDescent="0.25">
      <c r="A4327" s="1142">
        <v>2</v>
      </c>
      <c r="B4327" s="1142">
        <v>9</v>
      </c>
      <c r="C4327" s="1142">
        <v>1</v>
      </c>
      <c r="D4327" s="1142">
        <v>36</v>
      </c>
      <c r="E4327" s="1142">
        <v>9</v>
      </c>
      <c r="F4327" s="1143" t="str">
        <f t="shared" si="134"/>
        <v>02.09.01.36.009</v>
      </c>
      <c r="G4327" s="1144"/>
      <c r="H4327" s="1142" t="s">
        <v>4842</v>
      </c>
      <c r="J4327" s="1142" t="str">
        <f t="shared" si="135"/>
        <v>02.09.01.36.009 Tredhing &amp; Leveling Instrument</v>
      </c>
    </row>
    <row r="4328" spans="1:10" x14ac:dyDescent="0.25">
      <c r="A4328" s="1142">
        <v>2</v>
      </c>
      <c r="B4328" s="1142">
        <v>9</v>
      </c>
      <c r="C4328" s="1142">
        <v>1</v>
      </c>
      <c r="D4328" s="1142">
        <v>36</v>
      </c>
      <c r="E4328" s="1142">
        <v>10</v>
      </c>
      <c r="F4328" s="1143" t="str">
        <f t="shared" si="134"/>
        <v>02.09.01.36.010</v>
      </c>
      <c r="G4328" s="1144"/>
      <c r="H4328" s="1142" t="s">
        <v>4843</v>
      </c>
      <c r="J4328" s="1142" t="str">
        <f t="shared" si="135"/>
        <v>02.09.01.36.010 Meauring Machine</v>
      </c>
    </row>
    <row r="4329" spans="1:10" x14ac:dyDescent="0.25">
      <c r="A4329" s="1142">
        <v>2</v>
      </c>
      <c r="B4329" s="1142">
        <v>9</v>
      </c>
      <c r="C4329" s="1142">
        <v>1</v>
      </c>
      <c r="D4329" s="1142">
        <v>36</v>
      </c>
      <c r="E4329" s="1142">
        <v>11</v>
      </c>
      <c r="F4329" s="1143" t="str">
        <f t="shared" si="134"/>
        <v>02.09.01.36.011</v>
      </c>
      <c r="G4329" s="1144"/>
      <c r="H4329" s="1142" t="s">
        <v>4844</v>
      </c>
      <c r="J4329" s="1142" t="str">
        <f t="shared" si="135"/>
        <v>02.09.01.36.011 Alat Lab. Matrologie Lain-Lain</v>
      </c>
    </row>
    <row r="4330" spans="1:10" x14ac:dyDescent="0.25">
      <c r="A4330" s="1142">
        <v>2</v>
      </c>
      <c r="B4330" s="1142">
        <v>9</v>
      </c>
      <c r="C4330" s="1142">
        <v>1</v>
      </c>
      <c r="D4330" s="1142">
        <v>37</v>
      </c>
      <c r="E4330" s="1142">
        <v>1</v>
      </c>
      <c r="F4330" s="1143" t="str">
        <f t="shared" si="134"/>
        <v>02.09.01.37.001</v>
      </c>
      <c r="G4330" s="1144"/>
      <c r="H4330" s="1142" t="s">
        <v>4845</v>
      </c>
      <c r="J4330" s="1142" t="str">
        <f t="shared" si="135"/>
        <v>02.09.01.37.001 Tickness Tester</v>
      </c>
    </row>
    <row r="4331" spans="1:10" x14ac:dyDescent="0.25">
      <c r="A4331" s="1142">
        <v>2</v>
      </c>
      <c r="B4331" s="1142">
        <v>9</v>
      </c>
      <c r="C4331" s="1142">
        <v>1</v>
      </c>
      <c r="D4331" s="1142">
        <v>37</v>
      </c>
      <c r="E4331" s="1142">
        <v>2</v>
      </c>
      <c r="F4331" s="1143" t="str">
        <f t="shared" si="134"/>
        <v>02.09.01.37.002</v>
      </c>
      <c r="G4331" s="1144"/>
      <c r="H4331" s="1142" t="s">
        <v>4846</v>
      </c>
      <c r="J4331" s="1142" t="str">
        <f t="shared" si="135"/>
        <v>02.09.01.37.002 Baumeter</v>
      </c>
    </row>
    <row r="4332" spans="1:10" x14ac:dyDescent="0.25">
      <c r="A4332" s="1142">
        <v>2</v>
      </c>
      <c r="B4332" s="1142">
        <v>9</v>
      </c>
      <c r="C4332" s="1142">
        <v>1</v>
      </c>
      <c r="D4332" s="1142">
        <v>37</v>
      </c>
      <c r="E4332" s="1142">
        <v>3</v>
      </c>
      <c r="F4332" s="1143" t="str">
        <f t="shared" si="134"/>
        <v>02.09.01.37.003</v>
      </c>
      <c r="G4332" s="1144"/>
      <c r="H4332" s="1142" t="s">
        <v>4847</v>
      </c>
      <c r="J4332" s="1142" t="str">
        <f t="shared" si="135"/>
        <v>02.09.01.37.003 Drayer</v>
      </c>
    </row>
    <row r="4333" spans="1:10" x14ac:dyDescent="0.25">
      <c r="A4333" s="1142">
        <v>2</v>
      </c>
      <c r="B4333" s="1142">
        <v>9</v>
      </c>
      <c r="C4333" s="1142">
        <v>1</v>
      </c>
      <c r="D4333" s="1142">
        <v>37</v>
      </c>
      <c r="E4333" s="1142">
        <v>4</v>
      </c>
      <c r="F4333" s="1143" t="str">
        <f t="shared" si="134"/>
        <v>02.09.01.37.004</v>
      </c>
      <c r="G4333" s="1144"/>
      <c r="H4333" s="1142" t="s">
        <v>4848</v>
      </c>
      <c r="J4333" s="1142" t="str">
        <f t="shared" si="135"/>
        <v>02.09.01.37.004 Bak electronic</v>
      </c>
    </row>
    <row r="4334" spans="1:10" x14ac:dyDescent="0.25">
      <c r="A4334" s="1142">
        <v>2</v>
      </c>
      <c r="B4334" s="1142">
        <v>9</v>
      </c>
      <c r="C4334" s="1142">
        <v>1</v>
      </c>
      <c r="D4334" s="1142">
        <v>37</v>
      </c>
      <c r="E4334" s="1142">
        <v>5</v>
      </c>
      <c r="F4334" s="1143" t="str">
        <f t="shared" si="134"/>
        <v>02.09.01.37.005</v>
      </c>
      <c r="G4334" s="1144"/>
      <c r="H4334" s="1142" t="s">
        <v>2524</v>
      </c>
      <c r="J4334" s="1142" t="str">
        <f t="shared" si="135"/>
        <v>02.09.01.37.005 Rectifier</v>
      </c>
    </row>
    <row r="4335" spans="1:10" x14ac:dyDescent="0.25">
      <c r="A4335" s="1142">
        <v>2</v>
      </c>
      <c r="B4335" s="1142">
        <v>9</v>
      </c>
      <c r="C4335" s="1142">
        <v>1</v>
      </c>
      <c r="D4335" s="1142">
        <v>37</v>
      </c>
      <c r="E4335" s="1142">
        <v>6</v>
      </c>
      <c r="F4335" s="1143" t="str">
        <f t="shared" si="134"/>
        <v>02.09.01.37.006</v>
      </c>
      <c r="G4335" s="1144"/>
      <c r="H4335" s="1142" t="s">
        <v>4849</v>
      </c>
      <c r="J4335" s="1142" t="str">
        <f t="shared" si="135"/>
        <v>02.09.01.37.006 Burner</v>
      </c>
    </row>
    <row r="4336" spans="1:10" x14ac:dyDescent="0.25">
      <c r="A4336" s="1142">
        <v>2</v>
      </c>
      <c r="B4336" s="1142">
        <v>9</v>
      </c>
      <c r="C4336" s="1142">
        <v>1</v>
      </c>
      <c r="D4336" s="1142">
        <v>37</v>
      </c>
      <c r="E4336" s="1142">
        <v>7</v>
      </c>
      <c r="F4336" s="1143" t="str">
        <f t="shared" si="134"/>
        <v>02.09.01.37.007</v>
      </c>
      <c r="G4336" s="1144"/>
      <c r="H4336" s="1142" t="s">
        <v>4850</v>
      </c>
      <c r="J4336" s="1142" t="str">
        <f t="shared" si="135"/>
        <v>02.09.01.37.007 Heater</v>
      </c>
    </row>
    <row r="4337" spans="1:10" x14ac:dyDescent="0.25">
      <c r="A4337" s="1142">
        <v>2</v>
      </c>
      <c r="B4337" s="1142">
        <v>9</v>
      </c>
      <c r="C4337" s="1142">
        <v>1</v>
      </c>
      <c r="D4337" s="1142">
        <v>37</v>
      </c>
      <c r="E4337" s="1142">
        <v>8</v>
      </c>
      <c r="F4337" s="1143" t="str">
        <f t="shared" si="134"/>
        <v>02.09.01.37.008</v>
      </c>
      <c r="G4337" s="1144"/>
      <c r="H4337" s="1142" t="s">
        <v>4851</v>
      </c>
      <c r="J4337" s="1142" t="str">
        <f t="shared" si="135"/>
        <v>02.09.01.37.008 Alat Lab. Proses Pelapisan Lain-Lain</v>
      </c>
    </row>
    <row r="4338" spans="1:10" x14ac:dyDescent="0.25">
      <c r="A4338" s="1142">
        <v>2</v>
      </c>
      <c r="B4338" s="1142">
        <v>9</v>
      </c>
      <c r="C4338" s="1142">
        <v>1</v>
      </c>
      <c r="D4338" s="1142">
        <v>38</v>
      </c>
      <c r="E4338" s="1142">
        <v>1</v>
      </c>
      <c r="F4338" s="1143" t="str">
        <f t="shared" si="134"/>
        <v>02.09.01.38.001</v>
      </c>
      <c r="G4338" s="1144"/>
      <c r="H4338" s="1142" t="s">
        <v>4852</v>
      </c>
      <c r="J4338" s="1142" t="str">
        <f t="shared" si="135"/>
        <v>02.09.01.38.001 Dapur Pengerasan Industri</v>
      </c>
    </row>
    <row r="4339" spans="1:10" x14ac:dyDescent="0.25">
      <c r="A4339" s="1142">
        <v>2</v>
      </c>
      <c r="B4339" s="1142">
        <v>9</v>
      </c>
      <c r="C4339" s="1142">
        <v>1</v>
      </c>
      <c r="D4339" s="1142">
        <v>38</v>
      </c>
      <c r="E4339" s="1142">
        <v>2</v>
      </c>
      <c r="F4339" s="1143" t="str">
        <f t="shared" si="134"/>
        <v>02.09.01.38.002</v>
      </c>
      <c r="G4339" s="1144"/>
      <c r="H4339" s="1142" t="s">
        <v>4853</v>
      </c>
      <c r="J4339" s="1142" t="str">
        <f t="shared" si="135"/>
        <v>02.09.01.38.002 Dapur Pemanas Garam</v>
      </c>
    </row>
    <row r="4340" spans="1:10" x14ac:dyDescent="0.25">
      <c r="A4340" s="1142">
        <v>2</v>
      </c>
      <c r="B4340" s="1142">
        <v>9</v>
      </c>
      <c r="C4340" s="1142">
        <v>1</v>
      </c>
      <c r="D4340" s="1142">
        <v>38</v>
      </c>
      <c r="E4340" s="1142">
        <v>3</v>
      </c>
      <c r="F4340" s="1143" t="str">
        <f t="shared" si="134"/>
        <v>02.09.01.38.003</v>
      </c>
      <c r="G4340" s="1144"/>
      <c r="H4340" s="1142" t="s">
        <v>4854</v>
      </c>
      <c r="J4340" s="1142" t="str">
        <f t="shared" si="135"/>
        <v>02.09.01.38.003 Dapur Kamar</v>
      </c>
    </row>
    <row r="4341" spans="1:10" x14ac:dyDescent="0.25">
      <c r="A4341" s="1142">
        <v>2</v>
      </c>
      <c r="B4341" s="1142">
        <v>9</v>
      </c>
      <c r="C4341" s="1142">
        <v>1</v>
      </c>
      <c r="D4341" s="1142">
        <v>38</v>
      </c>
      <c r="E4341" s="1142">
        <v>4</v>
      </c>
      <c r="F4341" s="1143" t="str">
        <f t="shared" si="134"/>
        <v>02.09.01.38.004</v>
      </c>
      <c r="G4341" s="1144"/>
      <c r="H4341" s="1142" t="s">
        <v>4855</v>
      </c>
      <c r="J4341" s="1142" t="str">
        <f t="shared" si="135"/>
        <v>02.09.01.38.004 Sand Blisting</v>
      </c>
    </row>
    <row r="4342" spans="1:10" x14ac:dyDescent="0.25">
      <c r="A4342" s="1142">
        <v>2</v>
      </c>
      <c r="B4342" s="1142">
        <v>9</v>
      </c>
      <c r="C4342" s="1142">
        <v>1</v>
      </c>
      <c r="D4342" s="1142">
        <v>38</v>
      </c>
      <c r="E4342" s="1142">
        <v>5</v>
      </c>
      <c r="F4342" s="1143" t="str">
        <f t="shared" si="134"/>
        <v>02.09.01.38.005</v>
      </c>
      <c r="G4342" s="1144"/>
      <c r="H4342" s="1142" t="s">
        <v>4856</v>
      </c>
      <c r="J4342" s="1142" t="str">
        <f t="shared" si="135"/>
        <v>02.09.01.38.005 Dapur Temper</v>
      </c>
    </row>
    <row r="4343" spans="1:10" x14ac:dyDescent="0.25">
      <c r="A4343" s="1142">
        <v>2</v>
      </c>
      <c r="B4343" s="1142">
        <v>9</v>
      </c>
      <c r="C4343" s="1142">
        <v>1</v>
      </c>
      <c r="D4343" s="1142">
        <v>38</v>
      </c>
      <c r="E4343" s="1142">
        <v>6</v>
      </c>
      <c r="F4343" s="1143" t="str">
        <f t="shared" si="134"/>
        <v>02.09.01.38.006</v>
      </c>
      <c r="G4343" s="1144"/>
      <c r="H4343" s="1142" t="s">
        <v>4857</v>
      </c>
      <c r="J4343" s="1142" t="str">
        <f t="shared" si="135"/>
        <v>02.09.01.38.006 Bak Pendingin</v>
      </c>
    </row>
    <row r="4344" spans="1:10" x14ac:dyDescent="0.25">
      <c r="A4344" s="1142">
        <v>2</v>
      </c>
      <c r="B4344" s="1142">
        <v>9</v>
      </c>
      <c r="C4344" s="1142">
        <v>1</v>
      </c>
      <c r="D4344" s="1142">
        <v>38</v>
      </c>
      <c r="E4344" s="1142">
        <v>7</v>
      </c>
      <c r="F4344" s="1143" t="str">
        <f t="shared" si="134"/>
        <v>02.09.01.38.007</v>
      </c>
      <c r="G4344" s="1144"/>
      <c r="H4344" s="1142" t="s">
        <v>4858</v>
      </c>
      <c r="J4344" s="1142" t="str">
        <f t="shared" si="135"/>
        <v>02.09.01.38.007 Crane</v>
      </c>
    </row>
    <row r="4345" spans="1:10" x14ac:dyDescent="0.25">
      <c r="A4345" s="1142">
        <v>2</v>
      </c>
      <c r="B4345" s="1142">
        <v>9</v>
      </c>
      <c r="C4345" s="1142">
        <v>1</v>
      </c>
      <c r="D4345" s="1142">
        <v>38</v>
      </c>
      <c r="E4345" s="1142">
        <v>8</v>
      </c>
      <c r="F4345" s="1143" t="str">
        <f t="shared" si="134"/>
        <v>02.09.01.38.008</v>
      </c>
      <c r="G4345" s="1144"/>
      <c r="H4345" s="1142" t="s">
        <v>4859</v>
      </c>
      <c r="J4345" s="1142" t="str">
        <f t="shared" si="135"/>
        <v>02.09.01.38.008 Tempat Penyimpanan Garam</v>
      </c>
    </row>
    <row r="4346" spans="1:10" x14ac:dyDescent="0.25">
      <c r="A4346" s="1142">
        <v>2</v>
      </c>
      <c r="B4346" s="1142">
        <v>9</v>
      </c>
      <c r="C4346" s="1142">
        <v>1</v>
      </c>
      <c r="D4346" s="1142">
        <v>38</v>
      </c>
      <c r="E4346" s="1142">
        <v>9</v>
      </c>
      <c r="F4346" s="1143" t="str">
        <f t="shared" si="134"/>
        <v>02.09.01.38.009</v>
      </c>
      <c r="G4346" s="1144"/>
      <c r="H4346" s="1142" t="s">
        <v>4860</v>
      </c>
      <c r="J4346" s="1142" t="str">
        <f t="shared" si="135"/>
        <v>02.09.01.38.009 Penetral Cyarida</v>
      </c>
    </row>
    <row r="4347" spans="1:10" x14ac:dyDescent="0.25">
      <c r="A4347" s="1142">
        <v>2</v>
      </c>
      <c r="B4347" s="1142">
        <v>9</v>
      </c>
      <c r="C4347" s="1142">
        <v>1</v>
      </c>
      <c r="D4347" s="1142">
        <v>38</v>
      </c>
      <c r="E4347" s="1142">
        <v>10</v>
      </c>
      <c r="F4347" s="1143" t="str">
        <f t="shared" si="134"/>
        <v>02.09.01.38.010</v>
      </c>
      <c r="G4347" s="1144"/>
      <c r="H4347" s="1142" t="s">
        <v>4861</v>
      </c>
      <c r="J4347" s="1142" t="str">
        <f t="shared" si="135"/>
        <v>02.09.01.38.010 Exhaust Fan</v>
      </c>
    </row>
    <row r="4348" spans="1:10" x14ac:dyDescent="0.25">
      <c r="A4348" s="1142">
        <v>2</v>
      </c>
      <c r="B4348" s="1142">
        <v>9</v>
      </c>
      <c r="C4348" s="1142">
        <v>1</v>
      </c>
      <c r="D4348" s="1142">
        <v>38</v>
      </c>
      <c r="E4348" s="1142">
        <v>11</v>
      </c>
      <c r="F4348" s="1143" t="str">
        <f t="shared" si="134"/>
        <v>02.09.01.38.011</v>
      </c>
      <c r="G4348" s="1144"/>
      <c r="H4348" s="1142" t="s">
        <v>4862</v>
      </c>
      <c r="J4348" s="1142" t="str">
        <f t="shared" si="135"/>
        <v>02.09.01.38.011 Clearing Instalation</v>
      </c>
    </row>
    <row r="4349" spans="1:10" x14ac:dyDescent="0.25">
      <c r="A4349" s="1142">
        <v>2</v>
      </c>
      <c r="B4349" s="1142">
        <v>9</v>
      </c>
      <c r="C4349" s="1142">
        <v>1</v>
      </c>
      <c r="D4349" s="1142">
        <v>38</v>
      </c>
      <c r="E4349" s="1142">
        <v>12</v>
      </c>
      <c r="F4349" s="1143" t="str">
        <f t="shared" si="134"/>
        <v>02.09.01.38.012</v>
      </c>
      <c r="G4349" s="1144"/>
      <c r="H4349" s="1142" t="s">
        <v>4863</v>
      </c>
      <c r="J4349" s="1142" t="str">
        <f t="shared" si="135"/>
        <v>02.09.01.38.012 ALat Lab. Proses Pengolahan Lain-Lain</v>
      </c>
    </row>
    <row r="4350" spans="1:10" x14ac:dyDescent="0.25">
      <c r="A4350" s="1142">
        <v>2</v>
      </c>
      <c r="B4350" s="1142">
        <v>9</v>
      </c>
      <c r="C4350" s="1142">
        <v>1</v>
      </c>
      <c r="D4350" s="1142">
        <v>39</v>
      </c>
      <c r="E4350" s="1142">
        <v>1</v>
      </c>
      <c r="F4350" s="1143" t="str">
        <f t="shared" si="134"/>
        <v>02.09.01.39.001</v>
      </c>
      <c r="G4350" s="1144"/>
      <c r="H4350" s="1142" t="s">
        <v>4864</v>
      </c>
      <c r="J4350" s="1142" t="str">
        <f t="shared" si="135"/>
        <v>02.09.01.39.001 Penyisir Serat Alami</v>
      </c>
    </row>
    <row r="4351" spans="1:10" x14ac:dyDescent="0.25">
      <c r="A4351" s="1142">
        <v>2</v>
      </c>
      <c r="B4351" s="1142">
        <v>9</v>
      </c>
      <c r="C4351" s="1142">
        <v>1</v>
      </c>
      <c r="D4351" s="1142">
        <v>39</v>
      </c>
      <c r="E4351" s="1142">
        <v>2</v>
      </c>
      <c r="F4351" s="1143" t="str">
        <f t="shared" si="134"/>
        <v>02.09.01.39.002</v>
      </c>
      <c r="G4351" s="1144"/>
      <c r="H4351" s="1142" t="s">
        <v>4865</v>
      </c>
      <c r="J4351" s="1142" t="str">
        <f t="shared" si="135"/>
        <v>02.09.01.39.002 Dekortasi</v>
      </c>
    </row>
    <row r="4352" spans="1:10" x14ac:dyDescent="0.25">
      <c r="A4352" s="1142">
        <v>2</v>
      </c>
      <c r="B4352" s="1142">
        <v>9</v>
      </c>
      <c r="C4352" s="1142">
        <v>1</v>
      </c>
      <c r="D4352" s="1142">
        <v>39</v>
      </c>
      <c r="E4352" s="1142">
        <v>3</v>
      </c>
      <c r="F4352" s="1143" t="str">
        <f t="shared" si="134"/>
        <v>02.09.01.39.003</v>
      </c>
      <c r="G4352" s="1144"/>
      <c r="H4352" s="1142" t="s">
        <v>4866</v>
      </c>
      <c r="J4352" s="1142" t="str">
        <f t="shared" si="135"/>
        <v>02.09.01.39.003 Mesin Vernekel</v>
      </c>
    </row>
    <row r="4353" spans="1:10" x14ac:dyDescent="0.25">
      <c r="A4353" s="1142">
        <v>2</v>
      </c>
      <c r="B4353" s="1142">
        <v>9</v>
      </c>
      <c r="C4353" s="1142">
        <v>1</v>
      </c>
      <c r="D4353" s="1142">
        <v>39</v>
      </c>
      <c r="E4353" s="1142">
        <v>4</v>
      </c>
      <c r="F4353" s="1143" t="str">
        <f t="shared" si="134"/>
        <v>02.09.01.39.004</v>
      </c>
      <c r="G4353" s="1144"/>
      <c r="H4353" s="1142" t="s">
        <v>4867</v>
      </c>
      <c r="J4353" s="1142" t="str">
        <f t="shared" si="135"/>
        <v>02.09.01.39.004 Mesin Selektion Sutera</v>
      </c>
    </row>
    <row r="4354" spans="1:10" x14ac:dyDescent="0.25">
      <c r="A4354" s="1142">
        <v>2</v>
      </c>
      <c r="B4354" s="1142">
        <v>9</v>
      </c>
      <c r="C4354" s="1142">
        <v>1</v>
      </c>
      <c r="D4354" s="1142">
        <v>39</v>
      </c>
      <c r="E4354" s="1142">
        <v>5</v>
      </c>
      <c r="F4354" s="1143" t="str">
        <f t="shared" si="134"/>
        <v>02.09.01.39.005</v>
      </c>
      <c r="G4354" s="1144"/>
      <c r="H4354" s="1142" t="s">
        <v>4868</v>
      </c>
      <c r="J4354" s="1142" t="str">
        <f t="shared" si="135"/>
        <v>02.09.01.39.005 Mesin Hani Tangan</v>
      </c>
    </row>
    <row r="4355" spans="1:10" x14ac:dyDescent="0.25">
      <c r="A4355" s="1142">
        <v>2</v>
      </c>
      <c r="B4355" s="1142">
        <v>9</v>
      </c>
      <c r="C4355" s="1142">
        <v>1</v>
      </c>
      <c r="D4355" s="1142">
        <v>39</v>
      </c>
      <c r="E4355" s="1142">
        <v>6</v>
      </c>
      <c r="F4355" s="1143" t="str">
        <f t="shared" si="134"/>
        <v>02.09.01.39.006</v>
      </c>
      <c r="G4355" s="1144"/>
      <c r="H4355" s="1142" t="s">
        <v>4869</v>
      </c>
      <c r="J4355" s="1142" t="str">
        <f t="shared" si="135"/>
        <v>02.09.01.39.006 Alat Kebut</v>
      </c>
    </row>
    <row r="4356" spans="1:10" x14ac:dyDescent="0.25">
      <c r="A4356" s="1142">
        <v>2</v>
      </c>
      <c r="B4356" s="1142">
        <v>9</v>
      </c>
      <c r="C4356" s="1142">
        <v>1</v>
      </c>
      <c r="D4356" s="1142">
        <v>39</v>
      </c>
      <c r="E4356" s="1142">
        <v>7</v>
      </c>
      <c r="F4356" s="1143" t="str">
        <f t="shared" ref="F4356:F4419" si="136">IF(A4356&lt;&gt;"",RIGHT("0"&amp;A4356,2)&amp;"."&amp;RIGHT("0"&amp;B4356,2)&amp;"."&amp;RIGHT("0"&amp;C4356,2)&amp;"."&amp;RIGHT("0"&amp;D4356,2)&amp;"."&amp;IF(LEN(E4356)&lt;3,RIGHT("00"&amp;E4356,3),E4356),"")</f>
        <v>02.09.01.39.007</v>
      </c>
      <c r="G4356" s="1144"/>
      <c r="H4356" s="1142" t="s">
        <v>4870</v>
      </c>
      <c r="J4356" s="1142" t="str">
        <f t="shared" ref="J4356:J4419" si="137">F4356&amp;" "&amp;H4356</f>
        <v>02.09.01.39.007 Mesin Dobby</v>
      </c>
    </row>
    <row r="4357" spans="1:10" x14ac:dyDescent="0.25">
      <c r="A4357" s="1142">
        <v>2</v>
      </c>
      <c r="B4357" s="1142">
        <v>9</v>
      </c>
      <c r="C4357" s="1142">
        <v>1</v>
      </c>
      <c r="D4357" s="1142">
        <v>39</v>
      </c>
      <c r="E4357" s="1142">
        <v>8</v>
      </c>
      <c r="F4357" s="1143" t="str">
        <f t="shared" si="136"/>
        <v>02.09.01.39.008</v>
      </c>
      <c r="G4357" s="1144"/>
      <c r="H4357" s="1142" t="s">
        <v>4871</v>
      </c>
      <c r="J4357" s="1142" t="str">
        <f t="shared" si="137"/>
        <v>02.09.01.39.008 Mesin Jacguard</v>
      </c>
    </row>
    <row r="4358" spans="1:10" x14ac:dyDescent="0.25">
      <c r="A4358" s="1142">
        <v>2</v>
      </c>
      <c r="B4358" s="1142">
        <v>9</v>
      </c>
      <c r="C4358" s="1142">
        <v>1</v>
      </c>
      <c r="D4358" s="1142">
        <v>39</v>
      </c>
      <c r="E4358" s="1142">
        <v>9</v>
      </c>
      <c r="F4358" s="1143" t="str">
        <f t="shared" si="136"/>
        <v>02.09.01.39.009</v>
      </c>
      <c r="G4358" s="1144"/>
      <c r="H4358" s="1142" t="s">
        <v>4872</v>
      </c>
      <c r="J4358" s="1142" t="str">
        <f t="shared" si="137"/>
        <v>02.09.01.39.009 Mesin Pelobang Karton</v>
      </c>
    </row>
    <row r="4359" spans="1:10" x14ac:dyDescent="0.25">
      <c r="A4359" s="1142">
        <v>2</v>
      </c>
      <c r="B4359" s="1142">
        <v>9</v>
      </c>
      <c r="C4359" s="1142">
        <v>1</v>
      </c>
      <c r="D4359" s="1142">
        <v>39</v>
      </c>
      <c r="E4359" s="1142">
        <v>10</v>
      </c>
      <c r="F4359" s="1143" t="str">
        <f t="shared" si="136"/>
        <v>02.09.01.39.010</v>
      </c>
      <c r="G4359" s="1144"/>
      <c r="H4359" s="1142" t="s">
        <v>4873</v>
      </c>
      <c r="J4359" s="1142" t="str">
        <f t="shared" si="137"/>
        <v>02.09.01.39.010 Mesin Panding</v>
      </c>
    </row>
    <row r="4360" spans="1:10" x14ac:dyDescent="0.25">
      <c r="A4360" s="1142">
        <v>2</v>
      </c>
      <c r="B4360" s="1142">
        <v>9</v>
      </c>
      <c r="C4360" s="1142">
        <v>1</v>
      </c>
      <c r="D4360" s="1142">
        <v>39</v>
      </c>
      <c r="E4360" s="1142">
        <v>11</v>
      </c>
      <c r="F4360" s="1143" t="str">
        <f t="shared" si="136"/>
        <v>02.09.01.39.011</v>
      </c>
      <c r="G4360" s="1144"/>
      <c r="H4360" s="1142" t="s">
        <v>4874</v>
      </c>
      <c r="J4360" s="1142" t="str">
        <f t="shared" si="137"/>
        <v>02.09.01.39.011 Pinstenter</v>
      </c>
    </row>
    <row r="4361" spans="1:10" x14ac:dyDescent="0.25">
      <c r="A4361" s="1142">
        <v>2</v>
      </c>
      <c r="B4361" s="1142">
        <v>9</v>
      </c>
      <c r="C4361" s="1142">
        <v>1</v>
      </c>
      <c r="D4361" s="1142">
        <v>39</v>
      </c>
      <c r="E4361" s="1142">
        <v>12</v>
      </c>
      <c r="F4361" s="1143" t="str">
        <f t="shared" si="136"/>
        <v>02.09.01.39.012</v>
      </c>
      <c r="G4361" s="1144"/>
      <c r="H4361" s="1142" t="s">
        <v>4875</v>
      </c>
      <c r="J4361" s="1142" t="str">
        <f t="shared" si="137"/>
        <v>02.09.01.39.012 HT Dying</v>
      </c>
    </row>
    <row r="4362" spans="1:10" x14ac:dyDescent="0.25">
      <c r="A4362" s="1142">
        <v>2</v>
      </c>
      <c r="B4362" s="1142">
        <v>9</v>
      </c>
      <c r="C4362" s="1142">
        <v>1</v>
      </c>
      <c r="D4362" s="1142">
        <v>39</v>
      </c>
      <c r="E4362" s="1142">
        <v>13</v>
      </c>
      <c r="F4362" s="1143" t="str">
        <f t="shared" si="136"/>
        <v>02.09.01.39.013</v>
      </c>
      <c r="G4362" s="1144"/>
      <c r="H4362" s="1142" t="s">
        <v>1340</v>
      </c>
      <c r="J4362" s="1142" t="str">
        <f t="shared" si="137"/>
        <v>02.09.01.39.013 Mesin Celup</v>
      </c>
    </row>
    <row r="4363" spans="1:10" x14ac:dyDescent="0.25">
      <c r="A4363" s="1142">
        <v>2</v>
      </c>
      <c r="B4363" s="1142">
        <v>9</v>
      </c>
      <c r="C4363" s="1142">
        <v>1</v>
      </c>
      <c r="D4363" s="1142">
        <v>39</v>
      </c>
      <c r="E4363" s="1142">
        <v>14</v>
      </c>
      <c r="F4363" s="1143" t="str">
        <f t="shared" si="136"/>
        <v>02.09.01.39.014</v>
      </c>
      <c r="G4363" s="1144"/>
      <c r="H4363" s="1142" t="s">
        <v>4876</v>
      </c>
      <c r="J4363" s="1142" t="str">
        <f t="shared" si="137"/>
        <v>02.09.01.39.014 Mesin Bleaching</v>
      </c>
    </row>
    <row r="4364" spans="1:10" x14ac:dyDescent="0.25">
      <c r="A4364" s="1142">
        <v>2</v>
      </c>
      <c r="B4364" s="1142">
        <v>9</v>
      </c>
      <c r="C4364" s="1142">
        <v>1</v>
      </c>
      <c r="D4364" s="1142">
        <v>39</v>
      </c>
      <c r="E4364" s="1142">
        <v>15</v>
      </c>
      <c r="F4364" s="1143" t="str">
        <f t="shared" si="136"/>
        <v>02.09.01.39.015</v>
      </c>
      <c r="G4364" s="1144"/>
      <c r="H4364" s="1142" t="s">
        <v>4877</v>
      </c>
      <c r="J4364" s="1142" t="str">
        <f t="shared" si="137"/>
        <v>02.09.01.39.015 Mesin Spreding Cut</v>
      </c>
    </row>
    <row r="4365" spans="1:10" x14ac:dyDescent="0.25">
      <c r="A4365" s="1142">
        <v>2</v>
      </c>
      <c r="B4365" s="1142">
        <v>9</v>
      </c>
      <c r="C4365" s="1142">
        <v>1</v>
      </c>
      <c r="D4365" s="1142">
        <v>39</v>
      </c>
      <c r="E4365" s="1142">
        <v>16</v>
      </c>
      <c r="F4365" s="1143" t="str">
        <f t="shared" si="136"/>
        <v>02.09.01.39.016</v>
      </c>
      <c r="G4365" s="1144"/>
      <c r="H4365" s="1142" t="s">
        <v>4878</v>
      </c>
      <c r="J4365" s="1142" t="str">
        <f t="shared" si="137"/>
        <v>02.09.01.39.016 Mesin Blindstich</v>
      </c>
    </row>
    <row r="4366" spans="1:10" x14ac:dyDescent="0.25">
      <c r="A4366" s="1142">
        <v>2</v>
      </c>
      <c r="B4366" s="1142">
        <v>9</v>
      </c>
      <c r="C4366" s="1142">
        <v>1</v>
      </c>
      <c r="D4366" s="1142">
        <v>39</v>
      </c>
      <c r="E4366" s="1142">
        <v>17</v>
      </c>
      <c r="F4366" s="1143" t="str">
        <f t="shared" si="136"/>
        <v>02.09.01.39.017</v>
      </c>
      <c r="G4366" s="1144"/>
      <c r="H4366" s="1142" t="s">
        <v>4879</v>
      </c>
      <c r="J4366" s="1142" t="str">
        <f t="shared" si="137"/>
        <v>02.09.01.39.017 Mesin Jahit Lockstitik</v>
      </c>
    </row>
    <row r="4367" spans="1:10" x14ac:dyDescent="0.25">
      <c r="A4367" s="1142">
        <v>2</v>
      </c>
      <c r="B4367" s="1142">
        <v>9</v>
      </c>
      <c r="C4367" s="1142">
        <v>1</v>
      </c>
      <c r="D4367" s="1142">
        <v>39</v>
      </c>
      <c r="E4367" s="1142">
        <v>18</v>
      </c>
      <c r="F4367" s="1143" t="str">
        <f t="shared" si="136"/>
        <v>02.09.01.39.018</v>
      </c>
      <c r="G4367" s="1144"/>
      <c r="H4367" s="1142" t="s">
        <v>4880</v>
      </c>
      <c r="J4367" s="1142" t="str">
        <f t="shared" si="137"/>
        <v>02.09.01.39.018 Thead Overage Stich</v>
      </c>
    </row>
    <row r="4368" spans="1:10" x14ac:dyDescent="0.25">
      <c r="A4368" s="1142">
        <v>2</v>
      </c>
      <c r="B4368" s="1142">
        <v>9</v>
      </c>
      <c r="C4368" s="1142">
        <v>1</v>
      </c>
      <c r="D4368" s="1142">
        <v>39</v>
      </c>
      <c r="E4368" s="1142">
        <v>19</v>
      </c>
      <c r="F4368" s="1143" t="str">
        <f t="shared" si="136"/>
        <v>02.09.01.39.019</v>
      </c>
      <c r="G4368" s="1144"/>
      <c r="H4368" s="1142" t="s">
        <v>4881</v>
      </c>
      <c r="J4368" s="1142" t="str">
        <f t="shared" si="137"/>
        <v>02.09.01.39.019 Mesin Over Deck</v>
      </c>
    </row>
    <row r="4369" spans="1:10" x14ac:dyDescent="0.25">
      <c r="A4369" s="1142">
        <v>2</v>
      </c>
      <c r="B4369" s="1142">
        <v>9</v>
      </c>
      <c r="C4369" s="1142">
        <v>1</v>
      </c>
      <c r="D4369" s="1142">
        <v>39</v>
      </c>
      <c r="E4369" s="1142">
        <v>20</v>
      </c>
      <c r="F4369" s="1143" t="str">
        <f t="shared" si="136"/>
        <v>02.09.01.39.020</v>
      </c>
      <c r="G4369" s="1144"/>
      <c r="H4369" s="1142" t="s">
        <v>4882</v>
      </c>
      <c r="J4369" s="1142" t="str">
        <f t="shared" si="137"/>
        <v>02.09.01.39.020 Mesin Potong Tegak</v>
      </c>
    </row>
    <row r="4370" spans="1:10" x14ac:dyDescent="0.25">
      <c r="A4370" s="1142">
        <v>2</v>
      </c>
      <c r="B4370" s="1142">
        <v>9</v>
      </c>
      <c r="C4370" s="1142">
        <v>1</v>
      </c>
      <c r="D4370" s="1142">
        <v>39</v>
      </c>
      <c r="E4370" s="1142">
        <v>21</v>
      </c>
      <c r="F4370" s="1143" t="str">
        <f t="shared" si="136"/>
        <v>02.09.01.39.021</v>
      </c>
      <c r="G4370" s="1144"/>
      <c r="H4370" s="1142" t="s">
        <v>4883</v>
      </c>
      <c r="J4370" s="1142" t="str">
        <f t="shared" si="137"/>
        <v>02.09.01.39.021 Mesin Bundar</v>
      </c>
    </row>
    <row r="4371" spans="1:10" x14ac:dyDescent="0.25">
      <c r="A4371" s="1142">
        <v>2</v>
      </c>
      <c r="B4371" s="1142">
        <v>9</v>
      </c>
      <c r="C4371" s="1142">
        <v>1</v>
      </c>
      <c r="D4371" s="1142">
        <v>39</v>
      </c>
      <c r="E4371" s="1142">
        <v>22</v>
      </c>
      <c r="F4371" s="1143" t="str">
        <f t="shared" si="136"/>
        <v>02.09.01.39.022</v>
      </c>
      <c r="G4371" s="1144"/>
      <c r="H4371" s="1142" t="s">
        <v>4884</v>
      </c>
      <c r="J4371" s="1142" t="str">
        <f t="shared" si="137"/>
        <v>02.09.01.39.022 Mesin Jahit Chain Stich</v>
      </c>
    </row>
    <row r="4372" spans="1:10" x14ac:dyDescent="0.25">
      <c r="A4372" s="1142">
        <v>2</v>
      </c>
      <c r="B4372" s="1142">
        <v>9</v>
      </c>
      <c r="C4372" s="1142">
        <v>1</v>
      </c>
      <c r="D4372" s="1142">
        <v>39</v>
      </c>
      <c r="E4372" s="1142">
        <v>23</v>
      </c>
      <c r="F4372" s="1143" t="str">
        <f t="shared" si="136"/>
        <v>02.09.01.39.023</v>
      </c>
      <c r="G4372" s="1144"/>
      <c r="H4372" s="1142" t="s">
        <v>4885</v>
      </c>
      <c r="J4372" s="1142" t="str">
        <f t="shared" si="137"/>
        <v>02.09.01.39.023 Feeds of The Arm</v>
      </c>
    </row>
    <row r="4373" spans="1:10" x14ac:dyDescent="0.25">
      <c r="A4373" s="1142">
        <v>2</v>
      </c>
      <c r="B4373" s="1142">
        <v>9</v>
      </c>
      <c r="C4373" s="1142">
        <v>1</v>
      </c>
      <c r="D4373" s="1142">
        <v>39</v>
      </c>
      <c r="E4373" s="1142">
        <v>24</v>
      </c>
      <c r="F4373" s="1143" t="str">
        <f t="shared" si="136"/>
        <v>02.09.01.39.024</v>
      </c>
      <c r="G4373" s="1144"/>
      <c r="H4373" s="1142" t="s">
        <v>4886</v>
      </c>
      <c r="J4373" s="1142" t="str">
        <f t="shared" si="137"/>
        <v>02.09.01.39.024 Collar Turning Fussing Press Machine</v>
      </c>
    </row>
    <row r="4374" spans="1:10" x14ac:dyDescent="0.25">
      <c r="A4374" s="1142">
        <v>2</v>
      </c>
      <c r="B4374" s="1142">
        <v>9</v>
      </c>
      <c r="C4374" s="1142">
        <v>1</v>
      </c>
      <c r="D4374" s="1142">
        <v>39</v>
      </c>
      <c r="E4374" s="1142">
        <v>25</v>
      </c>
      <c r="F4374" s="1143" t="str">
        <f t="shared" si="136"/>
        <v>02.09.01.39.025</v>
      </c>
      <c r="G4374" s="1144"/>
      <c r="H4374" s="1142" t="s">
        <v>4887</v>
      </c>
      <c r="J4374" s="1142" t="str">
        <f t="shared" si="137"/>
        <v>02.09.01.39.025 Mesin Press Kain</v>
      </c>
    </row>
    <row r="4375" spans="1:10" x14ac:dyDescent="0.25">
      <c r="A4375" s="1142">
        <v>2</v>
      </c>
      <c r="B4375" s="1142">
        <v>9</v>
      </c>
      <c r="C4375" s="1142">
        <v>1</v>
      </c>
      <c r="D4375" s="1142">
        <v>39</v>
      </c>
      <c r="E4375" s="1142">
        <v>26</v>
      </c>
      <c r="F4375" s="1143" t="str">
        <f t="shared" si="136"/>
        <v>02.09.01.39.026</v>
      </c>
      <c r="G4375" s="1144"/>
      <c r="H4375" s="1142" t="s">
        <v>4888</v>
      </c>
      <c r="J4375" s="1142" t="str">
        <f t="shared" si="137"/>
        <v>02.09.01.39.026 Mesin Setrika Uap</v>
      </c>
    </row>
    <row r="4376" spans="1:10" x14ac:dyDescent="0.25">
      <c r="A4376" s="1142">
        <v>2</v>
      </c>
      <c r="B4376" s="1142">
        <v>9</v>
      </c>
      <c r="C4376" s="1142">
        <v>1</v>
      </c>
      <c r="D4376" s="1142">
        <v>39</v>
      </c>
      <c r="E4376" s="1142">
        <v>27</v>
      </c>
      <c r="F4376" s="1143" t="str">
        <f t="shared" si="136"/>
        <v>02.09.01.39.027</v>
      </c>
      <c r="G4376" s="1144"/>
      <c r="H4376" s="1142" t="s">
        <v>4889</v>
      </c>
      <c r="J4376" s="1142" t="str">
        <f t="shared" si="137"/>
        <v>02.09.01.39.027 Mesin Blowing</v>
      </c>
    </row>
    <row r="4377" spans="1:10" x14ac:dyDescent="0.25">
      <c r="A4377" s="1142">
        <v>2</v>
      </c>
      <c r="B4377" s="1142">
        <v>9</v>
      </c>
      <c r="C4377" s="1142">
        <v>1</v>
      </c>
      <c r="D4377" s="1142">
        <v>39</v>
      </c>
      <c r="E4377" s="1142">
        <v>28</v>
      </c>
      <c r="F4377" s="1143" t="str">
        <f t="shared" si="136"/>
        <v>02.09.01.39.028</v>
      </c>
      <c r="G4377" s="1144"/>
      <c r="H4377" s="1142" t="s">
        <v>4890</v>
      </c>
      <c r="J4377" s="1142" t="str">
        <f t="shared" si="137"/>
        <v>02.09.01.39.028 Mesin Carding</v>
      </c>
    </row>
    <row r="4378" spans="1:10" x14ac:dyDescent="0.25">
      <c r="A4378" s="1142">
        <v>2</v>
      </c>
      <c r="B4378" s="1142">
        <v>9</v>
      </c>
      <c r="C4378" s="1142">
        <v>1</v>
      </c>
      <c r="D4378" s="1142">
        <v>39</v>
      </c>
      <c r="E4378" s="1142">
        <v>29</v>
      </c>
      <c r="F4378" s="1143" t="str">
        <f t="shared" si="136"/>
        <v>02.09.01.39.029</v>
      </c>
      <c r="G4378" s="1144"/>
      <c r="H4378" s="1142" t="s">
        <v>4891</v>
      </c>
      <c r="J4378" s="1142" t="str">
        <f t="shared" si="137"/>
        <v>02.09.01.39.029 Mesin Drawing</v>
      </c>
    </row>
    <row r="4379" spans="1:10" x14ac:dyDescent="0.25">
      <c r="A4379" s="1142">
        <v>2</v>
      </c>
      <c r="B4379" s="1142">
        <v>9</v>
      </c>
      <c r="C4379" s="1142">
        <v>1</v>
      </c>
      <c r="D4379" s="1142">
        <v>39</v>
      </c>
      <c r="E4379" s="1142">
        <v>30</v>
      </c>
      <c r="F4379" s="1143" t="str">
        <f t="shared" si="136"/>
        <v>02.09.01.39.030</v>
      </c>
      <c r="G4379" s="1144"/>
      <c r="H4379" s="1142" t="s">
        <v>4892</v>
      </c>
      <c r="J4379" s="1142" t="str">
        <f t="shared" si="137"/>
        <v>02.09.01.39.030 Mesin Spining</v>
      </c>
    </row>
    <row r="4380" spans="1:10" x14ac:dyDescent="0.25">
      <c r="A4380" s="1142">
        <v>2</v>
      </c>
      <c r="B4380" s="1142">
        <v>9</v>
      </c>
      <c r="C4380" s="1142">
        <v>1</v>
      </c>
      <c r="D4380" s="1142">
        <v>39</v>
      </c>
      <c r="E4380" s="1142">
        <v>31</v>
      </c>
      <c r="F4380" s="1143" t="str">
        <f t="shared" si="136"/>
        <v>02.09.01.39.031</v>
      </c>
      <c r="G4380" s="1144"/>
      <c r="H4380" s="1142" t="s">
        <v>4893</v>
      </c>
      <c r="J4380" s="1142" t="str">
        <f t="shared" si="137"/>
        <v>02.09.01.39.031 Mesin Winding</v>
      </c>
    </row>
    <row r="4381" spans="1:10" x14ac:dyDescent="0.25">
      <c r="A4381" s="1142">
        <v>2</v>
      </c>
      <c r="B4381" s="1142">
        <v>9</v>
      </c>
      <c r="C4381" s="1142">
        <v>1</v>
      </c>
      <c r="D4381" s="1142">
        <v>39</v>
      </c>
      <c r="E4381" s="1142">
        <v>32</v>
      </c>
      <c r="F4381" s="1143" t="str">
        <f t="shared" si="136"/>
        <v>02.09.01.39.032</v>
      </c>
      <c r="G4381" s="1144"/>
      <c r="H4381" s="1142" t="s">
        <v>4894</v>
      </c>
      <c r="J4381" s="1142" t="str">
        <f t="shared" si="137"/>
        <v>02.09.01.39.032 Mesin Silver Lap</v>
      </c>
    </row>
    <row r="4382" spans="1:10" x14ac:dyDescent="0.25">
      <c r="A4382" s="1142">
        <v>2</v>
      </c>
      <c r="B4382" s="1142">
        <v>9</v>
      </c>
      <c r="C4382" s="1142">
        <v>1</v>
      </c>
      <c r="D4382" s="1142">
        <v>39</v>
      </c>
      <c r="E4382" s="1142">
        <v>33</v>
      </c>
      <c r="F4382" s="1143" t="str">
        <f t="shared" si="136"/>
        <v>02.09.01.39.033</v>
      </c>
      <c r="G4382" s="1144"/>
      <c r="H4382" s="1142" t="s">
        <v>4895</v>
      </c>
      <c r="J4382" s="1142" t="str">
        <f t="shared" si="137"/>
        <v>02.09.01.39.033 Mesin Rbbon Lap</v>
      </c>
    </row>
    <row r="4383" spans="1:10" x14ac:dyDescent="0.25">
      <c r="A4383" s="1142">
        <v>2</v>
      </c>
      <c r="B4383" s="1142">
        <v>9</v>
      </c>
      <c r="C4383" s="1142">
        <v>1</v>
      </c>
      <c r="D4383" s="1142">
        <v>39</v>
      </c>
      <c r="E4383" s="1142">
        <v>34</v>
      </c>
      <c r="F4383" s="1143" t="str">
        <f t="shared" si="136"/>
        <v>02.09.01.39.034</v>
      </c>
      <c r="G4383" s="1144"/>
      <c r="H4383" s="1142" t="s">
        <v>4896</v>
      </c>
      <c r="J4383" s="1142" t="str">
        <f t="shared" si="137"/>
        <v>02.09.01.39.034 Mesin Combing</v>
      </c>
    </row>
    <row r="4384" spans="1:10" x14ac:dyDescent="0.25">
      <c r="A4384" s="1142">
        <v>2</v>
      </c>
      <c r="B4384" s="1142">
        <v>9</v>
      </c>
      <c r="C4384" s="1142">
        <v>1</v>
      </c>
      <c r="D4384" s="1142">
        <v>39</v>
      </c>
      <c r="E4384" s="1142">
        <v>35</v>
      </c>
      <c r="F4384" s="1143" t="str">
        <f t="shared" si="136"/>
        <v>02.09.01.39.035</v>
      </c>
      <c r="G4384" s="1144"/>
      <c r="H4384" s="1142" t="s">
        <v>4897</v>
      </c>
      <c r="J4384" s="1142" t="str">
        <f t="shared" si="137"/>
        <v>02.09.01.39.035 Mesin Horving</v>
      </c>
    </row>
    <row r="4385" spans="1:10" x14ac:dyDescent="0.25">
      <c r="A4385" s="1142">
        <v>2</v>
      </c>
      <c r="B4385" s="1142">
        <v>9</v>
      </c>
      <c r="C4385" s="1142">
        <v>1</v>
      </c>
      <c r="D4385" s="1142">
        <v>39</v>
      </c>
      <c r="E4385" s="1142">
        <v>36</v>
      </c>
      <c r="F4385" s="1143" t="str">
        <f t="shared" si="136"/>
        <v>02.09.01.39.036</v>
      </c>
      <c r="G4385" s="1144"/>
      <c r="H4385" s="1142" t="s">
        <v>4898</v>
      </c>
      <c r="J4385" s="1142" t="str">
        <f t="shared" si="137"/>
        <v>02.09.01.39.036 Mesin Gintir</v>
      </c>
    </row>
    <row r="4386" spans="1:10" x14ac:dyDescent="0.25">
      <c r="A4386" s="1142">
        <v>2</v>
      </c>
      <c r="B4386" s="1142">
        <v>9</v>
      </c>
      <c r="C4386" s="1142">
        <v>1</v>
      </c>
      <c r="D4386" s="1142">
        <v>39</v>
      </c>
      <c r="E4386" s="1142">
        <v>37</v>
      </c>
      <c r="F4386" s="1143" t="str">
        <f t="shared" si="136"/>
        <v>02.09.01.39.037</v>
      </c>
      <c r="G4386" s="1144"/>
      <c r="H4386" s="1142" t="s">
        <v>4899</v>
      </c>
      <c r="J4386" s="1142" t="str">
        <f t="shared" si="137"/>
        <v>02.09.01.39.037 Mesin Ginning</v>
      </c>
    </row>
    <row r="4387" spans="1:10" x14ac:dyDescent="0.25">
      <c r="A4387" s="1142">
        <v>2</v>
      </c>
      <c r="B4387" s="1142">
        <v>9</v>
      </c>
      <c r="C4387" s="1142">
        <v>1</v>
      </c>
      <c r="D4387" s="1142">
        <v>39</v>
      </c>
      <c r="E4387" s="1142">
        <v>38</v>
      </c>
      <c r="F4387" s="1143" t="str">
        <f t="shared" si="136"/>
        <v>02.09.01.39.038</v>
      </c>
      <c r="G4387" s="1144"/>
      <c r="H4387" s="1142" t="s">
        <v>4900</v>
      </c>
      <c r="J4387" s="1142" t="str">
        <f t="shared" si="137"/>
        <v>02.09.01.39.038 Mesin Tali</v>
      </c>
    </row>
    <row r="4388" spans="1:10" x14ac:dyDescent="0.25">
      <c r="A4388" s="1142">
        <v>2</v>
      </c>
      <c r="B4388" s="1142">
        <v>9</v>
      </c>
      <c r="C4388" s="1142">
        <v>1</v>
      </c>
      <c r="D4388" s="1142">
        <v>39</v>
      </c>
      <c r="E4388" s="1142">
        <v>39</v>
      </c>
      <c r="F4388" s="1143" t="str">
        <f t="shared" si="136"/>
        <v>02.09.01.39.039</v>
      </c>
      <c r="G4388" s="1144"/>
      <c r="H4388" s="1142" t="s">
        <v>4901</v>
      </c>
      <c r="J4388" s="1142" t="str">
        <f t="shared" si="137"/>
        <v>02.09.01.39.039 Mesin Packing Benang</v>
      </c>
    </row>
    <row r="4389" spans="1:10" x14ac:dyDescent="0.25">
      <c r="A4389" s="1142">
        <v>2</v>
      </c>
      <c r="B4389" s="1142">
        <v>9</v>
      </c>
      <c r="C4389" s="1142">
        <v>1</v>
      </c>
      <c r="D4389" s="1142">
        <v>39</v>
      </c>
      <c r="E4389" s="1142">
        <v>40</v>
      </c>
      <c r="F4389" s="1143" t="str">
        <f t="shared" si="136"/>
        <v>02.09.01.39.040</v>
      </c>
      <c r="G4389" s="1144"/>
      <c r="H4389" s="1142" t="s">
        <v>4902</v>
      </c>
      <c r="J4389" s="1142" t="str">
        <f t="shared" si="137"/>
        <v>02.09.01.39.040 Mesin Kanji</v>
      </c>
    </row>
    <row r="4390" spans="1:10" x14ac:dyDescent="0.25">
      <c r="A4390" s="1142">
        <v>2</v>
      </c>
      <c r="B4390" s="1142">
        <v>9</v>
      </c>
      <c r="C4390" s="1142">
        <v>1</v>
      </c>
      <c r="D4390" s="1142">
        <v>39</v>
      </c>
      <c r="E4390" s="1142">
        <v>41</v>
      </c>
      <c r="F4390" s="1143" t="str">
        <f t="shared" si="136"/>
        <v>02.09.01.39.041</v>
      </c>
      <c r="G4390" s="1144"/>
      <c r="H4390" s="1142" t="s">
        <v>4903</v>
      </c>
      <c r="J4390" s="1142" t="str">
        <f t="shared" si="137"/>
        <v>02.09.01.39.041 Mesin Sambung</v>
      </c>
    </row>
    <row r="4391" spans="1:10" x14ac:dyDescent="0.25">
      <c r="A4391" s="1142">
        <v>2</v>
      </c>
      <c r="B4391" s="1142">
        <v>9</v>
      </c>
      <c r="C4391" s="1142">
        <v>1</v>
      </c>
      <c r="D4391" s="1142">
        <v>39</v>
      </c>
      <c r="E4391" s="1142">
        <v>42</v>
      </c>
      <c r="F4391" s="1143" t="str">
        <f t="shared" si="136"/>
        <v>02.09.01.39.042</v>
      </c>
      <c r="G4391" s="1144"/>
      <c r="H4391" s="1142" t="s">
        <v>4904</v>
      </c>
      <c r="J4391" s="1142" t="str">
        <f t="shared" si="137"/>
        <v>02.09.01.39.042 Mesin Cucuk</v>
      </c>
    </row>
    <row r="4392" spans="1:10" x14ac:dyDescent="0.25">
      <c r="A4392" s="1142">
        <v>2</v>
      </c>
      <c r="B4392" s="1142">
        <v>9</v>
      </c>
      <c r="C4392" s="1142">
        <v>1</v>
      </c>
      <c r="D4392" s="1142">
        <v>39</v>
      </c>
      <c r="E4392" s="1142">
        <v>43</v>
      </c>
      <c r="F4392" s="1143" t="str">
        <f t="shared" si="136"/>
        <v>02.09.01.39.043</v>
      </c>
      <c r="G4392" s="1144"/>
      <c r="H4392" s="1142" t="s">
        <v>4905</v>
      </c>
      <c r="J4392" s="1142" t="str">
        <f t="shared" si="137"/>
        <v>02.09.01.39.043 Mesin Cucuk Tangan</v>
      </c>
    </row>
    <row r="4393" spans="1:10" x14ac:dyDescent="0.25">
      <c r="A4393" s="1142">
        <v>2</v>
      </c>
      <c r="B4393" s="1142">
        <v>9</v>
      </c>
      <c r="C4393" s="1142">
        <v>1</v>
      </c>
      <c r="D4393" s="1142">
        <v>39</v>
      </c>
      <c r="E4393" s="1142">
        <v>44</v>
      </c>
      <c r="F4393" s="1143" t="str">
        <f t="shared" si="136"/>
        <v>02.09.01.39.044</v>
      </c>
      <c r="G4393" s="1144"/>
      <c r="H4393" s="1142" t="s">
        <v>4906</v>
      </c>
      <c r="J4393" s="1142" t="str">
        <f t="shared" si="137"/>
        <v>02.09.01.39.044 Mesin Tenun Reeling</v>
      </c>
    </row>
    <row r="4394" spans="1:10" x14ac:dyDescent="0.25">
      <c r="A4394" s="1142">
        <v>2</v>
      </c>
      <c r="B4394" s="1142">
        <v>9</v>
      </c>
      <c r="C4394" s="1142">
        <v>1</v>
      </c>
      <c r="D4394" s="1142">
        <v>39</v>
      </c>
      <c r="E4394" s="1142">
        <v>45</v>
      </c>
      <c r="F4394" s="1143" t="str">
        <f t="shared" si="136"/>
        <v>02.09.01.39.045</v>
      </c>
      <c r="G4394" s="1144"/>
      <c r="H4394" s="1142" t="s">
        <v>4907</v>
      </c>
      <c r="J4394" s="1142" t="str">
        <f t="shared" si="137"/>
        <v>02.09.01.39.045 Mesin Inspeksi Kain</v>
      </c>
    </row>
    <row r="4395" spans="1:10" x14ac:dyDescent="0.25">
      <c r="A4395" s="1142">
        <v>2</v>
      </c>
      <c r="B4395" s="1142">
        <v>9</v>
      </c>
      <c r="C4395" s="1142">
        <v>1</v>
      </c>
      <c r="D4395" s="1142">
        <v>39</v>
      </c>
      <c r="E4395" s="1142">
        <v>46</v>
      </c>
      <c r="F4395" s="1143" t="str">
        <f t="shared" si="136"/>
        <v>02.09.01.39.046</v>
      </c>
      <c r="G4395" s="1144"/>
      <c r="H4395" s="1142" t="s">
        <v>4908</v>
      </c>
      <c r="J4395" s="1142" t="str">
        <f t="shared" si="137"/>
        <v>02.09.01.39.046 Mesin Jahit Dial Lingking</v>
      </c>
    </row>
    <row r="4396" spans="1:10" x14ac:dyDescent="0.25">
      <c r="A4396" s="1142">
        <v>2</v>
      </c>
      <c r="B4396" s="1142">
        <v>9</v>
      </c>
      <c r="C4396" s="1142">
        <v>1</v>
      </c>
      <c r="D4396" s="1142">
        <v>39</v>
      </c>
      <c r="E4396" s="1142">
        <v>47</v>
      </c>
      <c r="F4396" s="1143" t="str">
        <f t="shared" si="136"/>
        <v>02.09.01.39.047</v>
      </c>
      <c r="G4396" s="1144"/>
      <c r="H4396" s="1142" t="s">
        <v>4879</v>
      </c>
      <c r="J4396" s="1142" t="str">
        <f t="shared" si="137"/>
        <v>02.09.01.39.047 Mesin Jahit Lockstitik</v>
      </c>
    </row>
    <row r="4397" spans="1:10" x14ac:dyDescent="0.25">
      <c r="A4397" s="1142">
        <v>2</v>
      </c>
      <c r="B4397" s="1142">
        <v>9</v>
      </c>
      <c r="C4397" s="1142">
        <v>1</v>
      </c>
      <c r="D4397" s="1142">
        <v>39</v>
      </c>
      <c r="E4397" s="1142">
        <v>48</v>
      </c>
      <c r="F4397" s="1143" t="str">
        <f t="shared" si="136"/>
        <v>02.09.01.39.048</v>
      </c>
      <c r="G4397" s="1144"/>
      <c r="H4397" s="1142" t="s">
        <v>4909</v>
      </c>
      <c r="J4397" s="1142" t="str">
        <f t="shared" si="137"/>
        <v>02.09.01.39.048 Mesin Jahit Elastik 5 Benang 3 Jarum</v>
      </c>
    </row>
    <row r="4398" spans="1:10" x14ac:dyDescent="0.25">
      <c r="A4398" s="1142">
        <v>2</v>
      </c>
      <c r="B4398" s="1142">
        <v>9</v>
      </c>
      <c r="C4398" s="1142">
        <v>1</v>
      </c>
      <c r="D4398" s="1142">
        <v>39</v>
      </c>
      <c r="E4398" s="1142">
        <v>49</v>
      </c>
      <c r="F4398" s="1143" t="str">
        <f t="shared" si="136"/>
        <v>02.09.01.39.049</v>
      </c>
      <c r="G4398" s="1144"/>
      <c r="H4398" s="1142" t="s">
        <v>4910</v>
      </c>
      <c r="J4398" s="1142" t="str">
        <f t="shared" si="137"/>
        <v>02.09.01.39.049 Mesin Bordir Highspeed</v>
      </c>
    </row>
    <row r="4399" spans="1:10" x14ac:dyDescent="0.25">
      <c r="A4399" s="1142">
        <v>2</v>
      </c>
      <c r="B4399" s="1142">
        <v>9</v>
      </c>
      <c r="C4399" s="1142">
        <v>1</v>
      </c>
      <c r="D4399" s="1142">
        <v>39</v>
      </c>
      <c r="E4399" s="1142">
        <v>50</v>
      </c>
      <c r="F4399" s="1143" t="str">
        <f t="shared" si="136"/>
        <v>02.09.01.39.050</v>
      </c>
      <c r="G4399" s="1144"/>
      <c r="H4399" s="1142" t="s">
        <v>4911</v>
      </c>
      <c r="J4399" s="1142" t="str">
        <f t="shared" si="137"/>
        <v>02.09.01.39.050 Mesin Jahit Bartracking</v>
      </c>
    </row>
    <row r="4400" spans="1:10" x14ac:dyDescent="0.25">
      <c r="A4400" s="1142">
        <v>2</v>
      </c>
      <c r="B4400" s="1142">
        <v>9</v>
      </c>
      <c r="C4400" s="1142">
        <v>1</v>
      </c>
      <c r="D4400" s="1142">
        <v>39</v>
      </c>
      <c r="E4400" s="1142">
        <v>51</v>
      </c>
      <c r="F4400" s="1143" t="str">
        <f t="shared" si="136"/>
        <v>02.09.01.39.051</v>
      </c>
      <c r="G4400" s="1144"/>
      <c r="H4400" s="1142" t="s">
        <v>4912</v>
      </c>
      <c r="J4400" s="1142" t="str">
        <f t="shared" si="137"/>
        <v>02.09.01.39.051 Mesin Jahit Pasangan Kancing</v>
      </c>
    </row>
    <row r="4401" spans="1:10" x14ac:dyDescent="0.25">
      <c r="A4401" s="1142">
        <v>2</v>
      </c>
      <c r="B4401" s="1142">
        <v>9</v>
      </c>
      <c r="C4401" s="1142">
        <v>1</v>
      </c>
      <c r="D4401" s="1142">
        <v>39</v>
      </c>
      <c r="E4401" s="1142">
        <v>52</v>
      </c>
      <c r="F4401" s="1143" t="str">
        <f t="shared" si="136"/>
        <v>02.09.01.39.052</v>
      </c>
      <c r="G4401" s="1144"/>
      <c r="H4401" s="1142" t="s">
        <v>4913</v>
      </c>
      <c r="J4401" s="1142" t="str">
        <f t="shared" si="137"/>
        <v>02.09.01.39.052 Mesin Jahit Overlock</v>
      </c>
    </row>
    <row r="4402" spans="1:10" x14ac:dyDescent="0.25">
      <c r="A4402" s="1142">
        <v>2</v>
      </c>
      <c r="B4402" s="1142">
        <v>9</v>
      </c>
      <c r="C4402" s="1142">
        <v>1</v>
      </c>
      <c r="D4402" s="1142">
        <v>39</v>
      </c>
      <c r="E4402" s="1142">
        <v>53</v>
      </c>
      <c r="F4402" s="1143" t="str">
        <f t="shared" si="136"/>
        <v>02.09.01.39.053</v>
      </c>
      <c r="G4402" s="1144"/>
      <c r="H4402" s="1142" t="s">
        <v>4914</v>
      </c>
      <c r="J4402" s="1142" t="str">
        <f t="shared" si="137"/>
        <v>02.09.01.39.053 Mesin Collarettes Tape Cutting</v>
      </c>
    </row>
    <row r="4403" spans="1:10" x14ac:dyDescent="0.25">
      <c r="A4403" s="1142">
        <v>2</v>
      </c>
      <c r="B4403" s="1142">
        <v>9</v>
      </c>
      <c r="C4403" s="1142">
        <v>1</v>
      </c>
      <c r="D4403" s="1142">
        <v>39</v>
      </c>
      <c r="E4403" s="1142">
        <v>54</v>
      </c>
      <c r="F4403" s="1143" t="str">
        <f t="shared" si="136"/>
        <v>02.09.01.39.054</v>
      </c>
      <c r="G4403" s="1144"/>
      <c r="H4403" s="1142" t="s">
        <v>4915</v>
      </c>
      <c r="J4403" s="1142" t="str">
        <f t="shared" si="137"/>
        <v>02.09.01.39.054 Mesin Knife Claht Cutting</v>
      </c>
    </row>
    <row r="4404" spans="1:10" x14ac:dyDescent="0.25">
      <c r="A4404" s="1142">
        <v>2</v>
      </c>
      <c r="B4404" s="1142">
        <v>9</v>
      </c>
      <c r="C4404" s="1142">
        <v>1</v>
      </c>
      <c r="D4404" s="1142">
        <v>39</v>
      </c>
      <c r="E4404" s="1142">
        <v>55</v>
      </c>
      <c r="F4404" s="1143" t="str">
        <f t="shared" si="136"/>
        <v>02.09.01.39.055</v>
      </c>
      <c r="G4404" s="1144"/>
      <c r="H4404" s="1142" t="s">
        <v>4916</v>
      </c>
      <c r="J4404" s="1142" t="str">
        <f t="shared" si="137"/>
        <v>02.09.01.39.055 Mesin Printing</v>
      </c>
    </row>
    <row r="4405" spans="1:10" x14ac:dyDescent="0.25">
      <c r="A4405" s="1142">
        <v>2</v>
      </c>
      <c r="B4405" s="1142">
        <v>9</v>
      </c>
      <c r="C4405" s="1142">
        <v>1</v>
      </c>
      <c r="D4405" s="1142">
        <v>39</v>
      </c>
      <c r="E4405" s="1142">
        <v>56</v>
      </c>
      <c r="F4405" s="1143" t="str">
        <f t="shared" si="136"/>
        <v>02.09.01.39.056</v>
      </c>
      <c r="G4405" s="1144"/>
      <c r="H4405" s="1142" t="s">
        <v>4917</v>
      </c>
      <c r="J4405" s="1142" t="str">
        <f t="shared" si="137"/>
        <v>02.09.01.39.056 Mesin Pemasang Kain Screen</v>
      </c>
    </row>
    <row r="4406" spans="1:10" x14ac:dyDescent="0.25">
      <c r="A4406" s="1142">
        <v>2</v>
      </c>
      <c r="B4406" s="1142">
        <v>9</v>
      </c>
      <c r="C4406" s="1142">
        <v>1</v>
      </c>
      <c r="D4406" s="1142">
        <v>39</v>
      </c>
      <c r="E4406" s="1142">
        <v>57</v>
      </c>
      <c r="F4406" s="1143" t="str">
        <f t="shared" si="136"/>
        <v>02.09.01.39.057</v>
      </c>
      <c r="G4406" s="1144"/>
      <c r="H4406" s="1142" t="s">
        <v>4918</v>
      </c>
      <c r="J4406" s="1142" t="str">
        <f t="shared" si="137"/>
        <v>02.09.01.39.057 Mesin Steam Rol</v>
      </c>
    </row>
    <row r="4407" spans="1:10" x14ac:dyDescent="0.25">
      <c r="A4407" s="1142">
        <v>2</v>
      </c>
      <c r="B4407" s="1142">
        <v>9</v>
      </c>
      <c r="C4407" s="1142">
        <v>1</v>
      </c>
      <c r="D4407" s="1142">
        <v>39</v>
      </c>
      <c r="E4407" s="1142">
        <v>58</v>
      </c>
      <c r="F4407" s="1143" t="str">
        <f t="shared" si="136"/>
        <v>02.09.01.39.058</v>
      </c>
      <c r="G4407" s="1144"/>
      <c r="H4407" s="1142" t="s">
        <v>4919</v>
      </c>
      <c r="J4407" s="1142" t="str">
        <f t="shared" si="137"/>
        <v>02.09.01.39.058 Mesin Gulung Kaos</v>
      </c>
    </row>
    <row r="4408" spans="1:10" x14ac:dyDescent="0.25">
      <c r="A4408" s="1142">
        <v>2</v>
      </c>
      <c r="B4408" s="1142">
        <v>9</v>
      </c>
      <c r="C4408" s="1142">
        <v>1</v>
      </c>
      <c r="D4408" s="1142">
        <v>39</v>
      </c>
      <c r="E4408" s="1142">
        <v>59</v>
      </c>
      <c r="F4408" s="1143" t="str">
        <f t="shared" si="136"/>
        <v>02.09.01.39.059</v>
      </c>
      <c r="G4408" s="1144"/>
      <c r="H4408" s="1142" t="s">
        <v>4920</v>
      </c>
      <c r="J4408" s="1142" t="str">
        <f t="shared" si="137"/>
        <v>02.09.01.39.059 Mesin Lipat Kain</v>
      </c>
    </row>
    <row r="4409" spans="1:10" x14ac:dyDescent="0.25">
      <c r="A4409" s="1142">
        <v>2</v>
      </c>
      <c r="B4409" s="1142">
        <v>9</v>
      </c>
      <c r="C4409" s="1142">
        <v>1</v>
      </c>
      <c r="D4409" s="1142">
        <v>39</v>
      </c>
      <c r="E4409" s="1142">
        <v>60</v>
      </c>
      <c r="F4409" s="1143" t="str">
        <f t="shared" si="136"/>
        <v>02.09.01.39.060</v>
      </c>
      <c r="G4409" s="1144"/>
      <c r="H4409" s="1142" t="s">
        <v>4921</v>
      </c>
      <c r="J4409" s="1142" t="str">
        <f t="shared" si="137"/>
        <v>02.09.01.39.060 Mesin Kalender</v>
      </c>
    </row>
    <row r="4410" spans="1:10" x14ac:dyDescent="0.25">
      <c r="A4410" s="1142">
        <v>2</v>
      </c>
      <c r="B4410" s="1142">
        <v>9</v>
      </c>
      <c r="C4410" s="1142">
        <v>1</v>
      </c>
      <c r="D4410" s="1142">
        <v>39</v>
      </c>
      <c r="E4410" s="1142">
        <v>61</v>
      </c>
      <c r="F4410" s="1143" t="str">
        <f t="shared" si="136"/>
        <v>02.09.01.39.061</v>
      </c>
      <c r="G4410" s="1144"/>
      <c r="H4410" s="1142" t="s">
        <v>4922</v>
      </c>
      <c r="J4410" s="1142" t="str">
        <f t="shared" si="137"/>
        <v>02.09.01.39.061 Mesin Spanram</v>
      </c>
    </row>
    <row r="4411" spans="1:10" x14ac:dyDescent="0.25">
      <c r="A4411" s="1142">
        <v>2</v>
      </c>
      <c r="B4411" s="1142">
        <v>9</v>
      </c>
      <c r="C4411" s="1142">
        <v>1</v>
      </c>
      <c r="D4411" s="1142">
        <v>39</v>
      </c>
      <c r="E4411" s="1142">
        <v>62</v>
      </c>
      <c r="F4411" s="1143" t="str">
        <f t="shared" si="136"/>
        <v>02.09.01.39.062</v>
      </c>
      <c r="G4411" s="1144"/>
      <c r="H4411" s="1142" t="s">
        <v>4923</v>
      </c>
      <c r="J4411" s="1142" t="str">
        <f t="shared" si="137"/>
        <v>02.09.01.39.062 Mesin Jigger</v>
      </c>
    </row>
    <row r="4412" spans="1:10" x14ac:dyDescent="0.25">
      <c r="A4412" s="1142">
        <v>2</v>
      </c>
      <c r="B4412" s="1142">
        <v>9</v>
      </c>
      <c r="C4412" s="1142">
        <v>1</v>
      </c>
      <c r="D4412" s="1142">
        <v>39</v>
      </c>
      <c r="E4412" s="1142">
        <v>63</v>
      </c>
      <c r="F4412" s="1143" t="str">
        <f t="shared" si="136"/>
        <v>02.09.01.39.063</v>
      </c>
      <c r="G4412" s="1144"/>
      <c r="H4412" s="1142" t="s">
        <v>4924</v>
      </c>
      <c r="J4412" s="1142" t="str">
        <f t="shared" si="137"/>
        <v>02.09.01.39.063 Ketel Pemasakan</v>
      </c>
    </row>
    <row r="4413" spans="1:10" x14ac:dyDescent="0.25">
      <c r="A4413" s="1142">
        <v>2</v>
      </c>
      <c r="B4413" s="1142">
        <v>9</v>
      </c>
      <c r="C4413" s="1142">
        <v>1</v>
      </c>
      <c r="D4413" s="1142">
        <v>39</v>
      </c>
      <c r="E4413" s="1142">
        <v>64</v>
      </c>
      <c r="F4413" s="1143" t="str">
        <f t="shared" si="136"/>
        <v>02.09.01.39.064</v>
      </c>
      <c r="G4413" s="1144"/>
      <c r="H4413" s="1142" t="s">
        <v>4925</v>
      </c>
      <c r="J4413" s="1142" t="str">
        <f t="shared" si="137"/>
        <v>02.09.01.39.064 Mesin Curring</v>
      </c>
    </row>
    <row r="4414" spans="1:10" x14ac:dyDescent="0.25">
      <c r="A4414" s="1142">
        <v>2</v>
      </c>
      <c r="B4414" s="1142">
        <v>9</v>
      </c>
      <c r="C4414" s="1142">
        <v>1</v>
      </c>
      <c r="D4414" s="1142">
        <v>39</v>
      </c>
      <c r="E4414" s="1142">
        <v>65</v>
      </c>
      <c r="F4414" s="1143" t="str">
        <f t="shared" si="136"/>
        <v>02.09.01.39.065</v>
      </c>
      <c r="G4414" s="1144"/>
      <c r="H4414" s="1142" t="s">
        <v>4926</v>
      </c>
      <c r="J4414" s="1142" t="str">
        <f t="shared" si="137"/>
        <v>02.09.01.39.065 Mesin Haspel</v>
      </c>
    </row>
    <row r="4415" spans="1:10" x14ac:dyDescent="0.25">
      <c r="A4415" s="1142">
        <v>2</v>
      </c>
      <c r="B4415" s="1142">
        <v>9</v>
      </c>
      <c r="C4415" s="1142">
        <v>1</v>
      </c>
      <c r="D4415" s="1142">
        <v>39</v>
      </c>
      <c r="E4415" s="1142">
        <v>66</v>
      </c>
      <c r="F4415" s="1143" t="str">
        <f t="shared" si="136"/>
        <v>02.09.01.39.066</v>
      </c>
      <c r="G4415" s="1144"/>
      <c r="H4415" s="1142" t="s">
        <v>4927</v>
      </c>
      <c r="J4415" s="1142" t="str">
        <f t="shared" si="137"/>
        <v>02.09.01.39.066 Mesin peras</v>
      </c>
    </row>
    <row r="4416" spans="1:10" x14ac:dyDescent="0.25">
      <c r="A4416" s="1142">
        <v>2</v>
      </c>
      <c r="B4416" s="1142">
        <v>9</v>
      </c>
      <c r="C4416" s="1142">
        <v>1</v>
      </c>
      <c r="D4416" s="1142">
        <v>39</v>
      </c>
      <c r="E4416" s="1142">
        <v>67</v>
      </c>
      <c r="F4416" s="1143" t="str">
        <f t="shared" si="136"/>
        <v>02.09.01.39.067</v>
      </c>
      <c r="G4416" s="1144"/>
      <c r="H4416" s="1142" t="s">
        <v>4928</v>
      </c>
      <c r="J4416" s="1142" t="str">
        <f t="shared" si="137"/>
        <v>02.09.01.39.067 Mesin Pengering</v>
      </c>
    </row>
    <row r="4417" spans="1:10" x14ac:dyDescent="0.25">
      <c r="A4417" s="1142">
        <v>2</v>
      </c>
      <c r="B4417" s="1142">
        <v>9</v>
      </c>
      <c r="C4417" s="1142">
        <v>1</v>
      </c>
      <c r="D4417" s="1142">
        <v>39</v>
      </c>
      <c r="E4417" s="1142">
        <v>68</v>
      </c>
      <c r="F4417" s="1143" t="str">
        <f t="shared" si="136"/>
        <v>02.09.01.39.068</v>
      </c>
      <c r="G4417" s="1144"/>
      <c r="H4417" s="1142" t="s">
        <v>4929</v>
      </c>
      <c r="J4417" s="1142" t="str">
        <f t="shared" si="137"/>
        <v>02.09.01.39.068 Mesin Bakar Bulu Kain</v>
      </c>
    </row>
    <row r="4418" spans="1:10" x14ac:dyDescent="0.25">
      <c r="A4418" s="1142">
        <v>2</v>
      </c>
      <c r="B4418" s="1142">
        <v>9</v>
      </c>
      <c r="C4418" s="1142">
        <v>1</v>
      </c>
      <c r="D4418" s="1142">
        <v>39</v>
      </c>
      <c r="E4418" s="1142">
        <v>69</v>
      </c>
      <c r="F4418" s="1143" t="str">
        <f t="shared" si="136"/>
        <v>02.09.01.39.069</v>
      </c>
      <c r="G4418" s="1144"/>
      <c r="H4418" s="1142" t="s">
        <v>4930</v>
      </c>
      <c r="J4418" s="1142" t="str">
        <f t="shared" si="137"/>
        <v>02.09.01.39.069 Examot Hydro Extractor</v>
      </c>
    </row>
    <row r="4419" spans="1:10" x14ac:dyDescent="0.25">
      <c r="A4419" s="1142">
        <v>2</v>
      </c>
      <c r="B4419" s="1142">
        <v>9</v>
      </c>
      <c r="C4419" s="1142">
        <v>1</v>
      </c>
      <c r="D4419" s="1142">
        <v>39</v>
      </c>
      <c r="E4419" s="1142">
        <v>70</v>
      </c>
      <c r="F4419" s="1143" t="str">
        <f t="shared" si="136"/>
        <v>02.09.01.39.070</v>
      </c>
      <c r="G4419" s="1144"/>
      <c r="H4419" s="1142" t="s">
        <v>4931</v>
      </c>
      <c r="J4419" s="1142" t="str">
        <f t="shared" si="137"/>
        <v>02.09.01.39.070 Alat Pembuka Serat Kelapa</v>
      </c>
    </row>
    <row r="4420" spans="1:10" x14ac:dyDescent="0.25">
      <c r="A4420" s="1142">
        <v>2</v>
      </c>
      <c r="B4420" s="1142">
        <v>9</v>
      </c>
      <c r="C4420" s="1142">
        <v>1</v>
      </c>
      <c r="D4420" s="1142">
        <v>39</v>
      </c>
      <c r="E4420" s="1142">
        <v>71</v>
      </c>
      <c r="F4420" s="1143" t="str">
        <f t="shared" ref="F4420:F4483" si="138">IF(A4420&lt;&gt;"",RIGHT("0"&amp;A4420,2)&amp;"."&amp;RIGHT("0"&amp;B4420,2)&amp;"."&amp;RIGHT("0"&amp;C4420,2)&amp;"."&amp;RIGHT("0"&amp;D4420,2)&amp;"."&amp;IF(LEN(E4420)&lt;3,RIGHT("00"&amp;E4420,3),E4420),"")</f>
        <v>02.09.01.39.071</v>
      </c>
      <c r="G4420" s="1144"/>
      <c r="H4420" s="1142" t="s">
        <v>4932</v>
      </c>
      <c r="J4420" s="1142" t="str">
        <f t="shared" ref="J4420:J4483" si="139">F4420&amp;" "&amp;H4420</f>
        <v>02.09.01.39.071 Mesin Rami</v>
      </c>
    </row>
    <row r="4421" spans="1:10" x14ac:dyDescent="0.25">
      <c r="A4421" s="1142">
        <v>2</v>
      </c>
      <c r="B4421" s="1142">
        <v>9</v>
      </c>
      <c r="C4421" s="1142">
        <v>1</v>
      </c>
      <c r="D4421" s="1142">
        <v>39</v>
      </c>
      <c r="E4421" s="1142">
        <v>72</v>
      </c>
      <c r="F4421" s="1143" t="str">
        <f t="shared" si="138"/>
        <v>02.09.01.39.072</v>
      </c>
      <c r="G4421" s="1144"/>
      <c r="H4421" s="1142" t="s">
        <v>4933</v>
      </c>
      <c r="J4421" s="1142" t="str">
        <f t="shared" si="139"/>
        <v>02.09.01.39.072 Mesin Pemotong Serat</v>
      </c>
    </row>
    <row r="4422" spans="1:10" x14ac:dyDescent="0.25">
      <c r="A4422" s="1142">
        <v>2</v>
      </c>
      <c r="B4422" s="1142">
        <v>9</v>
      </c>
      <c r="C4422" s="1142">
        <v>1</v>
      </c>
      <c r="D4422" s="1142">
        <v>39</v>
      </c>
      <c r="E4422" s="1142">
        <v>73</v>
      </c>
      <c r="F4422" s="1143" t="str">
        <f t="shared" si="138"/>
        <v>02.09.01.39.073</v>
      </c>
      <c r="G4422" s="1144"/>
      <c r="H4422" s="1142" t="s">
        <v>4934</v>
      </c>
      <c r="J4422" s="1142" t="str">
        <f t="shared" si="139"/>
        <v>02.09.01.39.073 Alat Lab. Proses Teknologi Lain-Lain</v>
      </c>
    </row>
    <row r="4423" spans="1:10" x14ac:dyDescent="0.25">
      <c r="A4423" s="1142">
        <v>2</v>
      </c>
      <c r="B4423" s="1142">
        <v>9</v>
      </c>
      <c r="C4423" s="1142">
        <v>1</v>
      </c>
      <c r="D4423" s="1142">
        <v>40</v>
      </c>
      <c r="E4423" s="1142">
        <v>1</v>
      </c>
      <c r="F4423" s="1143" t="str">
        <f t="shared" si="138"/>
        <v>02.09.01.40.001</v>
      </c>
      <c r="G4423" s="1144"/>
      <c r="H4423" s="1142" t="s">
        <v>4935</v>
      </c>
      <c r="J4423" s="1142" t="str">
        <f t="shared" si="139"/>
        <v>02.09.01.40.001 Twist Tester</v>
      </c>
    </row>
    <row r="4424" spans="1:10" x14ac:dyDescent="0.25">
      <c r="A4424" s="1142">
        <v>2</v>
      </c>
      <c r="B4424" s="1142">
        <v>9</v>
      </c>
      <c r="C4424" s="1142">
        <v>1</v>
      </c>
      <c r="D4424" s="1142">
        <v>40</v>
      </c>
      <c r="E4424" s="1142">
        <v>2</v>
      </c>
      <c r="F4424" s="1143" t="str">
        <f t="shared" si="138"/>
        <v>02.09.01.40.002</v>
      </c>
      <c r="G4424" s="1144"/>
      <c r="H4424" s="1142" t="s">
        <v>4936</v>
      </c>
      <c r="J4424" s="1142" t="str">
        <f t="shared" si="139"/>
        <v>02.09.01.40.002 Alat Uji Serat Sintetik</v>
      </c>
    </row>
    <row r="4425" spans="1:10" x14ac:dyDescent="0.25">
      <c r="A4425" s="1142">
        <v>2</v>
      </c>
      <c r="B4425" s="1142">
        <v>9</v>
      </c>
      <c r="C4425" s="1142">
        <v>1</v>
      </c>
      <c r="D4425" s="1142">
        <v>40</v>
      </c>
      <c r="E4425" s="1142">
        <v>3</v>
      </c>
      <c r="F4425" s="1143" t="str">
        <f t="shared" si="138"/>
        <v>02.09.01.40.003</v>
      </c>
      <c r="G4425" s="1144"/>
      <c r="H4425" s="1142" t="s">
        <v>4937</v>
      </c>
      <c r="J4425" s="1142" t="str">
        <f t="shared" si="139"/>
        <v>02.09.01.40.003 Alat Uji Kekuatan Tarik Kain</v>
      </c>
    </row>
    <row r="4426" spans="1:10" x14ac:dyDescent="0.25">
      <c r="A4426" s="1142">
        <v>2</v>
      </c>
      <c r="B4426" s="1142">
        <v>9</v>
      </c>
      <c r="C4426" s="1142">
        <v>1</v>
      </c>
      <c r="D4426" s="1142">
        <v>40</v>
      </c>
      <c r="E4426" s="1142">
        <v>4</v>
      </c>
      <c r="F4426" s="1143" t="str">
        <f t="shared" si="138"/>
        <v>02.09.01.40.004</v>
      </c>
      <c r="G4426" s="1144"/>
      <c r="H4426" s="1142" t="s">
        <v>4938</v>
      </c>
      <c r="J4426" s="1142" t="str">
        <f t="shared" si="139"/>
        <v>02.09.01.40.004 Rulling Machine Honeybear</v>
      </c>
    </row>
    <row r="4427" spans="1:10" x14ac:dyDescent="0.25">
      <c r="A4427" s="1142">
        <v>2</v>
      </c>
      <c r="B4427" s="1142">
        <v>9</v>
      </c>
      <c r="C4427" s="1142">
        <v>1</v>
      </c>
      <c r="D4427" s="1142">
        <v>40</v>
      </c>
      <c r="E4427" s="1142">
        <v>5</v>
      </c>
      <c r="F4427" s="1143" t="str">
        <f t="shared" si="138"/>
        <v>02.09.01.40.005</v>
      </c>
      <c r="G4427" s="1144"/>
      <c r="H4427" s="1142" t="s">
        <v>4939</v>
      </c>
      <c r="J4427" s="1142" t="str">
        <f t="shared" si="139"/>
        <v>02.09.01.40.005 Incline Plane Tester</v>
      </c>
    </row>
    <row r="4428" spans="1:10" x14ac:dyDescent="0.25">
      <c r="A4428" s="1142">
        <v>2</v>
      </c>
      <c r="B4428" s="1142">
        <v>9</v>
      </c>
      <c r="C4428" s="1142">
        <v>1</v>
      </c>
      <c r="D4428" s="1142">
        <v>40</v>
      </c>
      <c r="E4428" s="1142">
        <v>6</v>
      </c>
      <c r="F4428" s="1143" t="str">
        <f t="shared" si="138"/>
        <v>02.09.01.40.006</v>
      </c>
      <c r="G4428" s="1144"/>
      <c r="H4428" s="1142" t="s">
        <v>4940</v>
      </c>
      <c r="J4428" s="1142" t="str">
        <f t="shared" si="139"/>
        <v>02.09.01.40.006 Chemical Midding Charton</v>
      </c>
    </row>
    <row r="4429" spans="1:10" x14ac:dyDescent="0.25">
      <c r="A4429" s="1142">
        <v>2</v>
      </c>
      <c r="B4429" s="1142">
        <v>9</v>
      </c>
      <c r="C4429" s="1142">
        <v>1</v>
      </c>
      <c r="D4429" s="1142">
        <v>40</v>
      </c>
      <c r="E4429" s="1142">
        <v>7</v>
      </c>
      <c r="F4429" s="1143" t="str">
        <f t="shared" si="138"/>
        <v>02.09.01.40.007</v>
      </c>
      <c r="G4429" s="1144"/>
      <c r="H4429" s="1142" t="s">
        <v>4941</v>
      </c>
      <c r="J4429" s="1142" t="str">
        <f t="shared" si="139"/>
        <v>02.09.01.40.007 Rabbing Machine</v>
      </c>
    </row>
    <row r="4430" spans="1:10" x14ac:dyDescent="0.25">
      <c r="A4430" s="1142">
        <v>2</v>
      </c>
      <c r="B4430" s="1142">
        <v>9</v>
      </c>
      <c r="C4430" s="1142">
        <v>1</v>
      </c>
      <c r="D4430" s="1142">
        <v>40</v>
      </c>
      <c r="E4430" s="1142">
        <v>8</v>
      </c>
      <c r="F4430" s="1143" t="str">
        <f t="shared" si="138"/>
        <v>02.09.01.40.008</v>
      </c>
      <c r="G4430" s="1144"/>
      <c r="H4430" s="1142" t="s">
        <v>4942</v>
      </c>
      <c r="J4430" s="1142" t="str">
        <f t="shared" si="139"/>
        <v>02.09.01.40.008 Alat Uji Grade Kain</v>
      </c>
    </row>
    <row r="4431" spans="1:10" x14ac:dyDescent="0.25">
      <c r="A4431" s="1142">
        <v>2</v>
      </c>
      <c r="B4431" s="1142">
        <v>9</v>
      </c>
      <c r="C4431" s="1142">
        <v>1</v>
      </c>
      <c r="D4431" s="1142">
        <v>40</v>
      </c>
      <c r="E4431" s="1142">
        <v>9</v>
      </c>
      <c r="F4431" s="1143" t="str">
        <f t="shared" si="138"/>
        <v>02.09.01.40.009</v>
      </c>
      <c r="G4431" s="1144"/>
      <c r="H4431" s="1142" t="s">
        <v>4943</v>
      </c>
      <c r="J4431" s="1142" t="str">
        <f t="shared" si="139"/>
        <v>02.09.01.40.009 Kringle Facto Meter</v>
      </c>
    </row>
    <row r="4432" spans="1:10" x14ac:dyDescent="0.25">
      <c r="A4432" s="1142">
        <v>2</v>
      </c>
      <c r="B4432" s="1142">
        <v>9</v>
      </c>
      <c r="C4432" s="1142">
        <v>1</v>
      </c>
      <c r="D4432" s="1142">
        <v>40</v>
      </c>
      <c r="E4432" s="1142">
        <v>10</v>
      </c>
      <c r="F4432" s="1143" t="str">
        <f t="shared" si="138"/>
        <v>02.09.01.40.010</v>
      </c>
      <c r="G4432" s="1144"/>
      <c r="H4432" s="1142" t="s">
        <v>4944</v>
      </c>
      <c r="J4432" s="1142" t="str">
        <f t="shared" si="139"/>
        <v>02.09.01.40.010 Alat Crimp Tester</v>
      </c>
    </row>
    <row r="4433" spans="1:10" x14ac:dyDescent="0.25">
      <c r="A4433" s="1142">
        <v>2</v>
      </c>
      <c r="B4433" s="1142">
        <v>9</v>
      </c>
      <c r="C4433" s="1142">
        <v>1</v>
      </c>
      <c r="D4433" s="1142">
        <v>40</v>
      </c>
      <c r="E4433" s="1142">
        <v>11</v>
      </c>
      <c r="F4433" s="1143" t="str">
        <f t="shared" si="138"/>
        <v>02.09.01.40.011</v>
      </c>
      <c r="G4433" s="1144"/>
      <c r="H4433" s="1142" t="s">
        <v>4945</v>
      </c>
      <c r="J4433" s="1142" t="str">
        <f t="shared" si="139"/>
        <v>02.09.01.40.011 Evennes Tester</v>
      </c>
    </row>
    <row r="4434" spans="1:10" x14ac:dyDescent="0.25">
      <c r="A4434" s="1142">
        <v>2</v>
      </c>
      <c r="B4434" s="1142">
        <v>9</v>
      </c>
      <c r="C4434" s="1142">
        <v>1</v>
      </c>
      <c r="D4434" s="1142">
        <v>40</v>
      </c>
      <c r="E4434" s="1142">
        <v>12</v>
      </c>
      <c r="F4434" s="1143" t="str">
        <f t="shared" si="138"/>
        <v>02.09.01.40.012</v>
      </c>
      <c r="G4434" s="1144"/>
      <c r="H4434" s="1142" t="s">
        <v>4946</v>
      </c>
      <c r="J4434" s="1142" t="str">
        <f t="shared" si="139"/>
        <v>02.09.01.40.012 Alat Uji Siram Air</v>
      </c>
    </row>
    <row r="4435" spans="1:10" x14ac:dyDescent="0.25">
      <c r="A4435" s="1142">
        <v>2</v>
      </c>
      <c r="B4435" s="1142">
        <v>9</v>
      </c>
      <c r="C4435" s="1142">
        <v>1</v>
      </c>
      <c r="D4435" s="1142">
        <v>40</v>
      </c>
      <c r="E4435" s="1142">
        <v>13</v>
      </c>
      <c r="F4435" s="1143" t="str">
        <f t="shared" si="138"/>
        <v>02.09.01.40.013</v>
      </c>
      <c r="G4435" s="1144"/>
      <c r="H4435" s="1142" t="s">
        <v>4947</v>
      </c>
      <c r="J4435" s="1142" t="str">
        <f t="shared" si="139"/>
        <v>02.09.01.40.013 Alat Uji Sobek Kain</v>
      </c>
    </row>
    <row r="4436" spans="1:10" x14ac:dyDescent="0.25">
      <c r="A4436" s="1142">
        <v>2</v>
      </c>
      <c r="B4436" s="1142">
        <v>9</v>
      </c>
      <c r="C4436" s="1142">
        <v>1</v>
      </c>
      <c r="D4436" s="1142">
        <v>40</v>
      </c>
      <c r="E4436" s="1142">
        <v>14</v>
      </c>
      <c r="F4436" s="1143" t="str">
        <f t="shared" si="138"/>
        <v>02.09.01.40.014</v>
      </c>
      <c r="G4436" s="1144"/>
      <c r="H4436" s="1142" t="s">
        <v>4948</v>
      </c>
      <c r="J4436" s="1142" t="str">
        <f t="shared" si="139"/>
        <v>02.09.01.40.014 Crease Recorvery</v>
      </c>
    </row>
    <row r="4437" spans="1:10" x14ac:dyDescent="0.25">
      <c r="A4437" s="1142">
        <v>2</v>
      </c>
      <c r="B4437" s="1142">
        <v>9</v>
      </c>
      <c r="C4437" s="1142">
        <v>1</v>
      </c>
      <c r="D4437" s="1142">
        <v>40</v>
      </c>
      <c r="E4437" s="1142">
        <v>15</v>
      </c>
      <c r="F4437" s="1143" t="str">
        <f t="shared" si="138"/>
        <v>02.09.01.40.015</v>
      </c>
      <c r="G4437" s="1144"/>
      <c r="H4437" s="1142" t="s">
        <v>4949</v>
      </c>
      <c r="J4437" s="1142" t="str">
        <f t="shared" si="139"/>
        <v>02.09.01.40.015 Bear Sorter</v>
      </c>
    </row>
    <row r="4438" spans="1:10" x14ac:dyDescent="0.25">
      <c r="A4438" s="1142">
        <v>2</v>
      </c>
      <c r="B4438" s="1142">
        <v>9</v>
      </c>
      <c r="C4438" s="1142">
        <v>1</v>
      </c>
      <c r="D4438" s="1142">
        <v>40</v>
      </c>
      <c r="E4438" s="1142">
        <v>16</v>
      </c>
      <c r="F4438" s="1143" t="str">
        <f t="shared" si="138"/>
        <v>02.09.01.40.016</v>
      </c>
      <c r="G4438" s="1144"/>
      <c r="H4438" s="1142" t="s">
        <v>4950</v>
      </c>
      <c r="J4438" s="1142" t="str">
        <f t="shared" si="139"/>
        <v>02.09.01.40.016 Stelo Meter</v>
      </c>
    </row>
    <row r="4439" spans="1:10" x14ac:dyDescent="0.25">
      <c r="A4439" s="1142">
        <v>2</v>
      </c>
      <c r="B4439" s="1142">
        <v>9</v>
      </c>
      <c r="C4439" s="1142">
        <v>1</v>
      </c>
      <c r="D4439" s="1142">
        <v>40</v>
      </c>
      <c r="E4439" s="1142">
        <v>17</v>
      </c>
      <c r="F4439" s="1143" t="str">
        <f t="shared" si="138"/>
        <v>02.09.01.40.017</v>
      </c>
      <c r="G4439" s="1144"/>
      <c r="H4439" s="1142" t="s">
        <v>4951</v>
      </c>
      <c r="J4439" s="1142" t="str">
        <f t="shared" si="139"/>
        <v>02.09.01.40.017 Alat Uji Tarik Benang</v>
      </c>
    </row>
    <row r="4440" spans="1:10" x14ac:dyDescent="0.25">
      <c r="A4440" s="1142">
        <v>2</v>
      </c>
      <c r="B4440" s="1142">
        <v>9</v>
      </c>
      <c r="C4440" s="1142">
        <v>1</v>
      </c>
      <c r="D4440" s="1142">
        <v>40</v>
      </c>
      <c r="E4440" s="1142">
        <v>18</v>
      </c>
      <c r="F4440" s="1143" t="str">
        <f t="shared" si="138"/>
        <v>02.09.01.40.018</v>
      </c>
      <c r="G4440" s="1144"/>
      <c r="H4440" s="1142" t="s">
        <v>4952</v>
      </c>
      <c r="J4440" s="1142" t="str">
        <f t="shared" si="139"/>
        <v>02.09.01.40.018 Alat Ukur Suhu Kain</v>
      </c>
    </row>
    <row r="4441" spans="1:10" x14ac:dyDescent="0.25">
      <c r="A4441" s="1142">
        <v>2</v>
      </c>
      <c r="B4441" s="1142">
        <v>9</v>
      </c>
      <c r="C4441" s="1142">
        <v>1</v>
      </c>
      <c r="D4441" s="1142">
        <v>40</v>
      </c>
      <c r="E4441" s="1142">
        <v>19</v>
      </c>
      <c r="F4441" s="1143" t="str">
        <f t="shared" si="138"/>
        <v>02.09.01.40.019</v>
      </c>
      <c r="G4441" s="1144"/>
      <c r="H4441" s="1142" t="s">
        <v>4953</v>
      </c>
      <c r="J4441" s="1142" t="str">
        <f t="shared" si="139"/>
        <v>02.09.01.40.019 Rabbing Tester</v>
      </c>
    </row>
    <row r="4442" spans="1:10" x14ac:dyDescent="0.25">
      <c r="A4442" s="1142">
        <v>2</v>
      </c>
      <c r="B4442" s="1142">
        <v>9</v>
      </c>
      <c r="C4442" s="1142">
        <v>1</v>
      </c>
      <c r="D4442" s="1142">
        <v>40</v>
      </c>
      <c r="E4442" s="1142">
        <v>20</v>
      </c>
      <c r="F4442" s="1143" t="str">
        <f t="shared" si="138"/>
        <v>02.09.01.40.020</v>
      </c>
      <c r="G4442" s="1144"/>
      <c r="H4442" s="1142" t="s">
        <v>4954</v>
      </c>
      <c r="J4442" s="1142" t="str">
        <f t="shared" si="139"/>
        <v>02.09.01.40.020 Gloss Meter</v>
      </c>
    </row>
    <row r="4443" spans="1:10" x14ac:dyDescent="0.25">
      <c r="A4443" s="1142">
        <v>2</v>
      </c>
      <c r="B4443" s="1142">
        <v>9</v>
      </c>
      <c r="C4443" s="1142">
        <v>1</v>
      </c>
      <c r="D4443" s="1142">
        <v>40</v>
      </c>
      <c r="E4443" s="1142">
        <v>21</v>
      </c>
      <c r="F4443" s="1143" t="str">
        <f t="shared" si="138"/>
        <v>02.09.01.40.021</v>
      </c>
      <c r="G4443" s="1144"/>
      <c r="H4443" s="1142" t="s">
        <v>4955</v>
      </c>
      <c r="J4443" s="1142" t="str">
        <f t="shared" si="139"/>
        <v>02.09.01.40.021 Gaschormtograph</v>
      </c>
    </row>
    <row r="4444" spans="1:10" x14ac:dyDescent="0.25">
      <c r="A4444" s="1142">
        <v>2</v>
      </c>
      <c r="B4444" s="1142">
        <v>9</v>
      </c>
      <c r="C4444" s="1142">
        <v>1</v>
      </c>
      <c r="D4444" s="1142">
        <v>40</v>
      </c>
      <c r="E4444" s="1142">
        <v>22</v>
      </c>
      <c r="F4444" s="1143" t="str">
        <f t="shared" si="138"/>
        <v>02.09.01.40.022</v>
      </c>
      <c r="G4444" s="1144"/>
      <c r="H4444" s="1142" t="s">
        <v>4956</v>
      </c>
      <c r="J4444" s="1142" t="str">
        <f t="shared" si="139"/>
        <v>02.09.01.40.022 Scaning Electron Microscope</v>
      </c>
    </row>
    <row r="4445" spans="1:10" x14ac:dyDescent="0.25">
      <c r="A4445" s="1142">
        <v>2</v>
      </c>
      <c r="B4445" s="1142">
        <v>9</v>
      </c>
      <c r="C4445" s="1142">
        <v>1</v>
      </c>
      <c r="D4445" s="1142">
        <v>40</v>
      </c>
      <c r="E4445" s="1142">
        <v>23</v>
      </c>
      <c r="F4445" s="1143" t="str">
        <f t="shared" si="138"/>
        <v>02.09.01.40.023</v>
      </c>
      <c r="G4445" s="1144"/>
      <c r="H4445" s="1142" t="s">
        <v>4957</v>
      </c>
      <c r="J4445" s="1142" t="str">
        <f t="shared" si="139"/>
        <v>02.09.01.40.023 Tensio Meter</v>
      </c>
    </row>
    <row r="4446" spans="1:10" x14ac:dyDescent="0.25">
      <c r="A4446" s="1142">
        <v>2</v>
      </c>
      <c r="B4446" s="1142">
        <v>9</v>
      </c>
      <c r="C4446" s="1142">
        <v>1</v>
      </c>
      <c r="D4446" s="1142">
        <v>40</v>
      </c>
      <c r="E4446" s="1142">
        <v>24</v>
      </c>
      <c r="F4446" s="1143" t="str">
        <f t="shared" si="138"/>
        <v>02.09.01.40.024</v>
      </c>
      <c r="G4446" s="1144"/>
      <c r="H4446" s="1142" t="s">
        <v>4958</v>
      </c>
      <c r="J4446" s="1142" t="str">
        <f t="shared" si="139"/>
        <v>02.09.01.40.024 Ion Meter</v>
      </c>
    </row>
    <row r="4447" spans="1:10" x14ac:dyDescent="0.25">
      <c r="A4447" s="1142">
        <v>2</v>
      </c>
      <c r="B4447" s="1142">
        <v>9</v>
      </c>
      <c r="C4447" s="1142">
        <v>1</v>
      </c>
      <c r="D4447" s="1142">
        <v>40</v>
      </c>
      <c r="E4447" s="1142">
        <v>25</v>
      </c>
      <c r="F4447" s="1143" t="str">
        <f t="shared" si="138"/>
        <v>02.09.01.40.025</v>
      </c>
      <c r="G4447" s="1144"/>
      <c r="H4447" s="1142" t="s">
        <v>4959</v>
      </c>
      <c r="J4447" s="1142" t="str">
        <f t="shared" si="139"/>
        <v>02.09.01.40.025 Weather Meter</v>
      </c>
    </row>
    <row r="4448" spans="1:10" x14ac:dyDescent="0.25">
      <c r="A4448" s="1142">
        <v>2</v>
      </c>
      <c r="B4448" s="1142">
        <v>9</v>
      </c>
      <c r="C4448" s="1142">
        <v>1</v>
      </c>
      <c r="D4448" s="1142">
        <v>40</v>
      </c>
      <c r="E4448" s="1142">
        <v>26</v>
      </c>
      <c r="F4448" s="1143" t="str">
        <f t="shared" si="138"/>
        <v>02.09.01.40.026</v>
      </c>
      <c r="G4448" s="1144"/>
      <c r="H4448" s="1142" t="s">
        <v>4960</v>
      </c>
      <c r="J4448" s="1142" t="str">
        <f t="shared" si="139"/>
        <v>02.09.01.40.026 Rain Tester</v>
      </c>
    </row>
    <row r="4449" spans="1:10" x14ac:dyDescent="0.25">
      <c r="A4449" s="1142">
        <v>2</v>
      </c>
      <c r="B4449" s="1142">
        <v>9</v>
      </c>
      <c r="C4449" s="1142">
        <v>1</v>
      </c>
      <c r="D4449" s="1142">
        <v>40</v>
      </c>
      <c r="E4449" s="1142">
        <v>27</v>
      </c>
      <c r="F4449" s="1143" t="str">
        <f t="shared" si="138"/>
        <v>02.09.01.40.027</v>
      </c>
      <c r="G4449" s="1144"/>
      <c r="H4449" s="1142" t="s">
        <v>4961</v>
      </c>
      <c r="J4449" s="1142" t="str">
        <f t="shared" si="139"/>
        <v>02.09.01.40.027 Tumble Dryer</v>
      </c>
    </row>
    <row r="4450" spans="1:10" x14ac:dyDescent="0.25">
      <c r="A4450" s="1142">
        <v>2</v>
      </c>
      <c r="B4450" s="1142">
        <v>9</v>
      </c>
      <c r="C4450" s="1142">
        <v>1</v>
      </c>
      <c r="D4450" s="1142">
        <v>40</v>
      </c>
      <c r="E4450" s="1142">
        <v>28</v>
      </c>
      <c r="F4450" s="1143" t="str">
        <f t="shared" si="138"/>
        <v>02.09.01.40.028</v>
      </c>
      <c r="G4450" s="1144"/>
      <c r="H4450" s="1142" t="s">
        <v>4962</v>
      </c>
      <c r="J4450" s="1142" t="str">
        <f t="shared" si="139"/>
        <v>02.09.01.40.028 Conedrop Test</v>
      </c>
    </row>
    <row r="4451" spans="1:10" x14ac:dyDescent="0.25">
      <c r="A4451" s="1142">
        <v>2</v>
      </c>
      <c r="B4451" s="1142">
        <v>9</v>
      </c>
      <c r="C4451" s="1142">
        <v>1</v>
      </c>
      <c r="D4451" s="1142">
        <v>40</v>
      </c>
      <c r="E4451" s="1142">
        <v>29</v>
      </c>
      <c r="F4451" s="1143" t="str">
        <f t="shared" si="138"/>
        <v>02.09.01.40.029</v>
      </c>
      <c r="G4451" s="1144"/>
      <c r="H4451" s="1142" t="s">
        <v>4963</v>
      </c>
      <c r="J4451" s="1142" t="str">
        <f t="shared" si="139"/>
        <v>02.09.01.40.029 Automatic Shive Shaker</v>
      </c>
    </row>
    <row r="4452" spans="1:10" x14ac:dyDescent="0.25">
      <c r="A4452" s="1142">
        <v>2</v>
      </c>
      <c r="B4452" s="1142">
        <v>9</v>
      </c>
      <c r="C4452" s="1142">
        <v>1</v>
      </c>
      <c r="D4452" s="1142">
        <v>40</v>
      </c>
      <c r="E4452" s="1142">
        <v>30</v>
      </c>
      <c r="F4452" s="1143" t="str">
        <f t="shared" si="138"/>
        <v>02.09.01.40.030</v>
      </c>
      <c r="G4452" s="1144"/>
      <c r="H4452" s="1142" t="s">
        <v>4964</v>
      </c>
      <c r="J4452" s="1142" t="str">
        <f t="shared" si="139"/>
        <v>02.09.01.40.030 Brusting Tester</v>
      </c>
    </row>
    <row r="4453" spans="1:10" x14ac:dyDescent="0.25">
      <c r="A4453" s="1142">
        <v>2</v>
      </c>
      <c r="B4453" s="1142">
        <v>9</v>
      </c>
      <c r="C4453" s="1142">
        <v>1</v>
      </c>
      <c r="D4453" s="1142">
        <v>40</v>
      </c>
      <c r="E4453" s="1142">
        <v>31</v>
      </c>
      <c r="F4453" s="1143" t="str">
        <f t="shared" si="138"/>
        <v>02.09.01.40.031</v>
      </c>
      <c r="G4453" s="1144"/>
      <c r="H4453" s="1142" t="s">
        <v>4965</v>
      </c>
      <c r="J4453" s="1142" t="str">
        <f t="shared" si="139"/>
        <v>02.09.01.40.031 Hygro Thermograph</v>
      </c>
    </row>
    <row r="4454" spans="1:10" x14ac:dyDescent="0.25">
      <c r="A4454" s="1142">
        <v>2</v>
      </c>
      <c r="B4454" s="1142">
        <v>9</v>
      </c>
      <c r="C4454" s="1142">
        <v>1</v>
      </c>
      <c r="D4454" s="1142">
        <v>40</v>
      </c>
      <c r="E4454" s="1142">
        <v>32</v>
      </c>
      <c r="F4454" s="1143" t="str">
        <f t="shared" si="138"/>
        <v>02.09.01.40.032</v>
      </c>
      <c r="G4454" s="1144"/>
      <c r="H4454" s="1142" t="s">
        <v>4966</v>
      </c>
      <c r="J4454" s="1142" t="str">
        <f t="shared" si="139"/>
        <v>02.09.01.40.032 Psychrometer</v>
      </c>
    </row>
    <row r="4455" spans="1:10" x14ac:dyDescent="0.25">
      <c r="A4455" s="1142">
        <v>2</v>
      </c>
      <c r="B4455" s="1142">
        <v>9</v>
      </c>
      <c r="C4455" s="1142">
        <v>1</v>
      </c>
      <c r="D4455" s="1142">
        <v>40</v>
      </c>
      <c r="E4455" s="1142">
        <v>33</v>
      </c>
      <c r="F4455" s="1143" t="str">
        <f t="shared" si="138"/>
        <v>02.09.01.40.033</v>
      </c>
      <c r="G4455" s="1144"/>
      <c r="H4455" s="1142" t="s">
        <v>4678</v>
      </c>
      <c r="J4455" s="1142" t="str">
        <f t="shared" si="139"/>
        <v>02.09.01.40.033 Martindale Wear and Abration Tester</v>
      </c>
    </row>
    <row r="4456" spans="1:10" x14ac:dyDescent="0.25">
      <c r="A4456" s="1142">
        <v>2</v>
      </c>
      <c r="B4456" s="1142">
        <v>9</v>
      </c>
      <c r="C4456" s="1142">
        <v>1</v>
      </c>
      <c r="D4456" s="1142">
        <v>40</v>
      </c>
      <c r="E4456" s="1142">
        <v>34</v>
      </c>
      <c r="F4456" s="1143" t="str">
        <f t="shared" si="138"/>
        <v>02.09.01.40.034</v>
      </c>
      <c r="G4456" s="1144"/>
      <c r="H4456" s="1142" t="s">
        <v>4967</v>
      </c>
      <c r="J4456" s="1142" t="str">
        <f t="shared" si="139"/>
        <v>02.09.01.40.034 Alat Penomoran Benang</v>
      </c>
    </row>
    <row r="4457" spans="1:10" x14ac:dyDescent="0.25">
      <c r="A4457" s="1142">
        <v>2</v>
      </c>
      <c r="B4457" s="1142">
        <v>9</v>
      </c>
      <c r="C4457" s="1142">
        <v>1</v>
      </c>
      <c r="D4457" s="1142">
        <v>40</v>
      </c>
      <c r="E4457" s="1142">
        <v>35</v>
      </c>
      <c r="F4457" s="1143" t="str">
        <f t="shared" si="138"/>
        <v>02.09.01.40.035</v>
      </c>
      <c r="G4457" s="1144"/>
      <c r="H4457" s="1142" t="s">
        <v>4968</v>
      </c>
      <c r="J4457" s="1142" t="str">
        <f t="shared" si="139"/>
        <v>02.09.01.40.035 Shirley Stifness Tester</v>
      </c>
    </row>
    <row r="4458" spans="1:10" x14ac:dyDescent="0.25">
      <c r="A4458" s="1142">
        <v>2</v>
      </c>
      <c r="B4458" s="1142">
        <v>9</v>
      </c>
      <c r="C4458" s="1142">
        <v>1</v>
      </c>
      <c r="D4458" s="1142">
        <v>40</v>
      </c>
      <c r="E4458" s="1142">
        <v>36</v>
      </c>
      <c r="F4458" s="1143" t="str">
        <f t="shared" si="138"/>
        <v>02.09.01.40.036</v>
      </c>
      <c r="G4458" s="1144"/>
      <c r="H4458" s="1142" t="s">
        <v>4969</v>
      </c>
      <c r="J4458" s="1142" t="str">
        <f t="shared" si="139"/>
        <v>02.09.01.40.036 Stollfax/Gosok  Tekuk</v>
      </c>
    </row>
    <row r="4459" spans="1:10" x14ac:dyDescent="0.25">
      <c r="A4459" s="1142">
        <v>2</v>
      </c>
      <c r="B4459" s="1142">
        <v>9</v>
      </c>
      <c r="C4459" s="1142">
        <v>1</v>
      </c>
      <c r="D4459" s="1142">
        <v>40</v>
      </c>
      <c r="E4459" s="1142">
        <v>37</v>
      </c>
      <c r="F4459" s="1143" t="str">
        <f t="shared" si="138"/>
        <v>02.09.01.40.037</v>
      </c>
      <c r="G4459" s="1144"/>
      <c r="H4459" s="1142" t="s">
        <v>4970</v>
      </c>
      <c r="J4459" s="1142" t="str">
        <f t="shared" si="139"/>
        <v>02.09.01.40.037 Thermogravimetri</v>
      </c>
    </row>
    <row r="4460" spans="1:10" x14ac:dyDescent="0.25">
      <c r="A4460" s="1142">
        <v>2</v>
      </c>
      <c r="B4460" s="1142">
        <v>9</v>
      </c>
      <c r="C4460" s="1142">
        <v>1</v>
      </c>
      <c r="D4460" s="1142">
        <v>40</v>
      </c>
      <c r="E4460" s="1142">
        <v>38</v>
      </c>
      <c r="F4460" s="1143" t="str">
        <f t="shared" si="138"/>
        <v>02.09.01.40.038</v>
      </c>
      <c r="G4460" s="1144"/>
      <c r="H4460" s="1142" t="s">
        <v>4971</v>
      </c>
      <c r="J4460" s="1142" t="str">
        <f t="shared" si="139"/>
        <v>02.09.01.40.038 Line Test</v>
      </c>
    </row>
    <row r="4461" spans="1:10" x14ac:dyDescent="0.25">
      <c r="A4461" s="1142">
        <v>2</v>
      </c>
      <c r="B4461" s="1142">
        <v>9</v>
      </c>
      <c r="C4461" s="1142">
        <v>1</v>
      </c>
      <c r="D4461" s="1142">
        <v>40</v>
      </c>
      <c r="E4461" s="1142">
        <v>39</v>
      </c>
      <c r="F4461" s="1143" t="str">
        <f t="shared" si="138"/>
        <v>02.09.01.40.039</v>
      </c>
      <c r="G4461" s="1144"/>
      <c r="H4461" s="1142" t="s">
        <v>4972</v>
      </c>
      <c r="J4461" s="1142" t="str">
        <f t="shared" si="139"/>
        <v>02.09.01.40.039 Metting Point</v>
      </c>
    </row>
    <row r="4462" spans="1:10" x14ac:dyDescent="0.25">
      <c r="A4462" s="1142">
        <v>2</v>
      </c>
      <c r="B4462" s="1142">
        <v>9</v>
      </c>
      <c r="C4462" s="1142">
        <v>1</v>
      </c>
      <c r="D4462" s="1142">
        <v>40</v>
      </c>
      <c r="E4462" s="1142">
        <v>40</v>
      </c>
      <c r="F4462" s="1143" t="str">
        <f t="shared" si="138"/>
        <v>02.09.01.40.040</v>
      </c>
      <c r="G4462" s="1144"/>
      <c r="H4462" s="1142" t="s">
        <v>4973</v>
      </c>
      <c r="J4462" s="1142" t="str">
        <f t="shared" si="139"/>
        <v>02.09.01.40.040 Alat Uji Beda Warna</v>
      </c>
    </row>
    <row r="4463" spans="1:10" x14ac:dyDescent="0.25">
      <c r="A4463" s="1142">
        <v>2</v>
      </c>
      <c r="B4463" s="1142">
        <v>9</v>
      </c>
      <c r="C4463" s="1142">
        <v>1</v>
      </c>
      <c r="D4463" s="1142">
        <v>40</v>
      </c>
      <c r="E4463" s="1142">
        <v>41</v>
      </c>
      <c r="F4463" s="1143" t="str">
        <f t="shared" si="138"/>
        <v>02.09.01.40.041</v>
      </c>
      <c r="G4463" s="1144"/>
      <c r="H4463" s="1142" t="s">
        <v>4974</v>
      </c>
      <c r="J4463" s="1142" t="str">
        <f t="shared" si="139"/>
        <v>02.09.01.40.041 Multy Tester</v>
      </c>
    </row>
    <row r="4464" spans="1:10" x14ac:dyDescent="0.25">
      <c r="A4464" s="1142">
        <v>2</v>
      </c>
      <c r="B4464" s="1142">
        <v>9</v>
      </c>
      <c r="C4464" s="1142">
        <v>1</v>
      </c>
      <c r="D4464" s="1142">
        <v>40</v>
      </c>
      <c r="E4464" s="1142">
        <v>42</v>
      </c>
      <c r="F4464" s="1143" t="str">
        <f t="shared" si="138"/>
        <v>02.09.01.40.042</v>
      </c>
      <c r="G4464" s="1144"/>
      <c r="H4464" s="1142" t="s">
        <v>4975</v>
      </c>
      <c r="J4464" s="1142" t="str">
        <f t="shared" si="139"/>
        <v>02.09.01.40.042 Sinco Thermocontroller</v>
      </c>
    </row>
    <row r="4465" spans="1:10" x14ac:dyDescent="0.25">
      <c r="A4465" s="1142">
        <v>2</v>
      </c>
      <c r="B4465" s="1142">
        <v>9</v>
      </c>
      <c r="C4465" s="1142">
        <v>1</v>
      </c>
      <c r="D4465" s="1142">
        <v>40</v>
      </c>
      <c r="E4465" s="1142">
        <v>43</v>
      </c>
      <c r="F4465" s="1143" t="str">
        <f t="shared" si="138"/>
        <v>02.09.01.40.043</v>
      </c>
      <c r="G4465" s="1144"/>
      <c r="H4465" s="1142" t="s">
        <v>4976</v>
      </c>
      <c r="J4465" s="1142" t="str">
        <f t="shared" si="139"/>
        <v>02.09.01.40.043 Electric Roeder</v>
      </c>
    </row>
    <row r="4466" spans="1:10" x14ac:dyDescent="0.25">
      <c r="A4466" s="1142">
        <v>2</v>
      </c>
      <c r="B4466" s="1142">
        <v>9</v>
      </c>
      <c r="C4466" s="1142">
        <v>1</v>
      </c>
      <c r="D4466" s="1142">
        <v>40</v>
      </c>
      <c r="E4466" s="1142">
        <v>44</v>
      </c>
      <c r="F4466" s="1143" t="str">
        <f t="shared" si="138"/>
        <v>02.09.01.40.044</v>
      </c>
      <c r="G4466" s="1144"/>
      <c r="H4466" s="1142" t="s">
        <v>4977</v>
      </c>
      <c r="J4466" s="1142" t="str">
        <f t="shared" si="139"/>
        <v>02.09.01.40.044 Alat Pintal Sabut Kelapa</v>
      </c>
    </row>
    <row r="4467" spans="1:10" x14ac:dyDescent="0.25">
      <c r="A4467" s="1142">
        <v>2</v>
      </c>
      <c r="B4467" s="1142">
        <v>9</v>
      </c>
      <c r="C4467" s="1142">
        <v>1</v>
      </c>
      <c r="D4467" s="1142">
        <v>40</v>
      </c>
      <c r="E4467" s="1142">
        <v>45</v>
      </c>
      <c r="F4467" s="1143" t="str">
        <f t="shared" si="138"/>
        <v>02.09.01.40.045</v>
      </c>
      <c r="G4467" s="1144"/>
      <c r="H4467" s="1142" t="s">
        <v>4978</v>
      </c>
      <c r="J4467" s="1142" t="str">
        <f t="shared" si="139"/>
        <v>02.09.01.40.045 Pressslay Fiber Strengh Tester</v>
      </c>
    </row>
    <row r="4468" spans="1:10" x14ac:dyDescent="0.25">
      <c r="A4468" s="1142">
        <v>2</v>
      </c>
      <c r="B4468" s="1142">
        <v>9</v>
      </c>
      <c r="C4468" s="1142">
        <v>1</v>
      </c>
      <c r="D4468" s="1142">
        <v>40</v>
      </c>
      <c r="E4468" s="1142">
        <v>46</v>
      </c>
      <c r="F4468" s="1143" t="str">
        <f t="shared" si="138"/>
        <v>02.09.01.40.046</v>
      </c>
      <c r="G4468" s="1144"/>
      <c r="H4468" s="1142" t="s">
        <v>4979</v>
      </c>
      <c r="J4468" s="1142" t="str">
        <f t="shared" si="139"/>
        <v>02.09.01.40.046 Hygro Meter</v>
      </c>
    </row>
    <row r="4469" spans="1:10" x14ac:dyDescent="0.25">
      <c r="A4469" s="1142">
        <v>2</v>
      </c>
      <c r="B4469" s="1142">
        <v>9</v>
      </c>
      <c r="C4469" s="1142">
        <v>1</v>
      </c>
      <c r="D4469" s="1142">
        <v>40</v>
      </c>
      <c r="E4469" s="1142">
        <v>47</v>
      </c>
      <c r="F4469" s="1143" t="str">
        <f t="shared" si="138"/>
        <v>02.09.01.40.047</v>
      </c>
      <c r="G4469" s="1144"/>
      <c r="H4469" s="1142" t="s">
        <v>4980</v>
      </c>
      <c r="J4469" s="1142" t="str">
        <f t="shared" si="139"/>
        <v>02.09.01.40.047 Tergotometer</v>
      </c>
    </row>
    <row r="4470" spans="1:10" x14ac:dyDescent="0.25">
      <c r="A4470" s="1142">
        <v>2</v>
      </c>
      <c r="B4470" s="1142">
        <v>9</v>
      </c>
      <c r="C4470" s="1142">
        <v>1</v>
      </c>
      <c r="D4470" s="1142">
        <v>40</v>
      </c>
      <c r="E4470" s="1142">
        <v>48</v>
      </c>
      <c r="F4470" s="1143" t="str">
        <f t="shared" si="138"/>
        <v>02.09.01.40.048</v>
      </c>
      <c r="G4470" s="1144"/>
      <c r="H4470" s="1142" t="s">
        <v>4981</v>
      </c>
      <c r="J4470" s="1142" t="str">
        <f t="shared" si="139"/>
        <v>02.09.01.40.048 Waskator</v>
      </c>
    </row>
    <row r="4471" spans="1:10" x14ac:dyDescent="0.25">
      <c r="A4471" s="1142">
        <v>2</v>
      </c>
      <c r="B4471" s="1142">
        <v>9</v>
      </c>
      <c r="C4471" s="1142">
        <v>1</v>
      </c>
      <c r="D4471" s="1142">
        <v>40</v>
      </c>
      <c r="E4471" s="1142">
        <v>49</v>
      </c>
      <c r="F4471" s="1143" t="str">
        <f t="shared" si="138"/>
        <v>02.09.01.40.049</v>
      </c>
      <c r="G4471" s="1144"/>
      <c r="H4471" s="1142" t="s">
        <v>4120</v>
      </c>
      <c r="J4471" s="1142" t="str">
        <f t="shared" si="139"/>
        <v>02.09.01.40.049 Crock Meter</v>
      </c>
    </row>
    <row r="4472" spans="1:10" x14ac:dyDescent="0.25">
      <c r="A4472" s="1142">
        <v>2</v>
      </c>
      <c r="B4472" s="1142">
        <v>9</v>
      </c>
      <c r="C4472" s="1142">
        <v>1</v>
      </c>
      <c r="D4472" s="1142">
        <v>40</v>
      </c>
      <c r="E4472" s="1142">
        <v>50</v>
      </c>
      <c r="F4472" s="1143" t="str">
        <f t="shared" si="138"/>
        <v>02.09.01.40.050</v>
      </c>
      <c r="G4472" s="1144"/>
      <c r="H4472" s="1142" t="s">
        <v>4982</v>
      </c>
      <c r="J4472" s="1142" t="str">
        <f t="shared" si="139"/>
        <v>02.09.01.40.050 Knit Shrinkaga Gauge</v>
      </c>
    </row>
    <row r="4473" spans="1:10" x14ac:dyDescent="0.25">
      <c r="A4473" s="1142">
        <v>2</v>
      </c>
      <c r="B4473" s="1142">
        <v>9</v>
      </c>
      <c r="C4473" s="1142">
        <v>1</v>
      </c>
      <c r="D4473" s="1142">
        <v>40</v>
      </c>
      <c r="E4473" s="1142">
        <v>51</v>
      </c>
      <c r="F4473" s="1143" t="str">
        <f t="shared" si="138"/>
        <v>02.09.01.40.051</v>
      </c>
      <c r="G4473" s="1144"/>
      <c r="H4473" s="1142" t="s">
        <v>4983</v>
      </c>
      <c r="J4473" s="1142" t="str">
        <f t="shared" si="139"/>
        <v>02.09.01.40.051 Flammeability Tester</v>
      </c>
    </row>
    <row r="4474" spans="1:10" x14ac:dyDescent="0.25">
      <c r="A4474" s="1142">
        <v>2</v>
      </c>
      <c r="B4474" s="1142">
        <v>9</v>
      </c>
      <c r="C4474" s="1142">
        <v>1</v>
      </c>
      <c r="D4474" s="1142">
        <v>40</v>
      </c>
      <c r="E4474" s="1142">
        <v>52</v>
      </c>
      <c r="F4474" s="1143" t="str">
        <f t="shared" si="138"/>
        <v>02.09.01.40.052</v>
      </c>
      <c r="G4474" s="1144"/>
      <c r="H4474" s="1142" t="s">
        <v>4984</v>
      </c>
      <c r="J4474" s="1142" t="str">
        <f t="shared" si="139"/>
        <v>02.09.01.40.052 Scorh Tester</v>
      </c>
    </row>
    <row r="4475" spans="1:10" x14ac:dyDescent="0.25">
      <c r="A4475" s="1142">
        <v>2</v>
      </c>
      <c r="B4475" s="1142">
        <v>9</v>
      </c>
      <c r="C4475" s="1142">
        <v>1</v>
      </c>
      <c r="D4475" s="1142">
        <v>40</v>
      </c>
      <c r="E4475" s="1142">
        <v>53</v>
      </c>
      <c r="F4475" s="1143" t="str">
        <f t="shared" si="138"/>
        <v>02.09.01.40.053</v>
      </c>
      <c r="G4475" s="1144"/>
      <c r="H4475" s="1142" t="s">
        <v>4985</v>
      </c>
      <c r="J4475" s="1142" t="str">
        <f t="shared" si="139"/>
        <v>02.09.01.40.053 Pilling Tester</v>
      </c>
    </row>
    <row r="4476" spans="1:10" x14ac:dyDescent="0.25">
      <c r="A4476" s="1142">
        <v>2</v>
      </c>
      <c r="B4476" s="1142">
        <v>9</v>
      </c>
      <c r="C4476" s="1142">
        <v>1</v>
      </c>
      <c r="D4476" s="1142">
        <v>40</v>
      </c>
      <c r="E4476" s="1142">
        <v>54</v>
      </c>
      <c r="F4476" s="1143" t="str">
        <f t="shared" si="138"/>
        <v>02.09.01.40.054</v>
      </c>
      <c r="G4476" s="1144"/>
      <c r="H4476" s="1142" t="s">
        <v>4986</v>
      </c>
      <c r="J4476" s="1142" t="str">
        <f t="shared" si="139"/>
        <v>02.09.01.40.054 Fafegraph M</v>
      </c>
    </row>
    <row r="4477" spans="1:10" x14ac:dyDescent="0.25">
      <c r="A4477" s="1142">
        <v>2</v>
      </c>
      <c r="B4477" s="1142">
        <v>9</v>
      </c>
      <c r="C4477" s="1142">
        <v>1</v>
      </c>
      <c r="D4477" s="1142">
        <v>40</v>
      </c>
      <c r="E4477" s="1142">
        <v>55</v>
      </c>
      <c r="F4477" s="1143" t="str">
        <f t="shared" si="138"/>
        <v>02.09.01.40.055</v>
      </c>
      <c r="G4477" s="1144"/>
      <c r="H4477" s="1142" t="s">
        <v>4987</v>
      </c>
      <c r="J4477" s="1142" t="str">
        <f t="shared" si="139"/>
        <v>02.09.01.40.055 Silver Reel</v>
      </c>
    </row>
    <row r="4478" spans="1:10" x14ac:dyDescent="0.25">
      <c r="A4478" s="1142">
        <v>2</v>
      </c>
      <c r="B4478" s="1142">
        <v>9</v>
      </c>
      <c r="C4478" s="1142">
        <v>1</v>
      </c>
      <c r="D4478" s="1142">
        <v>40</v>
      </c>
      <c r="E4478" s="1142">
        <v>56</v>
      </c>
      <c r="F4478" s="1143" t="str">
        <f t="shared" si="138"/>
        <v>02.09.01.40.056</v>
      </c>
      <c r="G4478" s="1144"/>
      <c r="H4478" s="1142" t="s">
        <v>4988</v>
      </c>
      <c r="J4478" s="1142" t="str">
        <f t="shared" si="139"/>
        <v>02.09.01.40.056 Fibrograph</v>
      </c>
    </row>
    <row r="4479" spans="1:10" x14ac:dyDescent="0.25">
      <c r="A4479" s="1142">
        <v>2</v>
      </c>
      <c r="B4479" s="1142">
        <v>9</v>
      </c>
      <c r="C4479" s="1142">
        <v>1</v>
      </c>
      <c r="D4479" s="1142">
        <v>40</v>
      </c>
      <c r="E4479" s="1142">
        <v>57</v>
      </c>
      <c r="F4479" s="1143" t="str">
        <f t="shared" si="138"/>
        <v>02.09.01.40.057</v>
      </c>
      <c r="G4479" s="1144"/>
      <c r="H4479" s="1142" t="s">
        <v>4989</v>
      </c>
      <c r="J4479" s="1142" t="str">
        <f t="shared" si="139"/>
        <v>02.09.01.40.057 Microair</v>
      </c>
    </row>
    <row r="4480" spans="1:10" x14ac:dyDescent="0.25">
      <c r="A4480" s="1142">
        <v>2</v>
      </c>
      <c r="B4480" s="1142">
        <v>9</v>
      </c>
      <c r="C4480" s="1142">
        <v>1</v>
      </c>
      <c r="D4480" s="1142">
        <v>40</v>
      </c>
      <c r="E4480" s="1142">
        <v>58</v>
      </c>
      <c r="F4480" s="1143" t="str">
        <f t="shared" si="138"/>
        <v>02.09.01.40.058</v>
      </c>
      <c r="G4480" s="1144"/>
      <c r="H4480" s="1142" t="s">
        <v>4990</v>
      </c>
      <c r="J4480" s="1142" t="str">
        <f t="shared" si="139"/>
        <v>02.09.01.40.058 Rotary Static Tester</v>
      </c>
    </row>
    <row r="4481" spans="1:10" x14ac:dyDescent="0.25">
      <c r="A4481" s="1142">
        <v>2</v>
      </c>
      <c r="B4481" s="1142">
        <v>9</v>
      </c>
      <c r="C4481" s="1142">
        <v>1</v>
      </c>
      <c r="D4481" s="1142">
        <v>40</v>
      </c>
      <c r="E4481" s="1142">
        <v>59</v>
      </c>
      <c r="F4481" s="1143" t="str">
        <f t="shared" si="138"/>
        <v>02.09.01.40.059</v>
      </c>
      <c r="G4481" s="1144"/>
      <c r="H4481" s="1142" t="s">
        <v>4991</v>
      </c>
      <c r="J4481" s="1142" t="str">
        <f t="shared" si="139"/>
        <v>02.09.01.40.059 Yem Abration</v>
      </c>
    </row>
    <row r="4482" spans="1:10" x14ac:dyDescent="0.25">
      <c r="A4482" s="1142">
        <v>2</v>
      </c>
      <c r="B4482" s="1142">
        <v>9</v>
      </c>
      <c r="C4482" s="1142">
        <v>1</v>
      </c>
      <c r="D4482" s="1142">
        <v>40</v>
      </c>
      <c r="E4482" s="1142">
        <v>60</v>
      </c>
      <c r="F4482" s="1143" t="str">
        <f t="shared" si="138"/>
        <v>02.09.01.40.060</v>
      </c>
      <c r="G4482" s="1144"/>
      <c r="H4482" s="1142" t="s">
        <v>4992</v>
      </c>
      <c r="J4482" s="1142" t="str">
        <f t="shared" si="139"/>
        <v>02.09.01.40.060 Hairiness Tester</v>
      </c>
    </row>
    <row r="4483" spans="1:10" x14ac:dyDescent="0.25">
      <c r="A4483" s="1142">
        <v>2</v>
      </c>
      <c r="B4483" s="1142">
        <v>9</v>
      </c>
      <c r="C4483" s="1142">
        <v>1</v>
      </c>
      <c r="D4483" s="1142">
        <v>40</v>
      </c>
      <c r="E4483" s="1142">
        <v>61</v>
      </c>
      <c r="F4483" s="1143" t="str">
        <f t="shared" si="138"/>
        <v>02.09.01.40.061</v>
      </c>
      <c r="G4483" s="1144"/>
      <c r="H4483" s="1142" t="s">
        <v>4993</v>
      </c>
      <c r="J4483" s="1142" t="str">
        <f t="shared" si="139"/>
        <v>02.09.01.40.061 Instron Tensile Streng Tester</v>
      </c>
    </row>
    <row r="4484" spans="1:10" x14ac:dyDescent="0.25">
      <c r="A4484" s="1142">
        <v>2</v>
      </c>
      <c r="B4484" s="1142">
        <v>9</v>
      </c>
      <c r="C4484" s="1142">
        <v>1</v>
      </c>
      <c r="D4484" s="1142">
        <v>40</v>
      </c>
      <c r="E4484" s="1142">
        <v>62</v>
      </c>
      <c r="F4484" s="1143" t="str">
        <f t="shared" ref="F4484:F4547" si="140">IF(A4484&lt;&gt;"",RIGHT("0"&amp;A4484,2)&amp;"."&amp;RIGHT("0"&amp;B4484,2)&amp;"."&amp;RIGHT("0"&amp;C4484,2)&amp;"."&amp;RIGHT("0"&amp;D4484,2)&amp;"."&amp;IF(LEN(E4484)&lt;3,RIGHT("00"&amp;E4484,3),E4484),"")</f>
        <v>02.09.01.40.062</v>
      </c>
      <c r="G4484" s="1144"/>
      <c r="H4484" s="1142" t="s">
        <v>4994</v>
      </c>
      <c r="J4484" s="1142" t="str">
        <f t="shared" ref="J4484:J4547" si="141">F4484&amp;" "&amp;H4484</f>
        <v>02.09.01.40.062 Elemendorf Testing tester</v>
      </c>
    </row>
    <row r="4485" spans="1:10" x14ac:dyDescent="0.25">
      <c r="A4485" s="1142">
        <v>2</v>
      </c>
      <c r="B4485" s="1142">
        <v>9</v>
      </c>
      <c r="C4485" s="1142">
        <v>1</v>
      </c>
      <c r="D4485" s="1142">
        <v>40</v>
      </c>
      <c r="E4485" s="1142">
        <v>63</v>
      </c>
      <c r="F4485" s="1143" t="str">
        <f t="shared" si="140"/>
        <v>02.09.01.40.063</v>
      </c>
      <c r="G4485" s="1144"/>
      <c r="H4485" s="1142" t="s">
        <v>4995</v>
      </c>
      <c r="J4485" s="1142" t="str">
        <f t="shared" si="141"/>
        <v>02.09.01.40.063 Alat Uji Sudut Kain</v>
      </c>
    </row>
    <row r="4486" spans="1:10" x14ac:dyDescent="0.25">
      <c r="A4486" s="1142">
        <v>2</v>
      </c>
      <c r="B4486" s="1142">
        <v>9</v>
      </c>
      <c r="C4486" s="1142">
        <v>1</v>
      </c>
      <c r="D4486" s="1142">
        <v>40</v>
      </c>
      <c r="E4486" s="1142">
        <v>64</v>
      </c>
      <c r="F4486" s="1143" t="str">
        <f t="shared" si="140"/>
        <v>02.09.01.40.064</v>
      </c>
      <c r="G4486" s="1144"/>
      <c r="H4486" s="1142" t="s">
        <v>4996</v>
      </c>
      <c r="J4486" s="1142" t="str">
        <f t="shared" si="141"/>
        <v>02.09.01.40.064 Alat Lab. Uji Tekstil Lain-Lain</v>
      </c>
    </row>
    <row r="4487" spans="1:10" x14ac:dyDescent="0.25">
      <c r="A4487" s="1142">
        <v>2</v>
      </c>
      <c r="B4487" s="1142">
        <v>9</v>
      </c>
      <c r="C4487" s="1142">
        <v>1</v>
      </c>
      <c r="D4487" s="1142">
        <v>41</v>
      </c>
      <c r="E4487" s="1142">
        <v>1</v>
      </c>
      <c r="F4487" s="1143" t="str">
        <f t="shared" si="140"/>
        <v>02.09.01.41.001</v>
      </c>
      <c r="G4487" s="1144"/>
      <c r="H4487" s="1142" t="s">
        <v>4997</v>
      </c>
      <c r="J4487" s="1142" t="str">
        <f t="shared" si="141"/>
        <v>02.09.01.41.001 Double Sharp Mixer</v>
      </c>
    </row>
    <row r="4488" spans="1:10" x14ac:dyDescent="0.25">
      <c r="A4488" s="1142">
        <v>2</v>
      </c>
      <c r="B4488" s="1142">
        <v>9</v>
      </c>
      <c r="C4488" s="1142">
        <v>1</v>
      </c>
      <c r="D4488" s="1142">
        <v>41</v>
      </c>
      <c r="E4488" s="1142">
        <v>2</v>
      </c>
      <c r="F4488" s="1143" t="str">
        <f t="shared" si="140"/>
        <v>02.09.01.41.002</v>
      </c>
      <c r="G4488" s="1144"/>
      <c r="H4488" s="1142" t="s">
        <v>4998</v>
      </c>
      <c r="J4488" s="1142" t="str">
        <f t="shared" si="141"/>
        <v>02.09.01.41.002 Momen Mixer</v>
      </c>
    </row>
    <row r="4489" spans="1:10" x14ac:dyDescent="0.25">
      <c r="A4489" s="1142">
        <v>2</v>
      </c>
      <c r="B4489" s="1142">
        <v>9</v>
      </c>
      <c r="C4489" s="1142">
        <v>1</v>
      </c>
      <c r="D4489" s="1142">
        <v>41</v>
      </c>
      <c r="E4489" s="1142">
        <v>3</v>
      </c>
      <c r="F4489" s="1143" t="str">
        <f t="shared" si="140"/>
        <v>02.09.01.41.003</v>
      </c>
      <c r="G4489" s="1144"/>
      <c r="H4489" s="1142" t="s">
        <v>4663</v>
      </c>
      <c r="J4489" s="1142" t="str">
        <f t="shared" si="141"/>
        <v>02.09.01.41.003 Galvanometer</v>
      </c>
    </row>
    <row r="4490" spans="1:10" x14ac:dyDescent="0.25">
      <c r="A4490" s="1142">
        <v>2</v>
      </c>
      <c r="B4490" s="1142">
        <v>9</v>
      </c>
      <c r="C4490" s="1142">
        <v>1</v>
      </c>
      <c r="D4490" s="1142">
        <v>41</v>
      </c>
      <c r="E4490" s="1142">
        <v>4</v>
      </c>
      <c r="F4490" s="1143" t="str">
        <f t="shared" si="140"/>
        <v>02.09.01.41.004</v>
      </c>
      <c r="G4490" s="1144"/>
      <c r="H4490" s="1142" t="s">
        <v>4999</v>
      </c>
      <c r="J4490" s="1142" t="str">
        <f t="shared" si="141"/>
        <v>02.09.01.41.004 Purometer Optik</v>
      </c>
    </row>
    <row r="4491" spans="1:10" x14ac:dyDescent="0.25">
      <c r="A4491" s="1142">
        <v>2</v>
      </c>
      <c r="B4491" s="1142">
        <v>9</v>
      </c>
      <c r="C4491" s="1142">
        <v>1</v>
      </c>
      <c r="D4491" s="1142">
        <v>41</v>
      </c>
      <c r="E4491" s="1142">
        <v>5</v>
      </c>
      <c r="F4491" s="1143" t="str">
        <f t="shared" si="140"/>
        <v>02.09.01.41.005</v>
      </c>
      <c r="G4491" s="1144"/>
      <c r="H4491" s="1142" t="s">
        <v>5000</v>
      </c>
      <c r="J4491" s="1142" t="str">
        <f t="shared" si="141"/>
        <v>02.09.01.41.005 Air Siffer</v>
      </c>
    </row>
    <row r="4492" spans="1:10" x14ac:dyDescent="0.25">
      <c r="A4492" s="1142">
        <v>2</v>
      </c>
      <c r="B4492" s="1142">
        <v>9</v>
      </c>
      <c r="C4492" s="1142">
        <v>1</v>
      </c>
      <c r="D4492" s="1142">
        <v>41</v>
      </c>
      <c r="E4492" s="1142">
        <v>6</v>
      </c>
      <c r="F4492" s="1143" t="str">
        <f t="shared" si="140"/>
        <v>02.09.01.41.006</v>
      </c>
      <c r="G4492" s="1144"/>
      <c r="H4492" s="1142" t="s">
        <v>5001</v>
      </c>
      <c r="J4492" s="1142" t="str">
        <f t="shared" si="141"/>
        <v>02.09.01.41.006 Alat Pemadam Kapur</v>
      </c>
    </row>
    <row r="4493" spans="1:10" x14ac:dyDescent="0.25">
      <c r="A4493" s="1142">
        <v>2</v>
      </c>
      <c r="B4493" s="1142">
        <v>9</v>
      </c>
      <c r="C4493" s="1142">
        <v>1</v>
      </c>
      <c r="D4493" s="1142">
        <v>41</v>
      </c>
      <c r="E4493" s="1142">
        <v>7</v>
      </c>
      <c r="F4493" s="1143" t="str">
        <f t="shared" si="140"/>
        <v>02.09.01.41.007</v>
      </c>
      <c r="G4493" s="1144"/>
      <c r="H4493" s="1142" t="s">
        <v>5002</v>
      </c>
      <c r="J4493" s="1142" t="str">
        <f t="shared" si="141"/>
        <v>02.09.01.41.007 Plaster  Extentiometer</v>
      </c>
    </row>
    <row r="4494" spans="1:10" x14ac:dyDescent="0.25">
      <c r="A4494" s="1142">
        <v>2</v>
      </c>
      <c r="B4494" s="1142">
        <v>9</v>
      </c>
      <c r="C4494" s="1142">
        <v>1</v>
      </c>
      <c r="D4494" s="1142">
        <v>41</v>
      </c>
      <c r="E4494" s="1142">
        <v>8</v>
      </c>
      <c r="F4494" s="1143" t="str">
        <f t="shared" si="140"/>
        <v>02.09.01.41.008</v>
      </c>
      <c r="G4494" s="1144"/>
      <c r="H4494" s="1142" t="s">
        <v>5003</v>
      </c>
      <c r="J4494" s="1142" t="str">
        <f t="shared" si="141"/>
        <v>02.09.01.41.008 Pogmili Machine</v>
      </c>
    </row>
    <row r="4495" spans="1:10" x14ac:dyDescent="0.25">
      <c r="A4495" s="1142">
        <v>2</v>
      </c>
      <c r="B4495" s="1142">
        <v>9</v>
      </c>
      <c r="C4495" s="1142">
        <v>1</v>
      </c>
      <c r="D4495" s="1142">
        <v>41</v>
      </c>
      <c r="E4495" s="1142">
        <v>9</v>
      </c>
      <c r="F4495" s="1143" t="str">
        <f t="shared" si="140"/>
        <v>02.09.01.41.009</v>
      </c>
      <c r="G4495" s="1144"/>
      <c r="H4495" s="1142" t="s">
        <v>5004</v>
      </c>
      <c r="J4495" s="1142" t="str">
        <f t="shared" si="141"/>
        <v>02.09.01.41.009 Extruder</v>
      </c>
    </row>
    <row r="4496" spans="1:10" x14ac:dyDescent="0.25">
      <c r="A4496" s="1142">
        <v>2</v>
      </c>
      <c r="B4496" s="1142">
        <v>9</v>
      </c>
      <c r="C4496" s="1142">
        <v>1</v>
      </c>
      <c r="D4496" s="1142">
        <v>41</v>
      </c>
      <c r="E4496" s="1142">
        <v>10</v>
      </c>
      <c r="F4496" s="1143" t="str">
        <f t="shared" si="140"/>
        <v>02.09.01.41.010</v>
      </c>
      <c r="G4496" s="1144"/>
      <c r="H4496" s="1142" t="s">
        <v>5005</v>
      </c>
      <c r="J4496" s="1142" t="str">
        <f t="shared" si="141"/>
        <v>02.09.01.41.010 Pengatur Tahanan Resistor</v>
      </c>
    </row>
    <row r="4497" spans="1:10" x14ac:dyDescent="0.25">
      <c r="A4497" s="1142">
        <v>2</v>
      </c>
      <c r="B4497" s="1142">
        <v>9</v>
      </c>
      <c r="C4497" s="1142">
        <v>1</v>
      </c>
      <c r="D4497" s="1142">
        <v>41</v>
      </c>
      <c r="E4497" s="1142">
        <v>11</v>
      </c>
      <c r="F4497" s="1143" t="str">
        <f t="shared" si="140"/>
        <v>02.09.01.41.011</v>
      </c>
      <c r="G4497" s="1144"/>
      <c r="H4497" s="1142" t="s">
        <v>5006</v>
      </c>
      <c r="J4497" s="1142" t="str">
        <f t="shared" si="141"/>
        <v>02.09.01.41.011 Magnetic Ferofilter</v>
      </c>
    </row>
    <row r="4498" spans="1:10" x14ac:dyDescent="0.25">
      <c r="A4498" s="1142">
        <v>2</v>
      </c>
      <c r="B4498" s="1142">
        <v>9</v>
      </c>
      <c r="C4498" s="1142">
        <v>1</v>
      </c>
      <c r="D4498" s="1142">
        <v>41</v>
      </c>
      <c r="E4498" s="1142">
        <v>12</v>
      </c>
      <c r="F4498" s="1143" t="str">
        <f t="shared" si="140"/>
        <v>02.09.01.41.012</v>
      </c>
      <c r="G4498" s="1144"/>
      <c r="H4498" s="1142" t="s">
        <v>5007</v>
      </c>
      <c r="J4498" s="1142" t="str">
        <f t="shared" si="141"/>
        <v>02.09.01.41.012 Alat Slip Kaolin</v>
      </c>
    </row>
    <row r="4499" spans="1:10" x14ac:dyDescent="0.25">
      <c r="A4499" s="1142">
        <v>2</v>
      </c>
      <c r="B4499" s="1142">
        <v>9</v>
      </c>
      <c r="C4499" s="1142">
        <v>1</v>
      </c>
      <c r="D4499" s="1142">
        <v>41</v>
      </c>
      <c r="E4499" s="1142">
        <v>13</v>
      </c>
      <c r="F4499" s="1143" t="str">
        <f t="shared" si="140"/>
        <v>02.09.01.41.013</v>
      </c>
      <c r="G4499" s="1144"/>
      <c r="H4499" s="1142" t="s">
        <v>5008</v>
      </c>
      <c r="J4499" s="1142" t="str">
        <f t="shared" si="141"/>
        <v>02.09.01.41.013 Pyrometer Radiator</v>
      </c>
    </row>
    <row r="4500" spans="1:10" x14ac:dyDescent="0.25">
      <c r="A4500" s="1142">
        <v>2</v>
      </c>
      <c r="B4500" s="1142">
        <v>9</v>
      </c>
      <c r="C4500" s="1142">
        <v>1</v>
      </c>
      <c r="D4500" s="1142">
        <v>41</v>
      </c>
      <c r="E4500" s="1142">
        <v>14</v>
      </c>
      <c r="F4500" s="1143" t="str">
        <f t="shared" si="140"/>
        <v>02.09.01.41.014</v>
      </c>
      <c r="G4500" s="1144"/>
      <c r="H4500" s="1142" t="s">
        <v>5009</v>
      </c>
      <c r="J4500" s="1142" t="str">
        <f t="shared" si="141"/>
        <v>02.09.01.41.014 Electric Boiler</v>
      </c>
    </row>
    <row r="4501" spans="1:10" x14ac:dyDescent="0.25">
      <c r="A4501" s="1142">
        <v>2</v>
      </c>
      <c r="B4501" s="1142">
        <v>9</v>
      </c>
      <c r="C4501" s="1142">
        <v>1</v>
      </c>
      <c r="D4501" s="1142">
        <v>41</v>
      </c>
      <c r="E4501" s="1142">
        <v>15</v>
      </c>
      <c r="F4501" s="1143" t="str">
        <f t="shared" si="140"/>
        <v>02.09.01.41.015</v>
      </c>
      <c r="G4501" s="1144"/>
      <c r="H4501" s="1142" t="s">
        <v>5010</v>
      </c>
      <c r="J4501" s="1142" t="str">
        <f t="shared" si="141"/>
        <v>02.09.01.41.015 Law Crusher</v>
      </c>
    </row>
    <row r="4502" spans="1:10" x14ac:dyDescent="0.25">
      <c r="A4502" s="1142">
        <v>2</v>
      </c>
      <c r="B4502" s="1142">
        <v>9</v>
      </c>
      <c r="C4502" s="1142">
        <v>1</v>
      </c>
      <c r="D4502" s="1142">
        <v>41</v>
      </c>
      <c r="E4502" s="1142">
        <v>16</v>
      </c>
      <c r="F4502" s="1143" t="str">
        <f t="shared" si="140"/>
        <v>02.09.01.41.016</v>
      </c>
      <c r="G4502" s="1144"/>
      <c r="H4502" s="1142" t="s">
        <v>5011</v>
      </c>
      <c r="J4502" s="1142" t="str">
        <f t="shared" si="141"/>
        <v>02.09.01.41.016 Edge Runner Mill</v>
      </c>
    </row>
    <row r="4503" spans="1:10" x14ac:dyDescent="0.25">
      <c r="A4503" s="1142">
        <v>2</v>
      </c>
      <c r="B4503" s="1142">
        <v>9</v>
      </c>
      <c r="C4503" s="1142">
        <v>1</v>
      </c>
      <c r="D4503" s="1142">
        <v>41</v>
      </c>
      <c r="E4503" s="1142">
        <v>17</v>
      </c>
      <c r="F4503" s="1143" t="str">
        <f t="shared" si="140"/>
        <v>02.09.01.41.017</v>
      </c>
      <c r="G4503" s="1144"/>
      <c r="H4503" s="1142" t="s">
        <v>5012</v>
      </c>
      <c r="J4503" s="1142" t="str">
        <f t="shared" si="141"/>
        <v>02.09.01.41.017 Hammer Mill</v>
      </c>
    </row>
    <row r="4504" spans="1:10" x14ac:dyDescent="0.25">
      <c r="A4504" s="1142">
        <v>2</v>
      </c>
      <c r="B4504" s="1142">
        <v>9</v>
      </c>
      <c r="C4504" s="1142">
        <v>1</v>
      </c>
      <c r="D4504" s="1142">
        <v>41</v>
      </c>
      <c r="E4504" s="1142">
        <v>18</v>
      </c>
      <c r="F4504" s="1143" t="str">
        <f t="shared" si="140"/>
        <v>02.09.01.41.018</v>
      </c>
      <c r="G4504" s="1144"/>
      <c r="H4504" s="1142" t="s">
        <v>5013</v>
      </c>
      <c r="J4504" s="1142" t="str">
        <f t="shared" si="141"/>
        <v>02.09.01.41.018 Rall Crusher</v>
      </c>
    </row>
    <row r="4505" spans="1:10" x14ac:dyDescent="0.25">
      <c r="A4505" s="1142">
        <v>2</v>
      </c>
      <c r="B4505" s="1142">
        <v>9</v>
      </c>
      <c r="C4505" s="1142">
        <v>1</v>
      </c>
      <c r="D4505" s="1142">
        <v>41</v>
      </c>
      <c r="E4505" s="1142">
        <v>19</v>
      </c>
      <c r="F4505" s="1143" t="str">
        <f t="shared" si="140"/>
        <v>02.09.01.41.019</v>
      </c>
      <c r="G4505" s="1144"/>
      <c r="H4505" s="1142" t="s">
        <v>5014</v>
      </c>
      <c r="J4505" s="1142" t="str">
        <f t="shared" si="141"/>
        <v>02.09.01.41.019 Grinding Mill</v>
      </c>
    </row>
    <row r="4506" spans="1:10" x14ac:dyDescent="0.25">
      <c r="A4506" s="1142">
        <v>2</v>
      </c>
      <c r="B4506" s="1142">
        <v>9</v>
      </c>
      <c r="C4506" s="1142">
        <v>1</v>
      </c>
      <c r="D4506" s="1142">
        <v>41</v>
      </c>
      <c r="E4506" s="1142">
        <v>20</v>
      </c>
      <c r="F4506" s="1143" t="str">
        <f t="shared" si="140"/>
        <v>02.09.01.41.020</v>
      </c>
      <c r="G4506" s="1144"/>
      <c r="H4506" s="1142" t="s">
        <v>5015</v>
      </c>
      <c r="J4506" s="1142" t="str">
        <f t="shared" si="141"/>
        <v>02.09.01.41.020 Saringan Magnet</v>
      </c>
    </row>
    <row r="4507" spans="1:10" x14ac:dyDescent="0.25">
      <c r="A4507" s="1142">
        <v>2</v>
      </c>
      <c r="B4507" s="1142">
        <v>9</v>
      </c>
      <c r="C4507" s="1142">
        <v>1</v>
      </c>
      <c r="D4507" s="1142">
        <v>41</v>
      </c>
      <c r="E4507" s="1142">
        <v>21</v>
      </c>
      <c r="F4507" s="1143" t="str">
        <f t="shared" si="140"/>
        <v>02.09.01.41.021</v>
      </c>
      <c r="G4507" s="1144"/>
      <c r="H4507" s="1142" t="s">
        <v>5016</v>
      </c>
      <c r="J4507" s="1142" t="str">
        <f t="shared" si="141"/>
        <v>02.09.01.41.021 Perpurated Ball Mill</v>
      </c>
    </row>
    <row r="4508" spans="1:10" x14ac:dyDescent="0.25">
      <c r="A4508" s="1142">
        <v>2</v>
      </c>
      <c r="B4508" s="1142">
        <v>9</v>
      </c>
      <c r="C4508" s="1142">
        <v>1</v>
      </c>
      <c r="D4508" s="1142">
        <v>41</v>
      </c>
      <c r="E4508" s="1142">
        <v>22</v>
      </c>
      <c r="F4508" s="1143" t="str">
        <f t="shared" si="140"/>
        <v>02.09.01.41.022</v>
      </c>
      <c r="G4508" s="1144"/>
      <c r="H4508" s="1142" t="s">
        <v>4671</v>
      </c>
      <c r="J4508" s="1142" t="str">
        <f t="shared" si="141"/>
        <v>02.09.01.41.022 Filter Press</v>
      </c>
    </row>
    <row r="4509" spans="1:10" x14ac:dyDescent="0.25">
      <c r="A4509" s="1142">
        <v>2</v>
      </c>
      <c r="B4509" s="1142">
        <v>9</v>
      </c>
      <c r="C4509" s="1142">
        <v>1</v>
      </c>
      <c r="D4509" s="1142">
        <v>41</v>
      </c>
      <c r="E4509" s="1142">
        <v>23</v>
      </c>
      <c r="F4509" s="1143" t="str">
        <f t="shared" si="140"/>
        <v>02.09.01.41.023</v>
      </c>
      <c r="G4509" s="1144"/>
      <c r="H4509" s="1142" t="s">
        <v>5017</v>
      </c>
      <c r="J4509" s="1142" t="str">
        <f t="shared" si="141"/>
        <v>02.09.01.41.023 Cyclon Tupe Sparating Machine</v>
      </c>
    </row>
    <row r="4510" spans="1:10" x14ac:dyDescent="0.25">
      <c r="A4510" s="1142">
        <v>2</v>
      </c>
      <c r="B4510" s="1142">
        <v>9</v>
      </c>
      <c r="C4510" s="1142">
        <v>1</v>
      </c>
      <c r="D4510" s="1142">
        <v>41</v>
      </c>
      <c r="E4510" s="1142">
        <v>24</v>
      </c>
      <c r="F4510" s="1143" t="str">
        <f t="shared" si="140"/>
        <v>02.09.01.41.024</v>
      </c>
      <c r="G4510" s="1144"/>
      <c r="H4510" s="1142" t="s">
        <v>5018</v>
      </c>
      <c r="J4510" s="1142" t="str">
        <f t="shared" si="141"/>
        <v>02.09.01.41.024 Sand Washing Machine</v>
      </c>
    </row>
    <row r="4511" spans="1:10" x14ac:dyDescent="0.25">
      <c r="A4511" s="1142">
        <v>2</v>
      </c>
      <c r="B4511" s="1142">
        <v>9</v>
      </c>
      <c r="C4511" s="1142">
        <v>1</v>
      </c>
      <c r="D4511" s="1142">
        <v>41</v>
      </c>
      <c r="E4511" s="1142">
        <v>25</v>
      </c>
      <c r="F4511" s="1143" t="str">
        <f t="shared" si="140"/>
        <v>02.09.01.41.025</v>
      </c>
      <c r="G4511" s="1144"/>
      <c r="H4511" s="1142" t="s">
        <v>5019</v>
      </c>
      <c r="J4511" s="1142" t="str">
        <f t="shared" si="141"/>
        <v>02.09.01.41.025 Friction Press</v>
      </c>
    </row>
    <row r="4512" spans="1:10" x14ac:dyDescent="0.25">
      <c r="A4512" s="1142">
        <v>2</v>
      </c>
      <c r="B4512" s="1142">
        <v>9</v>
      </c>
      <c r="C4512" s="1142">
        <v>1</v>
      </c>
      <c r="D4512" s="1142">
        <v>41</v>
      </c>
      <c r="E4512" s="1142">
        <v>26</v>
      </c>
      <c r="F4512" s="1143" t="str">
        <f t="shared" si="140"/>
        <v>02.09.01.41.026</v>
      </c>
      <c r="G4512" s="1144"/>
      <c r="H4512" s="1142" t="s">
        <v>5020</v>
      </c>
      <c r="J4512" s="1142" t="str">
        <f t="shared" si="141"/>
        <v>02.09.01.41.026 Hydrolic Press</v>
      </c>
    </row>
    <row r="4513" spans="1:10" x14ac:dyDescent="0.25">
      <c r="A4513" s="1142">
        <v>2</v>
      </c>
      <c r="B4513" s="1142">
        <v>9</v>
      </c>
      <c r="C4513" s="1142">
        <v>1</v>
      </c>
      <c r="D4513" s="1142">
        <v>41</v>
      </c>
      <c r="E4513" s="1142">
        <v>27</v>
      </c>
      <c r="F4513" s="1143" t="str">
        <f t="shared" si="140"/>
        <v>02.09.01.41.027</v>
      </c>
      <c r="G4513" s="1144"/>
      <c r="H4513" s="1142" t="s">
        <v>5021</v>
      </c>
      <c r="J4513" s="1142" t="str">
        <f t="shared" si="141"/>
        <v>02.09.01.41.027 Press Engke Roda Gila</v>
      </c>
    </row>
    <row r="4514" spans="1:10" x14ac:dyDescent="0.25">
      <c r="A4514" s="1142">
        <v>2</v>
      </c>
      <c r="B4514" s="1142">
        <v>9</v>
      </c>
      <c r="C4514" s="1142">
        <v>1</v>
      </c>
      <c r="D4514" s="1142">
        <v>41</v>
      </c>
      <c r="E4514" s="1142">
        <v>28</v>
      </c>
      <c r="F4514" s="1143" t="str">
        <f t="shared" si="140"/>
        <v>02.09.01.41.028</v>
      </c>
      <c r="G4514" s="1144"/>
      <c r="H4514" s="1142" t="s">
        <v>5022</v>
      </c>
      <c r="J4514" s="1142" t="str">
        <f t="shared" si="141"/>
        <v>02.09.01.41.028 Semi Automatic Cam Press</v>
      </c>
    </row>
    <row r="4515" spans="1:10" x14ac:dyDescent="0.25">
      <c r="A4515" s="1142">
        <v>2</v>
      </c>
      <c r="B4515" s="1142">
        <v>9</v>
      </c>
      <c r="C4515" s="1142">
        <v>1</v>
      </c>
      <c r="D4515" s="1142">
        <v>41</v>
      </c>
      <c r="E4515" s="1142">
        <v>29</v>
      </c>
      <c r="F4515" s="1143" t="str">
        <f t="shared" si="140"/>
        <v>02.09.01.41.029</v>
      </c>
      <c r="G4515" s="1144"/>
      <c r="H4515" s="1142" t="s">
        <v>5023</v>
      </c>
      <c r="J4515" s="1142" t="str">
        <f t="shared" si="141"/>
        <v>02.09.01.41.029 Ban Berjalan</v>
      </c>
    </row>
    <row r="4516" spans="1:10" x14ac:dyDescent="0.25">
      <c r="A4516" s="1142">
        <v>2</v>
      </c>
      <c r="B4516" s="1142">
        <v>9</v>
      </c>
      <c r="C4516" s="1142">
        <v>1</v>
      </c>
      <c r="D4516" s="1142">
        <v>41</v>
      </c>
      <c r="E4516" s="1142">
        <v>30</v>
      </c>
      <c r="F4516" s="1143" t="str">
        <f t="shared" si="140"/>
        <v>02.09.01.41.030</v>
      </c>
      <c r="G4516" s="1144"/>
      <c r="H4516" s="1142" t="s">
        <v>5024</v>
      </c>
      <c r="J4516" s="1142" t="str">
        <f t="shared" si="141"/>
        <v>02.09.01.41.030 Motorozed Kick Well</v>
      </c>
    </row>
    <row r="4517" spans="1:10" x14ac:dyDescent="0.25">
      <c r="A4517" s="1142">
        <v>2</v>
      </c>
      <c r="B4517" s="1142">
        <v>9</v>
      </c>
      <c r="C4517" s="1142">
        <v>1</v>
      </c>
      <c r="D4517" s="1142">
        <v>41</v>
      </c>
      <c r="E4517" s="1142">
        <v>31</v>
      </c>
      <c r="F4517" s="1143" t="str">
        <f t="shared" si="140"/>
        <v>02.09.01.41.031</v>
      </c>
      <c r="G4517" s="1144"/>
      <c r="H4517" s="1142" t="s">
        <v>5025</v>
      </c>
      <c r="J4517" s="1142" t="str">
        <f t="shared" si="141"/>
        <v>02.09.01.41.031 Mesin Bubut Isolator</v>
      </c>
    </row>
    <row r="4518" spans="1:10" x14ac:dyDescent="0.25">
      <c r="A4518" s="1142">
        <v>2</v>
      </c>
      <c r="B4518" s="1142">
        <v>9</v>
      </c>
      <c r="C4518" s="1142">
        <v>1</v>
      </c>
      <c r="D4518" s="1142">
        <v>41</v>
      </c>
      <c r="E4518" s="1142">
        <v>32</v>
      </c>
      <c r="F4518" s="1143" t="str">
        <f t="shared" si="140"/>
        <v>02.09.01.41.032</v>
      </c>
      <c r="G4518" s="1144"/>
      <c r="H4518" s="1142" t="s">
        <v>5026</v>
      </c>
      <c r="J4518" s="1142" t="str">
        <f t="shared" si="141"/>
        <v>02.09.01.41.032 Mesin Bor Pembuat Ulir</v>
      </c>
    </row>
    <row r="4519" spans="1:10" x14ac:dyDescent="0.25">
      <c r="A4519" s="1142">
        <v>2</v>
      </c>
      <c r="B4519" s="1142">
        <v>9</v>
      </c>
      <c r="C4519" s="1142">
        <v>1</v>
      </c>
      <c r="D4519" s="1142">
        <v>41</v>
      </c>
      <c r="E4519" s="1142">
        <v>33</v>
      </c>
      <c r="F4519" s="1143" t="str">
        <f t="shared" si="140"/>
        <v>02.09.01.41.033</v>
      </c>
      <c r="G4519" s="1144"/>
      <c r="H4519" s="1142" t="s">
        <v>5027</v>
      </c>
      <c r="J4519" s="1142" t="str">
        <f t="shared" si="141"/>
        <v>02.09.01.41.033 Pot Mill</v>
      </c>
    </row>
    <row r="4520" spans="1:10" x14ac:dyDescent="0.25">
      <c r="A4520" s="1142">
        <v>2</v>
      </c>
      <c r="B4520" s="1142">
        <v>9</v>
      </c>
      <c r="C4520" s="1142">
        <v>1</v>
      </c>
      <c r="D4520" s="1142">
        <v>41</v>
      </c>
      <c r="E4520" s="1142">
        <v>34</v>
      </c>
      <c r="F4520" s="1143" t="str">
        <f t="shared" si="140"/>
        <v>02.09.01.41.034</v>
      </c>
      <c r="G4520" s="1144"/>
      <c r="H4520" s="1142" t="s">
        <v>5028</v>
      </c>
      <c r="J4520" s="1142" t="str">
        <f t="shared" si="141"/>
        <v>02.09.01.41.034 Table Wheel</v>
      </c>
    </row>
    <row r="4521" spans="1:10" x14ac:dyDescent="0.25">
      <c r="A4521" s="1142">
        <v>2</v>
      </c>
      <c r="B4521" s="1142">
        <v>9</v>
      </c>
      <c r="C4521" s="1142">
        <v>1</v>
      </c>
      <c r="D4521" s="1142">
        <v>41</v>
      </c>
      <c r="E4521" s="1142">
        <v>35</v>
      </c>
      <c r="F4521" s="1143" t="str">
        <f t="shared" si="140"/>
        <v>02.09.01.41.035</v>
      </c>
      <c r="G4521" s="1144"/>
      <c r="H4521" s="1142" t="s">
        <v>5029</v>
      </c>
      <c r="J4521" s="1142" t="str">
        <f t="shared" si="141"/>
        <v>02.09.01.41.035 Manual Kick Wheel</v>
      </c>
    </row>
    <row r="4522" spans="1:10" x14ac:dyDescent="0.25">
      <c r="A4522" s="1142">
        <v>2</v>
      </c>
      <c r="B4522" s="1142">
        <v>9</v>
      </c>
      <c r="C4522" s="1142">
        <v>1</v>
      </c>
      <c r="D4522" s="1142">
        <v>41</v>
      </c>
      <c r="E4522" s="1142">
        <v>36</v>
      </c>
      <c r="F4522" s="1143" t="str">
        <f t="shared" si="140"/>
        <v>02.09.01.41.036</v>
      </c>
      <c r="G4522" s="1144"/>
      <c r="H4522" s="1142" t="s">
        <v>5030</v>
      </c>
      <c r="J4522" s="1142" t="str">
        <f t="shared" si="141"/>
        <v>02.09.01.41.036 Tunnel Klin (Solar)</v>
      </c>
    </row>
    <row r="4523" spans="1:10" x14ac:dyDescent="0.25">
      <c r="A4523" s="1142">
        <v>2</v>
      </c>
      <c r="B4523" s="1142">
        <v>9</v>
      </c>
      <c r="C4523" s="1142">
        <v>1</v>
      </c>
      <c r="D4523" s="1142">
        <v>41</v>
      </c>
      <c r="E4523" s="1142">
        <v>37</v>
      </c>
      <c r="F4523" s="1143" t="str">
        <f t="shared" si="140"/>
        <v>02.09.01.41.037</v>
      </c>
      <c r="G4523" s="1144"/>
      <c r="H4523" s="1142" t="s">
        <v>5031</v>
      </c>
      <c r="J4523" s="1142" t="str">
        <f t="shared" si="141"/>
        <v>02.09.01.41.037 Tunnel Klin (Gas Elpiji)</v>
      </c>
    </row>
    <row r="4524" spans="1:10" x14ac:dyDescent="0.25">
      <c r="A4524" s="1142">
        <v>2</v>
      </c>
      <c r="B4524" s="1142">
        <v>9</v>
      </c>
      <c r="C4524" s="1142">
        <v>1</v>
      </c>
      <c r="D4524" s="1142">
        <v>41</v>
      </c>
      <c r="E4524" s="1142">
        <v>38</v>
      </c>
      <c r="F4524" s="1143" t="str">
        <f t="shared" si="140"/>
        <v>02.09.01.41.038</v>
      </c>
      <c r="G4524" s="1144"/>
      <c r="H4524" s="1142" t="s">
        <v>5032</v>
      </c>
      <c r="J4524" s="1142" t="str">
        <f t="shared" si="141"/>
        <v>02.09.01.41.038 Tunnel Klin (Listrik)</v>
      </c>
    </row>
    <row r="4525" spans="1:10" x14ac:dyDescent="0.25">
      <c r="A4525" s="1142">
        <v>2</v>
      </c>
      <c r="B4525" s="1142">
        <v>9</v>
      </c>
      <c r="C4525" s="1142">
        <v>1</v>
      </c>
      <c r="D4525" s="1142">
        <v>41</v>
      </c>
      <c r="E4525" s="1142">
        <v>39</v>
      </c>
      <c r="F4525" s="1143" t="str">
        <f t="shared" si="140"/>
        <v>02.09.01.41.039</v>
      </c>
      <c r="G4525" s="1144"/>
      <c r="H4525" s="1142" t="s">
        <v>5033</v>
      </c>
      <c r="J4525" s="1142" t="str">
        <f t="shared" si="141"/>
        <v>02.09.01.41.039 Alat Lab. Proses Teknologi Keramik Lain-Lain</v>
      </c>
    </row>
    <row r="4526" spans="1:10" x14ac:dyDescent="0.25">
      <c r="A4526" s="1142">
        <v>2</v>
      </c>
      <c r="B4526" s="1142">
        <v>9</v>
      </c>
      <c r="C4526" s="1142">
        <v>1</v>
      </c>
      <c r="D4526" s="1142">
        <v>42</v>
      </c>
      <c r="E4526" s="1142">
        <v>1</v>
      </c>
      <c r="F4526" s="1143" t="str">
        <f t="shared" si="140"/>
        <v>02.09.01.42.001</v>
      </c>
      <c r="G4526" s="1144"/>
      <c r="H4526" s="1142" t="s">
        <v>5034</v>
      </c>
      <c r="J4526" s="1142" t="str">
        <f t="shared" si="141"/>
        <v>02.09.01.42.001 Mesin Drum Pemasak Kulit</v>
      </c>
    </row>
    <row r="4527" spans="1:10" x14ac:dyDescent="0.25">
      <c r="A4527" s="1142">
        <v>2</v>
      </c>
      <c r="B4527" s="1142">
        <v>9</v>
      </c>
      <c r="C4527" s="1142">
        <v>1</v>
      </c>
      <c r="D4527" s="1142">
        <v>42</v>
      </c>
      <c r="E4527" s="1142">
        <v>2</v>
      </c>
      <c r="F4527" s="1143" t="str">
        <f t="shared" si="140"/>
        <v>02.09.01.42.002</v>
      </c>
      <c r="G4527" s="1144"/>
      <c r="H4527" s="1142" t="s">
        <v>5035</v>
      </c>
      <c r="J4527" s="1142" t="str">
        <f t="shared" si="141"/>
        <v>02.09.01.42.002 Mesin Setrika Kulit</v>
      </c>
    </row>
    <row r="4528" spans="1:10" x14ac:dyDescent="0.25">
      <c r="A4528" s="1142">
        <v>2</v>
      </c>
      <c r="B4528" s="1142">
        <v>9</v>
      </c>
      <c r="C4528" s="1142">
        <v>1</v>
      </c>
      <c r="D4528" s="1142">
        <v>42</v>
      </c>
      <c r="E4528" s="1142">
        <v>3</v>
      </c>
      <c r="F4528" s="1143" t="str">
        <f t="shared" si="140"/>
        <v>02.09.01.42.003</v>
      </c>
      <c r="G4528" s="1144"/>
      <c r="H4528" s="1142" t="s">
        <v>5036</v>
      </c>
      <c r="J4528" s="1142" t="str">
        <f t="shared" si="141"/>
        <v>02.09.01.42.003 Mesin Glansstot</v>
      </c>
    </row>
    <row r="4529" spans="1:10" x14ac:dyDescent="0.25">
      <c r="A4529" s="1142">
        <v>2</v>
      </c>
      <c r="B4529" s="1142">
        <v>9</v>
      </c>
      <c r="C4529" s="1142">
        <v>1</v>
      </c>
      <c r="D4529" s="1142">
        <v>42</v>
      </c>
      <c r="E4529" s="1142">
        <v>4</v>
      </c>
      <c r="F4529" s="1143" t="str">
        <f t="shared" si="140"/>
        <v>02.09.01.42.004</v>
      </c>
      <c r="G4529" s="1144"/>
      <c r="H4529" s="1142" t="s">
        <v>5037</v>
      </c>
      <c r="J4529" s="1142" t="str">
        <f t="shared" si="141"/>
        <v>02.09.01.42.004 Mesin Setol</v>
      </c>
    </row>
    <row r="4530" spans="1:10" x14ac:dyDescent="0.25">
      <c r="A4530" s="1142">
        <v>2</v>
      </c>
      <c r="B4530" s="1142">
        <v>9</v>
      </c>
      <c r="C4530" s="1142">
        <v>1</v>
      </c>
      <c r="D4530" s="1142">
        <v>42</v>
      </c>
      <c r="E4530" s="1142">
        <v>5</v>
      </c>
      <c r="F4530" s="1143" t="str">
        <f t="shared" si="140"/>
        <v>02.09.01.42.005</v>
      </c>
      <c r="G4530" s="1144"/>
      <c r="H4530" s="1142" t="s">
        <v>5038</v>
      </c>
      <c r="J4530" s="1142" t="str">
        <f t="shared" si="141"/>
        <v>02.09.01.42.005 Mesin Perah</v>
      </c>
    </row>
    <row r="4531" spans="1:10" x14ac:dyDescent="0.25">
      <c r="A4531" s="1142">
        <v>2</v>
      </c>
      <c r="B4531" s="1142">
        <v>9</v>
      </c>
      <c r="C4531" s="1142">
        <v>1</v>
      </c>
      <c r="D4531" s="1142">
        <v>42</v>
      </c>
      <c r="E4531" s="1142">
        <v>6</v>
      </c>
      <c r="F4531" s="1143" t="str">
        <f t="shared" si="140"/>
        <v>02.09.01.42.006</v>
      </c>
      <c r="G4531" s="1144"/>
      <c r="H4531" s="1142" t="s">
        <v>5039</v>
      </c>
      <c r="J4531" s="1142" t="str">
        <f t="shared" si="141"/>
        <v>02.09.01.42.006 Mesin Skrep</v>
      </c>
    </row>
    <row r="4532" spans="1:10" x14ac:dyDescent="0.25">
      <c r="A4532" s="1142">
        <v>2</v>
      </c>
      <c r="B4532" s="1142">
        <v>9</v>
      </c>
      <c r="C4532" s="1142">
        <v>1</v>
      </c>
      <c r="D4532" s="1142">
        <v>42</v>
      </c>
      <c r="E4532" s="1142">
        <v>7</v>
      </c>
      <c r="F4532" s="1143" t="str">
        <f t="shared" si="140"/>
        <v>02.09.01.42.007</v>
      </c>
      <c r="G4532" s="1144"/>
      <c r="H4532" s="1142" t="s">
        <v>5040</v>
      </c>
      <c r="J4532" s="1142" t="str">
        <f t="shared" si="141"/>
        <v>02.09.01.42.007 Mesin Shaving</v>
      </c>
    </row>
    <row r="4533" spans="1:10" x14ac:dyDescent="0.25">
      <c r="A4533" s="1142">
        <v>2</v>
      </c>
      <c r="B4533" s="1142">
        <v>9</v>
      </c>
      <c r="C4533" s="1142">
        <v>1</v>
      </c>
      <c r="D4533" s="1142">
        <v>42</v>
      </c>
      <c r="E4533" s="1142">
        <v>8</v>
      </c>
      <c r="F4533" s="1143" t="str">
        <f t="shared" si="140"/>
        <v>02.09.01.42.008</v>
      </c>
      <c r="G4533" s="1144"/>
      <c r="H4533" s="1142" t="s">
        <v>5041</v>
      </c>
      <c r="J4533" s="1142" t="str">
        <f t="shared" si="141"/>
        <v>02.09.01.42.008 Mesin Flashing</v>
      </c>
    </row>
    <row r="4534" spans="1:10" x14ac:dyDescent="0.25">
      <c r="A4534" s="1142">
        <v>2</v>
      </c>
      <c r="B4534" s="1142">
        <v>9</v>
      </c>
      <c r="C4534" s="1142">
        <v>1</v>
      </c>
      <c r="D4534" s="1142">
        <v>42</v>
      </c>
      <c r="E4534" s="1142">
        <v>9</v>
      </c>
      <c r="F4534" s="1143" t="str">
        <f t="shared" si="140"/>
        <v>02.09.01.42.009</v>
      </c>
      <c r="G4534" s="1144"/>
      <c r="H4534" s="1142" t="s">
        <v>5042</v>
      </c>
      <c r="J4534" s="1142" t="str">
        <f t="shared" si="141"/>
        <v>02.09.01.42.009 Mesin Molding Vulkanisasi</v>
      </c>
    </row>
    <row r="4535" spans="1:10" x14ac:dyDescent="0.25">
      <c r="A4535" s="1142">
        <v>2</v>
      </c>
      <c r="B4535" s="1142">
        <v>9</v>
      </c>
      <c r="C4535" s="1142">
        <v>1</v>
      </c>
      <c r="D4535" s="1142">
        <v>42</v>
      </c>
      <c r="E4535" s="1142">
        <v>10</v>
      </c>
      <c r="F4535" s="1143" t="str">
        <f t="shared" si="140"/>
        <v>02.09.01.42.010</v>
      </c>
      <c r="G4535" s="1144"/>
      <c r="H4535" s="1142" t="s">
        <v>5043</v>
      </c>
      <c r="J4535" s="1142" t="str">
        <f t="shared" si="141"/>
        <v>02.09.01.42.010 Mesin Molding Injection</v>
      </c>
    </row>
    <row r="4536" spans="1:10" x14ac:dyDescent="0.25">
      <c r="A4536" s="1142">
        <v>2</v>
      </c>
      <c r="B4536" s="1142">
        <v>9</v>
      </c>
      <c r="C4536" s="1142">
        <v>1</v>
      </c>
      <c r="D4536" s="1142">
        <v>42</v>
      </c>
      <c r="E4536" s="1142">
        <v>11</v>
      </c>
      <c r="F4536" s="1143" t="str">
        <f t="shared" si="140"/>
        <v>02.09.01.42.011</v>
      </c>
      <c r="G4536" s="1144"/>
      <c r="H4536" s="1142" t="s">
        <v>5044</v>
      </c>
      <c r="J4536" s="1142" t="str">
        <f t="shared" si="141"/>
        <v>02.09.01.42.011 Mesin Shoes Flashing</v>
      </c>
    </row>
    <row r="4537" spans="1:10" x14ac:dyDescent="0.25">
      <c r="A4537" s="1142">
        <v>2</v>
      </c>
      <c r="B4537" s="1142">
        <v>9</v>
      </c>
      <c r="C4537" s="1142">
        <v>1</v>
      </c>
      <c r="D4537" s="1142">
        <v>42</v>
      </c>
      <c r="E4537" s="1142">
        <v>12</v>
      </c>
      <c r="F4537" s="1143" t="str">
        <f t="shared" si="140"/>
        <v>02.09.01.42.012</v>
      </c>
      <c r="G4537" s="1144"/>
      <c r="H4537" s="1142" t="s">
        <v>5045</v>
      </c>
      <c r="J4537" s="1142" t="str">
        <f t="shared" si="141"/>
        <v>02.09.01.42.012 Mesin Ukur Kulit</v>
      </c>
    </row>
    <row r="4538" spans="1:10" x14ac:dyDescent="0.25">
      <c r="A4538" s="1142">
        <v>2</v>
      </c>
      <c r="B4538" s="1142">
        <v>9</v>
      </c>
      <c r="C4538" s="1142">
        <v>1</v>
      </c>
      <c r="D4538" s="1142">
        <v>42</v>
      </c>
      <c r="E4538" s="1142">
        <v>13</v>
      </c>
      <c r="F4538" s="1143" t="str">
        <f t="shared" si="140"/>
        <v>02.09.01.42.013</v>
      </c>
      <c r="G4538" s="1144"/>
      <c r="H4538" s="1142" t="s">
        <v>5046</v>
      </c>
      <c r="J4538" s="1142" t="str">
        <f t="shared" si="141"/>
        <v>02.09.01.42.013 Mesin pengaktif Lem</v>
      </c>
    </row>
    <row r="4539" spans="1:10" x14ac:dyDescent="0.25">
      <c r="A4539" s="1142">
        <v>2</v>
      </c>
      <c r="B4539" s="1142">
        <v>9</v>
      </c>
      <c r="C4539" s="1142">
        <v>1</v>
      </c>
      <c r="D4539" s="1142">
        <v>42</v>
      </c>
      <c r="E4539" s="1142">
        <v>14</v>
      </c>
      <c r="F4539" s="1143" t="str">
        <f t="shared" si="140"/>
        <v>02.09.01.42.014</v>
      </c>
      <c r="G4539" s="1144"/>
      <c r="H4539" s="1142" t="s">
        <v>5047</v>
      </c>
      <c r="J4539" s="1142" t="str">
        <f t="shared" si="141"/>
        <v>02.09.01.42.014 Mesin Stiking Whell</v>
      </c>
    </row>
    <row r="4540" spans="1:10" x14ac:dyDescent="0.25">
      <c r="A4540" s="1142">
        <v>2</v>
      </c>
      <c r="B4540" s="1142">
        <v>9</v>
      </c>
      <c r="C4540" s="1142">
        <v>1</v>
      </c>
      <c r="D4540" s="1142">
        <v>42</v>
      </c>
      <c r="E4540" s="1142">
        <v>15</v>
      </c>
      <c r="F4540" s="1143" t="str">
        <f t="shared" si="140"/>
        <v>02.09.01.42.015</v>
      </c>
      <c r="G4540" s="1144"/>
      <c r="H4540" s="1142" t="s">
        <v>5048</v>
      </c>
      <c r="J4540" s="1142" t="str">
        <f t="shared" si="141"/>
        <v>02.09.01.42.015 Mesin Seser</v>
      </c>
    </row>
    <row r="4541" spans="1:10" x14ac:dyDescent="0.25">
      <c r="A4541" s="1142">
        <v>2</v>
      </c>
      <c r="B4541" s="1142">
        <v>9</v>
      </c>
      <c r="C4541" s="1142">
        <v>1</v>
      </c>
      <c r="D4541" s="1142">
        <v>42</v>
      </c>
      <c r="E4541" s="1142">
        <v>16</v>
      </c>
      <c r="F4541" s="1143" t="str">
        <f t="shared" si="140"/>
        <v>02.09.01.42.016</v>
      </c>
      <c r="G4541" s="1144"/>
      <c r="H4541" s="1142" t="s">
        <v>5049</v>
      </c>
      <c r="J4541" s="1142" t="str">
        <f t="shared" si="141"/>
        <v>02.09.01.42.016 Mesin Domai</v>
      </c>
    </row>
    <row r="4542" spans="1:10" x14ac:dyDescent="0.25">
      <c r="A4542" s="1142">
        <v>2</v>
      </c>
      <c r="B4542" s="1142">
        <v>9</v>
      </c>
      <c r="C4542" s="1142">
        <v>1</v>
      </c>
      <c r="D4542" s="1142">
        <v>42</v>
      </c>
      <c r="E4542" s="1142">
        <v>17</v>
      </c>
      <c r="F4542" s="1143" t="str">
        <f t="shared" si="140"/>
        <v>02.09.01.42.017</v>
      </c>
      <c r="G4542" s="1144"/>
      <c r="H4542" s="1142" t="s">
        <v>5050</v>
      </c>
      <c r="J4542" s="1142" t="str">
        <f t="shared" si="141"/>
        <v>02.09.01.42.017 Mesin Alur Jahitan</v>
      </c>
    </row>
    <row r="4543" spans="1:10" x14ac:dyDescent="0.25">
      <c r="A4543" s="1142">
        <v>2</v>
      </c>
      <c r="B4543" s="1142">
        <v>9</v>
      </c>
      <c r="C4543" s="1142">
        <v>1</v>
      </c>
      <c r="D4543" s="1142">
        <v>42</v>
      </c>
      <c r="E4543" s="1142">
        <v>18</v>
      </c>
      <c r="F4543" s="1143" t="str">
        <f t="shared" si="140"/>
        <v>02.09.01.42.018</v>
      </c>
      <c r="G4543" s="1144"/>
      <c r="H4543" s="1142" t="s">
        <v>5051</v>
      </c>
      <c r="J4543" s="1142" t="str">
        <f t="shared" si="141"/>
        <v>02.09.01.42.018 Hydrolic Oven Camant Lasting</v>
      </c>
    </row>
    <row r="4544" spans="1:10" x14ac:dyDescent="0.25">
      <c r="A4544" s="1142">
        <v>2</v>
      </c>
      <c r="B4544" s="1142">
        <v>9</v>
      </c>
      <c r="C4544" s="1142">
        <v>1</v>
      </c>
      <c r="D4544" s="1142">
        <v>42</v>
      </c>
      <c r="E4544" s="1142">
        <v>19</v>
      </c>
      <c r="F4544" s="1143" t="str">
        <f t="shared" si="140"/>
        <v>02.09.01.42.019</v>
      </c>
      <c r="G4544" s="1144"/>
      <c r="H4544" s="1142" t="s">
        <v>5052</v>
      </c>
      <c r="J4544" s="1142" t="str">
        <f t="shared" si="141"/>
        <v>02.09.01.42.019 Mesin Split</v>
      </c>
    </row>
    <row r="4545" spans="1:10" x14ac:dyDescent="0.25">
      <c r="A4545" s="1142">
        <v>2</v>
      </c>
      <c r="B4545" s="1142">
        <v>9</v>
      </c>
      <c r="C4545" s="1142">
        <v>1</v>
      </c>
      <c r="D4545" s="1142">
        <v>42</v>
      </c>
      <c r="E4545" s="1142">
        <v>20</v>
      </c>
      <c r="F4545" s="1143" t="str">
        <f t="shared" si="140"/>
        <v>02.09.01.42.020</v>
      </c>
      <c r="G4545" s="1144"/>
      <c r="H4545" s="1142" t="s">
        <v>5053</v>
      </c>
      <c r="J4545" s="1142" t="str">
        <f t="shared" si="141"/>
        <v>02.09.01.42.020 Mesin Vacum Trocner Dryne</v>
      </c>
    </row>
    <row r="4546" spans="1:10" x14ac:dyDescent="0.25">
      <c r="A4546" s="1142">
        <v>2</v>
      </c>
      <c r="B4546" s="1142">
        <v>9</v>
      </c>
      <c r="C4546" s="1142">
        <v>1</v>
      </c>
      <c r="D4546" s="1142">
        <v>42</v>
      </c>
      <c r="E4546" s="1142">
        <v>21</v>
      </c>
      <c r="F4546" s="1143" t="str">
        <f t="shared" si="140"/>
        <v>02.09.01.42.021</v>
      </c>
      <c r="G4546" s="1144"/>
      <c r="H4546" s="1142" t="s">
        <v>5054</v>
      </c>
      <c r="J4546" s="1142" t="str">
        <f t="shared" si="141"/>
        <v>02.09.01.42.021 Mesin Potong Kulit</v>
      </c>
    </row>
    <row r="4547" spans="1:10" x14ac:dyDescent="0.25">
      <c r="A4547" s="1142">
        <v>2</v>
      </c>
      <c r="B4547" s="1142">
        <v>9</v>
      </c>
      <c r="C4547" s="1142">
        <v>1</v>
      </c>
      <c r="D4547" s="1142">
        <v>42</v>
      </c>
      <c r="E4547" s="1142">
        <v>22</v>
      </c>
      <c r="F4547" s="1143" t="str">
        <f t="shared" si="140"/>
        <v>02.09.01.42.022</v>
      </c>
      <c r="G4547" s="1144"/>
      <c r="H4547" s="1142" t="s">
        <v>5055</v>
      </c>
      <c r="J4547" s="1142" t="str">
        <f t="shared" si="141"/>
        <v>02.09.01.42.022 Mesin Pemanas</v>
      </c>
    </row>
    <row r="4548" spans="1:10" x14ac:dyDescent="0.25">
      <c r="A4548" s="1142">
        <v>2</v>
      </c>
      <c r="B4548" s="1142">
        <v>9</v>
      </c>
      <c r="C4548" s="1142">
        <v>1</v>
      </c>
      <c r="D4548" s="1142">
        <v>42</v>
      </c>
      <c r="E4548" s="1142">
        <v>23</v>
      </c>
      <c r="F4548" s="1143" t="str">
        <f t="shared" ref="F4548:F4611" si="142">IF(A4548&lt;&gt;"",RIGHT("0"&amp;A4548,2)&amp;"."&amp;RIGHT("0"&amp;B4548,2)&amp;"."&amp;RIGHT("0"&amp;C4548,2)&amp;"."&amp;RIGHT("0"&amp;D4548,2)&amp;"."&amp;IF(LEN(E4548)&lt;3,RIGHT("00"&amp;E4548,3),E4548),"")</f>
        <v>02.09.01.42.023</v>
      </c>
      <c r="G4548" s="1144"/>
      <c r="H4548" s="1142" t="s">
        <v>5056</v>
      </c>
      <c r="J4548" s="1142" t="str">
        <f t="shared" ref="J4548:J4611" si="143">F4548&amp;" "&amp;H4548</f>
        <v>02.09.01.42.023 Tunning Drum Experiment</v>
      </c>
    </row>
    <row r="4549" spans="1:10" x14ac:dyDescent="0.25">
      <c r="A4549" s="1142">
        <v>2</v>
      </c>
      <c r="B4549" s="1142">
        <v>9</v>
      </c>
      <c r="C4549" s="1142">
        <v>1</v>
      </c>
      <c r="D4549" s="1142">
        <v>42</v>
      </c>
      <c r="E4549" s="1142">
        <v>24</v>
      </c>
      <c r="F4549" s="1143" t="str">
        <f t="shared" si="142"/>
        <v>02.09.01.42.024</v>
      </c>
      <c r="G4549" s="1144"/>
      <c r="H4549" s="1142" t="s">
        <v>5057</v>
      </c>
      <c r="J4549" s="1142" t="str">
        <f t="shared" si="143"/>
        <v>02.09.01.42.024 Alat Press Soal Listrik</v>
      </c>
    </row>
    <row r="4550" spans="1:10" x14ac:dyDescent="0.25">
      <c r="A4550" s="1142">
        <v>2</v>
      </c>
      <c r="B4550" s="1142">
        <v>9</v>
      </c>
      <c r="C4550" s="1142">
        <v>1</v>
      </c>
      <c r="D4550" s="1142">
        <v>42</v>
      </c>
      <c r="E4550" s="1142">
        <v>25</v>
      </c>
      <c r="F4550" s="1143" t="str">
        <f t="shared" si="142"/>
        <v>02.09.01.42.025</v>
      </c>
      <c r="G4550" s="1144"/>
      <c r="H4550" s="1142" t="s">
        <v>5058</v>
      </c>
      <c r="J4550" s="1142" t="str">
        <f t="shared" si="143"/>
        <v>02.09.01.42.025 Alat Pembelah Soal</v>
      </c>
    </row>
    <row r="4551" spans="1:10" x14ac:dyDescent="0.25">
      <c r="A4551" s="1142">
        <v>2</v>
      </c>
      <c r="B4551" s="1142">
        <v>9</v>
      </c>
      <c r="C4551" s="1142">
        <v>1</v>
      </c>
      <c r="D4551" s="1142">
        <v>42</v>
      </c>
      <c r="E4551" s="1142">
        <v>26</v>
      </c>
      <c r="F4551" s="1143" t="str">
        <f t="shared" si="142"/>
        <v>02.09.01.42.026</v>
      </c>
      <c r="G4551" s="1144"/>
      <c r="H4551" s="1142" t="s">
        <v>5059</v>
      </c>
      <c r="J4551" s="1142" t="str">
        <f t="shared" si="143"/>
        <v>02.09.01.42.026 Alat Kembang Pita</v>
      </c>
    </row>
    <row r="4552" spans="1:10" x14ac:dyDescent="0.25">
      <c r="A4552" s="1142">
        <v>2</v>
      </c>
      <c r="B4552" s="1142">
        <v>9</v>
      </c>
      <c r="C4552" s="1142">
        <v>1</v>
      </c>
      <c r="D4552" s="1142">
        <v>42</v>
      </c>
      <c r="E4552" s="1142">
        <v>27</v>
      </c>
      <c r="F4552" s="1143" t="str">
        <f t="shared" si="142"/>
        <v>02.09.01.42.027</v>
      </c>
      <c r="G4552" s="1144"/>
      <c r="H4552" s="1142" t="s">
        <v>5060</v>
      </c>
      <c r="J4552" s="1142" t="str">
        <f t="shared" si="143"/>
        <v>02.09.01.42.027 Alat Pelonggar Sepatu</v>
      </c>
    </row>
    <row r="4553" spans="1:10" x14ac:dyDescent="0.25">
      <c r="A4553" s="1142">
        <v>2</v>
      </c>
      <c r="B4553" s="1142">
        <v>9</v>
      </c>
      <c r="C4553" s="1142">
        <v>1</v>
      </c>
      <c r="D4553" s="1142">
        <v>42</v>
      </c>
      <c r="E4553" s="1142">
        <v>28</v>
      </c>
      <c r="F4553" s="1143" t="str">
        <f t="shared" si="142"/>
        <v>02.09.01.42.028</v>
      </c>
      <c r="G4553" s="1144"/>
      <c r="H4553" s="1142" t="s">
        <v>5061</v>
      </c>
      <c r="J4553" s="1142" t="str">
        <f t="shared" si="143"/>
        <v>02.09.01.42.028 Alat Potong Sol</v>
      </c>
    </row>
    <row r="4554" spans="1:10" x14ac:dyDescent="0.25">
      <c r="A4554" s="1142">
        <v>2</v>
      </c>
      <c r="B4554" s="1142">
        <v>9</v>
      </c>
      <c r="C4554" s="1142">
        <v>1</v>
      </c>
      <c r="D4554" s="1142">
        <v>42</v>
      </c>
      <c r="E4554" s="1142">
        <v>29</v>
      </c>
      <c r="F4554" s="1143" t="str">
        <f t="shared" si="142"/>
        <v>02.09.01.42.029</v>
      </c>
      <c r="G4554" s="1144"/>
      <c r="H4554" s="1142" t="s">
        <v>5062</v>
      </c>
      <c r="J4554" s="1142" t="str">
        <f t="shared" si="143"/>
        <v>02.09.01.42.029 Alat Perssol Tangan</v>
      </c>
    </row>
    <row r="4555" spans="1:10" x14ac:dyDescent="0.25">
      <c r="A4555" s="1142">
        <v>2</v>
      </c>
      <c r="B4555" s="1142">
        <v>9</v>
      </c>
      <c r="C4555" s="1142">
        <v>1</v>
      </c>
      <c r="D4555" s="1142">
        <v>42</v>
      </c>
      <c r="E4555" s="1142">
        <v>30</v>
      </c>
      <c r="F4555" s="1143" t="str">
        <f t="shared" si="142"/>
        <v>02.09.01.42.030</v>
      </c>
      <c r="G4555" s="1144"/>
      <c r="H4555" s="1142" t="s">
        <v>5063</v>
      </c>
      <c r="J4555" s="1142" t="str">
        <f t="shared" si="143"/>
        <v>02.09.01.42.030 Mesin Finishing Combinasi</v>
      </c>
    </row>
    <row r="4556" spans="1:10" x14ac:dyDescent="0.25">
      <c r="A4556" s="1142">
        <v>2</v>
      </c>
      <c r="B4556" s="1142">
        <v>9</v>
      </c>
      <c r="C4556" s="1142">
        <v>1</v>
      </c>
      <c r="D4556" s="1142">
        <v>42</v>
      </c>
      <c r="E4556" s="1142">
        <v>31</v>
      </c>
      <c r="F4556" s="1143" t="str">
        <f t="shared" si="142"/>
        <v>02.09.01.42.031</v>
      </c>
      <c r="G4556" s="1144"/>
      <c r="H4556" s="1142" t="s">
        <v>5064</v>
      </c>
      <c r="J4556" s="1142" t="str">
        <f t="shared" si="143"/>
        <v>02.09.01.42.031 Mesin Roughing</v>
      </c>
    </row>
    <row r="4557" spans="1:10" x14ac:dyDescent="0.25">
      <c r="A4557" s="1142">
        <v>2</v>
      </c>
      <c r="B4557" s="1142">
        <v>9</v>
      </c>
      <c r="C4557" s="1142">
        <v>1</v>
      </c>
      <c r="D4557" s="1142">
        <v>42</v>
      </c>
      <c r="E4557" s="1142">
        <v>32</v>
      </c>
      <c r="F4557" s="1143" t="str">
        <f t="shared" si="142"/>
        <v>02.09.01.42.032</v>
      </c>
      <c r="G4557" s="1144"/>
      <c r="H4557" s="1142" t="s">
        <v>5065</v>
      </c>
      <c r="J4557" s="1142" t="str">
        <f t="shared" si="143"/>
        <v>02.09.01.42.032 Mesin Aflap Sol</v>
      </c>
    </row>
    <row r="4558" spans="1:10" x14ac:dyDescent="0.25">
      <c r="A4558" s="1142">
        <v>2</v>
      </c>
      <c r="B4558" s="1142">
        <v>9</v>
      </c>
      <c r="C4558" s="1142">
        <v>1</v>
      </c>
      <c r="D4558" s="1142">
        <v>42</v>
      </c>
      <c r="E4558" s="1142">
        <v>33</v>
      </c>
      <c r="F4558" s="1143" t="str">
        <f t="shared" si="142"/>
        <v>02.09.01.42.033</v>
      </c>
      <c r="G4558" s="1144"/>
      <c r="H4558" s="1142" t="s">
        <v>5066</v>
      </c>
      <c r="J4558" s="1142" t="str">
        <f t="shared" si="143"/>
        <v>02.09.01.42.033 Mesin Press Sol</v>
      </c>
    </row>
    <row r="4559" spans="1:10" x14ac:dyDescent="0.25">
      <c r="A4559" s="1142">
        <v>2</v>
      </c>
      <c r="B4559" s="1142">
        <v>9</v>
      </c>
      <c r="C4559" s="1142">
        <v>1</v>
      </c>
      <c r="D4559" s="1142">
        <v>42</v>
      </c>
      <c r="E4559" s="1142">
        <v>34</v>
      </c>
      <c r="F4559" s="1143" t="str">
        <f t="shared" si="142"/>
        <v>02.09.01.42.034</v>
      </c>
      <c r="G4559" s="1144"/>
      <c r="H4559" s="1142" t="s">
        <v>5067</v>
      </c>
      <c r="J4559" s="1142" t="str">
        <f t="shared" si="143"/>
        <v>02.09.01.42.034 Mesin Roll Press</v>
      </c>
    </row>
    <row r="4560" spans="1:10" x14ac:dyDescent="0.25">
      <c r="A4560" s="1142">
        <v>2</v>
      </c>
      <c r="B4560" s="1142">
        <v>9</v>
      </c>
      <c r="C4560" s="1142">
        <v>1</v>
      </c>
      <c r="D4560" s="1142">
        <v>42</v>
      </c>
      <c r="E4560" s="1142">
        <v>35</v>
      </c>
      <c r="F4560" s="1143" t="str">
        <f t="shared" si="142"/>
        <v>02.09.01.42.035</v>
      </c>
      <c r="G4560" s="1144"/>
      <c r="H4560" s="1142" t="s">
        <v>5068</v>
      </c>
      <c r="J4560" s="1142" t="str">
        <f t="shared" si="143"/>
        <v>02.09.01.42.035 Mesin Aflap Sepatu</v>
      </c>
    </row>
    <row r="4561" spans="1:10" x14ac:dyDescent="0.25">
      <c r="A4561" s="1142">
        <v>2</v>
      </c>
      <c r="B4561" s="1142">
        <v>9</v>
      </c>
      <c r="C4561" s="1142">
        <v>1</v>
      </c>
      <c r="D4561" s="1142">
        <v>42</v>
      </c>
      <c r="E4561" s="1142">
        <v>36</v>
      </c>
      <c r="F4561" s="1143" t="str">
        <f t="shared" si="142"/>
        <v>02.09.01.42.036</v>
      </c>
      <c r="G4561" s="1144"/>
      <c r="H4561" s="1142" t="s">
        <v>5069</v>
      </c>
      <c r="J4561" s="1142" t="str">
        <f t="shared" si="143"/>
        <v>02.09.01.42.036 Alat Press Angin</v>
      </c>
    </row>
    <row r="4562" spans="1:10" x14ac:dyDescent="0.25">
      <c r="A4562" s="1142">
        <v>2</v>
      </c>
      <c r="B4562" s="1142">
        <v>9</v>
      </c>
      <c r="C4562" s="1142">
        <v>1</v>
      </c>
      <c r="D4562" s="1142">
        <v>42</v>
      </c>
      <c r="E4562" s="1142">
        <v>37</v>
      </c>
      <c r="F4562" s="1143" t="str">
        <f t="shared" si="142"/>
        <v>02.09.01.42.037</v>
      </c>
      <c r="G4562" s="1144"/>
      <c r="H4562" s="1142" t="s">
        <v>5070</v>
      </c>
      <c r="J4562" s="1142" t="str">
        <f t="shared" si="143"/>
        <v>02.09.01.42.037 Mesin Paku Sol Dalam</v>
      </c>
    </row>
    <row r="4563" spans="1:10" x14ac:dyDescent="0.25">
      <c r="A4563" s="1142">
        <v>2</v>
      </c>
      <c r="B4563" s="1142">
        <v>9</v>
      </c>
      <c r="C4563" s="1142">
        <v>1</v>
      </c>
      <c r="D4563" s="1142">
        <v>42</v>
      </c>
      <c r="E4563" s="1142">
        <v>38</v>
      </c>
      <c r="F4563" s="1143" t="str">
        <f t="shared" si="142"/>
        <v>02.09.01.42.038</v>
      </c>
      <c r="G4563" s="1144"/>
      <c r="H4563" s="1142" t="s">
        <v>5071</v>
      </c>
      <c r="J4563" s="1142" t="str">
        <f t="shared" si="143"/>
        <v>02.09.01.42.038 Mesin Paku Open</v>
      </c>
    </row>
    <row r="4564" spans="1:10" x14ac:dyDescent="0.25">
      <c r="A4564" s="1142">
        <v>2</v>
      </c>
      <c r="B4564" s="1142">
        <v>9</v>
      </c>
      <c r="C4564" s="1142">
        <v>1</v>
      </c>
      <c r="D4564" s="1142">
        <v>42</v>
      </c>
      <c r="E4564" s="1142">
        <v>39</v>
      </c>
      <c r="F4564" s="1143" t="str">
        <f t="shared" si="142"/>
        <v>02.09.01.42.039</v>
      </c>
      <c r="G4564" s="1144"/>
      <c r="H4564" s="1142" t="s">
        <v>5072</v>
      </c>
      <c r="J4564" s="1142" t="str">
        <f t="shared" si="143"/>
        <v>02.09.01.42.039 Mesin Lem Open Samping</v>
      </c>
    </row>
    <row r="4565" spans="1:10" x14ac:dyDescent="0.25">
      <c r="A4565" s="1142">
        <v>2</v>
      </c>
      <c r="B4565" s="1142">
        <v>9</v>
      </c>
      <c r="C4565" s="1142">
        <v>1</v>
      </c>
      <c r="D4565" s="1142">
        <v>42</v>
      </c>
      <c r="E4565" s="1142">
        <v>40</v>
      </c>
      <c r="F4565" s="1143" t="str">
        <f t="shared" si="142"/>
        <v>02.09.01.42.040</v>
      </c>
      <c r="G4565" s="1144"/>
      <c r="H4565" s="1142" t="s">
        <v>5073</v>
      </c>
      <c r="J4565" s="1142" t="str">
        <f t="shared" si="143"/>
        <v>02.09.01.42.040 Mesin Trimming</v>
      </c>
    </row>
    <row r="4566" spans="1:10" x14ac:dyDescent="0.25">
      <c r="A4566" s="1142">
        <v>2</v>
      </c>
      <c r="B4566" s="1142">
        <v>9</v>
      </c>
      <c r="C4566" s="1142">
        <v>1</v>
      </c>
      <c r="D4566" s="1142">
        <v>42</v>
      </c>
      <c r="E4566" s="1142">
        <v>41</v>
      </c>
      <c r="F4566" s="1143" t="str">
        <f t="shared" si="142"/>
        <v>02.09.01.42.041</v>
      </c>
      <c r="G4566" s="1144"/>
      <c r="H4566" s="1142" t="s">
        <v>5074</v>
      </c>
      <c r="J4566" s="1142" t="str">
        <f t="shared" si="143"/>
        <v>02.09.01.42.041 Mesin Potong Atasan Sepatu</v>
      </c>
    </row>
    <row r="4567" spans="1:10" x14ac:dyDescent="0.25">
      <c r="A4567" s="1142">
        <v>2</v>
      </c>
      <c r="B4567" s="1142">
        <v>9</v>
      </c>
      <c r="C4567" s="1142">
        <v>1</v>
      </c>
      <c r="D4567" s="1142">
        <v>42</v>
      </c>
      <c r="E4567" s="1142">
        <v>42</v>
      </c>
      <c r="F4567" s="1143" t="str">
        <f t="shared" si="142"/>
        <v>02.09.01.42.042</v>
      </c>
      <c r="G4567" s="1144"/>
      <c r="H4567" s="1142" t="s">
        <v>5075</v>
      </c>
      <c r="J4567" s="1142" t="str">
        <f t="shared" si="143"/>
        <v>02.09.01.42.042 Mesin Open Sepatu</v>
      </c>
    </row>
    <row r="4568" spans="1:10" x14ac:dyDescent="0.25">
      <c r="A4568" s="1142">
        <v>2</v>
      </c>
      <c r="B4568" s="1142">
        <v>9</v>
      </c>
      <c r="C4568" s="1142">
        <v>1</v>
      </c>
      <c r="D4568" s="1142">
        <v>42</v>
      </c>
      <c r="E4568" s="1142">
        <v>43</v>
      </c>
      <c r="F4568" s="1143" t="str">
        <f t="shared" si="142"/>
        <v>02.09.01.42.043</v>
      </c>
      <c r="G4568" s="1144"/>
      <c r="H4568" s="1142" t="s">
        <v>5076</v>
      </c>
      <c r="J4568" s="1142" t="str">
        <f t="shared" si="143"/>
        <v>02.09.01.42.043 Mesin Gergaji Pola Acuan</v>
      </c>
    </row>
    <row r="4569" spans="1:10" x14ac:dyDescent="0.25">
      <c r="A4569" s="1142">
        <v>2</v>
      </c>
      <c r="B4569" s="1142">
        <v>9</v>
      </c>
      <c r="C4569" s="1142">
        <v>1</v>
      </c>
      <c r="D4569" s="1142">
        <v>42</v>
      </c>
      <c r="E4569" s="1142">
        <v>44</v>
      </c>
      <c r="F4569" s="1143" t="str">
        <f t="shared" si="142"/>
        <v>02.09.01.42.044</v>
      </c>
      <c r="G4569" s="1144"/>
      <c r="H4569" s="1142" t="s">
        <v>5077</v>
      </c>
      <c r="J4569" s="1142" t="str">
        <f t="shared" si="143"/>
        <v>02.09.01.42.044 Mesin Enjeksi Bakalan Acuan</v>
      </c>
    </row>
    <row r="4570" spans="1:10" x14ac:dyDescent="0.25">
      <c r="A4570" s="1142">
        <v>2</v>
      </c>
      <c r="B4570" s="1142">
        <v>9</v>
      </c>
      <c r="C4570" s="1142">
        <v>1</v>
      </c>
      <c r="D4570" s="1142">
        <v>42</v>
      </c>
      <c r="E4570" s="1142">
        <v>45</v>
      </c>
      <c r="F4570" s="1143" t="str">
        <f t="shared" si="142"/>
        <v>02.09.01.42.045</v>
      </c>
      <c r="G4570" s="1144"/>
      <c r="H4570" s="1142" t="s">
        <v>5078</v>
      </c>
      <c r="J4570" s="1142" t="str">
        <f t="shared" si="143"/>
        <v>02.09.01.42.045 Leather Finishing Machine</v>
      </c>
    </row>
    <row r="4571" spans="1:10" x14ac:dyDescent="0.25">
      <c r="A4571" s="1142">
        <v>2</v>
      </c>
      <c r="B4571" s="1142">
        <v>9</v>
      </c>
      <c r="C4571" s="1142">
        <v>1</v>
      </c>
      <c r="D4571" s="1142">
        <v>42</v>
      </c>
      <c r="E4571" s="1142">
        <v>46</v>
      </c>
      <c r="F4571" s="1143" t="str">
        <f t="shared" si="142"/>
        <v>02.09.01.42.046</v>
      </c>
      <c r="G4571" s="1144"/>
      <c r="H4571" s="1142" t="s">
        <v>5079</v>
      </c>
      <c r="J4571" s="1142" t="str">
        <f t="shared" si="143"/>
        <v>02.09.01.42.046 Hydrolic Ironing Embossing Press</v>
      </c>
    </row>
    <row r="4572" spans="1:10" x14ac:dyDescent="0.25">
      <c r="A4572" s="1142">
        <v>2</v>
      </c>
      <c r="B4572" s="1142">
        <v>9</v>
      </c>
      <c r="C4572" s="1142">
        <v>1</v>
      </c>
      <c r="D4572" s="1142">
        <v>42</v>
      </c>
      <c r="E4572" s="1142">
        <v>47</v>
      </c>
      <c r="F4572" s="1143" t="str">
        <f t="shared" si="142"/>
        <v>02.09.01.42.047</v>
      </c>
      <c r="G4572" s="1144"/>
      <c r="H4572" s="1142" t="s">
        <v>5080</v>
      </c>
      <c r="J4572" s="1142" t="str">
        <f t="shared" si="143"/>
        <v>02.09.01.42.047 Vibration Stacking Machine</v>
      </c>
    </row>
    <row r="4573" spans="1:10" x14ac:dyDescent="0.25">
      <c r="A4573" s="1142">
        <v>2</v>
      </c>
      <c r="B4573" s="1142">
        <v>9</v>
      </c>
      <c r="C4573" s="1142">
        <v>1</v>
      </c>
      <c r="D4573" s="1142">
        <v>42</v>
      </c>
      <c r="E4573" s="1142">
        <v>48</v>
      </c>
      <c r="F4573" s="1143" t="str">
        <f t="shared" si="142"/>
        <v>02.09.01.42.048</v>
      </c>
      <c r="G4573" s="1144"/>
      <c r="H4573" s="1142" t="s">
        <v>5081</v>
      </c>
      <c r="J4573" s="1142" t="str">
        <f t="shared" si="143"/>
        <v>02.09.01.42.048 Satyuk Trening Machine</v>
      </c>
    </row>
    <row r="4574" spans="1:10" x14ac:dyDescent="0.25">
      <c r="A4574" s="1142">
        <v>2</v>
      </c>
      <c r="B4574" s="1142">
        <v>9</v>
      </c>
      <c r="C4574" s="1142">
        <v>1</v>
      </c>
      <c r="D4574" s="1142">
        <v>42</v>
      </c>
      <c r="E4574" s="1142">
        <v>49</v>
      </c>
      <c r="F4574" s="1143" t="str">
        <f t="shared" si="142"/>
        <v>02.09.01.42.049</v>
      </c>
      <c r="G4574" s="1144"/>
      <c r="H4574" s="1142" t="s">
        <v>5082</v>
      </c>
      <c r="J4574" s="1142" t="str">
        <f t="shared" si="143"/>
        <v>02.09.01.42.049 Alat Pengering Sistem Tonggle</v>
      </c>
    </row>
    <row r="4575" spans="1:10" x14ac:dyDescent="0.25">
      <c r="A4575" s="1142">
        <v>2</v>
      </c>
      <c r="B4575" s="1142">
        <v>9</v>
      </c>
      <c r="C4575" s="1142">
        <v>1</v>
      </c>
      <c r="D4575" s="1142">
        <v>42</v>
      </c>
      <c r="E4575" s="1142">
        <v>50</v>
      </c>
      <c r="F4575" s="1143" t="str">
        <f t="shared" si="142"/>
        <v>02.09.01.42.050</v>
      </c>
      <c r="G4575" s="1144"/>
      <c r="H4575" s="1142" t="s">
        <v>5083</v>
      </c>
      <c r="J4575" s="1142" t="str">
        <f t="shared" si="143"/>
        <v>02.09.01.42.050 Mesin Two Roll Mill</v>
      </c>
    </row>
    <row r="4576" spans="1:10" x14ac:dyDescent="0.25">
      <c r="A4576" s="1142">
        <v>2</v>
      </c>
      <c r="B4576" s="1142">
        <v>9</v>
      </c>
      <c r="C4576" s="1142">
        <v>1</v>
      </c>
      <c r="D4576" s="1142">
        <v>42</v>
      </c>
      <c r="E4576" s="1142">
        <v>51</v>
      </c>
      <c r="F4576" s="1143" t="str">
        <f t="shared" si="142"/>
        <v>02.09.01.42.051</v>
      </c>
      <c r="G4576" s="1144"/>
      <c r="H4576" s="1142" t="s">
        <v>5084</v>
      </c>
      <c r="J4576" s="1142" t="str">
        <f t="shared" si="143"/>
        <v>02.09.01.42.051 Mesin Sompouding</v>
      </c>
    </row>
    <row r="4577" spans="1:10" x14ac:dyDescent="0.25">
      <c r="A4577" s="1142">
        <v>2</v>
      </c>
      <c r="B4577" s="1142">
        <v>9</v>
      </c>
      <c r="C4577" s="1142">
        <v>1</v>
      </c>
      <c r="D4577" s="1142">
        <v>42</v>
      </c>
      <c r="E4577" s="1142">
        <v>52</v>
      </c>
      <c r="F4577" s="1143" t="str">
        <f t="shared" si="142"/>
        <v>02.09.01.42.052</v>
      </c>
      <c r="G4577" s="1144"/>
      <c r="H4577" s="1142" t="s">
        <v>5085</v>
      </c>
      <c r="J4577" s="1142" t="str">
        <f t="shared" si="143"/>
        <v>02.09.01.42.052 Alat Press  Laminasi</v>
      </c>
    </row>
    <row r="4578" spans="1:10" x14ac:dyDescent="0.25">
      <c r="A4578" s="1142">
        <v>2</v>
      </c>
      <c r="B4578" s="1142">
        <v>9</v>
      </c>
      <c r="C4578" s="1142">
        <v>1</v>
      </c>
      <c r="D4578" s="1142">
        <v>42</v>
      </c>
      <c r="E4578" s="1142">
        <v>53</v>
      </c>
      <c r="F4578" s="1143" t="str">
        <f t="shared" si="142"/>
        <v>02.09.01.42.053</v>
      </c>
      <c r="G4578" s="1144"/>
      <c r="H4578" s="1142" t="s">
        <v>5086</v>
      </c>
      <c r="J4578" s="1142" t="str">
        <f t="shared" si="143"/>
        <v>02.09.01.42.053 Mesin Takar Abration Tester</v>
      </c>
    </row>
    <row r="4579" spans="1:10" x14ac:dyDescent="0.25">
      <c r="A4579" s="1142">
        <v>2</v>
      </c>
      <c r="B4579" s="1142">
        <v>9</v>
      </c>
      <c r="C4579" s="1142">
        <v>1</v>
      </c>
      <c r="D4579" s="1142">
        <v>42</v>
      </c>
      <c r="E4579" s="1142">
        <v>54</v>
      </c>
      <c r="F4579" s="1143" t="str">
        <f t="shared" si="142"/>
        <v>02.09.01.42.054</v>
      </c>
      <c r="G4579" s="1144"/>
      <c r="H4579" s="1142" t="s">
        <v>5087</v>
      </c>
      <c r="J4579" s="1142" t="str">
        <f t="shared" si="143"/>
        <v>02.09.01.42.054 Alat Potong Plastik</v>
      </c>
    </row>
    <row r="4580" spans="1:10" x14ac:dyDescent="0.25">
      <c r="A4580" s="1142">
        <v>2</v>
      </c>
      <c r="B4580" s="1142">
        <v>9</v>
      </c>
      <c r="C4580" s="1142">
        <v>1</v>
      </c>
      <c r="D4580" s="1142">
        <v>42</v>
      </c>
      <c r="E4580" s="1142">
        <v>55</v>
      </c>
      <c r="F4580" s="1143" t="str">
        <f t="shared" si="142"/>
        <v>02.09.01.42.055</v>
      </c>
      <c r="G4580" s="1144"/>
      <c r="H4580" s="1142" t="s">
        <v>5088</v>
      </c>
      <c r="J4580" s="1142" t="str">
        <f t="shared" si="143"/>
        <v>02.09.01.42.055 Mesin Hide Progesser</v>
      </c>
    </row>
    <row r="4581" spans="1:10" x14ac:dyDescent="0.25">
      <c r="A4581" s="1142">
        <v>2</v>
      </c>
      <c r="B4581" s="1142">
        <v>9</v>
      </c>
      <c r="C4581" s="1142">
        <v>1</v>
      </c>
      <c r="D4581" s="1142">
        <v>42</v>
      </c>
      <c r="E4581" s="1142">
        <v>56</v>
      </c>
      <c r="F4581" s="1143" t="str">
        <f t="shared" si="142"/>
        <v>02.09.01.42.056</v>
      </c>
      <c r="G4581" s="1144"/>
      <c r="H4581" s="1142" t="s">
        <v>5089</v>
      </c>
      <c r="J4581" s="1142" t="str">
        <f t="shared" si="143"/>
        <v>02.09.01.42.056 Mesin Tannox Trum</v>
      </c>
    </row>
    <row r="4582" spans="1:10" x14ac:dyDescent="0.25">
      <c r="A4582" s="1142">
        <v>2</v>
      </c>
      <c r="B4582" s="1142">
        <v>9</v>
      </c>
      <c r="C4582" s="1142">
        <v>1</v>
      </c>
      <c r="D4582" s="1142">
        <v>42</v>
      </c>
      <c r="E4582" s="1142">
        <v>57</v>
      </c>
      <c r="F4582" s="1143" t="str">
        <f t="shared" si="142"/>
        <v>02.09.01.42.057</v>
      </c>
      <c r="G4582" s="1144"/>
      <c r="H4582" s="1142" t="s">
        <v>5090</v>
      </c>
      <c r="J4582" s="1142" t="str">
        <f t="shared" si="143"/>
        <v>02.09.01.42.057 Alat Mensifinasi Minyak</v>
      </c>
    </row>
    <row r="4583" spans="1:10" x14ac:dyDescent="0.25">
      <c r="A4583" s="1142">
        <v>2</v>
      </c>
      <c r="B4583" s="1142">
        <v>9</v>
      </c>
      <c r="C4583" s="1142">
        <v>1</v>
      </c>
      <c r="D4583" s="1142">
        <v>42</v>
      </c>
      <c r="E4583" s="1142">
        <v>58</v>
      </c>
      <c r="F4583" s="1143" t="str">
        <f t="shared" si="142"/>
        <v>02.09.01.42.058</v>
      </c>
      <c r="G4583" s="1144"/>
      <c r="H4583" s="1142" t="s">
        <v>5091</v>
      </c>
      <c r="J4583" s="1142" t="str">
        <f t="shared" si="143"/>
        <v>02.09.01.42.058 Mesin Potong Hrgboard</v>
      </c>
    </row>
    <row r="4584" spans="1:10" x14ac:dyDescent="0.25">
      <c r="A4584" s="1142">
        <v>2</v>
      </c>
      <c r="B4584" s="1142">
        <v>9</v>
      </c>
      <c r="C4584" s="1142">
        <v>1</v>
      </c>
      <c r="D4584" s="1142">
        <v>42</v>
      </c>
      <c r="E4584" s="1142">
        <v>59</v>
      </c>
      <c r="F4584" s="1143" t="str">
        <f t="shared" si="142"/>
        <v>02.09.01.42.059</v>
      </c>
      <c r="G4584" s="1144"/>
      <c r="H4584" s="1142" t="s">
        <v>5092</v>
      </c>
      <c r="J4584" s="1142" t="str">
        <f t="shared" si="143"/>
        <v>02.09.01.42.059 Mesin Kikir  Hargboard</v>
      </c>
    </row>
    <row r="4585" spans="1:10" x14ac:dyDescent="0.25">
      <c r="A4585" s="1142">
        <v>2</v>
      </c>
      <c r="B4585" s="1142">
        <v>9</v>
      </c>
      <c r="C4585" s="1142">
        <v>1</v>
      </c>
      <c r="D4585" s="1142">
        <v>42</v>
      </c>
      <c r="E4585" s="1142">
        <v>60</v>
      </c>
      <c r="F4585" s="1143" t="str">
        <f t="shared" si="142"/>
        <v>02.09.01.42.060</v>
      </c>
      <c r="G4585" s="1144"/>
      <c r="H4585" s="1142" t="s">
        <v>5093</v>
      </c>
      <c r="J4585" s="1142" t="str">
        <f t="shared" si="143"/>
        <v>02.09.01.42.060 Mesin Bending</v>
      </c>
    </row>
    <row r="4586" spans="1:10" x14ac:dyDescent="0.25">
      <c r="A4586" s="1142">
        <v>2</v>
      </c>
      <c r="B4586" s="1142">
        <v>9</v>
      </c>
      <c r="C4586" s="1142">
        <v>1</v>
      </c>
      <c r="D4586" s="1142">
        <v>42</v>
      </c>
      <c r="E4586" s="1142">
        <v>61</v>
      </c>
      <c r="F4586" s="1143" t="str">
        <f t="shared" si="142"/>
        <v>02.09.01.42.061</v>
      </c>
      <c r="G4586" s="1144"/>
      <c r="H4586" s="1142" t="s">
        <v>5094</v>
      </c>
      <c r="J4586" s="1142" t="str">
        <f t="shared" si="143"/>
        <v>02.09.01.42.061 Mesin Granding Super Lice</v>
      </c>
    </row>
    <row r="4587" spans="1:10" x14ac:dyDescent="0.25">
      <c r="A4587" s="1142">
        <v>2</v>
      </c>
      <c r="B4587" s="1142">
        <v>9</v>
      </c>
      <c r="C4587" s="1142">
        <v>1</v>
      </c>
      <c r="D4587" s="1142">
        <v>42</v>
      </c>
      <c r="E4587" s="1142">
        <v>62</v>
      </c>
      <c r="F4587" s="1143" t="str">
        <f t="shared" si="142"/>
        <v>02.09.01.42.062</v>
      </c>
      <c r="G4587" s="1144"/>
      <c r="H4587" s="1142" t="s">
        <v>5095</v>
      </c>
      <c r="J4587" s="1142" t="str">
        <f t="shared" si="143"/>
        <v>02.09.01.42.062 Mesin Granding Acuan</v>
      </c>
    </row>
    <row r="4588" spans="1:10" x14ac:dyDescent="0.25">
      <c r="A4588" s="1142">
        <v>2</v>
      </c>
      <c r="B4588" s="1142">
        <v>9</v>
      </c>
      <c r="C4588" s="1142">
        <v>1</v>
      </c>
      <c r="D4588" s="1142">
        <v>42</v>
      </c>
      <c r="E4588" s="1142">
        <v>63</v>
      </c>
      <c r="F4588" s="1143" t="str">
        <f t="shared" si="142"/>
        <v>02.09.01.42.063</v>
      </c>
      <c r="G4588" s="1144"/>
      <c r="H4588" s="1142" t="s">
        <v>5096</v>
      </c>
      <c r="J4588" s="1142" t="str">
        <f t="shared" si="143"/>
        <v>02.09.01.42.063 Mesin Tanda/Cap</v>
      </c>
    </row>
    <row r="4589" spans="1:10" x14ac:dyDescent="0.25">
      <c r="A4589" s="1142">
        <v>2</v>
      </c>
      <c r="B4589" s="1142">
        <v>9</v>
      </c>
      <c r="C4589" s="1142">
        <v>1</v>
      </c>
      <c r="D4589" s="1142">
        <v>42</v>
      </c>
      <c r="E4589" s="1142">
        <v>64</v>
      </c>
      <c r="F4589" s="1143" t="str">
        <f t="shared" si="142"/>
        <v>02.09.01.42.064</v>
      </c>
      <c r="G4589" s="1144"/>
      <c r="H4589" s="1142" t="s">
        <v>5097</v>
      </c>
      <c r="J4589" s="1142" t="str">
        <f t="shared" si="143"/>
        <v>02.09.01.42.064 Mesin Boarding</v>
      </c>
    </row>
    <row r="4590" spans="1:10" x14ac:dyDescent="0.25">
      <c r="A4590" s="1142">
        <v>2</v>
      </c>
      <c r="B4590" s="1142">
        <v>9</v>
      </c>
      <c r="C4590" s="1142">
        <v>1</v>
      </c>
      <c r="D4590" s="1142">
        <v>42</v>
      </c>
      <c r="E4590" s="1142">
        <v>65</v>
      </c>
      <c r="F4590" s="1143" t="str">
        <f t="shared" si="142"/>
        <v>02.09.01.42.065</v>
      </c>
      <c r="G4590" s="1144"/>
      <c r="H4590" s="1142" t="s">
        <v>5098</v>
      </c>
      <c r="J4590" s="1142" t="str">
        <f t="shared" si="143"/>
        <v>02.09.01.42.065 Mesin Mixer Compond</v>
      </c>
    </row>
    <row r="4591" spans="1:10" x14ac:dyDescent="0.25">
      <c r="A4591" s="1142">
        <v>2</v>
      </c>
      <c r="B4591" s="1142">
        <v>9</v>
      </c>
      <c r="C4591" s="1142">
        <v>1</v>
      </c>
      <c r="D4591" s="1142">
        <v>42</v>
      </c>
      <c r="E4591" s="1142">
        <v>66</v>
      </c>
      <c r="F4591" s="1143" t="str">
        <f t="shared" si="142"/>
        <v>02.09.01.42.066</v>
      </c>
      <c r="G4591" s="1144"/>
      <c r="H4591" s="1142" t="s">
        <v>5099</v>
      </c>
      <c r="J4591" s="1142" t="str">
        <f t="shared" si="143"/>
        <v>02.09.01.42.066 Alat Lab. Proses Teknologi Kulit Karet Lain-Lain</v>
      </c>
    </row>
    <row r="4592" spans="1:10" x14ac:dyDescent="0.25">
      <c r="A4592" s="1142">
        <v>2</v>
      </c>
      <c r="B4592" s="1142">
        <v>9</v>
      </c>
      <c r="C4592" s="1142">
        <v>1</v>
      </c>
      <c r="D4592" s="1142">
        <v>43</v>
      </c>
      <c r="E4592" s="1142">
        <v>1</v>
      </c>
      <c r="F4592" s="1143" t="str">
        <f t="shared" si="142"/>
        <v>02.09.01.43.001</v>
      </c>
      <c r="G4592" s="1144"/>
      <c r="H4592" s="1142" t="s">
        <v>5100</v>
      </c>
      <c r="J4592" s="1142" t="str">
        <f t="shared" si="143"/>
        <v>02.09.01.43.001 Tensile Strength Tester</v>
      </c>
    </row>
    <row r="4593" spans="1:10" x14ac:dyDescent="0.25">
      <c r="A4593" s="1142">
        <v>2</v>
      </c>
      <c r="B4593" s="1142">
        <v>9</v>
      </c>
      <c r="C4593" s="1142">
        <v>1</v>
      </c>
      <c r="D4593" s="1142">
        <v>43</v>
      </c>
      <c r="E4593" s="1142">
        <v>2</v>
      </c>
      <c r="F4593" s="1143" t="str">
        <f t="shared" si="142"/>
        <v>02.09.01.43.002</v>
      </c>
      <c r="G4593" s="1144"/>
      <c r="H4593" s="1142" t="s">
        <v>5101</v>
      </c>
      <c r="J4593" s="1142" t="str">
        <f t="shared" si="143"/>
        <v>02.09.01.43.002 Alat Uji Penyerapan Air/Udara</v>
      </c>
    </row>
    <row r="4594" spans="1:10" x14ac:dyDescent="0.25">
      <c r="A4594" s="1142">
        <v>2</v>
      </c>
      <c r="B4594" s="1142">
        <v>9</v>
      </c>
      <c r="C4594" s="1142">
        <v>1</v>
      </c>
      <c r="D4594" s="1142">
        <v>43</v>
      </c>
      <c r="E4594" s="1142">
        <v>3</v>
      </c>
      <c r="F4594" s="1143" t="str">
        <f t="shared" si="142"/>
        <v>02.09.01.43.003</v>
      </c>
      <c r="G4594" s="1144"/>
      <c r="H4594" s="1142" t="s">
        <v>5102</v>
      </c>
      <c r="J4594" s="1142" t="str">
        <f t="shared" si="143"/>
        <v>02.09.01.43.003 Contilever Tensiometer</v>
      </c>
    </row>
    <row r="4595" spans="1:10" x14ac:dyDescent="0.25">
      <c r="A4595" s="1142">
        <v>2</v>
      </c>
      <c r="B4595" s="1142">
        <v>9</v>
      </c>
      <c r="C4595" s="1142">
        <v>1</v>
      </c>
      <c r="D4595" s="1142">
        <v>43</v>
      </c>
      <c r="E4595" s="1142">
        <v>4</v>
      </c>
      <c r="F4595" s="1143" t="str">
        <f t="shared" si="142"/>
        <v>02.09.01.43.004</v>
      </c>
      <c r="G4595" s="1144"/>
      <c r="H4595" s="1142" t="s">
        <v>5103</v>
      </c>
      <c r="J4595" s="1142" t="str">
        <f t="shared" si="143"/>
        <v>02.09.01.43.004 Vacum Filtratin Funil</v>
      </c>
    </row>
    <row r="4596" spans="1:10" x14ac:dyDescent="0.25">
      <c r="A4596" s="1142">
        <v>2</v>
      </c>
      <c r="B4596" s="1142">
        <v>9</v>
      </c>
      <c r="C4596" s="1142">
        <v>1</v>
      </c>
      <c r="D4596" s="1142">
        <v>43</v>
      </c>
      <c r="E4596" s="1142">
        <v>5</v>
      </c>
      <c r="F4596" s="1143" t="str">
        <f t="shared" si="142"/>
        <v>02.09.01.43.005</v>
      </c>
      <c r="G4596" s="1144"/>
      <c r="H4596" s="1142" t="s">
        <v>5104</v>
      </c>
      <c r="J4596" s="1142" t="str">
        <f t="shared" si="143"/>
        <v>02.09.01.43.005 Alat Uji Pengaduk</v>
      </c>
    </row>
    <row r="4597" spans="1:10" x14ac:dyDescent="0.25">
      <c r="A4597" s="1142">
        <v>2</v>
      </c>
      <c r="B4597" s="1142">
        <v>9</v>
      </c>
      <c r="C4597" s="1142">
        <v>1</v>
      </c>
      <c r="D4597" s="1142">
        <v>43</v>
      </c>
      <c r="E4597" s="1142">
        <v>6</v>
      </c>
      <c r="F4597" s="1143" t="str">
        <f t="shared" si="142"/>
        <v>02.09.01.43.006</v>
      </c>
      <c r="G4597" s="1144"/>
      <c r="H4597" s="1142" t="s">
        <v>5105</v>
      </c>
      <c r="J4597" s="1142" t="str">
        <f t="shared" si="143"/>
        <v>02.09.01.43.006 Refler KS Condensor</v>
      </c>
    </row>
    <row r="4598" spans="1:10" x14ac:dyDescent="0.25">
      <c r="A4598" s="1142">
        <v>2</v>
      </c>
      <c r="B4598" s="1142">
        <v>9</v>
      </c>
      <c r="C4598" s="1142">
        <v>1</v>
      </c>
      <c r="D4598" s="1142">
        <v>43</v>
      </c>
      <c r="E4598" s="1142">
        <v>7</v>
      </c>
      <c r="F4598" s="1143" t="str">
        <f t="shared" si="142"/>
        <v>02.09.01.43.007</v>
      </c>
      <c r="G4598" s="1144"/>
      <c r="H4598" s="1142" t="s">
        <v>5106</v>
      </c>
      <c r="J4598" s="1142" t="str">
        <f t="shared" si="143"/>
        <v>02.09.01.43.007 Constant Load Deftidition</v>
      </c>
    </row>
    <row r="4599" spans="1:10" x14ac:dyDescent="0.25">
      <c r="A4599" s="1142">
        <v>2</v>
      </c>
      <c r="B4599" s="1142">
        <v>9</v>
      </c>
      <c r="C4599" s="1142">
        <v>1</v>
      </c>
      <c r="D4599" s="1142">
        <v>43</v>
      </c>
      <c r="E4599" s="1142">
        <v>8</v>
      </c>
      <c r="F4599" s="1143" t="str">
        <f t="shared" si="142"/>
        <v>02.09.01.43.008</v>
      </c>
      <c r="G4599" s="1144"/>
      <c r="H4599" s="1142" t="s">
        <v>5107</v>
      </c>
      <c r="J4599" s="1142" t="str">
        <f t="shared" si="143"/>
        <v>02.09.01.43.008 Alat Uji Kebocoran</v>
      </c>
    </row>
    <row r="4600" spans="1:10" x14ac:dyDescent="0.25">
      <c r="A4600" s="1142">
        <v>2</v>
      </c>
      <c r="B4600" s="1142">
        <v>9</v>
      </c>
      <c r="C4600" s="1142">
        <v>1</v>
      </c>
      <c r="D4600" s="1142">
        <v>43</v>
      </c>
      <c r="E4600" s="1142">
        <v>9</v>
      </c>
      <c r="F4600" s="1143" t="str">
        <f t="shared" si="142"/>
        <v>02.09.01.43.009</v>
      </c>
      <c r="G4600" s="1144"/>
      <c r="H4600" s="1142" t="s">
        <v>5108</v>
      </c>
      <c r="J4600" s="1142" t="str">
        <f t="shared" si="143"/>
        <v>02.09.01.43.009 Stress Craking Tester</v>
      </c>
    </row>
    <row r="4601" spans="1:10" x14ac:dyDescent="0.25">
      <c r="A4601" s="1142">
        <v>2</v>
      </c>
      <c r="B4601" s="1142">
        <v>9</v>
      </c>
      <c r="C4601" s="1142">
        <v>1</v>
      </c>
      <c r="D4601" s="1142">
        <v>43</v>
      </c>
      <c r="E4601" s="1142">
        <v>10</v>
      </c>
      <c r="F4601" s="1143" t="str">
        <f t="shared" si="142"/>
        <v>02.09.01.43.010</v>
      </c>
      <c r="G4601" s="1144"/>
      <c r="H4601" s="1142" t="s">
        <v>5109</v>
      </c>
      <c r="J4601" s="1142" t="str">
        <f t="shared" si="143"/>
        <v>02.09.01.43.010 Westhover Type Frictioneter</v>
      </c>
    </row>
    <row r="4602" spans="1:10" x14ac:dyDescent="0.25">
      <c r="A4602" s="1142">
        <v>2</v>
      </c>
      <c r="B4602" s="1142">
        <v>9</v>
      </c>
      <c r="C4602" s="1142">
        <v>1</v>
      </c>
      <c r="D4602" s="1142">
        <v>43</v>
      </c>
      <c r="E4602" s="1142">
        <v>11</v>
      </c>
      <c r="F4602" s="1143" t="str">
        <f t="shared" si="142"/>
        <v>02.09.01.43.011</v>
      </c>
      <c r="G4602" s="1144"/>
      <c r="H4602" s="1142" t="s">
        <v>5110</v>
      </c>
      <c r="J4602" s="1142" t="str">
        <f t="shared" si="143"/>
        <v>02.09.01.43.011 Preasure Stillseer</v>
      </c>
    </row>
    <row r="4603" spans="1:10" x14ac:dyDescent="0.25">
      <c r="A4603" s="1142">
        <v>2</v>
      </c>
      <c r="B4603" s="1142">
        <v>9</v>
      </c>
      <c r="C4603" s="1142">
        <v>1</v>
      </c>
      <c r="D4603" s="1142">
        <v>43</v>
      </c>
      <c r="E4603" s="1142">
        <v>12</v>
      </c>
      <c r="F4603" s="1143" t="str">
        <f t="shared" si="142"/>
        <v>02.09.01.43.012</v>
      </c>
      <c r="G4603" s="1144"/>
      <c r="H4603" s="1142" t="s">
        <v>4371</v>
      </c>
      <c r="J4603" s="1142" t="str">
        <f t="shared" si="143"/>
        <v>02.09.01.43.012 Melt Indexer</v>
      </c>
    </row>
    <row r="4604" spans="1:10" x14ac:dyDescent="0.25">
      <c r="A4604" s="1142">
        <v>2</v>
      </c>
      <c r="B4604" s="1142">
        <v>9</v>
      </c>
      <c r="C4604" s="1142">
        <v>1</v>
      </c>
      <c r="D4604" s="1142">
        <v>43</v>
      </c>
      <c r="E4604" s="1142">
        <v>13</v>
      </c>
      <c r="F4604" s="1143" t="str">
        <f t="shared" si="142"/>
        <v>02.09.01.43.013</v>
      </c>
      <c r="G4604" s="1144"/>
      <c r="H4604" s="1142" t="s">
        <v>5111</v>
      </c>
      <c r="J4604" s="1142" t="str">
        <f t="shared" si="143"/>
        <v>02.09.01.43.013 Cross Beather Mill</v>
      </c>
    </row>
    <row r="4605" spans="1:10" x14ac:dyDescent="0.25">
      <c r="A4605" s="1142">
        <v>2</v>
      </c>
      <c r="B4605" s="1142">
        <v>9</v>
      </c>
      <c r="C4605" s="1142">
        <v>1</v>
      </c>
      <c r="D4605" s="1142">
        <v>43</v>
      </c>
      <c r="E4605" s="1142">
        <v>14</v>
      </c>
      <c r="F4605" s="1143" t="str">
        <f t="shared" si="142"/>
        <v>02.09.01.43.014</v>
      </c>
      <c r="G4605" s="1144"/>
      <c r="H4605" s="1142" t="s">
        <v>5112</v>
      </c>
      <c r="J4605" s="1142" t="str">
        <f t="shared" si="143"/>
        <v>02.09.01.43.014 Compresion Set Apparatus</v>
      </c>
    </row>
    <row r="4606" spans="1:10" x14ac:dyDescent="0.25">
      <c r="A4606" s="1142">
        <v>2</v>
      </c>
      <c r="B4606" s="1142">
        <v>9</v>
      </c>
      <c r="C4606" s="1142">
        <v>1</v>
      </c>
      <c r="D4606" s="1142">
        <v>43</v>
      </c>
      <c r="E4606" s="1142">
        <v>15</v>
      </c>
      <c r="F4606" s="1143" t="str">
        <f t="shared" si="142"/>
        <v>02.09.01.43.015</v>
      </c>
      <c r="G4606" s="1144"/>
      <c r="H4606" s="1142" t="s">
        <v>5113</v>
      </c>
      <c r="J4606" s="1142" t="str">
        <f t="shared" si="143"/>
        <v>02.09.01.43.015 Tensile Head Distortion</v>
      </c>
    </row>
    <row r="4607" spans="1:10" x14ac:dyDescent="0.25">
      <c r="A4607" s="1142">
        <v>2</v>
      </c>
      <c r="B4607" s="1142">
        <v>9</v>
      </c>
      <c r="C4607" s="1142">
        <v>1</v>
      </c>
      <c r="D4607" s="1142">
        <v>43</v>
      </c>
      <c r="E4607" s="1142">
        <v>16</v>
      </c>
      <c r="F4607" s="1143" t="str">
        <f t="shared" si="142"/>
        <v>02.09.01.43.016</v>
      </c>
      <c r="G4607" s="1144"/>
      <c r="H4607" s="1142" t="s">
        <v>5114</v>
      </c>
      <c r="J4607" s="1142" t="str">
        <f t="shared" si="143"/>
        <v>02.09.01.43.016 Alat Uji Keretakan Kulit</v>
      </c>
    </row>
    <row r="4608" spans="1:10" x14ac:dyDescent="0.25">
      <c r="A4608" s="1142">
        <v>2</v>
      </c>
      <c r="B4608" s="1142">
        <v>9</v>
      </c>
      <c r="C4608" s="1142">
        <v>1</v>
      </c>
      <c r="D4608" s="1142">
        <v>43</v>
      </c>
      <c r="E4608" s="1142">
        <v>17</v>
      </c>
      <c r="F4608" s="1143" t="str">
        <f t="shared" si="142"/>
        <v>02.09.01.43.017</v>
      </c>
      <c r="G4608" s="1144"/>
      <c r="H4608" s="1142" t="s">
        <v>5115</v>
      </c>
      <c r="J4608" s="1142" t="str">
        <f t="shared" si="143"/>
        <v>02.09.01.43.017 Alat Pelubang Mata Ayam</v>
      </c>
    </row>
    <row r="4609" spans="1:10" x14ac:dyDescent="0.25">
      <c r="A4609" s="1142">
        <v>2</v>
      </c>
      <c r="B4609" s="1142">
        <v>9</v>
      </c>
      <c r="C4609" s="1142">
        <v>1</v>
      </c>
      <c r="D4609" s="1142">
        <v>43</v>
      </c>
      <c r="E4609" s="1142">
        <v>18</v>
      </c>
      <c r="F4609" s="1143" t="str">
        <f t="shared" si="142"/>
        <v>02.09.01.43.018</v>
      </c>
      <c r="G4609" s="1144"/>
      <c r="H4609" s="1142" t="s">
        <v>5116</v>
      </c>
      <c r="J4609" s="1142" t="str">
        <f t="shared" si="143"/>
        <v>02.09.01.43.018 Super Type Thickness Tester</v>
      </c>
    </row>
    <row r="4610" spans="1:10" x14ac:dyDescent="0.25">
      <c r="A4610" s="1142">
        <v>2</v>
      </c>
      <c r="B4610" s="1142">
        <v>9</v>
      </c>
      <c r="C4610" s="1142">
        <v>1</v>
      </c>
      <c r="D4610" s="1142">
        <v>43</v>
      </c>
      <c r="E4610" s="1142">
        <v>19</v>
      </c>
      <c r="F4610" s="1143" t="str">
        <f t="shared" si="142"/>
        <v>02.09.01.43.019</v>
      </c>
      <c r="G4610" s="1144"/>
      <c r="H4610" s="1142" t="s">
        <v>5117</v>
      </c>
      <c r="J4610" s="1142" t="str">
        <f t="shared" si="143"/>
        <v>02.09.01.43.019 electric Mouinture Tester</v>
      </c>
    </row>
    <row r="4611" spans="1:10" x14ac:dyDescent="0.25">
      <c r="A4611" s="1142">
        <v>2</v>
      </c>
      <c r="B4611" s="1142">
        <v>9</v>
      </c>
      <c r="C4611" s="1142">
        <v>1</v>
      </c>
      <c r="D4611" s="1142">
        <v>43</v>
      </c>
      <c r="E4611" s="1142">
        <v>20</v>
      </c>
      <c r="F4611" s="1143" t="str">
        <f t="shared" si="142"/>
        <v>02.09.01.43.020</v>
      </c>
      <c r="G4611" s="1144"/>
      <c r="H4611" s="1142" t="s">
        <v>5118</v>
      </c>
      <c r="J4611" s="1142" t="str">
        <f t="shared" si="143"/>
        <v>02.09.01.43.020 Alat Uji Failing Weigth</v>
      </c>
    </row>
    <row r="4612" spans="1:10" x14ac:dyDescent="0.25">
      <c r="A4612" s="1142">
        <v>2</v>
      </c>
      <c r="B4612" s="1142">
        <v>9</v>
      </c>
      <c r="C4612" s="1142">
        <v>1</v>
      </c>
      <c r="D4612" s="1142">
        <v>43</v>
      </c>
      <c r="E4612" s="1142">
        <v>21</v>
      </c>
      <c r="F4612" s="1143" t="str">
        <f t="shared" ref="F4612:F4675" si="144">IF(A4612&lt;&gt;"",RIGHT("0"&amp;A4612,2)&amp;"."&amp;RIGHT("0"&amp;B4612,2)&amp;"."&amp;RIGHT("0"&amp;C4612,2)&amp;"."&amp;RIGHT("0"&amp;D4612,2)&amp;"."&amp;IF(LEN(E4612)&lt;3,RIGHT("00"&amp;E4612,3),E4612),"")</f>
        <v>02.09.01.43.021</v>
      </c>
      <c r="G4612" s="1144"/>
      <c r="H4612" s="1142" t="s">
        <v>5119</v>
      </c>
      <c r="J4612" s="1142" t="str">
        <f t="shared" ref="J4612:J4675" si="145">F4612&amp;" "&amp;H4612</f>
        <v>02.09.01.43.021 Mixer Drum Experiment Machine</v>
      </c>
    </row>
    <row r="4613" spans="1:10" x14ac:dyDescent="0.25">
      <c r="A4613" s="1142">
        <v>2</v>
      </c>
      <c r="B4613" s="1142">
        <v>9</v>
      </c>
      <c r="C4613" s="1142">
        <v>1</v>
      </c>
      <c r="D4613" s="1142">
        <v>43</v>
      </c>
      <c r="E4613" s="1142">
        <v>22</v>
      </c>
      <c r="F4613" s="1143" t="str">
        <f t="shared" si="144"/>
        <v>02.09.01.43.022</v>
      </c>
      <c r="G4613" s="1144"/>
      <c r="H4613" s="1142" t="s">
        <v>5120</v>
      </c>
      <c r="J4613" s="1142" t="str">
        <f t="shared" si="145"/>
        <v>02.09.01.43.022 Ross Plexing Machine</v>
      </c>
    </row>
    <row r="4614" spans="1:10" x14ac:dyDescent="0.25">
      <c r="A4614" s="1142">
        <v>2</v>
      </c>
      <c r="B4614" s="1142">
        <v>9</v>
      </c>
      <c r="C4614" s="1142">
        <v>1</v>
      </c>
      <c r="D4614" s="1142">
        <v>43</v>
      </c>
      <c r="E4614" s="1142">
        <v>23</v>
      </c>
      <c r="F4614" s="1143" t="str">
        <f t="shared" si="144"/>
        <v>02.09.01.43.023</v>
      </c>
      <c r="G4614" s="1144"/>
      <c r="H4614" s="1142" t="s">
        <v>5121</v>
      </c>
      <c r="J4614" s="1142" t="str">
        <f t="shared" si="145"/>
        <v>02.09.01.43.023 Punthing Machine</v>
      </c>
    </row>
    <row r="4615" spans="1:10" x14ac:dyDescent="0.25">
      <c r="A4615" s="1142">
        <v>2</v>
      </c>
      <c r="B4615" s="1142">
        <v>9</v>
      </c>
      <c r="C4615" s="1142">
        <v>1</v>
      </c>
      <c r="D4615" s="1142">
        <v>43</v>
      </c>
      <c r="E4615" s="1142">
        <v>24</v>
      </c>
      <c r="F4615" s="1143" t="str">
        <f t="shared" si="144"/>
        <v>02.09.01.43.024</v>
      </c>
      <c r="G4615" s="1144"/>
      <c r="H4615" s="1142" t="s">
        <v>5122</v>
      </c>
      <c r="J4615" s="1142" t="str">
        <f t="shared" si="145"/>
        <v>02.09.01.43.024 Smaal  Mixing Test Roll</v>
      </c>
    </row>
    <row r="4616" spans="1:10" x14ac:dyDescent="0.25">
      <c r="A4616" s="1142">
        <v>2</v>
      </c>
      <c r="B4616" s="1142">
        <v>9</v>
      </c>
      <c r="C4616" s="1142">
        <v>1</v>
      </c>
      <c r="D4616" s="1142">
        <v>43</v>
      </c>
      <c r="E4616" s="1142">
        <v>25</v>
      </c>
      <c r="F4616" s="1143" t="str">
        <f t="shared" si="144"/>
        <v>02.09.01.43.025</v>
      </c>
      <c r="G4616" s="1144"/>
      <c r="H4616" s="1142" t="s">
        <v>5123</v>
      </c>
      <c r="J4616" s="1142" t="str">
        <f t="shared" si="145"/>
        <v>02.09.01.43.025 Alat Uji Pampart</v>
      </c>
    </row>
    <row r="4617" spans="1:10" x14ac:dyDescent="0.25">
      <c r="A4617" s="1142">
        <v>2</v>
      </c>
      <c r="B4617" s="1142">
        <v>9</v>
      </c>
      <c r="C4617" s="1142">
        <v>1</v>
      </c>
      <c r="D4617" s="1142">
        <v>43</v>
      </c>
      <c r="E4617" s="1142">
        <v>26</v>
      </c>
      <c r="F4617" s="1143" t="str">
        <f t="shared" si="144"/>
        <v>02.09.01.43.026</v>
      </c>
      <c r="G4617" s="1144"/>
      <c r="H4617" s="1142" t="s">
        <v>5124</v>
      </c>
      <c r="J4617" s="1142" t="str">
        <f t="shared" si="145"/>
        <v>02.09.01.43.026 Alat Uji Pantul Bola</v>
      </c>
    </row>
    <row r="4618" spans="1:10" x14ac:dyDescent="0.25">
      <c r="A4618" s="1142">
        <v>2</v>
      </c>
      <c r="B4618" s="1142">
        <v>9</v>
      </c>
      <c r="C4618" s="1142">
        <v>1</v>
      </c>
      <c r="D4618" s="1142">
        <v>43</v>
      </c>
      <c r="E4618" s="1142">
        <v>27</v>
      </c>
      <c r="F4618" s="1143" t="str">
        <f t="shared" si="144"/>
        <v>02.09.01.43.027</v>
      </c>
      <c r="G4618" s="1144"/>
      <c r="H4618" s="1142" t="s">
        <v>5125</v>
      </c>
      <c r="J4618" s="1142" t="str">
        <f t="shared" si="145"/>
        <v>02.09.01.43.027 Lestometer</v>
      </c>
    </row>
    <row r="4619" spans="1:10" x14ac:dyDescent="0.25">
      <c r="A4619" s="1142">
        <v>2</v>
      </c>
      <c r="B4619" s="1142">
        <v>9</v>
      </c>
      <c r="C4619" s="1142">
        <v>1</v>
      </c>
      <c r="D4619" s="1142">
        <v>43</v>
      </c>
      <c r="E4619" s="1142">
        <v>28</v>
      </c>
      <c r="F4619" s="1143" t="str">
        <f t="shared" si="144"/>
        <v>02.09.01.43.028</v>
      </c>
      <c r="G4619" s="1144"/>
      <c r="H4619" s="1142" t="s">
        <v>5126</v>
      </c>
      <c r="J4619" s="1142" t="str">
        <f t="shared" si="145"/>
        <v>02.09.01.43.028 Mercury Mix KIM</v>
      </c>
    </row>
    <row r="4620" spans="1:10" x14ac:dyDescent="0.25">
      <c r="A4620" s="1142">
        <v>2</v>
      </c>
      <c r="B4620" s="1142">
        <v>9</v>
      </c>
      <c r="C4620" s="1142">
        <v>1</v>
      </c>
      <c r="D4620" s="1142">
        <v>43</v>
      </c>
      <c r="E4620" s="1142">
        <v>29</v>
      </c>
      <c r="F4620" s="1143" t="str">
        <f t="shared" si="144"/>
        <v>02.09.01.43.029</v>
      </c>
      <c r="G4620" s="1144"/>
      <c r="H4620" s="1142" t="s">
        <v>5127</v>
      </c>
      <c r="J4620" s="1142" t="str">
        <f t="shared" si="145"/>
        <v>02.09.01.43.029 Deal Thickness Gauge</v>
      </c>
    </row>
    <row r="4621" spans="1:10" x14ac:dyDescent="0.25">
      <c r="A4621" s="1142">
        <v>2</v>
      </c>
      <c r="B4621" s="1142">
        <v>9</v>
      </c>
      <c r="C4621" s="1142">
        <v>1</v>
      </c>
      <c r="D4621" s="1142">
        <v>43</v>
      </c>
      <c r="E4621" s="1142">
        <v>30</v>
      </c>
      <c r="F4621" s="1143" t="str">
        <f t="shared" si="144"/>
        <v>02.09.01.43.030</v>
      </c>
      <c r="G4621" s="1144"/>
      <c r="H4621" s="1142" t="s">
        <v>5128</v>
      </c>
      <c r="J4621" s="1142" t="str">
        <f t="shared" si="145"/>
        <v>02.09.01.43.030 Pompa Airasil</v>
      </c>
    </row>
    <row r="4622" spans="1:10" x14ac:dyDescent="0.25">
      <c r="A4622" s="1142">
        <v>2</v>
      </c>
      <c r="B4622" s="1142">
        <v>9</v>
      </c>
      <c r="C4622" s="1142">
        <v>1</v>
      </c>
      <c r="D4622" s="1142">
        <v>43</v>
      </c>
      <c r="E4622" s="1142">
        <v>31</v>
      </c>
      <c r="F4622" s="1143" t="str">
        <f t="shared" si="144"/>
        <v>02.09.01.43.031</v>
      </c>
      <c r="G4622" s="1144"/>
      <c r="H4622" s="1142" t="s">
        <v>5129</v>
      </c>
      <c r="J4622" s="1142" t="str">
        <f t="shared" si="145"/>
        <v>02.09.01.43.031 Weather Station</v>
      </c>
    </row>
    <row r="4623" spans="1:10" x14ac:dyDescent="0.25">
      <c r="A4623" s="1142">
        <v>2</v>
      </c>
      <c r="B4623" s="1142">
        <v>9</v>
      </c>
      <c r="C4623" s="1142">
        <v>1</v>
      </c>
      <c r="D4623" s="1142">
        <v>43</v>
      </c>
      <c r="E4623" s="1142">
        <v>32</v>
      </c>
      <c r="F4623" s="1143" t="str">
        <f t="shared" si="144"/>
        <v>02.09.01.43.032</v>
      </c>
      <c r="G4623" s="1144"/>
      <c r="H4623" s="1142" t="s">
        <v>4639</v>
      </c>
      <c r="J4623" s="1142" t="str">
        <f t="shared" si="145"/>
        <v>02.09.01.43.032 Top Loading Balance</v>
      </c>
    </row>
    <row r="4624" spans="1:10" x14ac:dyDescent="0.25">
      <c r="A4624" s="1142">
        <v>2</v>
      </c>
      <c r="B4624" s="1142">
        <v>9</v>
      </c>
      <c r="C4624" s="1142">
        <v>1</v>
      </c>
      <c r="D4624" s="1142">
        <v>43</v>
      </c>
      <c r="E4624" s="1142">
        <v>33</v>
      </c>
      <c r="F4624" s="1143" t="str">
        <f t="shared" si="144"/>
        <v>02.09.01.43.033</v>
      </c>
      <c r="G4624" s="1144"/>
      <c r="H4624" s="1142" t="s">
        <v>5130</v>
      </c>
      <c r="J4624" s="1142" t="str">
        <f t="shared" si="145"/>
        <v>02.09.01.43.033 Disolved Open Meter</v>
      </c>
    </row>
    <row r="4625" spans="1:10" x14ac:dyDescent="0.25">
      <c r="A4625" s="1142">
        <v>2</v>
      </c>
      <c r="B4625" s="1142">
        <v>9</v>
      </c>
      <c r="C4625" s="1142">
        <v>1</v>
      </c>
      <c r="D4625" s="1142">
        <v>43</v>
      </c>
      <c r="E4625" s="1142">
        <v>34</v>
      </c>
      <c r="F4625" s="1143" t="str">
        <f t="shared" si="144"/>
        <v>02.09.01.43.034</v>
      </c>
      <c r="G4625" s="1144"/>
      <c r="H4625" s="1142" t="s">
        <v>5131</v>
      </c>
      <c r="J4625" s="1142" t="str">
        <f t="shared" si="145"/>
        <v>02.09.01.43.034 Shoubury Curometer</v>
      </c>
    </row>
    <row r="4626" spans="1:10" x14ac:dyDescent="0.25">
      <c r="A4626" s="1142">
        <v>2</v>
      </c>
      <c r="B4626" s="1142">
        <v>9</v>
      </c>
      <c r="C4626" s="1142">
        <v>1</v>
      </c>
      <c r="D4626" s="1142">
        <v>43</v>
      </c>
      <c r="E4626" s="1142">
        <v>35</v>
      </c>
      <c r="F4626" s="1143" t="str">
        <f t="shared" si="144"/>
        <v>02.09.01.43.035</v>
      </c>
      <c r="G4626" s="1144"/>
      <c r="H4626" s="1142" t="s">
        <v>5132</v>
      </c>
      <c r="J4626" s="1142" t="str">
        <f t="shared" si="145"/>
        <v>02.09.01.43.035 Alat Uji Kebocoran Udara untuk Glove</v>
      </c>
    </row>
    <row r="4627" spans="1:10" x14ac:dyDescent="0.25">
      <c r="A4627" s="1142">
        <v>2</v>
      </c>
      <c r="B4627" s="1142">
        <v>9</v>
      </c>
      <c r="C4627" s="1142">
        <v>1</v>
      </c>
      <c r="D4627" s="1142">
        <v>43</v>
      </c>
      <c r="E4627" s="1142">
        <v>36</v>
      </c>
      <c r="F4627" s="1143" t="str">
        <f t="shared" si="144"/>
        <v>02.09.01.43.036</v>
      </c>
      <c r="G4627" s="1144"/>
      <c r="H4627" s="1142" t="s">
        <v>5133</v>
      </c>
      <c r="J4627" s="1142" t="str">
        <f t="shared" si="145"/>
        <v>02.09.01.43.036 ALat Lab. Uji Kulit, Karet &amp; Plastik Lain-Lain</v>
      </c>
    </row>
    <row r="4628" spans="1:10" x14ac:dyDescent="0.25">
      <c r="A4628" s="1142">
        <v>2</v>
      </c>
      <c r="B4628" s="1142">
        <v>9</v>
      </c>
      <c r="C4628" s="1142">
        <v>1</v>
      </c>
      <c r="D4628" s="1142">
        <v>44</v>
      </c>
      <c r="E4628" s="1142">
        <v>1</v>
      </c>
      <c r="F4628" s="1143" t="str">
        <f t="shared" si="144"/>
        <v>02.09.01.44.001</v>
      </c>
      <c r="G4628" s="1144"/>
      <c r="H4628" s="1142" t="s">
        <v>5134</v>
      </c>
      <c r="J4628" s="1142" t="str">
        <f t="shared" si="145"/>
        <v>02.09.01.44.001 Dilatometer</v>
      </c>
    </row>
    <row r="4629" spans="1:10" x14ac:dyDescent="0.25">
      <c r="A4629" s="1142">
        <v>2</v>
      </c>
      <c r="B4629" s="1142">
        <v>9</v>
      </c>
      <c r="C4629" s="1142">
        <v>1</v>
      </c>
      <c r="D4629" s="1142">
        <v>44</v>
      </c>
      <c r="E4629" s="1142">
        <v>2</v>
      </c>
      <c r="F4629" s="1143" t="str">
        <f t="shared" si="144"/>
        <v>02.09.01.44.002</v>
      </c>
      <c r="G4629" s="1144"/>
      <c r="H4629" s="1142" t="s">
        <v>5135</v>
      </c>
      <c r="J4629" s="1142" t="str">
        <f t="shared" si="145"/>
        <v>02.09.01.44.002 Alat Uji Kejut Suhu</v>
      </c>
    </row>
    <row r="4630" spans="1:10" x14ac:dyDescent="0.25">
      <c r="A4630" s="1142">
        <v>2</v>
      </c>
      <c r="B4630" s="1142">
        <v>9</v>
      </c>
      <c r="C4630" s="1142">
        <v>1</v>
      </c>
      <c r="D4630" s="1142">
        <v>44</v>
      </c>
      <c r="E4630" s="1142">
        <v>3</v>
      </c>
      <c r="F4630" s="1143" t="str">
        <f t="shared" si="144"/>
        <v>02.09.01.44.003</v>
      </c>
      <c r="G4630" s="1144"/>
      <c r="H4630" s="1142" t="s">
        <v>5136</v>
      </c>
      <c r="J4630" s="1142" t="str">
        <f t="shared" si="145"/>
        <v>02.09.01.44.003 Alat Uji Keplostisam</v>
      </c>
    </row>
    <row r="4631" spans="1:10" x14ac:dyDescent="0.25">
      <c r="A4631" s="1142">
        <v>2</v>
      </c>
      <c r="B4631" s="1142">
        <v>9</v>
      </c>
      <c r="C4631" s="1142">
        <v>1</v>
      </c>
      <c r="D4631" s="1142">
        <v>44</v>
      </c>
      <c r="E4631" s="1142">
        <v>4</v>
      </c>
      <c r="F4631" s="1143" t="str">
        <f t="shared" si="144"/>
        <v>02.09.01.44.004</v>
      </c>
      <c r="G4631" s="1144"/>
      <c r="H4631" s="1142" t="s">
        <v>5137</v>
      </c>
      <c r="J4631" s="1142" t="str">
        <f t="shared" si="145"/>
        <v>02.09.01.44.004 Plastisimeter</v>
      </c>
    </row>
    <row r="4632" spans="1:10" x14ac:dyDescent="0.25">
      <c r="A4632" s="1142">
        <v>2</v>
      </c>
      <c r="B4632" s="1142">
        <v>9</v>
      </c>
      <c r="C4632" s="1142">
        <v>1</v>
      </c>
      <c r="D4632" s="1142">
        <v>44</v>
      </c>
      <c r="E4632" s="1142">
        <v>5</v>
      </c>
      <c r="F4632" s="1143" t="str">
        <f t="shared" si="144"/>
        <v>02.09.01.44.005</v>
      </c>
      <c r="G4632" s="1144"/>
      <c r="H4632" s="1142" t="s">
        <v>5138</v>
      </c>
      <c r="J4632" s="1142" t="str">
        <f t="shared" si="145"/>
        <v>02.09.01.44.005 Alat Uji Deviasi Optic</v>
      </c>
    </row>
    <row r="4633" spans="1:10" x14ac:dyDescent="0.25">
      <c r="A4633" s="1142">
        <v>2</v>
      </c>
      <c r="B4633" s="1142">
        <v>9</v>
      </c>
      <c r="C4633" s="1142">
        <v>1</v>
      </c>
      <c r="D4633" s="1142">
        <v>44</v>
      </c>
      <c r="E4633" s="1142">
        <v>6</v>
      </c>
      <c r="F4633" s="1143" t="str">
        <f t="shared" si="144"/>
        <v>02.09.01.44.006</v>
      </c>
      <c r="G4633" s="1144"/>
      <c r="H4633" s="1142" t="s">
        <v>5139</v>
      </c>
      <c r="J4633" s="1142" t="str">
        <f t="shared" si="145"/>
        <v>02.09.01.44.006 Alat Uji  Viscositas Gelas</v>
      </c>
    </row>
    <row r="4634" spans="1:10" x14ac:dyDescent="0.25">
      <c r="A4634" s="1142">
        <v>2</v>
      </c>
      <c r="B4634" s="1142">
        <v>9</v>
      </c>
      <c r="C4634" s="1142">
        <v>1</v>
      </c>
      <c r="D4634" s="1142">
        <v>44</v>
      </c>
      <c r="E4634" s="1142">
        <v>7</v>
      </c>
      <c r="F4634" s="1143" t="str">
        <f t="shared" si="144"/>
        <v>02.09.01.44.007</v>
      </c>
      <c r="G4634" s="1144"/>
      <c r="H4634" s="1142" t="s">
        <v>5140</v>
      </c>
      <c r="J4634" s="1142" t="str">
        <f t="shared" si="145"/>
        <v>02.09.01.44.007 Increment Presure Tester</v>
      </c>
    </row>
    <row r="4635" spans="1:10" x14ac:dyDescent="0.25">
      <c r="A4635" s="1142">
        <v>2</v>
      </c>
      <c r="B4635" s="1142">
        <v>9</v>
      </c>
      <c r="C4635" s="1142">
        <v>1</v>
      </c>
      <c r="D4635" s="1142">
        <v>44</v>
      </c>
      <c r="E4635" s="1142">
        <v>8</v>
      </c>
      <c r="F4635" s="1143" t="str">
        <f t="shared" si="144"/>
        <v>02.09.01.44.008</v>
      </c>
      <c r="G4635" s="1144"/>
      <c r="H4635" s="1142" t="s">
        <v>5141</v>
      </c>
      <c r="J4635" s="1142" t="str">
        <f t="shared" si="145"/>
        <v>02.09.01.44.008 Alat Uji Tegangan Dalam Gelas</v>
      </c>
    </row>
    <row r="4636" spans="1:10" x14ac:dyDescent="0.25">
      <c r="A4636" s="1142">
        <v>2</v>
      </c>
      <c r="B4636" s="1142">
        <v>9</v>
      </c>
      <c r="C4636" s="1142">
        <v>1</v>
      </c>
      <c r="D4636" s="1142">
        <v>44</v>
      </c>
      <c r="E4636" s="1142">
        <v>9</v>
      </c>
      <c r="F4636" s="1143" t="str">
        <f t="shared" si="144"/>
        <v>02.09.01.44.009</v>
      </c>
      <c r="G4636" s="1144"/>
      <c r="H4636" s="1142" t="s">
        <v>5142</v>
      </c>
      <c r="J4636" s="1142" t="str">
        <f t="shared" si="145"/>
        <v>02.09.01.44.009 Alat Uji Pemeriksaan Ukuran Kaca</v>
      </c>
    </row>
    <row r="4637" spans="1:10" x14ac:dyDescent="0.25">
      <c r="A4637" s="1142">
        <v>2</v>
      </c>
      <c r="B4637" s="1142">
        <v>9</v>
      </c>
      <c r="C4637" s="1142">
        <v>1</v>
      </c>
      <c r="D4637" s="1142">
        <v>44</v>
      </c>
      <c r="E4637" s="1142">
        <v>10</v>
      </c>
      <c r="F4637" s="1143" t="str">
        <f t="shared" si="144"/>
        <v>02.09.01.44.010</v>
      </c>
      <c r="G4637" s="1144"/>
      <c r="H4637" s="1142" t="s">
        <v>5143</v>
      </c>
      <c r="J4637" s="1142" t="str">
        <f t="shared" si="145"/>
        <v>02.09.01.44.010 Alat Uji Ketepatan Bentuk</v>
      </c>
    </row>
    <row r="4638" spans="1:10" x14ac:dyDescent="0.25">
      <c r="A4638" s="1142">
        <v>2</v>
      </c>
      <c r="B4638" s="1142">
        <v>9</v>
      </c>
      <c r="C4638" s="1142">
        <v>1</v>
      </c>
      <c r="D4638" s="1142">
        <v>44</v>
      </c>
      <c r="E4638" s="1142">
        <v>11</v>
      </c>
      <c r="F4638" s="1143" t="str">
        <f t="shared" si="144"/>
        <v>02.09.01.44.011</v>
      </c>
      <c r="G4638" s="1144"/>
      <c r="H4638" s="1142" t="s">
        <v>5144</v>
      </c>
      <c r="J4638" s="1142" t="str">
        <f t="shared" si="145"/>
        <v>02.09.01.44.011 Alat Uji Keausan Pasir Jatuh</v>
      </c>
    </row>
    <row r="4639" spans="1:10" x14ac:dyDescent="0.25">
      <c r="A4639" s="1142">
        <v>2</v>
      </c>
      <c r="B4639" s="1142">
        <v>9</v>
      </c>
      <c r="C4639" s="1142">
        <v>1</v>
      </c>
      <c r="D4639" s="1142">
        <v>44</v>
      </c>
      <c r="E4639" s="1142">
        <v>12</v>
      </c>
      <c r="F4639" s="1143" t="str">
        <f t="shared" si="144"/>
        <v>02.09.01.44.012</v>
      </c>
      <c r="G4639" s="1144"/>
      <c r="H4639" s="1142" t="s">
        <v>5145</v>
      </c>
      <c r="J4639" s="1142" t="str">
        <f t="shared" si="145"/>
        <v>02.09.01.44.012 Alat Uji Tembus Listrik</v>
      </c>
    </row>
    <row r="4640" spans="1:10" x14ac:dyDescent="0.25">
      <c r="A4640" s="1142">
        <v>2</v>
      </c>
      <c r="B4640" s="1142">
        <v>9</v>
      </c>
      <c r="C4640" s="1142">
        <v>1</v>
      </c>
      <c r="D4640" s="1142">
        <v>44</v>
      </c>
      <c r="E4640" s="1142">
        <v>13</v>
      </c>
      <c r="F4640" s="1143" t="str">
        <f t="shared" si="144"/>
        <v>02.09.01.44.013</v>
      </c>
      <c r="G4640" s="1144"/>
      <c r="H4640" s="1142" t="s">
        <v>5146</v>
      </c>
      <c r="J4640" s="1142" t="str">
        <f t="shared" si="145"/>
        <v>02.09.01.44.013 Alat Pengukur Eflorisen</v>
      </c>
    </row>
    <row r="4641" spans="1:10" x14ac:dyDescent="0.25">
      <c r="A4641" s="1142">
        <v>2</v>
      </c>
      <c r="B4641" s="1142">
        <v>9</v>
      </c>
      <c r="C4641" s="1142">
        <v>1</v>
      </c>
      <c r="D4641" s="1142">
        <v>44</v>
      </c>
      <c r="E4641" s="1142">
        <v>14</v>
      </c>
      <c r="F4641" s="1143" t="str">
        <f t="shared" si="144"/>
        <v>02.09.01.44.014</v>
      </c>
      <c r="G4641" s="1144"/>
      <c r="H4641" s="1142" t="s">
        <v>5147</v>
      </c>
      <c r="J4641" s="1142" t="str">
        <f t="shared" si="145"/>
        <v>02.09.01.44.014 Alat Uji Refleksi Kaca</v>
      </c>
    </row>
    <row r="4642" spans="1:10" x14ac:dyDescent="0.25">
      <c r="A4642" s="1142">
        <v>2</v>
      </c>
      <c r="B4642" s="1142">
        <v>9</v>
      </c>
      <c r="C4642" s="1142">
        <v>1</v>
      </c>
      <c r="D4642" s="1142">
        <v>44</v>
      </c>
      <c r="E4642" s="1142">
        <v>15</v>
      </c>
      <c r="F4642" s="1143" t="str">
        <f t="shared" si="144"/>
        <v>02.09.01.44.015</v>
      </c>
      <c r="G4642" s="1144"/>
      <c r="H4642" s="1142" t="s">
        <v>5148</v>
      </c>
      <c r="J4642" s="1142" t="str">
        <f t="shared" si="145"/>
        <v>02.09.01.44.015 X Ray  Apparatus Defraction</v>
      </c>
    </row>
    <row r="4643" spans="1:10" x14ac:dyDescent="0.25">
      <c r="A4643" s="1142">
        <v>2</v>
      </c>
      <c r="B4643" s="1142">
        <v>9</v>
      </c>
      <c r="C4643" s="1142">
        <v>1</v>
      </c>
      <c r="D4643" s="1142">
        <v>44</v>
      </c>
      <c r="E4643" s="1142">
        <v>16</v>
      </c>
      <c r="F4643" s="1143" t="str">
        <f t="shared" si="144"/>
        <v>02.09.01.44.016</v>
      </c>
      <c r="G4643" s="1144"/>
      <c r="H4643" s="1142" t="s">
        <v>5149</v>
      </c>
      <c r="J4643" s="1142" t="str">
        <f t="shared" si="145"/>
        <v>02.09.01.44.016 Alat Uji Kekuatan Pasir (Glaze Streght Tester)</v>
      </c>
    </row>
    <row r="4644" spans="1:10" x14ac:dyDescent="0.25">
      <c r="A4644" s="1142">
        <v>2</v>
      </c>
      <c r="B4644" s="1142">
        <v>9</v>
      </c>
      <c r="C4644" s="1142">
        <v>1</v>
      </c>
      <c r="D4644" s="1142">
        <v>44</v>
      </c>
      <c r="E4644" s="1142">
        <v>17</v>
      </c>
      <c r="F4644" s="1143" t="str">
        <f t="shared" si="144"/>
        <v>02.09.01.44.017</v>
      </c>
      <c r="G4644" s="1144"/>
      <c r="H4644" s="1142" t="s">
        <v>5150</v>
      </c>
      <c r="J4644" s="1142" t="str">
        <f t="shared" si="145"/>
        <v>02.09.01.44.017 Alat Uji Analisa Oksidasi Logam Logam</v>
      </c>
    </row>
    <row r="4645" spans="1:10" x14ac:dyDescent="0.25">
      <c r="A4645" s="1142">
        <v>2</v>
      </c>
      <c r="B4645" s="1142">
        <v>9</v>
      </c>
      <c r="C4645" s="1142">
        <v>1</v>
      </c>
      <c r="D4645" s="1142">
        <v>44</v>
      </c>
      <c r="E4645" s="1142">
        <v>18</v>
      </c>
      <c r="F4645" s="1143" t="str">
        <f t="shared" si="144"/>
        <v>02.09.01.44.018</v>
      </c>
      <c r="G4645" s="1144"/>
      <c r="H4645" s="1142" t="s">
        <v>5151</v>
      </c>
      <c r="J4645" s="1142" t="str">
        <f t="shared" si="145"/>
        <v>02.09.01.44.018 Alat Uji Analisa Butiran Bahan (Laboratory Testing</v>
      </c>
    </row>
    <row r="4646" spans="1:10" x14ac:dyDescent="0.25">
      <c r="A4646" s="1142">
        <v>2</v>
      </c>
      <c r="B4646" s="1142">
        <v>9</v>
      </c>
      <c r="C4646" s="1142">
        <v>1</v>
      </c>
      <c r="D4646" s="1142">
        <v>44</v>
      </c>
      <c r="E4646" s="1142">
        <v>19</v>
      </c>
      <c r="F4646" s="1143" t="str">
        <f t="shared" si="144"/>
        <v>02.09.01.44.019</v>
      </c>
      <c r="G4646" s="1144"/>
      <c r="H4646" s="1142" t="s">
        <v>5152</v>
      </c>
      <c r="J4646" s="1142" t="str">
        <f t="shared" si="145"/>
        <v>02.09.01.44.019 Alat Uji Kekentalan Bahan</v>
      </c>
    </row>
    <row r="4647" spans="1:10" x14ac:dyDescent="0.25">
      <c r="A4647" s="1142">
        <v>2</v>
      </c>
      <c r="B4647" s="1142">
        <v>9</v>
      </c>
      <c r="C4647" s="1142">
        <v>1</v>
      </c>
      <c r="D4647" s="1142">
        <v>44</v>
      </c>
      <c r="E4647" s="1142">
        <v>20</v>
      </c>
      <c r="F4647" s="1143" t="str">
        <f t="shared" si="144"/>
        <v>02.09.01.44.020</v>
      </c>
      <c r="G4647" s="1144"/>
      <c r="H4647" s="1142" t="s">
        <v>5153</v>
      </c>
      <c r="J4647" s="1142" t="str">
        <f t="shared" si="145"/>
        <v>02.09.01.44.020 Alat Lab. Uji Keramik Lain-Lain</v>
      </c>
    </row>
    <row r="4648" spans="1:10" x14ac:dyDescent="0.25">
      <c r="A4648" s="1142">
        <v>2</v>
      </c>
      <c r="B4648" s="1142">
        <v>9</v>
      </c>
      <c r="C4648" s="1142">
        <v>1</v>
      </c>
      <c r="D4648" s="1142">
        <v>45</v>
      </c>
      <c r="E4648" s="1142">
        <v>1</v>
      </c>
      <c r="F4648" s="1143" t="str">
        <f t="shared" si="144"/>
        <v>02.09.01.45.001</v>
      </c>
      <c r="G4648" s="1144"/>
      <c r="H4648" s="1142" t="s">
        <v>5154</v>
      </c>
      <c r="J4648" s="1142" t="str">
        <f t="shared" si="145"/>
        <v>02.09.01.45.001 Hend Help UV Lamp</v>
      </c>
    </row>
    <row r="4649" spans="1:10" x14ac:dyDescent="0.25">
      <c r="A4649" s="1142">
        <v>2</v>
      </c>
      <c r="B4649" s="1142">
        <v>9</v>
      </c>
      <c r="C4649" s="1142">
        <v>1</v>
      </c>
      <c r="D4649" s="1142">
        <v>45</v>
      </c>
      <c r="E4649" s="1142">
        <v>2</v>
      </c>
      <c r="F4649" s="1143" t="str">
        <f t="shared" si="144"/>
        <v>02.09.01.45.002</v>
      </c>
      <c r="G4649" s="1144"/>
      <c r="H4649" s="1142" t="s">
        <v>5155</v>
      </c>
      <c r="J4649" s="1142" t="str">
        <f t="shared" si="145"/>
        <v>02.09.01.45.002 Alat pemutih Pulp dengan Oxygen</v>
      </c>
    </row>
    <row r="4650" spans="1:10" x14ac:dyDescent="0.25">
      <c r="A4650" s="1142">
        <v>2</v>
      </c>
      <c r="B4650" s="1142">
        <v>9</v>
      </c>
      <c r="C4650" s="1142">
        <v>1</v>
      </c>
      <c r="D4650" s="1142">
        <v>45</v>
      </c>
      <c r="E4650" s="1142">
        <v>3</v>
      </c>
      <c r="F4650" s="1143" t="str">
        <f t="shared" si="144"/>
        <v>02.09.01.45.003</v>
      </c>
      <c r="G4650" s="1144"/>
      <c r="H4650" s="1142" t="s">
        <v>5156</v>
      </c>
      <c r="J4650" s="1142" t="str">
        <f t="shared" si="145"/>
        <v>02.09.01.45.003 Mesin Karton</v>
      </c>
    </row>
    <row r="4651" spans="1:10" x14ac:dyDescent="0.25">
      <c r="A4651" s="1142">
        <v>2</v>
      </c>
      <c r="B4651" s="1142">
        <v>9</v>
      </c>
      <c r="C4651" s="1142">
        <v>1</v>
      </c>
      <c r="D4651" s="1142">
        <v>45</v>
      </c>
      <c r="E4651" s="1142">
        <v>4</v>
      </c>
      <c r="F4651" s="1143" t="str">
        <f t="shared" si="144"/>
        <v>02.09.01.45.004</v>
      </c>
      <c r="G4651" s="1144"/>
      <c r="H4651" s="1142" t="s">
        <v>5157</v>
      </c>
      <c r="J4651" s="1142" t="str">
        <f t="shared" si="145"/>
        <v>02.09.01.45.004 Mesin PCB</v>
      </c>
    </row>
    <row r="4652" spans="1:10" x14ac:dyDescent="0.25">
      <c r="A4652" s="1142">
        <v>2</v>
      </c>
      <c r="B4652" s="1142">
        <v>9</v>
      </c>
      <c r="C4652" s="1142">
        <v>1</v>
      </c>
      <c r="D4652" s="1142">
        <v>45</v>
      </c>
      <c r="E4652" s="1142">
        <v>5</v>
      </c>
      <c r="F4652" s="1143" t="str">
        <f t="shared" si="144"/>
        <v>02.09.01.45.005</v>
      </c>
      <c r="G4652" s="1144"/>
      <c r="H4652" s="1142" t="s">
        <v>5158</v>
      </c>
      <c r="J4652" s="1142" t="str">
        <f t="shared" si="145"/>
        <v>02.09.01.45.005 Mesin Waste Water Purification</v>
      </c>
    </row>
    <row r="4653" spans="1:10" x14ac:dyDescent="0.25">
      <c r="A4653" s="1142">
        <v>2</v>
      </c>
      <c r="B4653" s="1142">
        <v>9</v>
      </c>
      <c r="C4653" s="1142">
        <v>1</v>
      </c>
      <c r="D4653" s="1142">
        <v>45</v>
      </c>
      <c r="E4653" s="1142">
        <v>6</v>
      </c>
      <c r="F4653" s="1143" t="str">
        <f t="shared" si="144"/>
        <v>02.09.01.45.006</v>
      </c>
      <c r="G4653" s="1144"/>
      <c r="H4653" s="1142" t="s">
        <v>5159</v>
      </c>
      <c r="J4653" s="1142" t="str">
        <f t="shared" si="145"/>
        <v>02.09.01.45.006 Mesin Auxiliary Service</v>
      </c>
    </row>
    <row r="4654" spans="1:10" x14ac:dyDescent="0.25">
      <c r="A4654" s="1142">
        <v>2</v>
      </c>
      <c r="B4654" s="1142">
        <v>9</v>
      </c>
      <c r="C4654" s="1142">
        <v>1</v>
      </c>
      <c r="D4654" s="1142">
        <v>45</v>
      </c>
      <c r="E4654" s="1142">
        <v>7</v>
      </c>
      <c r="F4654" s="1143" t="str">
        <f t="shared" si="144"/>
        <v>02.09.01.45.007</v>
      </c>
      <c r="G4654" s="1144"/>
      <c r="H4654" s="1142" t="s">
        <v>5160</v>
      </c>
      <c r="J4654" s="1142" t="str">
        <f t="shared" si="145"/>
        <v>02.09.01.45.007 Mesin Rayon</v>
      </c>
    </row>
    <row r="4655" spans="1:10" x14ac:dyDescent="0.25">
      <c r="A4655" s="1142">
        <v>2</v>
      </c>
      <c r="B4655" s="1142">
        <v>9</v>
      </c>
      <c r="C4655" s="1142">
        <v>1</v>
      </c>
      <c r="D4655" s="1142">
        <v>45</v>
      </c>
      <c r="E4655" s="1142">
        <v>8</v>
      </c>
      <c r="F4655" s="1143" t="str">
        <f t="shared" si="144"/>
        <v>02.09.01.45.008</v>
      </c>
      <c r="G4655" s="1144"/>
      <c r="H4655" s="1142" t="s">
        <v>5161</v>
      </c>
      <c r="J4655" s="1142" t="str">
        <f t="shared" si="145"/>
        <v>02.09.01.45.008 Mesin Chorine Alkalli Electrolysis</v>
      </c>
    </row>
    <row r="4656" spans="1:10" x14ac:dyDescent="0.25">
      <c r="A4656" s="1142">
        <v>2</v>
      </c>
      <c r="B4656" s="1142">
        <v>9</v>
      </c>
      <c r="C4656" s="1142">
        <v>1</v>
      </c>
      <c r="D4656" s="1142">
        <v>45</v>
      </c>
      <c r="E4656" s="1142">
        <v>9</v>
      </c>
      <c r="F4656" s="1143" t="str">
        <f t="shared" si="144"/>
        <v>02.09.01.45.009</v>
      </c>
      <c r="G4656" s="1144"/>
      <c r="H4656" s="1142" t="s">
        <v>5162</v>
      </c>
      <c r="J4656" s="1142" t="str">
        <f t="shared" si="145"/>
        <v>02.09.01.45.009 Mesin Repair and Maintenance Shop</v>
      </c>
    </row>
    <row r="4657" spans="1:10" x14ac:dyDescent="0.25">
      <c r="A4657" s="1142">
        <v>2</v>
      </c>
      <c r="B4657" s="1142">
        <v>9</v>
      </c>
      <c r="C4657" s="1142">
        <v>1</v>
      </c>
      <c r="D4657" s="1142">
        <v>45</v>
      </c>
      <c r="E4657" s="1142">
        <v>10</v>
      </c>
      <c r="F4657" s="1143" t="str">
        <f t="shared" si="144"/>
        <v>02.09.01.45.010</v>
      </c>
      <c r="G4657" s="1144"/>
      <c r="H4657" s="1142" t="s">
        <v>5163</v>
      </c>
      <c r="J4657" s="1142" t="str">
        <f t="shared" si="145"/>
        <v>02.09.01.45.010 Mesin Power Station White Emergency</v>
      </c>
    </row>
    <row r="4658" spans="1:10" x14ac:dyDescent="0.25">
      <c r="A4658" s="1142">
        <v>2</v>
      </c>
      <c r="B4658" s="1142">
        <v>9</v>
      </c>
      <c r="C4658" s="1142">
        <v>1</v>
      </c>
      <c r="D4658" s="1142">
        <v>45</v>
      </c>
      <c r="E4658" s="1142">
        <v>11</v>
      </c>
      <c r="F4658" s="1143" t="str">
        <f t="shared" si="144"/>
        <v>02.09.01.45.011</v>
      </c>
      <c r="G4658" s="1144"/>
      <c r="H4658" s="1142" t="s">
        <v>5164</v>
      </c>
      <c r="J4658" s="1142" t="str">
        <f t="shared" si="145"/>
        <v>02.09.01.45.011 Mesin Water Softering Plant</v>
      </c>
    </row>
    <row r="4659" spans="1:10" x14ac:dyDescent="0.25">
      <c r="A4659" s="1142">
        <v>2</v>
      </c>
      <c r="B4659" s="1142">
        <v>9</v>
      </c>
      <c r="C4659" s="1142">
        <v>1</v>
      </c>
      <c r="D4659" s="1142">
        <v>45</v>
      </c>
      <c r="E4659" s="1142">
        <v>12</v>
      </c>
      <c r="F4659" s="1143" t="str">
        <f t="shared" si="144"/>
        <v>02.09.01.45.012</v>
      </c>
      <c r="G4659" s="1144"/>
      <c r="H4659" s="1142" t="s">
        <v>5165</v>
      </c>
      <c r="J4659" s="1142" t="str">
        <f t="shared" si="145"/>
        <v>02.09.01.45.012 Mesin Plup</v>
      </c>
    </row>
    <row r="4660" spans="1:10" x14ac:dyDescent="0.25">
      <c r="A4660" s="1142">
        <v>2</v>
      </c>
      <c r="B4660" s="1142">
        <v>9</v>
      </c>
      <c r="C4660" s="1142">
        <v>1</v>
      </c>
      <c r="D4660" s="1142">
        <v>45</v>
      </c>
      <c r="E4660" s="1142">
        <v>13</v>
      </c>
      <c r="F4660" s="1143" t="str">
        <f t="shared" si="144"/>
        <v>02.09.01.45.013</v>
      </c>
      <c r="G4660" s="1144"/>
      <c r="H4660" s="1142" t="s">
        <v>5166</v>
      </c>
      <c r="J4660" s="1142" t="str">
        <f t="shared" si="145"/>
        <v>02.09.01.45.013 Deflacker</v>
      </c>
    </row>
    <row r="4661" spans="1:10" x14ac:dyDescent="0.25">
      <c r="A4661" s="1142">
        <v>2</v>
      </c>
      <c r="B4661" s="1142">
        <v>9</v>
      </c>
      <c r="C4661" s="1142">
        <v>1</v>
      </c>
      <c r="D4661" s="1142">
        <v>45</v>
      </c>
      <c r="E4661" s="1142">
        <v>14</v>
      </c>
      <c r="F4661" s="1143" t="str">
        <f t="shared" si="144"/>
        <v>02.09.01.45.014</v>
      </c>
      <c r="G4661" s="1144"/>
      <c r="H4661" s="1142" t="s">
        <v>5167</v>
      </c>
      <c r="J4661" s="1142" t="str">
        <f t="shared" si="145"/>
        <v>02.09.01.45.014 Mesin Cetak Karton</v>
      </c>
    </row>
    <row r="4662" spans="1:10" x14ac:dyDescent="0.25">
      <c r="A4662" s="1142">
        <v>2</v>
      </c>
      <c r="B4662" s="1142">
        <v>9</v>
      </c>
      <c r="C4662" s="1142">
        <v>1</v>
      </c>
      <c r="D4662" s="1142">
        <v>45</v>
      </c>
      <c r="E4662" s="1142">
        <v>15</v>
      </c>
      <c r="F4662" s="1143" t="str">
        <f t="shared" si="144"/>
        <v>02.09.01.45.015</v>
      </c>
      <c r="G4662" s="1144"/>
      <c r="H4662" s="1142" t="s">
        <v>5168</v>
      </c>
      <c r="J4662" s="1142" t="str">
        <f t="shared" si="145"/>
        <v>02.09.01.45.015 Calender</v>
      </c>
    </row>
    <row r="4663" spans="1:10" x14ac:dyDescent="0.25">
      <c r="A4663" s="1142">
        <v>2</v>
      </c>
      <c r="B4663" s="1142">
        <v>9</v>
      </c>
      <c r="C4663" s="1142">
        <v>1</v>
      </c>
      <c r="D4663" s="1142">
        <v>45</v>
      </c>
      <c r="E4663" s="1142">
        <v>16</v>
      </c>
      <c r="F4663" s="1143" t="str">
        <f t="shared" si="144"/>
        <v>02.09.01.45.016</v>
      </c>
      <c r="G4663" s="1144"/>
      <c r="H4663" s="1142" t="s">
        <v>5169</v>
      </c>
      <c r="J4663" s="1142" t="str">
        <f t="shared" si="145"/>
        <v>02.09.01.45.016 Poros Transmisi</v>
      </c>
    </row>
    <row r="4664" spans="1:10" x14ac:dyDescent="0.25">
      <c r="A4664" s="1142">
        <v>2</v>
      </c>
      <c r="B4664" s="1142">
        <v>9</v>
      </c>
      <c r="C4664" s="1142">
        <v>1</v>
      </c>
      <c r="D4664" s="1142">
        <v>45</v>
      </c>
      <c r="E4664" s="1142">
        <v>17</v>
      </c>
      <c r="F4664" s="1143" t="str">
        <f t="shared" si="144"/>
        <v>02.09.01.45.017</v>
      </c>
      <c r="G4664" s="1144"/>
      <c r="H4664" s="1142" t="s">
        <v>5170</v>
      </c>
      <c r="J4664" s="1142" t="str">
        <f t="shared" si="145"/>
        <v>02.09.01.45.017 Beater Unit (Mesin Pengiling)</v>
      </c>
    </row>
    <row r="4665" spans="1:10" x14ac:dyDescent="0.25">
      <c r="A4665" s="1142">
        <v>2</v>
      </c>
      <c r="B4665" s="1142">
        <v>9</v>
      </c>
      <c r="C4665" s="1142">
        <v>1</v>
      </c>
      <c r="D4665" s="1142">
        <v>45</v>
      </c>
      <c r="E4665" s="1142">
        <v>18</v>
      </c>
      <c r="F4665" s="1143" t="str">
        <f t="shared" si="144"/>
        <v>02.09.01.45.018</v>
      </c>
      <c r="G4665" s="1144"/>
      <c r="H4665" s="1142" t="s">
        <v>5171</v>
      </c>
      <c r="J4665" s="1142" t="str">
        <f t="shared" si="145"/>
        <v>02.09.01.45.018 Alat Deteksi Ketebalan Kertas</v>
      </c>
    </row>
    <row r="4666" spans="1:10" x14ac:dyDescent="0.25">
      <c r="A4666" s="1142">
        <v>2</v>
      </c>
      <c r="B4666" s="1142">
        <v>9</v>
      </c>
      <c r="C4666" s="1142">
        <v>1</v>
      </c>
      <c r="D4666" s="1142">
        <v>45</v>
      </c>
      <c r="E4666" s="1142">
        <v>19</v>
      </c>
      <c r="F4666" s="1143" t="str">
        <f t="shared" si="144"/>
        <v>02.09.01.45.019</v>
      </c>
      <c r="G4666" s="1144"/>
      <c r="H4666" s="1142" t="s">
        <v>5172</v>
      </c>
      <c r="J4666" s="1142" t="str">
        <f t="shared" si="145"/>
        <v>02.09.01.45.019 Alat Lab. Proses Teknologi Selulosa Lain-Lain</v>
      </c>
    </row>
    <row r="4667" spans="1:10" x14ac:dyDescent="0.25">
      <c r="A4667" s="1142">
        <v>2</v>
      </c>
      <c r="B4667" s="1142">
        <v>9</v>
      </c>
      <c r="C4667" s="1142">
        <v>1</v>
      </c>
      <c r="D4667" s="1142">
        <v>46</v>
      </c>
      <c r="E4667" s="1142">
        <v>1</v>
      </c>
      <c r="F4667" s="1143" t="str">
        <f t="shared" si="144"/>
        <v>02.09.01.46.001</v>
      </c>
      <c r="G4667" s="1144"/>
      <c r="H4667" s="1142" t="s">
        <v>5173</v>
      </c>
      <c r="J4667" s="1142" t="str">
        <f t="shared" si="145"/>
        <v>02.09.01.46.001 Al Apparatus</v>
      </c>
    </row>
    <row r="4668" spans="1:10" x14ac:dyDescent="0.25">
      <c r="A4668" s="1142">
        <v>2</v>
      </c>
      <c r="B4668" s="1142">
        <v>9</v>
      </c>
      <c r="C4668" s="1142">
        <v>1</v>
      </c>
      <c r="D4668" s="1142">
        <v>46</v>
      </c>
      <c r="E4668" s="1142">
        <v>2</v>
      </c>
      <c r="F4668" s="1143" t="str">
        <f t="shared" si="144"/>
        <v>02.09.01.46.002</v>
      </c>
      <c r="G4668" s="1144"/>
      <c r="H4668" s="1142" t="s">
        <v>5174</v>
      </c>
      <c r="J4668" s="1142" t="str">
        <f t="shared" si="145"/>
        <v>02.09.01.46.002 Air Compresor</v>
      </c>
    </row>
    <row r="4669" spans="1:10" x14ac:dyDescent="0.25">
      <c r="A4669" s="1142">
        <v>2</v>
      </c>
      <c r="B4669" s="1142">
        <v>9</v>
      </c>
      <c r="C4669" s="1142">
        <v>1</v>
      </c>
      <c r="D4669" s="1142">
        <v>46</v>
      </c>
      <c r="E4669" s="1142">
        <v>3</v>
      </c>
      <c r="F4669" s="1143" t="str">
        <f t="shared" si="144"/>
        <v>02.09.01.46.003</v>
      </c>
      <c r="G4669" s="1144"/>
      <c r="H4669" s="1142" t="s">
        <v>5175</v>
      </c>
      <c r="J4669" s="1142" t="str">
        <f t="shared" si="145"/>
        <v>02.09.01.46.003 Alat Dereening Jeruk Kap 100 Kg</v>
      </c>
    </row>
    <row r="4670" spans="1:10" x14ac:dyDescent="0.25">
      <c r="A4670" s="1142">
        <v>2</v>
      </c>
      <c r="B4670" s="1142">
        <v>9</v>
      </c>
      <c r="C4670" s="1142">
        <v>1</v>
      </c>
      <c r="D4670" s="1142">
        <v>46</v>
      </c>
      <c r="E4670" s="1142">
        <v>4</v>
      </c>
      <c r="F4670" s="1143" t="str">
        <f t="shared" si="144"/>
        <v>02.09.01.46.004</v>
      </c>
      <c r="G4670" s="1144"/>
      <c r="H4670" s="1142" t="s">
        <v>5176</v>
      </c>
      <c r="J4670" s="1142" t="str">
        <f t="shared" si="145"/>
        <v>02.09.01.46.004 Alat Pemadam Kebakaran</v>
      </c>
    </row>
    <row r="4671" spans="1:10" x14ac:dyDescent="0.25">
      <c r="A4671" s="1142">
        <v>2</v>
      </c>
      <c r="B4671" s="1142">
        <v>9</v>
      </c>
      <c r="C4671" s="1142">
        <v>1</v>
      </c>
      <c r="D4671" s="1142">
        <v>46</v>
      </c>
      <c r="E4671" s="1142">
        <v>5</v>
      </c>
      <c r="F4671" s="1143" t="str">
        <f t="shared" si="144"/>
        <v>02.09.01.46.005</v>
      </c>
      <c r="G4671" s="1144"/>
      <c r="H4671" s="1142" t="s">
        <v>5177</v>
      </c>
      <c r="J4671" s="1142" t="str">
        <f t="shared" si="145"/>
        <v>02.09.01.46.005 Alat Penaggulangan Penyakit Pasca Panen dengan Air</v>
      </c>
    </row>
    <row r="4672" spans="1:10" x14ac:dyDescent="0.25">
      <c r="A4672" s="1142">
        <v>2</v>
      </c>
      <c r="B4672" s="1142">
        <v>9</v>
      </c>
      <c r="C4672" s="1142">
        <v>1</v>
      </c>
      <c r="D4672" s="1142">
        <v>46</v>
      </c>
      <c r="E4672" s="1142">
        <v>6</v>
      </c>
      <c r="F4672" s="1143" t="str">
        <f t="shared" si="144"/>
        <v>02.09.01.46.006</v>
      </c>
      <c r="G4672" s="1144"/>
      <c r="H4672" s="1142" t="s">
        <v>5178</v>
      </c>
      <c r="J4672" s="1142" t="str">
        <f t="shared" si="145"/>
        <v>02.09.01.46.006 Alat Pnegering Sederhana dengan Kompor</v>
      </c>
    </row>
    <row r="4673" spans="1:10" x14ac:dyDescent="0.25">
      <c r="A4673" s="1142">
        <v>2</v>
      </c>
      <c r="B4673" s="1142">
        <v>9</v>
      </c>
      <c r="C4673" s="1142">
        <v>1</v>
      </c>
      <c r="D4673" s="1142">
        <v>46</v>
      </c>
      <c r="E4673" s="1142">
        <v>7</v>
      </c>
      <c r="F4673" s="1143" t="str">
        <f t="shared" si="144"/>
        <v>02.09.01.46.007</v>
      </c>
      <c r="G4673" s="1144"/>
      <c r="H4673" s="1142" t="s">
        <v>5179</v>
      </c>
      <c r="J4673" s="1142" t="str">
        <f t="shared" si="145"/>
        <v>02.09.01.46.007 Alat Precooling Buah dengan Es secara Stimulasi</v>
      </c>
    </row>
    <row r="4674" spans="1:10" x14ac:dyDescent="0.25">
      <c r="A4674" s="1142">
        <v>2</v>
      </c>
      <c r="B4674" s="1142">
        <v>9</v>
      </c>
      <c r="C4674" s="1142">
        <v>1</v>
      </c>
      <c r="D4674" s="1142">
        <v>46</v>
      </c>
      <c r="E4674" s="1142">
        <v>8</v>
      </c>
      <c r="F4674" s="1143" t="str">
        <f t="shared" si="144"/>
        <v>02.09.01.46.008</v>
      </c>
      <c r="G4674" s="1144"/>
      <c r="H4674" s="1142" t="s">
        <v>5180</v>
      </c>
      <c r="J4674" s="1142" t="str">
        <f t="shared" si="145"/>
        <v>02.09.01.46.008 Alat Acid Analizer  (AAA)</v>
      </c>
    </row>
    <row r="4675" spans="1:10" x14ac:dyDescent="0.25">
      <c r="A4675" s="1142">
        <v>2</v>
      </c>
      <c r="B4675" s="1142">
        <v>9</v>
      </c>
      <c r="C4675" s="1142">
        <v>1</v>
      </c>
      <c r="D4675" s="1142">
        <v>46</v>
      </c>
      <c r="E4675" s="1142">
        <v>9</v>
      </c>
      <c r="F4675" s="1143" t="str">
        <f t="shared" si="144"/>
        <v>02.09.01.46.009</v>
      </c>
      <c r="G4675" s="1144"/>
      <c r="H4675" s="1142" t="s">
        <v>5181</v>
      </c>
      <c r="J4675" s="1142" t="str">
        <f t="shared" si="145"/>
        <v>02.09.01.46.009 Ampere Meter</v>
      </c>
    </row>
    <row r="4676" spans="1:10" x14ac:dyDescent="0.25">
      <c r="A4676" s="1142">
        <v>2</v>
      </c>
      <c r="B4676" s="1142">
        <v>9</v>
      </c>
      <c r="C4676" s="1142">
        <v>1</v>
      </c>
      <c r="D4676" s="1142">
        <v>46</v>
      </c>
      <c r="E4676" s="1142">
        <v>10</v>
      </c>
      <c r="F4676" s="1143" t="str">
        <f t="shared" ref="F4676:F4739" si="146">IF(A4676&lt;&gt;"",RIGHT("0"&amp;A4676,2)&amp;"."&amp;RIGHT("0"&amp;B4676,2)&amp;"."&amp;RIGHT("0"&amp;C4676,2)&amp;"."&amp;RIGHT("0"&amp;D4676,2)&amp;"."&amp;IF(LEN(E4676)&lt;3,RIGHT("00"&amp;E4676,3),E4676),"")</f>
        <v>02.09.01.46.010</v>
      </c>
      <c r="G4676" s="1144"/>
      <c r="H4676" s="1142" t="s">
        <v>5181</v>
      </c>
      <c r="J4676" s="1142" t="str">
        <f t="shared" ref="J4676:J4739" si="147">F4676&amp;" "&amp;H4676</f>
        <v>02.09.01.46.010 Ampere Meter</v>
      </c>
    </row>
    <row r="4677" spans="1:10" x14ac:dyDescent="0.25">
      <c r="A4677" s="1142">
        <v>2</v>
      </c>
      <c r="B4677" s="1142">
        <v>9</v>
      </c>
      <c r="C4677" s="1142">
        <v>1</v>
      </c>
      <c r="D4677" s="1142">
        <v>46</v>
      </c>
      <c r="E4677" s="1142">
        <v>11</v>
      </c>
      <c r="F4677" s="1143" t="str">
        <f t="shared" si="146"/>
        <v>02.09.01.46.011</v>
      </c>
      <c r="G4677" s="1144"/>
      <c r="H4677" s="1142" t="s">
        <v>5182</v>
      </c>
      <c r="J4677" s="1142" t="str">
        <f t="shared" si="147"/>
        <v>02.09.01.46.011 Anaerobic Jar Oxide</v>
      </c>
    </row>
    <row r="4678" spans="1:10" x14ac:dyDescent="0.25">
      <c r="A4678" s="1142">
        <v>2</v>
      </c>
      <c r="B4678" s="1142">
        <v>9</v>
      </c>
      <c r="C4678" s="1142">
        <v>1</v>
      </c>
      <c r="D4678" s="1142">
        <v>46</v>
      </c>
      <c r="E4678" s="1142">
        <v>12</v>
      </c>
      <c r="F4678" s="1143" t="str">
        <f t="shared" si="146"/>
        <v>02.09.01.46.012</v>
      </c>
      <c r="G4678" s="1144"/>
      <c r="H4678" s="1142" t="s">
        <v>5183</v>
      </c>
      <c r="J4678" s="1142" t="str">
        <f t="shared" si="147"/>
        <v>02.09.01.46.012 Anemometer</v>
      </c>
    </row>
    <row r="4679" spans="1:10" x14ac:dyDescent="0.25">
      <c r="A4679" s="1142">
        <v>2</v>
      </c>
      <c r="B4679" s="1142">
        <v>9</v>
      </c>
      <c r="C4679" s="1142">
        <v>1</v>
      </c>
      <c r="D4679" s="1142">
        <v>46</v>
      </c>
      <c r="E4679" s="1142">
        <v>13</v>
      </c>
      <c r="F4679" s="1143" t="str">
        <f t="shared" si="146"/>
        <v>02.09.01.46.013</v>
      </c>
      <c r="G4679" s="1144"/>
      <c r="H4679" s="1142" t="s">
        <v>5184</v>
      </c>
      <c r="J4679" s="1142" t="str">
        <f t="shared" si="147"/>
        <v>02.09.01.46.013 Auto Analyzer</v>
      </c>
    </row>
    <row r="4680" spans="1:10" x14ac:dyDescent="0.25">
      <c r="A4680" s="1142">
        <v>2</v>
      </c>
      <c r="B4680" s="1142">
        <v>9</v>
      </c>
      <c r="C4680" s="1142">
        <v>1</v>
      </c>
      <c r="D4680" s="1142">
        <v>46</v>
      </c>
      <c r="E4680" s="1142">
        <v>14</v>
      </c>
      <c r="F4680" s="1143" t="str">
        <f t="shared" si="146"/>
        <v>02.09.01.46.014</v>
      </c>
      <c r="G4680" s="1144"/>
      <c r="H4680" s="1142" t="s">
        <v>5185</v>
      </c>
      <c r="J4680" s="1142" t="str">
        <f t="shared" si="147"/>
        <v>02.09.01.46.014 Auto Still</v>
      </c>
    </row>
    <row r="4681" spans="1:10" x14ac:dyDescent="0.25">
      <c r="A4681" s="1142">
        <v>2</v>
      </c>
      <c r="B4681" s="1142">
        <v>9</v>
      </c>
      <c r="C4681" s="1142">
        <v>1</v>
      </c>
      <c r="D4681" s="1142">
        <v>46</v>
      </c>
      <c r="E4681" s="1142">
        <v>15</v>
      </c>
      <c r="F4681" s="1143" t="str">
        <f t="shared" si="146"/>
        <v>02.09.01.46.015</v>
      </c>
      <c r="G4681" s="1144"/>
      <c r="H4681" s="1142" t="s">
        <v>5186</v>
      </c>
      <c r="J4681" s="1142" t="str">
        <f t="shared" si="147"/>
        <v>02.09.01.46.015 AW Meter</v>
      </c>
    </row>
    <row r="4682" spans="1:10" x14ac:dyDescent="0.25">
      <c r="A4682" s="1142">
        <v>2</v>
      </c>
      <c r="B4682" s="1142">
        <v>9</v>
      </c>
      <c r="C4682" s="1142">
        <v>1</v>
      </c>
      <c r="D4682" s="1142">
        <v>46</v>
      </c>
      <c r="E4682" s="1142">
        <v>16</v>
      </c>
      <c r="F4682" s="1143" t="str">
        <f t="shared" si="146"/>
        <v>02.09.01.46.016</v>
      </c>
      <c r="G4682" s="1144"/>
      <c r="H4682" s="1142" t="s">
        <v>4664</v>
      </c>
      <c r="J4682" s="1142" t="str">
        <f t="shared" si="147"/>
        <v>02.09.01.46.016 Battery Changer</v>
      </c>
    </row>
    <row r="4683" spans="1:10" x14ac:dyDescent="0.25">
      <c r="A4683" s="1142">
        <v>2</v>
      </c>
      <c r="B4683" s="1142">
        <v>9</v>
      </c>
      <c r="C4683" s="1142">
        <v>1</v>
      </c>
      <c r="D4683" s="1142">
        <v>46</v>
      </c>
      <c r="E4683" s="1142">
        <v>17</v>
      </c>
      <c r="F4683" s="1143" t="str">
        <f t="shared" si="146"/>
        <v>02.09.01.46.017</v>
      </c>
      <c r="G4683" s="1144"/>
      <c r="H4683" s="1142" t="s">
        <v>5187</v>
      </c>
      <c r="J4683" s="1142" t="str">
        <f t="shared" si="147"/>
        <v>02.09.01.46.017 Biofreezer</v>
      </c>
    </row>
    <row r="4684" spans="1:10" x14ac:dyDescent="0.25">
      <c r="A4684" s="1142">
        <v>2</v>
      </c>
      <c r="B4684" s="1142">
        <v>9</v>
      </c>
      <c r="C4684" s="1142">
        <v>1</v>
      </c>
      <c r="D4684" s="1142">
        <v>46</v>
      </c>
      <c r="E4684" s="1142">
        <v>18</v>
      </c>
      <c r="F4684" s="1143" t="str">
        <f t="shared" si="146"/>
        <v>02.09.01.46.018</v>
      </c>
      <c r="G4684" s="1144"/>
      <c r="H4684" s="1142" t="s">
        <v>5188</v>
      </c>
      <c r="J4684" s="1142" t="str">
        <f t="shared" si="147"/>
        <v>02.09.01.46.018 Block Digester</v>
      </c>
    </row>
    <row r="4685" spans="1:10" x14ac:dyDescent="0.25">
      <c r="A4685" s="1142">
        <v>2</v>
      </c>
      <c r="B4685" s="1142">
        <v>9</v>
      </c>
      <c r="C4685" s="1142">
        <v>1</v>
      </c>
      <c r="D4685" s="1142">
        <v>46</v>
      </c>
      <c r="E4685" s="1142">
        <v>19</v>
      </c>
      <c r="F4685" s="1143" t="str">
        <f t="shared" si="146"/>
        <v>02.09.01.46.019</v>
      </c>
      <c r="G4685" s="1144"/>
      <c r="H4685" s="1142" t="s">
        <v>5189</v>
      </c>
      <c r="J4685" s="1142" t="str">
        <f t="shared" si="147"/>
        <v>02.09.01.46.019 Bomb Calorimeter</v>
      </c>
    </row>
    <row r="4686" spans="1:10" x14ac:dyDescent="0.25">
      <c r="A4686" s="1142">
        <v>2</v>
      </c>
      <c r="B4686" s="1142">
        <v>9</v>
      </c>
      <c r="C4686" s="1142">
        <v>1</v>
      </c>
      <c r="D4686" s="1142">
        <v>46</v>
      </c>
      <c r="E4686" s="1142">
        <v>20</v>
      </c>
      <c r="F4686" s="1143" t="str">
        <f t="shared" si="146"/>
        <v>02.09.01.46.020</v>
      </c>
      <c r="G4686" s="1144"/>
      <c r="H4686" s="1142" t="s">
        <v>5190</v>
      </c>
      <c r="J4686" s="1142" t="str">
        <f t="shared" si="147"/>
        <v>02.09.01.46.020 Buckard Apparatus</v>
      </c>
    </row>
    <row r="4687" spans="1:10" x14ac:dyDescent="0.25">
      <c r="A4687" s="1142">
        <v>2</v>
      </c>
      <c r="B4687" s="1142">
        <v>9</v>
      </c>
      <c r="C4687" s="1142">
        <v>1</v>
      </c>
      <c r="D4687" s="1142">
        <v>46</v>
      </c>
      <c r="E4687" s="1142">
        <v>21</v>
      </c>
      <c r="F4687" s="1143" t="str">
        <f t="shared" si="146"/>
        <v>02.09.01.46.021</v>
      </c>
      <c r="G4687" s="1144"/>
      <c r="H4687" s="1142" t="s">
        <v>5191</v>
      </c>
      <c r="J4687" s="1142" t="str">
        <f t="shared" si="147"/>
        <v>02.09.01.46.021 Cabinet Drier</v>
      </c>
    </row>
    <row r="4688" spans="1:10" x14ac:dyDescent="0.25">
      <c r="A4688" s="1142">
        <v>2</v>
      </c>
      <c r="B4688" s="1142">
        <v>9</v>
      </c>
      <c r="C4688" s="1142">
        <v>1</v>
      </c>
      <c r="D4688" s="1142">
        <v>46</v>
      </c>
      <c r="E4688" s="1142">
        <v>22</v>
      </c>
      <c r="F4688" s="1143" t="str">
        <f t="shared" si="146"/>
        <v>02.09.01.46.022</v>
      </c>
      <c r="G4688" s="1144"/>
      <c r="H4688" s="1142" t="s">
        <v>5192</v>
      </c>
      <c r="J4688" s="1142" t="str">
        <f t="shared" si="147"/>
        <v>02.09.01.46.022 Can Closing Mesin</v>
      </c>
    </row>
    <row r="4689" spans="1:10" x14ac:dyDescent="0.25">
      <c r="A4689" s="1142">
        <v>2</v>
      </c>
      <c r="B4689" s="1142">
        <v>9</v>
      </c>
      <c r="C4689" s="1142">
        <v>1</v>
      </c>
      <c r="D4689" s="1142">
        <v>46</v>
      </c>
      <c r="E4689" s="1142">
        <v>23</v>
      </c>
      <c r="F4689" s="1143" t="str">
        <f t="shared" si="146"/>
        <v>02.09.01.46.023</v>
      </c>
      <c r="G4689" s="1144"/>
      <c r="H4689" s="1142" t="s">
        <v>5193</v>
      </c>
      <c r="J4689" s="1142" t="str">
        <f t="shared" si="147"/>
        <v>02.09.01.46.023 Canning Unit</v>
      </c>
    </row>
    <row r="4690" spans="1:10" x14ac:dyDescent="0.25">
      <c r="A4690" s="1142">
        <v>2</v>
      </c>
      <c r="B4690" s="1142">
        <v>9</v>
      </c>
      <c r="C4690" s="1142">
        <v>1</v>
      </c>
      <c r="D4690" s="1142">
        <v>46</v>
      </c>
      <c r="E4690" s="1142">
        <v>24</v>
      </c>
      <c r="F4690" s="1143" t="str">
        <f t="shared" si="146"/>
        <v>02.09.01.46.024</v>
      </c>
      <c r="G4690" s="1144"/>
      <c r="H4690" s="1142" t="s">
        <v>5194</v>
      </c>
      <c r="J4690" s="1142" t="str">
        <f t="shared" si="147"/>
        <v>02.09.01.46.024 Carburator</v>
      </c>
    </row>
    <row r="4691" spans="1:10" x14ac:dyDescent="0.25">
      <c r="A4691" s="1142">
        <v>2</v>
      </c>
      <c r="B4691" s="1142">
        <v>9</v>
      </c>
      <c r="C4691" s="1142">
        <v>1</v>
      </c>
      <c r="D4691" s="1142">
        <v>46</v>
      </c>
      <c r="E4691" s="1142">
        <v>25</v>
      </c>
      <c r="F4691" s="1143" t="str">
        <f t="shared" si="146"/>
        <v>02.09.01.46.025</v>
      </c>
      <c r="G4691" s="1144"/>
      <c r="H4691" s="1142" t="s">
        <v>5195</v>
      </c>
      <c r="J4691" s="1142" t="str">
        <f t="shared" si="147"/>
        <v>02.09.01.46.025 Cervix Dilatator</v>
      </c>
    </row>
    <row r="4692" spans="1:10" x14ac:dyDescent="0.25">
      <c r="A4692" s="1142">
        <v>2</v>
      </c>
      <c r="B4692" s="1142">
        <v>9</v>
      </c>
      <c r="C4692" s="1142">
        <v>1</v>
      </c>
      <c r="D4692" s="1142">
        <v>46</v>
      </c>
      <c r="E4692" s="1142">
        <v>26</v>
      </c>
      <c r="F4692" s="1143" t="str">
        <f t="shared" si="146"/>
        <v>02.09.01.46.026</v>
      </c>
      <c r="G4692" s="1144"/>
      <c r="H4692" s="1142" t="s">
        <v>5196</v>
      </c>
      <c r="J4692" s="1142" t="str">
        <f t="shared" si="147"/>
        <v>02.09.01.46.026 Climatic Chamber</v>
      </c>
    </row>
    <row r="4693" spans="1:10" x14ac:dyDescent="0.25">
      <c r="A4693" s="1142">
        <v>2</v>
      </c>
      <c r="B4693" s="1142">
        <v>9</v>
      </c>
      <c r="C4693" s="1142">
        <v>1</v>
      </c>
      <c r="D4693" s="1142">
        <v>46</v>
      </c>
      <c r="E4693" s="1142">
        <v>27</v>
      </c>
      <c r="F4693" s="1143" t="str">
        <f t="shared" si="146"/>
        <v>02.09.01.46.027</v>
      </c>
      <c r="G4693" s="1144"/>
      <c r="H4693" s="1142" t="s">
        <v>5197</v>
      </c>
      <c r="J4693" s="1142" t="str">
        <f t="shared" si="147"/>
        <v>02.09.01.46.027 COD Monitor</v>
      </c>
    </row>
    <row r="4694" spans="1:10" x14ac:dyDescent="0.25">
      <c r="A4694" s="1142">
        <v>2</v>
      </c>
      <c r="B4694" s="1142">
        <v>9</v>
      </c>
      <c r="C4694" s="1142">
        <v>1</v>
      </c>
      <c r="D4694" s="1142">
        <v>46</v>
      </c>
      <c r="E4694" s="1142">
        <v>28</v>
      </c>
      <c r="F4694" s="1143" t="str">
        <f t="shared" si="146"/>
        <v>02.09.01.46.028</v>
      </c>
      <c r="G4694" s="1144"/>
      <c r="H4694" s="1142" t="s">
        <v>5198</v>
      </c>
      <c r="J4694" s="1142" t="str">
        <f t="shared" si="147"/>
        <v>02.09.01.46.028 Cold Chamber/Cabinet</v>
      </c>
    </row>
    <row r="4695" spans="1:10" x14ac:dyDescent="0.25">
      <c r="A4695" s="1142">
        <v>2</v>
      </c>
      <c r="B4695" s="1142">
        <v>9</v>
      </c>
      <c r="C4695" s="1142">
        <v>1</v>
      </c>
      <c r="D4695" s="1142">
        <v>46</v>
      </c>
      <c r="E4695" s="1142">
        <v>29</v>
      </c>
      <c r="F4695" s="1143" t="str">
        <f t="shared" si="146"/>
        <v>02.09.01.46.029</v>
      </c>
      <c r="G4695" s="1144"/>
      <c r="H4695" s="1142" t="s">
        <v>5199</v>
      </c>
      <c r="J4695" s="1142" t="str">
        <f t="shared" si="147"/>
        <v>02.09.01.46.029 Cold Handing Cabinet</v>
      </c>
    </row>
    <row r="4696" spans="1:10" x14ac:dyDescent="0.25">
      <c r="A4696" s="1142">
        <v>2</v>
      </c>
      <c r="B4696" s="1142">
        <v>9</v>
      </c>
      <c r="C4696" s="1142">
        <v>1</v>
      </c>
      <c r="D4696" s="1142">
        <v>46</v>
      </c>
      <c r="E4696" s="1142">
        <v>30</v>
      </c>
      <c r="F4696" s="1143" t="str">
        <f t="shared" si="146"/>
        <v>02.09.01.46.030</v>
      </c>
      <c r="G4696" s="1144"/>
      <c r="H4696" s="1142" t="s">
        <v>5200</v>
      </c>
      <c r="J4696" s="1142" t="str">
        <f t="shared" si="147"/>
        <v>02.09.01.46.030 Coloumm Chromatography</v>
      </c>
    </row>
    <row r="4697" spans="1:10" x14ac:dyDescent="0.25">
      <c r="A4697" s="1142">
        <v>2</v>
      </c>
      <c r="B4697" s="1142">
        <v>9</v>
      </c>
      <c r="C4697" s="1142">
        <v>1</v>
      </c>
      <c r="D4697" s="1142">
        <v>46</v>
      </c>
      <c r="E4697" s="1142">
        <v>31</v>
      </c>
      <c r="F4697" s="1143" t="str">
        <f t="shared" si="146"/>
        <v>02.09.01.46.031</v>
      </c>
      <c r="G4697" s="1144"/>
      <c r="H4697" s="1142" t="s">
        <v>5201</v>
      </c>
      <c r="J4697" s="1142" t="str">
        <f t="shared" si="147"/>
        <v>02.09.01.46.031 Container N2 Cair</v>
      </c>
    </row>
    <row r="4698" spans="1:10" x14ac:dyDescent="0.25">
      <c r="A4698" s="1142">
        <v>2</v>
      </c>
      <c r="B4698" s="1142">
        <v>9</v>
      </c>
      <c r="C4698" s="1142">
        <v>1</v>
      </c>
      <c r="D4698" s="1142">
        <v>46</v>
      </c>
      <c r="E4698" s="1142">
        <v>32</v>
      </c>
      <c r="F4698" s="1143" t="str">
        <f t="shared" si="146"/>
        <v>02.09.01.46.032</v>
      </c>
      <c r="G4698" s="1144"/>
      <c r="H4698" s="1142" t="s">
        <v>5202</v>
      </c>
      <c r="J4698" s="1142" t="str">
        <f t="shared" si="147"/>
        <v>02.09.01.46.032 Cooker Bak Terbuka</v>
      </c>
    </row>
    <row r="4699" spans="1:10" x14ac:dyDescent="0.25">
      <c r="A4699" s="1142">
        <v>2</v>
      </c>
      <c r="B4699" s="1142">
        <v>9</v>
      </c>
      <c r="C4699" s="1142">
        <v>1</v>
      </c>
      <c r="D4699" s="1142">
        <v>46</v>
      </c>
      <c r="E4699" s="1142">
        <v>33</v>
      </c>
      <c r="F4699" s="1143" t="str">
        <f t="shared" si="146"/>
        <v>02.09.01.46.033</v>
      </c>
      <c r="G4699" s="1144"/>
      <c r="H4699" s="1142" t="s">
        <v>5203</v>
      </c>
      <c r="J4699" s="1142" t="str">
        <f t="shared" si="147"/>
        <v>02.09.01.46.033 Cooker Stainless Steel</v>
      </c>
    </row>
    <row r="4700" spans="1:10" x14ac:dyDescent="0.25">
      <c r="A4700" s="1142">
        <v>2</v>
      </c>
      <c r="B4700" s="1142">
        <v>9</v>
      </c>
      <c r="C4700" s="1142">
        <v>1</v>
      </c>
      <c r="D4700" s="1142">
        <v>46</v>
      </c>
      <c r="E4700" s="1142">
        <v>34</v>
      </c>
      <c r="F4700" s="1143" t="str">
        <f t="shared" si="146"/>
        <v>02.09.01.46.034</v>
      </c>
      <c r="G4700" s="1144"/>
      <c r="H4700" s="1142" t="s">
        <v>5204</v>
      </c>
      <c r="J4700" s="1142" t="str">
        <f t="shared" si="147"/>
        <v>02.09.01.46.034 Cosmotekture</v>
      </c>
    </row>
    <row r="4701" spans="1:10" x14ac:dyDescent="0.25">
      <c r="A4701" s="1142">
        <v>2</v>
      </c>
      <c r="B4701" s="1142">
        <v>9</v>
      </c>
      <c r="C4701" s="1142">
        <v>1</v>
      </c>
      <c r="D4701" s="1142">
        <v>46</v>
      </c>
      <c r="E4701" s="1142">
        <v>35</v>
      </c>
      <c r="F4701" s="1143" t="str">
        <f t="shared" si="146"/>
        <v>02.09.01.46.035</v>
      </c>
      <c r="G4701" s="1144"/>
      <c r="H4701" s="1142" t="s">
        <v>5205</v>
      </c>
      <c r="J4701" s="1142" t="str">
        <f t="shared" si="147"/>
        <v>02.09.01.46.035 Coulter Counter</v>
      </c>
    </row>
    <row r="4702" spans="1:10" x14ac:dyDescent="0.25">
      <c r="A4702" s="1142">
        <v>2</v>
      </c>
      <c r="B4702" s="1142">
        <v>9</v>
      </c>
      <c r="C4702" s="1142">
        <v>1</v>
      </c>
      <c r="D4702" s="1142">
        <v>46</v>
      </c>
      <c r="E4702" s="1142">
        <v>36</v>
      </c>
      <c r="F4702" s="1143" t="str">
        <f t="shared" si="146"/>
        <v>02.09.01.46.036</v>
      </c>
      <c r="G4702" s="1144"/>
      <c r="H4702" s="1142" t="s">
        <v>4858</v>
      </c>
      <c r="J4702" s="1142" t="str">
        <f t="shared" si="147"/>
        <v>02.09.01.46.036 Crane</v>
      </c>
    </row>
    <row r="4703" spans="1:10" x14ac:dyDescent="0.25">
      <c r="A4703" s="1142">
        <v>2</v>
      </c>
      <c r="B4703" s="1142">
        <v>9</v>
      </c>
      <c r="C4703" s="1142">
        <v>1</v>
      </c>
      <c r="D4703" s="1142">
        <v>46</v>
      </c>
      <c r="E4703" s="1142">
        <v>37</v>
      </c>
      <c r="F4703" s="1143" t="str">
        <f t="shared" si="146"/>
        <v>02.09.01.46.037</v>
      </c>
      <c r="G4703" s="1144"/>
      <c r="H4703" s="1142" t="s">
        <v>5206</v>
      </c>
      <c r="J4703" s="1142" t="str">
        <f t="shared" si="147"/>
        <v>02.09.01.46.037 Cross Blaser</v>
      </c>
    </row>
    <row r="4704" spans="1:10" x14ac:dyDescent="0.25">
      <c r="A4704" s="1142">
        <v>2</v>
      </c>
      <c r="B4704" s="1142">
        <v>9</v>
      </c>
      <c r="C4704" s="1142">
        <v>1</v>
      </c>
      <c r="D4704" s="1142">
        <v>46</v>
      </c>
      <c r="E4704" s="1142">
        <v>38</v>
      </c>
      <c r="F4704" s="1143" t="str">
        <f t="shared" si="146"/>
        <v>02.09.01.46.038</v>
      </c>
      <c r="G4704" s="1144"/>
      <c r="H4704" s="1142" t="s">
        <v>5207</v>
      </c>
      <c r="J4704" s="1142" t="str">
        <f t="shared" si="147"/>
        <v>02.09.01.46.038 Churser /Mixer</v>
      </c>
    </row>
    <row r="4705" spans="1:10" x14ac:dyDescent="0.25">
      <c r="A4705" s="1142">
        <v>2</v>
      </c>
      <c r="B4705" s="1142">
        <v>9</v>
      </c>
      <c r="C4705" s="1142">
        <v>1</v>
      </c>
      <c r="D4705" s="1142">
        <v>46</v>
      </c>
      <c r="E4705" s="1142">
        <v>39</v>
      </c>
      <c r="F4705" s="1143" t="str">
        <f t="shared" si="146"/>
        <v>02.09.01.46.039</v>
      </c>
      <c r="G4705" s="1144"/>
      <c r="H4705" s="1142" t="s">
        <v>5208</v>
      </c>
      <c r="J4705" s="1142" t="str">
        <f t="shared" si="147"/>
        <v>02.09.01.46.039 Cyrogenic Container</v>
      </c>
    </row>
    <row r="4706" spans="1:10" x14ac:dyDescent="0.25">
      <c r="A4706" s="1142">
        <v>2</v>
      </c>
      <c r="B4706" s="1142">
        <v>9</v>
      </c>
      <c r="C4706" s="1142">
        <v>1</v>
      </c>
      <c r="D4706" s="1142">
        <v>46</v>
      </c>
      <c r="E4706" s="1142">
        <v>40</v>
      </c>
      <c r="F4706" s="1143" t="str">
        <f t="shared" si="146"/>
        <v>02.09.01.46.040</v>
      </c>
      <c r="G4706" s="1144"/>
      <c r="H4706" s="1142" t="s">
        <v>5209</v>
      </c>
      <c r="J4706" s="1142" t="str">
        <f t="shared" si="147"/>
        <v>02.09.01.46.040 Culture Dish</v>
      </c>
    </row>
    <row r="4707" spans="1:10" x14ac:dyDescent="0.25">
      <c r="A4707" s="1142">
        <v>2</v>
      </c>
      <c r="B4707" s="1142">
        <v>9</v>
      </c>
      <c r="C4707" s="1142">
        <v>1</v>
      </c>
      <c r="D4707" s="1142">
        <v>46</v>
      </c>
      <c r="E4707" s="1142">
        <v>41</v>
      </c>
      <c r="F4707" s="1143" t="str">
        <f t="shared" si="146"/>
        <v>02.09.01.46.041</v>
      </c>
      <c r="G4707" s="1144"/>
      <c r="H4707" s="1142" t="s">
        <v>5210</v>
      </c>
      <c r="J4707" s="1142" t="str">
        <f t="shared" si="147"/>
        <v>02.09.01.46.041 Current Meter</v>
      </c>
    </row>
    <row r="4708" spans="1:10" x14ac:dyDescent="0.25">
      <c r="A4708" s="1142">
        <v>2</v>
      </c>
      <c r="B4708" s="1142">
        <v>9</v>
      </c>
      <c r="C4708" s="1142">
        <v>1</v>
      </c>
      <c r="D4708" s="1142">
        <v>46</v>
      </c>
      <c r="E4708" s="1142">
        <v>42</v>
      </c>
      <c r="F4708" s="1143" t="str">
        <f t="shared" si="146"/>
        <v>02.09.01.46.042</v>
      </c>
      <c r="G4708" s="1144"/>
      <c r="H4708" s="1142" t="s">
        <v>5211</v>
      </c>
      <c r="J4708" s="1142" t="str">
        <f t="shared" si="147"/>
        <v>02.09.01.46.042 Data Aasignation (Polycorder)</v>
      </c>
    </row>
    <row r="4709" spans="1:10" x14ac:dyDescent="0.25">
      <c r="A4709" s="1142">
        <v>2</v>
      </c>
      <c r="B4709" s="1142">
        <v>9</v>
      </c>
      <c r="C4709" s="1142">
        <v>1</v>
      </c>
      <c r="D4709" s="1142">
        <v>46</v>
      </c>
      <c r="E4709" s="1142">
        <v>43</v>
      </c>
      <c r="F4709" s="1143" t="str">
        <f t="shared" si="146"/>
        <v>02.09.01.46.043</v>
      </c>
      <c r="G4709" s="1144"/>
      <c r="H4709" s="1142" t="s">
        <v>5212</v>
      </c>
      <c r="J4709" s="1142" t="str">
        <f t="shared" si="147"/>
        <v>02.09.01.46.043 Data Logger</v>
      </c>
    </row>
    <row r="4710" spans="1:10" x14ac:dyDescent="0.25">
      <c r="A4710" s="1142">
        <v>2</v>
      </c>
      <c r="B4710" s="1142">
        <v>9</v>
      </c>
      <c r="C4710" s="1142">
        <v>1</v>
      </c>
      <c r="D4710" s="1142">
        <v>46</v>
      </c>
      <c r="E4710" s="1142">
        <v>44</v>
      </c>
      <c r="F4710" s="1143" t="str">
        <f t="shared" si="146"/>
        <v>02.09.01.46.044</v>
      </c>
      <c r="G4710" s="1144"/>
      <c r="H4710" s="1142" t="s">
        <v>5213</v>
      </c>
      <c r="J4710" s="1142" t="str">
        <f t="shared" si="147"/>
        <v>02.09.01.46.044 Data Recorder</v>
      </c>
    </row>
    <row r="4711" spans="1:10" x14ac:dyDescent="0.25">
      <c r="A4711" s="1142">
        <v>2</v>
      </c>
      <c r="B4711" s="1142">
        <v>9</v>
      </c>
      <c r="C4711" s="1142">
        <v>1</v>
      </c>
      <c r="D4711" s="1142">
        <v>46</v>
      </c>
      <c r="E4711" s="1142">
        <v>45</v>
      </c>
      <c r="F4711" s="1143" t="str">
        <f t="shared" si="146"/>
        <v>02.09.01.46.045</v>
      </c>
      <c r="G4711" s="1144"/>
      <c r="H4711" s="1142" t="s">
        <v>5214</v>
      </c>
      <c r="J4711" s="1142" t="str">
        <f t="shared" si="147"/>
        <v>02.09.01.46.045 Dead Weight Press Gauge Tester</v>
      </c>
    </row>
    <row r="4712" spans="1:10" x14ac:dyDescent="0.25">
      <c r="A4712" s="1142">
        <v>2</v>
      </c>
      <c r="B4712" s="1142">
        <v>9</v>
      </c>
      <c r="C4712" s="1142">
        <v>1</v>
      </c>
      <c r="D4712" s="1142">
        <v>46</v>
      </c>
      <c r="E4712" s="1142">
        <v>46</v>
      </c>
      <c r="F4712" s="1143" t="str">
        <f t="shared" si="146"/>
        <v>02.09.01.46.046</v>
      </c>
      <c r="G4712" s="1144"/>
      <c r="H4712" s="1142" t="s">
        <v>4350</v>
      </c>
      <c r="J4712" s="1142" t="str">
        <f t="shared" si="147"/>
        <v>02.09.01.46.046 Deep Freezer</v>
      </c>
    </row>
    <row r="4713" spans="1:10" x14ac:dyDescent="0.25">
      <c r="A4713" s="1142">
        <v>2</v>
      </c>
      <c r="B4713" s="1142">
        <v>9</v>
      </c>
      <c r="C4713" s="1142">
        <v>1</v>
      </c>
      <c r="D4713" s="1142">
        <v>46</v>
      </c>
      <c r="E4713" s="1142">
        <v>47</v>
      </c>
      <c r="F4713" s="1143" t="str">
        <f t="shared" si="146"/>
        <v>02.09.01.46.047</v>
      </c>
      <c r="G4713" s="1144"/>
      <c r="H4713" s="1142" t="s">
        <v>5215</v>
      </c>
      <c r="J4713" s="1142" t="str">
        <f t="shared" si="147"/>
        <v>02.09.01.46.047 Digital Preasure Gauge</v>
      </c>
    </row>
    <row r="4714" spans="1:10" x14ac:dyDescent="0.25">
      <c r="A4714" s="1142">
        <v>2</v>
      </c>
      <c r="B4714" s="1142">
        <v>9</v>
      </c>
      <c r="C4714" s="1142">
        <v>1</v>
      </c>
      <c r="D4714" s="1142">
        <v>46</v>
      </c>
      <c r="E4714" s="1142">
        <v>48</v>
      </c>
      <c r="F4714" s="1143" t="str">
        <f t="shared" si="146"/>
        <v>02.09.01.46.048</v>
      </c>
      <c r="G4714" s="1144"/>
      <c r="H4714" s="1142" t="s">
        <v>5216</v>
      </c>
      <c r="J4714" s="1142" t="str">
        <f t="shared" si="147"/>
        <v>02.09.01.46.048 Distilling  Unit for TMA</v>
      </c>
    </row>
    <row r="4715" spans="1:10" x14ac:dyDescent="0.25">
      <c r="A4715" s="1142">
        <v>2</v>
      </c>
      <c r="B4715" s="1142">
        <v>9</v>
      </c>
      <c r="C4715" s="1142">
        <v>1</v>
      </c>
      <c r="D4715" s="1142">
        <v>46</v>
      </c>
      <c r="E4715" s="1142">
        <v>49</v>
      </c>
      <c r="F4715" s="1143" t="str">
        <f t="shared" si="146"/>
        <v>02.09.01.46.049</v>
      </c>
      <c r="G4715" s="1144"/>
      <c r="H4715" s="1142" t="s">
        <v>5217</v>
      </c>
      <c r="J4715" s="1142" t="str">
        <f t="shared" si="147"/>
        <v>02.09.01.46.049 Distilling Unit for VRS</v>
      </c>
    </row>
    <row r="4716" spans="1:10" x14ac:dyDescent="0.25">
      <c r="A4716" s="1142">
        <v>2</v>
      </c>
      <c r="B4716" s="1142">
        <v>9</v>
      </c>
      <c r="C4716" s="1142">
        <v>1</v>
      </c>
      <c r="D4716" s="1142">
        <v>46</v>
      </c>
      <c r="E4716" s="1142">
        <v>50</v>
      </c>
      <c r="F4716" s="1143" t="str">
        <f t="shared" si="146"/>
        <v>02.09.01.46.050</v>
      </c>
      <c r="G4716" s="1144"/>
      <c r="H4716" s="1142" t="s">
        <v>5218</v>
      </c>
      <c r="J4716" s="1142" t="str">
        <f t="shared" si="147"/>
        <v>02.09.01.46.050 DNA Sequezing</v>
      </c>
    </row>
    <row r="4717" spans="1:10" x14ac:dyDescent="0.25">
      <c r="A4717" s="1142">
        <v>2</v>
      </c>
      <c r="B4717" s="1142">
        <v>9</v>
      </c>
      <c r="C4717" s="1142">
        <v>1</v>
      </c>
      <c r="D4717" s="1142">
        <v>46</v>
      </c>
      <c r="E4717" s="1142">
        <v>51</v>
      </c>
      <c r="F4717" s="1143" t="str">
        <f t="shared" si="146"/>
        <v>02.09.01.46.051</v>
      </c>
      <c r="G4717" s="1144"/>
      <c r="H4717" s="1142" t="s">
        <v>5219</v>
      </c>
      <c r="J4717" s="1142" t="str">
        <f t="shared" si="147"/>
        <v>02.09.01.46.051 Dredge</v>
      </c>
    </row>
    <row r="4718" spans="1:10" x14ac:dyDescent="0.25">
      <c r="A4718" s="1142">
        <v>2</v>
      </c>
      <c r="B4718" s="1142">
        <v>9</v>
      </c>
      <c r="C4718" s="1142">
        <v>1</v>
      </c>
      <c r="D4718" s="1142">
        <v>46</v>
      </c>
      <c r="E4718" s="1142">
        <v>52</v>
      </c>
      <c r="F4718" s="1143" t="str">
        <f t="shared" si="146"/>
        <v>02.09.01.46.052</v>
      </c>
      <c r="G4718" s="1144"/>
      <c r="H4718" s="1142" t="s">
        <v>5220</v>
      </c>
      <c r="J4718" s="1142" t="str">
        <f t="shared" si="147"/>
        <v>02.09.01.46.052 Drinking Monitor</v>
      </c>
    </row>
    <row r="4719" spans="1:10" x14ac:dyDescent="0.25">
      <c r="A4719" s="1142">
        <v>2</v>
      </c>
      <c r="B4719" s="1142">
        <v>9</v>
      </c>
      <c r="C4719" s="1142">
        <v>1</v>
      </c>
      <c r="D4719" s="1142">
        <v>46</v>
      </c>
      <c r="E4719" s="1142">
        <v>53</v>
      </c>
      <c r="F4719" s="1143" t="str">
        <f t="shared" si="146"/>
        <v>02.09.01.46.053</v>
      </c>
      <c r="G4719" s="1144"/>
      <c r="H4719" s="1142" t="s">
        <v>5221</v>
      </c>
      <c r="J4719" s="1142" t="str">
        <f t="shared" si="147"/>
        <v>02.09.01.46.053 Drying Test</v>
      </c>
    </row>
    <row r="4720" spans="1:10" x14ac:dyDescent="0.25">
      <c r="A4720" s="1142">
        <v>2</v>
      </c>
      <c r="B4720" s="1142">
        <v>9</v>
      </c>
      <c r="C4720" s="1142">
        <v>1</v>
      </c>
      <c r="D4720" s="1142">
        <v>46</v>
      </c>
      <c r="E4720" s="1142">
        <v>54</v>
      </c>
      <c r="F4720" s="1143" t="str">
        <f t="shared" si="146"/>
        <v>02.09.01.46.054</v>
      </c>
      <c r="G4720" s="1144"/>
      <c r="H4720" s="1142" t="s">
        <v>5222</v>
      </c>
      <c r="J4720" s="1142" t="str">
        <f t="shared" si="147"/>
        <v>02.09.01.46.054 Dynamometer Car</v>
      </c>
    </row>
    <row r="4721" spans="1:10" x14ac:dyDescent="0.25">
      <c r="A4721" s="1142">
        <v>2</v>
      </c>
      <c r="B4721" s="1142">
        <v>9</v>
      </c>
      <c r="C4721" s="1142">
        <v>1</v>
      </c>
      <c r="D4721" s="1142">
        <v>46</v>
      </c>
      <c r="E4721" s="1142">
        <v>55</v>
      </c>
      <c r="F4721" s="1143" t="str">
        <f t="shared" si="146"/>
        <v>02.09.01.46.055</v>
      </c>
      <c r="G4721" s="1144"/>
      <c r="H4721" s="1142" t="s">
        <v>5223</v>
      </c>
      <c r="J4721" s="1142" t="str">
        <f t="shared" si="147"/>
        <v>02.09.01.46.055 Echo Sounder</v>
      </c>
    </row>
    <row r="4722" spans="1:10" x14ac:dyDescent="0.25">
      <c r="A4722" s="1142">
        <v>2</v>
      </c>
      <c r="B4722" s="1142">
        <v>9</v>
      </c>
      <c r="C4722" s="1142">
        <v>1</v>
      </c>
      <c r="D4722" s="1142">
        <v>46</v>
      </c>
      <c r="E4722" s="1142">
        <v>56</v>
      </c>
      <c r="F4722" s="1143" t="str">
        <f t="shared" si="146"/>
        <v>02.09.01.46.056</v>
      </c>
      <c r="G4722" s="1144"/>
      <c r="H4722" s="1142" t="s">
        <v>5224</v>
      </c>
      <c r="J4722" s="1142" t="str">
        <f t="shared" si="147"/>
        <v>02.09.01.46.056 Electric Meat San</v>
      </c>
    </row>
    <row r="4723" spans="1:10" x14ac:dyDescent="0.25">
      <c r="A4723" s="1142">
        <v>2</v>
      </c>
      <c r="B4723" s="1142">
        <v>9</v>
      </c>
      <c r="C4723" s="1142">
        <v>1</v>
      </c>
      <c r="D4723" s="1142">
        <v>46</v>
      </c>
      <c r="E4723" s="1142">
        <v>57</v>
      </c>
      <c r="F4723" s="1143" t="str">
        <f t="shared" si="146"/>
        <v>02.09.01.46.057</v>
      </c>
      <c r="G4723" s="1144"/>
      <c r="H4723" s="1142" t="s">
        <v>5225</v>
      </c>
      <c r="J4723" s="1142" t="str">
        <f t="shared" si="147"/>
        <v>02.09.01.46.057 Elisa Reader</v>
      </c>
    </row>
    <row r="4724" spans="1:10" x14ac:dyDescent="0.25">
      <c r="A4724" s="1142">
        <v>2</v>
      </c>
      <c r="B4724" s="1142">
        <v>9</v>
      </c>
      <c r="C4724" s="1142">
        <v>1</v>
      </c>
      <c r="D4724" s="1142">
        <v>46</v>
      </c>
      <c r="E4724" s="1142">
        <v>58</v>
      </c>
      <c r="F4724" s="1143" t="str">
        <f t="shared" si="146"/>
        <v>02.09.01.46.058</v>
      </c>
      <c r="G4724" s="1144"/>
      <c r="H4724" s="1142" t="s">
        <v>5226</v>
      </c>
      <c r="J4724" s="1142" t="str">
        <f t="shared" si="147"/>
        <v>02.09.01.46.058 Elisa Reader (Computerized, Semimanual)</v>
      </c>
    </row>
    <row r="4725" spans="1:10" x14ac:dyDescent="0.25">
      <c r="A4725" s="1142">
        <v>2</v>
      </c>
      <c r="B4725" s="1142">
        <v>9</v>
      </c>
      <c r="C4725" s="1142">
        <v>1</v>
      </c>
      <c r="D4725" s="1142">
        <v>46</v>
      </c>
      <c r="E4725" s="1142">
        <v>59</v>
      </c>
      <c r="F4725" s="1143" t="str">
        <f t="shared" si="146"/>
        <v>02.09.01.46.059</v>
      </c>
      <c r="G4725" s="1144"/>
      <c r="H4725" s="1142" t="s">
        <v>5227</v>
      </c>
      <c r="J4725" s="1142" t="str">
        <f t="shared" si="147"/>
        <v>02.09.01.46.059 Embrio Filter</v>
      </c>
    </row>
    <row r="4726" spans="1:10" x14ac:dyDescent="0.25">
      <c r="A4726" s="1142">
        <v>2</v>
      </c>
      <c r="B4726" s="1142">
        <v>9</v>
      </c>
      <c r="C4726" s="1142">
        <v>1</v>
      </c>
      <c r="D4726" s="1142">
        <v>46</v>
      </c>
      <c r="E4726" s="1142">
        <v>60</v>
      </c>
      <c r="F4726" s="1143" t="str">
        <f t="shared" si="146"/>
        <v>02.09.01.46.060</v>
      </c>
      <c r="G4726" s="1144"/>
      <c r="H4726" s="1142" t="s">
        <v>5228</v>
      </c>
      <c r="J4726" s="1142" t="str">
        <f t="shared" si="147"/>
        <v>02.09.01.46.060 Embrio Manipulator</v>
      </c>
    </row>
    <row r="4727" spans="1:10" x14ac:dyDescent="0.25">
      <c r="A4727" s="1142">
        <v>2</v>
      </c>
      <c r="B4727" s="1142">
        <v>9</v>
      </c>
      <c r="C4727" s="1142">
        <v>1</v>
      </c>
      <c r="D4727" s="1142">
        <v>46</v>
      </c>
      <c r="E4727" s="1142">
        <v>61</v>
      </c>
      <c r="F4727" s="1143" t="str">
        <f t="shared" si="146"/>
        <v>02.09.01.46.061</v>
      </c>
      <c r="G4727" s="1144"/>
      <c r="H4727" s="1142" t="s">
        <v>5229</v>
      </c>
      <c r="J4727" s="1142" t="str">
        <f t="shared" si="147"/>
        <v>02.09.01.46.061 Ergonomic Tester</v>
      </c>
    </row>
    <row r="4728" spans="1:10" x14ac:dyDescent="0.25">
      <c r="A4728" s="1142">
        <v>2</v>
      </c>
      <c r="B4728" s="1142">
        <v>9</v>
      </c>
      <c r="C4728" s="1142">
        <v>1</v>
      </c>
      <c r="D4728" s="1142">
        <v>46</v>
      </c>
      <c r="E4728" s="1142">
        <v>62</v>
      </c>
      <c r="F4728" s="1143" t="str">
        <f t="shared" si="146"/>
        <v>02.09.01.46.062</v>
      </c>
      <c r="G4728" s="1144"/>
      <c r="H4728" s="1142" t="s">
        <v>5230</v>
      </c>
      <c r="J4728" s="1142" t="str">
        <f t="shared" si="147"/>
        <v>02.09.01.46.062 Exhouse GAS Analyzer</v>
      </c>
    </row>
    <row r="4729" spans="1:10" x14ac:dyDescent="0.25">
      <c r="A4729" s="1142">
        <v>2</v>
      </c>
      <c r="B4729" s="1142">
        <v>9</v>
      </c>
      <c r="C4729" s="1142">
        <v>1</v>
      </c>
      <c r="D4729" s="1142">
        <v>46</v>
      </c>
      <c r="E4729" s="1142">
        <v>63</v>
      </c>
      <c r="F4729" s="1143" t="str">
        <f t="shared" si="146"/>
        <v>02.09.01.46.063</v>
      </c>
      <c r="G4729" s="1144"/>
      <c r="H4729" s="1142" t="s">
        <v>5004</v>
      </c>
      <c r="J4729" s="1142" t="str">
        <f t="shared" si="147"/>
        <v>02.09.01.46.063 Extruder</v>
      </c>
    </row>
    <row r="4730" spans="1:10" x14ac:dyDescent="0.25">
      <c r="A4730" s="1142">
        <v>2</v>
      </c>
      <c r="B4730" s="1142">
        <v>9</v>
      </c>
      <c r="C4730" s="1142">
        <v>1</v>
      </c>
      <c r="D4730" s="1142">
        <v>46</v>
      </c>
      <c r="E4730" s="1142">
        <v>64</v>
      </c>
      <c r="F4730" s="1143" t="str">
        <f t="shared" si="146"/>
        <v>02.09.01.46.064</v>
      </c>
      <c r="G4730" s="1144"/>
      <c r="H4730" s="1142" t="s">
        <v>5231</v>
      </c>
      <c r="J4730" s="1142" t="str">
        <f t="shared" si="147"/>
        <v>02.09.01.46.064 Feed Mixer</v>
      </c>
    </row>
    <row r="4731" spans="1:10" x14ac:dyDescent="0.25">
      <c r="A4731" s="1142">
        <v>2</v>
      </c>
      <c r="B4731" s="1142">
        <v>9</v>
      </c>
      <c r="C4731" s="1142">
        <v>1</v>
      </c>
      <c r="D4731" s="1142">
        <v>46</v>
      </c>
      <c r="E4731" s="1142">
        <v>65</v>
      </c>
      <c r="F4731" s="1143" t="str">
        <f t="shared" si="146"/>
        <v>02.09.01.46.065</v>
      </c>
      <c r="G4731" s="1144"/>
      <c r="H4731" s="1142" t="s">
        <v>5232</v>
      </c>
      <c r="J4731" s="1142" t="str">
        <f t="shared" si="147"/>
        <v>02.09.01.46.065 Fermentor</v>
      </c>
    </row>
    <row r="4732" spans="1:10" x14ac:dyDescent="0.25">
      <c r="A4732" s="1142">
        <v>2</v>
      </c>
      <c r="B4732" s="1142">
        <v>9</v>
      </c>
      <c r="C4732" s="1142">
        <v>1</v>
      </c>
      <c r="D4732" s="1142">
        <v>46</v>
      </c>
      <c r="E4732" s="1142">
        <v>66</v>
      </c>
      <c r="F4732" s="1143" t="str">
        <f t="shared" si="146"/>
        <v>02.09.01.46.066</v>
      </c>
      <c r="G4732" s="1144"/>
      <c r="H4732" s="1142" t="s">
        <v>5233</v>
      </c>
      <c r="J4732" s="1142" t="str">
        <f t="shared" si="147"/>
        <v>02.09.01.46.066 Fibertec  System</v>
      </c>
    </row>
    <row r="4733" spans="1:10" x14ac:dyDescent="0.25">
      <c r="A4733" s="1142">
        <v>2</v>
      </c>
      <c r="B4733" s="1142">
        <v>9</v>
      </c>
      <c r="C4733" s="1142">
        <v>1</v>
      </c>
      <c r="D4733" s="1142">
        <v>46</v>
      </c>
      <c r="E4733" s="1142">
        <v>67</v>
      </c>
      <c r="F4733" s="1143" t="str">
        <f t="shared" si="146"/>
        <v>02.09.01.46.067</v>
      </c>
      <c r="G4733" s="1144"/>
      <c r="H4733" s="1142" t="s">
        <v>5234</v>
      </c>
      <c r="J4733" s="1142" t="str">
        <f t="shared" si="147"/>
        <v>02.09.01.46.067 Fibertec  Holdher (Stainless Steel 1000 ml)</v>
      </c>
    </row>
    <row r="4734" spans="1:10" x14ac:dyDescent="0.25">
      <c r="A4734" s="1142">
        <v>2</v>
      </c>
      <c r="B4734" s="1142">
        <v>9</v>
      </c>
      <c r="C4734" s="1142">
        <v>1</v>
      </c>
      <c r="D4734" s="1142">
        <v>46</v>
      </c>
      <c r="E4734" s="1142">
        <v>68</v>
      </c>
      <c r="F4734" s="1143" t="str">
        <f t="shared" si="146"/>
        <v>02.09.01.46.068</v>
      </c>
      <c r="G4734" s="1144"/>
      <c r="H4734" s="1142" t="s">
        <v>4671</v>
      </c>
      <c r="J4734" s="1142" t="str">
        <f t="shared" si="147"/>
        <v>02.09.01.46.068 Filter Press</v>
      </c>
    </row>
    <row r="4735" spans="1:10" x14ac:dyDescent="0.25">
      <c r="A4735" s="1142">
        <v>2</v>
      </c>
      <c r="B4735" s="1142">
        <v>9</v>
      </c>
      <c r="C4735" s="1142">
        <v>1</v>
      </c>
      <c r="D4735" s="1142">
        <v>46</v>
      </c>
      <c r="E4735" s="1142">
        <v>69</v>
      </c>
      <c r="F4735" s="1143" t="str">
        <f t="shared" si="146"/>
        <v>02.09.01.46.069</v>
      </c>
      <c r="G4735" s="1144"/>
      <c r="H4735" s="1142" t="s">
        <v>5235</v>
      </c>
      <c r="J4735" s="1142" t="str">
        <f t="shared" si="147"/>
        <v>02.09.01.46.069 Filtration Unit</v>
      </c>
    </row>
    <row r="4736" spans="1:10" x14ac:dyDescent="0.25">
      <c r="A4736" s="1142">
        <v>2</v>
      </c>
      <c r="B4736" s="1142">
        <v>9</v>
      </c>
      <c r="C4736" s="1142">
        <v>1</v>
      </c>
      <c r="D4736" s="1142">
        <v>46</v>
      </c>
      <c r="E4736" s="1142">
        <v>70</v>
      </c>
      <c r="F4736" s="1143" t="str">
        <f t="shared" si="146"/>
        <v>02.09.01.46.070</v>
      </c>
      <c r="G4736" s="1144"/>
      <c r="H4736" s="1142" t="s">
        <v>5236</v>
      </c>
      <c r="J4736" s="1142" t="str">
        <f t="shared" si="147"/>
        <v>02.09.01.46.070 Fish Moisture Tester</v>
      </c>
    </row>
    <row r="4737" spans="1:10" x14ac:dyDescent="0.25">
      <c r="A4737" s="1142">
        <v>2</v>
      </c>
      <c r="B4737" s="1142">
        <v>9</v>
      </c>
      <c r="C4737" s="1142">
        <v>1</v>
      </c>
      <c r="D4737" s="1142">
        <v>46</v>
      </c>
      <c r="E4737" s="1142">
        <v>71</v>
      </c>
      <c r="F4737" s="1143" t="str">
        <f t="shared" si="146"/>
        <v>02.09.01.46.071</v>
      </c>
      <c r="G4737" s="1144"/>
      <c r="H4737" s="1142" t="s">
        <v>5237</v>
      </c>
      <c r="J4737" s="1142" t="str">
        <f t="shared" si="147"/>
        <v>02.09.01.46.071 Flow Meter</v>
      </c>
    </row>
    <row r="4738" spans="1:10" x14ac:dyDescent="0.25">
      <c r="A4738" s="1142">
        <v>2</v>
      </c>
      <c r="B4738" s="1142">
        <v>9</v>
      </c>
      <c r="C4738" s="1142">
        <v>1</v>
      </c>
      <c r="D4738" s="1142">
        <v>46</v>
      </c>
      <c r="E4738" s="1142">
        <v>72</v>
      </c>
      <c r="F4738" s="1143" t="str">
        <f t="shared" si="146"/>
        <v>02.09.01.46.072</v>
      </c>
      <c r="G4738" s="1144"/>
      <c r="H4738" s="1142" t="s">
        <v>5238</v>
      </c>
      <c r="J4738" s="1142" t="str">
        <f t="shared" si="147"/>
        <v>02.09.01.46.072 Fluorence Dektor</v>
      </c>
    </row>
    <row r="4739" spans="1:10" x14ac:dyDescent="0.25">
      <c r="A4739" s="1142">
        <v>2</v>
      </c>
      <c r="B4739" s="1142">
        <v>9</v>
      </c>
      <c r="C4739" s="1142">
        <v>1</v>
      </c>
      <c r="D4739" s="1142">
        <v>46</v>
      </c>
      <c r="E4739" s="1142">
        <v>73</v>
      </c>
      <c r="F4739" s="1143" t="str">
        <f t="shared" si="146"/>
        <v>02.09.01.46.073</v>
      </c>
      <c r="G4739" s="1144"/>
      <c r="H4739" s="1142" t="s">
        <v>5239</v>
      </c>
      <c r="J4739" s="1142" t="str">
        <f t="shared" si="147"/>
        <v>02.09.01.46.073 Fractional Distilation</v>
      </c>
    </row>
    <row r="4740" spans="1:10" x14ac:dyDescent="0.25">
      <c r="A4740" s="1142">
        <v>2</v>
      </c>
      <c r="B4740" s="1142">
        <v>9</v>
      </c>
      <c r="C4740" s="1142">
        <v>1</v>
      </c>
      <c r="D4740" s="1142">
        <v>46</v>
      </c>
      <c r="E4740" s="1142">
        <v>74</v>
      </c>
      <c r="F4740" s="1143" t="str">
        <f t="shared" ref="F4740:F4803" si="148">IF(A4740&lt;&gt;"",RIGHT("0"&amp;A4740,2)&amp;"."&amp;RIGHT("0"&amp;B4740,2)&amp;"."&amp;RIGHT("0"&amp;C4740,2)&amp;"."&amp;RIGHT("0"&amp;D4740,2)&amp;"."&amp;IF(LEN(E4740)&lt;3,RIGHT("00"&amp;E4740,3),E4740),"")</f>
        <v>02.09.01.46.074</v>
      </c>
      <c r="G4740" s="1144"/>
      <c r="H4740" s="1142" t="s">
        <v>5240</v>
      </c>
      <c r="J4740" s="1142" t="str">
        <f t="shared" ref="J4740:J4803" si="149">F4740&amp;" "&amp;H4740</f>
        <v>02.09.01.46.074 Frezee Dryer</v>
      </c>
    </row>
    <row r="4741" spans="1:10" x14ac:dyDescent="0.25">
      <c r="A4741" s="1142">
        <v>2</v>
      </c>
      <c r="B4741" s="1142">
        <v>9</v>
      </c>
      <c r="C4741" s="1142">
        <v>1</v>
      </c>
      <c r="D4741" s="1142">
        <v>46</v>
      </c>
      <c r="E4741" s="1142">
        <v>75</v>
      </c>
      <c r="F4741" s="1143" t="str">
        <f t="shared" si="148"/>
        <v>02.09.01.46.075</v>
      </c>
      <c r="G4741" s="1144"/>
      <c r="H4741" s="1142" t="s">
        <v>5241</v>
      </c>
      <c r="J4741" s="1142" t="str">
        <f t="shared" si="149"/>
        <v>02.09.01.46.075 Frezeer</v>
      </c>
    </row>
    <row r="4742" spans="1:10" x14ac:dyDescent="0.25">
      <c r="A4742" s="1142">
        <v>2</v>
      </c>
      <c r="B4742" s="1142">
        <v>9</v>
      </c>
      <c r="C4742" s="1142">
        <v>1</v>
      </c>
      <c r="D4742" s="1142">
        <v>46</v>
      </c>
      <c r="E4742" s="1142">
        <v>76</v>
      </c>
      <c r="F4742" s="1143" t="str">
        <f t="shared" si="148"/>
        <v>02.09.01.46.076</v>
      </c>
      <c r="G4742" s="1144"/>
      <c r="H4742" s="1142" t="s">
        <v>5242</v>
      </c>
      <c r="J4742" s="1142" t="str">
        <f t="shared" si="149"/>
        <v>02.09.01.46.076 Frequency Generator</v>
      </c>
    </row>
    <row r="4743" spans="1:10" x14ac:dyDescent="0.25">
      <c r="A4743" s="1142">
        <v>2</v>
      </c>
      <c r="B4743" s="1142">
        <v>9</v>
      </c>
      <c r="C4743" s="1142">
        <v>1</v>
      </c>
      <c r="D4743" s="1142">
        <v>46</v>
      </c>
      <c r="E4743" s="1142">
        <v>77</v>
      </c>
      <c r="F4743" s="1143" t="str">
        <f t="shared" si="148"/>
        <v>02.09.01.46.077</v>
      </c>
      <c r="G4743" s="1144"/>
      <c r="H4743" s="1142" t="s">
        <v>5243</v>
      </c>
      <c r="J4743" s="1142" t="str">
        <f t="shared" si="149"/>
        <v>02.09.01.46.077 Fuel Flow Meter</v>
      </c>
    </row>
    <row r="4744" spans="1:10" x14ac:dyDescent="0.25">
      <c r="A4744" s="1142">
        <v>2</v>
      </c>
      <c r="B4744" s="1142">
        <v>9</v>
      </c>
      <c r="C4744" s="1142">
        <v>1</v>
      </c>
      <c r="D4744" s="1142">
        <v>46</v>
      </c>
      <c r="E4744" s="1142">
        <v>78</v>
      </c>
      <c r="F4744" s="1143" t="str">
        <f t="shared" si="148"/>
        <v>02.09.01.46.078</v>
      </c>
      <c r="G4744" s="1144"/>
      <c r="H4744" s="1142" t="s">
        <v>5244</v>
      </c>
      <c r="J4744" s="1142" t="str">
        <f t="shared" si="149"/>
        <v>02.09.01.46.078 Gamma Counter</v>
      </c>
    </row>
    <row r="4745" spans="1:10" x14ac:dyDescent="0.25">
      <c r="A4745" s="1142">
        <v>2</v>
      </c>
      <c r="B4745" s="1142">
        <v>9</v>
      </c>
      <c r="C4745" s="1142">
        <v>1</v>
      </c>
      <c r="D4745" s="1142">
        <v>46</v>
      </c>
      <c r="E4745" s="1142">
        <v>79</v>
      </c>
      <c r="F4745" s="1143" t="str">
        <f t="shared" si="148"/>
        <v>02.09.01.46.079</v>
      </c>
      <c r="G4745" s="1144"/>
      <c r="H4745" s="1142" t="s">
        <v>5245</v>
      </c>
      <c r="J4745" s="1142" t="str">
        <f t="shared" si="149"/>
        <v>02.09.01.46.079 Gas Chamber</v>
      </c>
    </row>
    <row r="4746" spans="1:10" x14ac:dyDescent="0.25">
      <c r="A4746" s="1142">
        <v>2</v>
      </c>
      <c r="B4746" s="1142">
        <v>9</v>
      </c>
      <c r="C4746" s="1142">
        <v>1</v>
      </c>
      <c r="D4746" s="1142">
        <v>46</v>
      </c>
      <c r="E4746" s="1142">
        <v>80</v>
      </c>
      <c r="F4746" s="1143" t="str">
        <f t="shared" si="148"/>
        <v>02.09.01.46.080</v>
      </c>
      <c r="G4746" s="1144"/>
      <c r="H4746" s="1142" t="s">
        <v>5246</v>
      </c>
      <c r="J4746" s="1142" t="str">
        <f t="shared" si="149"/>
        <v>02.09.01.46.080 Gas Sylinder (N2, CO2, Udara)</v>
      </c>
    </row>
    <row r="4747" spans="1:10" x14ac:dyDescent="0.25">
      <c r="A4747" s="1142">
        <v>2</v>
      </c>
      <c r="B4747" s="1142">
        <v>9</v>
      </c>
      <c r="C4747" s="1142">
        <v>1</v>
      </c>
      <c r="D4747" s="1142">
        <v>46</v>
      </c>
      <c r="E4747" s="1142">
        <v>81</v>
      </c>
      <c r="F4747" s="1143" t="str">
        <f t="shared" si="148"/>
        <v>02.09.01.46.081</v>
      </c>
      <c r="G4747" s="1144"/>
      <c r="H4747" s="1142" t="s">
        <v>5247</v>
      </c>
      <c r="J4747" s="1142" t="str">
        <f t="shared" si="149"/>
        <v>02.09.01.46.081 Generator</v>
      </c>
    </row>
    <row r="4748" spans="1:10" x14ac:dyDescent="0.25">
      <c r="A4748" s="1142">
        <v>2</v>
      </c>
      <c r="B4748" s="1142">
        <v>9</v>
      </c>
      <c r="C4748" s="1142">
        <v>1</v>
      </c>
      <c r="D4748" s="1142">
        <v>46</v>
      </c>
      <c r="E4748" s="1142">
        <v>82</v>
      </c>
      <c r="F4748" s="1143" t="str">
        <f t="shared" si="148"/>
        <v>02.09.01.46.082</v>
      </c>
      <c r="G4748" s="1144"/>
      <c r="H4748" s="1142" t="s">
        <v>5248</v>
      </c>
      <c r="J4748" s="1142" t="str">
        <f t="shared" si="149"/>
        <v>02.09.01.46.082 Geminator</v>
      </c>
    </row>
    <row r="4749" spans="1:10" x14ac:dyDescent="0.25">
      <c r="A4749" s="1142">
        <v>2</v>
      </c>
      <c r="B4749" s="1142">
        <v>9</v>
      </c>
      <c r="C4749" s="1142">
        <v>1</v>
      </c>
      <c r="D4749" s="1142">
        <v>46</v>
      </c>
      <c r="E4749" s="1142">
        <v>83</v>
      </c>
      <c r="F4749" s="1143" t="str">
        <f t="shared" si="148"/>
        <v>02.09.01.46.083</v>
      </c>
      <c r="G4749" s="1144"/>
      <c r="H4749" s="1142" t="s">
        <v>5249</v>
      </c>
      <c r="J4749" s="1142" t="str">
        <f t="shared" si="149"/>
        <v>02.09.01.46.083 Glass Dryer</v>
      </c>
    </row>
    <row r="4750" spans="1:10" x14ac:dyDescent="0.25">
      <c r="A4750" s="1142">
        <v>2</v>
      </c>
      <c r="B4750" s="1142">
        <v>9</v>
      </c>
      <c r="C4750" s="1142">
        <v>1</v>
      </c>
      <c r="D4750" s="1142">
        <v>46</v>
      </c>
      <c r="E4750" s="1142">
        <v>84</v>
      </c>
      <c r="F4750" s="1143" t="str">
        <f t="shared" si="148"/>
        <v>02.09.01.46.084</v>
      </c>
      <c r="G4750" s="1144"/>
      <c r="H4750" s="1142" t="s">
        <v>5250</v>
      </c>
      <c r="J4750" s="1142" t="str">
        <f t="shared" si="149"/>
        <v>02.09.01.46.084 Grain Counter</v>
      </c>
    </row>
    <row r="4751" spans="1:10" x14ac:dyDescent="0.25">
      <c r="A4751" s="1142">
        <v>2</v>
      </c>
      <c r="B4751" s="1142">
        <v>9</v>
      </c>
      <c r="C4751" s="1142">
        <v>1</v>
      </c>
      <c r="D4751" s="1142">
        <v>46</v>
      </c>
      <c r="E4751" s="1142">
        <v>85</v>
      </c>
      <c r="F4751" s="1143" t="str">
        <f t="shared" si="148"/>
        <v>02.09.01.46.085</v>
      </c>
      <c r="G4751" s="1144"/>
      <c r="H4751" s="1142" t="s">
        <v>5251</v>
      </c>
      <c r="J4751" s="1142" t="str">
        <f t="shared" si="149"/>
        <v>02.09.01.46.085 Grain Crack Inspector</v>
      </c>
    </row>
    <row r="4752" spans="1:10" x14ac:dyDescent="0.25">
      <c r="A4752" s="1142">
        <v>2</v>
      </c>
      <c r="B4752" s="1142">
        <v>9</v>
      </c>
      <c r="C4752" s="1142">
        <v>1</v>
      </c>
      <c r="D4752" s="1142">
        <v>46</v>
      </c>
      <c r="E4752" s="1142">
        <v>86</v>
      </c>
      <c r="F4752" s="1143" t="str">
        <f t="shared" si="148"/>
        <v>02.09.01.46.086</v>
      </c>
      <c r="G4752" s="1144"/>
      <c r="H4752" s="1142" t="s">
        <v>5252</v>
      </c>
      <c r="J4752" s="1142" t="str">
        <f t="shared" si="149"/>
        <v>02.09.01.46.086 Grain Devider</v>
      </c>
    </row>
    <row r="4753" spans="1:10" x14ac:dyDescent="0.25">
      <c r="A4753" s="1142">
        <v>2</v>
      </c>
      <c r="B4753" s="1142">
        <v>9</v>
      </c>
      <c r="C4753" s="1142">
        <v>1</v>
      </c>
      <c r="D4753" s="1142">
        <v>46</v>
      </c>
      <c r="E4753" s="1142">
        <v>87</v>
      </c>
      <c r="F4753" s="1143" t="str">
        <f t="shared" si="148"/>
        <v>02.09.01.46.087</v>
      </c>
      <c r="G4753" s="1144"/>
      <c r="H4753" s="1142" t="s">
        <v>5253</v>
      </c>
      <c r="J4753" s="1142" t="str">
        <f t="shared" si="149"/>
        <v>02.09.01.46.087 Grain Moisture Tester</v>
      </c>
    </row>
    <row r="4754" spans="1:10" x14ac:dyDescent="0.25">
      <c r="A4754" s="1142">
        <v>2</v>
      </c>
      <c r="B4754" s="1142">
        <v>9</v>
      </c>
      <c r="C4754" s="1142">
        <v>1</v>
      </c>
      <c r="D4754" s="1142">
        <v>46</v>
      </c>
      <c r="E4754" s="1142">
        <v>88</v>
      </c>
      <c r="F4754" s="1143" t="str">
        <f t="shared" si="148"/>
        <v>02.09.01.46.088</v>
      </c>
      <c r="G4754" s="1144"/>
      <c r="H4754" s="1142" t="s">
        <v>5254</v>
      </c>
      <c r="J4754" s="1142" t="str">
        <f t="shared" si="149"/>
        <v>02.09.01.46.088 Grain Sorter</v>
      </c>
    </row>
    <row r="4755" spans="1:10" x14ac:dyDescent="0.25">
      <c r="A4755" s="1142">
        <v>2</v>
      </c>
      <c r="B4755" s="1142">
        <v>9</v>
      </c>
      <c r="C4755" s="1142">
        <v>1</v>
      </c>
      <c r="D4755" s="1142">
        <v>46</v>
      </c>
      <c r="E4755" s="1142">
        <v>89</v>
      </c>
      <c r="F4755" s="1143" t="str">
        <f t="shared" si="148"/>
        <v>02.09.01.46.089</v>
      </c>
      <c r="G4755" s="1144"/>
      <c r="H4755" s="1142" t="s">
        <v>5255</v>
      </c>
      <c r="J4755" s="1142" t="str">
        <f t="shared" si="149"/>
        <v>02.09.01.46.089 Green Meter</v>
      </c>
    </row>
    <row r="4756" spans="1:10" x14ac:dyDescent="0.25">
      <c r="A4756" s="1142">
        <v>2</v>
      </c>
      <c r="B4756" s="1142">
        <v>9</v>
      </c>
      <c r="C4756" s="1142">
        <v>1</v>
      </c>
      <c r="D4756" s="1142">
        <v>46</v>
      </c>
      <c r="E4756" s="1142">
        <v>90</v>
      </c>
      <c r="F4756" s="1143" t="str">
        <f t="shared" si="148"/>
        <v>02.09.01.46.090</v>
      </c>
      <c r="G4756" s="1144"/>
      <c r="H4756" s="1142" t="s">
        <v>5256</v>
      </c>
      <c r="J4756" s="1142" t="str">
        <f t="shared" si="149"/>
        <v>02.09.01.46.090 Grinder</v>
      </c>
    </row>
    <row r="4757" spans="1:10" x14ac:dyDescent="0.25">
      <c r="A4757" s="1142">
        <v>2</v>
      </c>
      <c r="B4757" s="1142">
        <v>9</v>
      </c>
      <c r="C4757" s="1142">
        <v>1</v>
      </c>
      <c r="D4757" s="1142">
        <v>46</v>
      </c>
      <c r="E4757" s="1142">
        <v>91</v>
      </c>
      <c r="F4757" s="1143" t="str">
        <f t="shared" si="148"/>
        <v>02.09.01.46.091</v>
      </c>
      <c r="G4757" s="1144"/>
      <c r="H4757" s="1142" t="s">
        <v>5257</v>
      </c>
      <c r="J4757" s="1142" t="str">
        <f t="shared" si="149"/>
        <v>02.09.01.46.091 Growth Chamber</v>
      </c>
    </row>
    <row r="4758" spans="1:10" x14ac:dyDescent="0.25">
      <c r="A4758" s="1142">
        <v>2</v>
      </c>
      <c r="B4758" s="1142">
        <v>9</v>
      </c>
      <c r="C4758" s="1142">
        <v>1</v>
      </c>
      <c r="D4758" s="1142">
        <v>46</v>
      </c>
      <c r="E4758" s="1142">
        <v>92</v>
      </c>
      <c r="F4758" s="1143" t="str">
        <f t="shared" si="148"/>
        <v>02.09.01.46.092</v>
      </c>
      <c r="G4758" s="1144"/>
      <c r="H4758" s="1142" t="s">
        <v>5258</v>
      </c>
      <c r="J4758" s="1142" t="str">
        <f t="shared" si="149"/>
        <v>02.09.01.46.092 Haematrocit Reader</v>
      </c>
    </row>
    <row r="4759" spans="1:10" x14ac:dyDescent="0.25">
      <c r="A4759" s="1142">
        <v>2</v>
      </c>
      <c r="B4759" s="1142">
        <v>9</v>
      </c>
      <c r="C4759" s="1142">
        <v>1</v>
      </c>
      <c r="D4759" s="1142">
        <v>46</v>
      </c>
      <c r="E4759" s="1142">
        <v>93</v>
      </c>
      <c r="F4759" s="1143" t="str">
        <f t="shared" si="148"/>
        <v>02.09.01.46.093</v>
      </c>
      <c r="G4759" s="1144"/>
      <c r="H4759" s="1142" t="s">
        <v>5259</v>
      </c>
      <c r="J4759" s="1142" t="str">
        <f t="shared" si="149"/>
        <v>02.09.01.46.093 Haemoglobin Meter</v>
      </c>
    </row>
    <row r="4760" spans="1:10" x14ac:dyDescent="0.25">
      <c r="A4760" s="1142">
        <v>2</v>
      </c>
      <c r="B4760" s="1142">
        <v>9</v>
      </c>
      <c r="C4760" s="1142">
        <v>1</v>
      </c>
      <c r="D4760" s="1142">
        <v>46</v>
      </c>
      <c r="E4760" s="1142">
        <v>94</v>
      </c>
      <c r="F4760" s="1143" t="str">
        <f t="shared" si="148"/>
        <v>02.09.01.46.094</v>
      </c>
      <c r="G4760" s="1144"/>
      <c r="H4760" s="1142" t="s">
        <v>5012</v>
      </c>
      <c r="J4760" s="1142" t="str">
        <f t="shared" si="149"/>
        <v>02.09.01.46.094 Hammer Mill</v>
      </c>
    </row>
    <row r="4761" spans="1:10" x14ac:dyDescent="0.25">
      <c r="A4761" s="1142">
        <v>2</v>
      </c>
      <c r="B4761" s="1142">
        <v>9</v>
      </c>
      <c r="C4761" s="1142">
        <v>1</v>
      </c>
      <c r="D4761" s="1142">
        <v>46</v>
      </c>
      <c r="E4761" s="1142">
        <v>95</v>
      </c>
      <c r="F4761" s="1143" t="str">
        <f t="shared" si="148"/>
        <v>02.09.01.46.095</v>
      </c>
      <c r="G4761" s="1144"/>
      <c r="H4761" s="1142" t="s">
        <v>5260</v>
      </c>
      <c r="J4761" s="1142" t="str">
        <f t="shared" si="149"/>
        <v>02.09.01.46.095 Hand Counter</v>
      </c>
    </row>
    <row r="4762" spans="1:10" x14ac:dyDescent="0.25">
      <c r="A4762" s="1142">
        <v>2</v>
      </c>
      <c r="B4762" s="1142">
        <v>9</v>
      </c>
      <c r="C4762" s="1142">
        <v>1</v>
      </c>
      <c r="D4762" s="1142">
        <v>46</v>
      </c>
      <c r="E4762" s="1142">
        <v>96</v>
      </c>
      <c r="F4762" s="1143" t="str">
        <f t="shared" si="148"/>
        <v>02.09.01.46.096</v>
      </c>
      <c r="G4762" s="1144"/>
      <c r="H4762" s="1142" t="s">
        <v>5261</v>
      </c>
      <c r="J4762" s="1142" t="str">
        <f t="shared" si="149"/>
        <v>02.09.01.46.096 Hand Penetrometer</v>
      </c>
    </row>
    <row r="4763" spans="1:10" x14ac:dyDescent="0.25">
      <c r="A4763" s="1142">
        <v>2</v>
      </c>
      <c r="B4763" s="1142">
        <v>9</v>
      </c>
      <c r="C4763" s="1142">
        <v>1</v>
      </c>
      <c r="D4763" s="1142">
        <v>46</v>
      </c>
      <c r="E4763" s="1142">
        <v>97</v>
      </c>
      <c r="F4763" s="1143" t="str">
        <f t="shared" si="148"/>
        <v>02.09.01.46.097</v>
      </c>
      <c r="G4763" s="1144"/>
      <c r="H4763" s="1142" t="s">
        <v>5262</v>
      </c>
      <c r="J4763" s="1142" t="str">
        <f t="shared" si="149"/>
        <v>02.09.01.46.097 Hating Mentie</v>
      </c>
    </row>
    <row r="4764" spans="1:10" x14ac:dyDescent="0.25">
      <c r="A4764" s="1142">
        <v>2</v>
      </c>
      <c r="B4764" s="1142">
        <v>9</v>
      </c>
      <c r="C4764" s="1142">
        <v>1</v>
      </c>
      <c r="D4764" s="1142">
        <v>46</v>
      </c>
      <c r="E4764" s="1142">
        <v>98</v>
      </c>
      <c r="F4764" s="1143" t="str">
        <f t="shared" si="148"/>
        <v>02.09.01.46.098</v>
      </c>
      <c r="G4764" s="1144"/>
      <c r="H4764" s="1142" t="s">
        <v>5263</v>
      </c>
      <c r="J4764" s="1142" t="str">
        <f t="shared" si="149"/>
        <v>02.09.01.46.098 Heating  Air Incubator</v>
      </c>
    </row>
    <row r="4765" spans="1:10" x14ac:dyDescent="0.25">
      <c r="A4765" s="1142">
        <v>2</v>
      </c>
      <c r="B4765" s="1142">
        <v>9</v>
      </c>
      <c r="C4765" s="1142">
        <v>1</v>
      </c>
      <c r="D4765" s="1142">
        <v>46</v>
      </c>
      <c r="E4765" s="1142">
        <v>99</v>
      </c>
      <c r="F4765" s="1143" t="str">
        <f t="shared" si="148"/>
        <v>02.09.01.46.099</v>
      </c>
      <c r="G4765" s="1144"/>
      <c r="H4765" s="1142" t="s">
        <v>5264</v>
      </c>
      <c r="J4765" s="1142" t="str">
        <f t="shared" si="149"/>
        <v>02.09.01.46.099 Hermatocrit Reader</v>
      </c>
    </row>
    <row r="4766" spans="1:10" x14ac:dyDescent="0.25">
      <c r="A4766" s="1142">
        <v>2</v>
      </c>
      <c r="B4766" s="1142">
        <v>9</v>
      </c>
      <c r="C4766" s="1142">
        <v>1</v>
      </c>
      <c r="D4766" s="1142">
        <v>46</v>
      </c>
      <c r="E4766" s="1142">
        <v>100</v>
      </c>
      <c r="F4766" s="1143" t="str">
        <f t="shared" si="148"/>
        <v>02.09.01.46.100</v>
      </c>
      <c r="G4766" s="1144"/>
      <c r="H4766" s="1142" t="s">
        <v>5265</v>
      </c>
      <c r="J4766" s="1142" t="str">
        <f t="shared" si="149"/>
        <v>02.09.01.46.100 Alat Lab. Pertanian Lain-Lain</v>
      </c>
    </row>
    <row r="4767" spans="1:10" x14ac:dyDescent="0.25">
      <c r="A4767" s="1142">
        <v>2</v>
      </c>
      <c r="B4767" s="1142">
        <v>9</v>
      </c>
      <c r="C4767" s="1142">
        <v>1</v>
      </c>
      <c r="D4767" s="1142">
        <v>47</v>
      </c>
      <c r="E4767" s="1142">
        <v>1</v>
      </c>
      <c r="F4767" s="1143" t="str">
        <f t="shared" si="148"/>
        <v>02.09.01.47.001</v>
      </c>
      <c r="G4767" s="1144"/>
      <c r="H4767" s="1142" t="s">
        <v>5266</v>
      </c>
      <c r="J4767" s="1142" t="str">
        <f t="shared" si="149"/>
        <v>02.09.01.47.001 High Performance Liquid Chromatography (HPLC)</v>
      </c>
    </row>
    <row r="4768" spans="1:10" x14ac:dyDescent="0.25">
      <c r="A4768" s="1142">
        <v>2</v>
      </c>
      <c r="B4768" s="1142">
        <v>9</v>
      </c>
      <c r="C4768" s="1142">
        <v>1</v>
      </c>
      <c r="D4768" s="1142">
        <v>47</v>
      </c>
      <c r="E4768" s="1142">
        <v>2</v>
      </c>
      <c r="F4768" s="1143" t="str">
        <f t="shared" si="148"/>
        <v>02.09.01.47.002</v>
      </c>
      <c r="G4768" s="1144"/>
      <c r="H4768" s="1142" t="s">
        <v>5267</v>
      </c>
      <c r="J4768" s="1142" t="str">
        <f t="shared" si="149"/>
        <v>02.09.01.47.002 Higro Thermongraph</v>
      </c>
    </row>
    <row r="4769" spans="1:10" x14ac:dyDescent="0.25">
      <c r="A4769" s="1142">
        <v>2</v>
      </c>
      <c r="B4769" s="1142">
        <v>9</v>
      </c>
      <c r="C4769" s="1142">
        <v>1</v>
      </c>
      <c r="D4769" s="1142">
        <v>47</v>
      </c>
      <c r="E4769" s="1142">
        <v>3</v>
      </c>
      <c r="F4769" s="1143" t="str">
        <f t="shared" si="148"/>
        <v>02.09.01.47.003</v>
      </c>
      <c r="G4769" s="1144"/>
      <c r="H4769" s="1142" t="s">
        <v>5268</v>
      </c>
      <c r="J4769" s="1142" t="str">
        <f t="shared" si="149"/>
        <v>02.09.01.47.003 Homogenizer</v>
      </c>
    </row>
    <row r="4770" spans="1:10" x14ac:dyDescent="0.25">
      <c r="A4770" s="1142">
        <v>2</v>
      </c>
      <c r="B4770" s="1142">
        <v>9</v>
      </c>
      <c r="C4770" s="1142">
        <v>1</v>
      </c>
      <c r="D4770" s="1142">
        <v>47</v>
      </c>
      <c r="E4770" s="1142">
        <v>4</v>
      </c>
      <c r="F4770" s="1143" t="str">
        <f t="shared" si="148"/>
        <v>02.09.01.47.004</v>
      </c>
      <c r="G4770" s="1144"/>
      <c r="H4770" s="1142" t="s">
        <v>5269</v>
      </c>
      <c r="J4770" s="1142" t="str">
        <f t="shared" si="149"/>
        <v>02.09.01.47.004 Hot Plate Stirer</v>
      </c>
    </row>
    <row r="4771" spans="1:10" x14ac:dyDescent="0.25">
      <c r="A4771" s="1142">
        <v>2</v>
      </c>
      <c r="B4771" s="1142">
        <v>9</v>
      </c>
      <c r="C4771" s="1142">
        <v>1</v>
      </c>
      <c r="D4771" s="1142">
        <v>47</v>
      </c>
      <c r="E4771" s="1142">
        <v>5</v>
      </c>
      <c r="F4771" s="1143" t="str">
        <f t="shared" si="148"/>
        <v>02.09.01.47.005</v>
      </c>
      <c r="G4771" s="1144"/>
      <c r="H4771" s="1142" t="s">
        <v>4601</v>
      </c>
      <c r="J4771" s="1142" t="str">
        <f t="shared" si="149"/>
        <v>02.09.01.47.005 Ice Maker</v>
      </c>
    </row>
    <row r="4772" spans="1:10" x14ac:dyDescent="0.25">
      <c r="A4772" s="1142">
        <v>2</v>
      </c>
      <c r="B4772" s="1142">
        <v>9</v>
      </c>
      <c r="C4772" s="1142">
        <v>1</v>
      </c>
      <c r="D4772" s="1142">
        <v>47</v>
      </c>
      <c r="E4772" s="1142">
        <v>6</v>
      </c>
      <c r="F4772" s="1143" t="str">
        <f t="shared" si="148"/>
        <v>02.09.01.47.006</v>
      </c>
      <c r="G4772" s="1144"/>
      <c r="H4772" s="1142" t="s">
        <v>5270</v>
      </c>
      <c r="J4772" s="1142" t="str">
        <f t="shared" si="149"/>
        <v>02.09.01.47.006 Incinerator</v>
      </c>
    </row>
    <row r="4773" spans="1:10" x14ac:dyDescent="0.25">
      <c r="A4773" s="1142">
        <v>2</v>
      </c>
      <c r="B4773" s="1142">
        <v>9</v>
      </c>
      <c r="C4773" s="1142">
        <v>1</v>
      </c>
      <c r="D4773" s="1142">
        <v>47</v>
      </c>
      <c r="E4773" s="1142">
        <v>7</v>
      </c>
      <c r="F4773" s="1143" t="str">
        <f t="shared" si="148"/>
        <v>02.09.01.47.007</v>
      </c>
      <c r="G4773" s="1144"/>
      <c r="H4773" s="1142" t="s">
        <v>5271</v>
      </c>
      <c r="J4773" s="1142" t="str">
        <f t="shared" si="149"/>
        <v>02.09.01.47.007 Inductively  Coupled Plasma (ICP)</v>
      </c>
    </row>
    <row r="4774" spans="1:10" x14ac:dyDescent="0.25">
      <c r="A4774" s="1142">
        <v>2</v>
      </c>
      <c r="B4774" s="1142">
        <v>9</v>
      </c>
      <c r="C4774" s="1142">
        <v>1</v>
      </c>
      <c r="D4774" s="1142">
        <v>47</v>
      </c>
      <c r="E4774" s="1142">
        <v>8</v>
      </c>
      <c r="F4774" s="1143" t="str">
        <f t="shared" si="148"/>
        <v>02.09.01.47.008</v>
      </c>
      <c r="G4774" s="1144"/>
      <c r="H4774" s="1142" t="s">
        <v>5272</v>
      </c>
      <c r="J4774" s="1142" t="str">
        <f t="shared" si="149"/>
        <v>02.09.01.47.008 Infra Red Gas Analyser</v>
      </c>
    </row>
    <row r="4775" spans="1:10" x14ac:dyDescent="0.25">
      <c r="A4775" s="1142">
        <v>2</v>
      </c>
      <c r="B4775" s="1142">
        <v>9</v>
      </c>
      <c r="C4775" s="1142">
        <v>1</v>
      </c>
      <c r="D4775" s="1142">
        <v>47</v>
      </c>
      <c r="E4775" s="1142">
        <v>9</v>
      </c>
      <c r="F4775" s="1143" t="str">
        <f t="shared" si="148"/>
        <v>02.09.01.47.009</v>
      </c>
      <c r="G4775" s="1144"/>
      <c r="H4775" s="1142" t="s">
        <v>5273</v>
      </c>
      <c r="J4775" s="1142" t="str">
        <f t="shared" si="149"/>
        <v>02.09.01.47.009 Insemination Device</v>
      </c>
    </row>
    <row r="4776" spans="1:10" x14ac:dyDescent="0.25">
      <c r="A4776" s="1142">
        <v>2</v>
      </c>
      <c r="B4776" s="1142">
        <v>9</v>
      </c>
      <c r="C4776" s="1142">
        <v>1</v>
      </c>
      <c r="D4776" s="1142">
        <v>47</v>
      </c>
      <c r="E4776" s="1142">
        <v>10</v>
      </c>
      <c r="F4776" s="1143" t="str">
        <f t="shared" si="148"/>
        <v>02.09.01.47.010</v>
      </c>
      <c r="G4776" s="1144"/>
      <c r="H4776" s="1142" t="s">
        <v>5274</v>
      </c>
      <c r="J4776" s="1142" t="str">
        <f t="shared" si="149"/>
        <v>02.09.01.47.010 Instron Food Tester</v>
      </c>
    </row>
    <row r="4777" spans="1:10" x14ac:dyDescent="0.25">
      <c r="A4777" s="1142">
        <v>2</v>
      </c>
      <c r="B4777" s="1142">
        <v>9</v>
      </c>
      <c r="C4777" s="1142">
        <v>1</v>
      </c>
      <c r="D4777" s="1142">
        <v>47</v>
      </c>
      <c r="E4777" s="1142">
        <v>11</v>
      </c>
      <c r="F4777" s="1143" t="str">
        <f t="shared" si="148"/>
        <v>02.09.01.47.011</v>
      </c>
      <c r="G4777" s="1144"/>
      <c r="H4777" s="1142" t="s">
        <v>5275</v>
      </c>
      <c r="J4777" s="1142" t="str">
        <f t="shared" si="149"/>
        <v>02.09.01.47.011 Instron Machine</v>
      </c>
    </row>
    <row r="4778" spans="1:10" x14ac:dyDescent="0.25">
      <c r="A4778" s="1142">
        <v>2</v>
      </c>
      <c r="B4778" s="1142">
        <v>9</v>
      </c>
      <c r="C4778" s="1142">
        <v>1</v>
      </c>
      <c r="D4778" s="1142">
        <v>47</v>
      </c>
      <c r="E4778" s="1142">
        <v>12</v>
      </c>
      <c r="F4778" s="1143" t="str">
        <f t="shared" si="148"/>
        <v>02.09.01.47.012</v>
      </c>
      <c r="G4778" s="1144"/>
      <c r="H4778" s="1142" t="s">
        <v>5276</v>
      </c>
      <c r="J4778" s="1142" t="str">
        <f t="shared" si="149"/>
        <v>02.09.01.47.012 Integrating Quatntum Radiometer</v>
      </c>
    </row>
    <row r="4779" spans="1:10" x14ac:dyDescent="0.25">
      <c r="A4779" s="1142">
        <v>2</v>
      </c>
      <c r="B4779" s="1142">
        <v>9</v>
      </c>
      <c r="C4779" s="1142">
        <v>1</v>
      </c>
      <c r="D4779" s="1142">
        <v>47</v>
      </c>
      <c r="E4779" s="1142">
        <v>13</v>
      </c>
      <c r="F4779" s="1143" t="str">
        <f t="shared" si="148"/>
        <v>02.09.01.47.013</v>
      </c>
      <c r="G4779" s="1144"/>
      <c r="H4779" s="1142" t="s">
        <v>5277</v>
      </c>
      <c r="J4779" s="1142" t="str">
        <f t="shared" si="149"/>
        <v>02.09.01.47.013 Ion Analyzer</v>
      </c>
    </row>
    <row r="4780" spans="1:10" x14ac:dyDescent="0.25">
      <c r="A4780" s="1142">
        <v>2</v>
      </c>
      <c r="B4780" s="1142">
        <v>9</v>
      </c>
      <c r="C4780" s="1142">
        <v>1</v>
      </c>
      <c r="D4780" s="1142">
        <v>47</v>
      </c>
      <c r="E4780" s="1142">
        <v>14</v>
      </c>
      <c r="F4780" s="1143" t="str">
        <f t="shared" si="148"/>
        <v>02.09.01.47.014</v>
      </c>
      <c r="G4780" s="1144"/>
      <c r="H4780" s="1142" t="s">
        <v>5278</v>
      </c>
      <c r="J4780" s="1142" t="str">
        <f t="shared" si="149"/>
        <v>02.09.01.47.014 IRGA</v>
      </c>
    </row>
    <row r="4781" spans="1:10" x14ac:dyDescent="0.25">
      <c r="A4781" s="1142">
        <v>2</v>
      </c>
      <c r="B4781" s="1142">
        <v>9</v>
      </c>
      <c r="C4781" s="1142">
        <v>1</v>
      </c>
      <c r="D4781" s="1142">
        <v>47</v>
      </c>
      <c r="E4781" s="1142">
        <v>15</v>
      </c>
      <c r="F4781" s="1143" t="str">
        <f t="shared" si="148"/>
        <v>02.09.01.47.015</v>
      </c>
      <c r="G4781" s="1144"/>
      <c r="H4781" s="1142" t="s">
        <v>5279</v>
      </c>
      <c r="J4781" s="1142" t="str">
        <f t="shared" si="149"/>
        <v>02.09.01.47.015 Jabet Katel</v>
      </c>
    </row>
    <row r="4782" spans="1:10" x14ac:dyDescent="0.25">
      <c r="A4782" s="1142">
        <v>2</v>
      </c>
      <c r="B4782" s="1142">
        <v>9</v>
      </c>
      <c r="C4782" s="1142">
        <v>1</v>
      </c>
      <c r="D4782" s="1142">
        <v>47</v>
      </c>
      <c r="E4782" s="1142">
        <v>16</v>
      </c>
      <c r="F4782" s="1143" t="str">
        <f t="shared" si="148"/>
        <v>02.09.01.47.016</v>
      </c>
      <c r="G4782" s="1144"/>
      <c r="H4782" s="1142" t="s">
        <v>5280</v>
      </c>
      <c r="J4782" s="1142" t="str">
        <f t="shared" si="149"/>
        <v>02.09.01.47.016 Kjeltek</v>
      </c>
    </row>
    <row r="4783" spans="1:10" x14ac:dyDescent="0.25">
      <c r="A4783" s="1142">
        <v>2</v>
      </c>
      <c r="B4783" s="1142">
        <v>9</v>
      </c>
      <c r="C4783" s="1142">
        <v>1</v>
      </c>
      <c r="D4783" s="1142">
        <v>47</v>
      </c>
      <c r="E4783" s="1142">
        <v>17</v>
      </c>
      <c r="F4783" s="1143" t="str">
        <f t="shared" si="148"/>
        <v>02.09.01.47.017</v>
      </c>
      <c r="G4783" s="1144"/>
      <c r="H4783" s="1142" t="s">
        <v>5281</v>
      </c>
      <c r="J4783" s="1142" t="str">
        <f t="shared" si="149"/>
        <v>02.09.01.47.017 Kompor Distilasi</v>
      </c>
    </row>
    <row r="4784" spans="1:10" x14ac:dyDescent="0.25">
      <c r="A4784" s="1142">
        <v>2</v>
      </c>
      <c r="B4784" s="1142">
        <v>9</v>
      </c>
      <c r="C4784" s="1142">
        <v>1</v>
      </c>
      <c r="D4784" s="1142">
        <v>47</v>
      </c>
      <c r="E4784" s="1142">
        <v>18</v>
      </c>
      <c r="F4784" s="1143" t="str">
        <f t="shared" si="148"/>
        <v>02.09.01.47.018</v>
      </c>
      <c r="G4784" s="1144"/>
      <c r="H4784" s="1142" t="s">
        <v>5282</v>
      </c>
      <c r="J4784" s="1142" t="str">
        <f t="shared" si="149"/>
        <v>02.09.01.47.018 Laparascopy</v>
      </c>
    </row>
    <row r="4785" spans="1:10" x14ac:dyDescent="0.25">
      <c r="A4785" s="1142">
        <v>2</v>
      </c>
      <c r="B4785" s="1142">
        <v>9</v>
      </c>
      <c r="C4785" s="1142">
        <v>1</v>
      </c>
      <c r="D4785" s="1142">
        <v>47</v>
      </c>
      <c r="E4785" s="1142">
        <v>19</v>
      </c>
      <c r="F4785" s="1143" t="str">
        <f t="shared" si="148"/>
        <v>02.09.01.47.019</v>
      </c>
      <c r="G4785" s="1144"/>
      <c r="H4785" s="1142" t="s">
        <v>5283</v>
      </c>
      <c r="J4785" s="1142" t="str">
        <f t="shared" si="149"/>
        <v>02.09.01.47.019 Leaf Area Meter (LAM)</v>
      </c>
    </row>
    <row r="4786" spans="1:10" x14ac:dyDescent="0.25">
      <c r="A4786" s="1142">
        <v>2</v>
      </c>
      <c r="B4786" s="1142">
        <v>9</v>
      </c>
      <c r="C4786" s="1142">
        <v>1</v>
      </c>
      <c r="D4786" s="1142">
        <v>47</v>
      </c>
      <c r="E4786" s="1142">
        <v>20</v>
      </c>
      <c r="F4786" s="1143" t="str">
        <f t="shared" si="148"/>
        <v>02.09.01.47.020</v>
      </c>
      <c r="G4786" s="1144"/>
      <c r="H4786" s="1142" t="s">
        <v>5284</v>
      </c>
      <c r="J4786" s="1142" t="str">
        <f t="shared" si="149"/>
        <v>02.09.01.47.020 Liminer Flow Cabinet</v>
      </c>
    </row>
    <row r="4787" spans="1:10" x14ac:dyDescent="0.25">
      <c r="A4787" s="1142">
        <v>2</v>
      </c>
      <c r="B4787" s="1142">
        <v>9</v>
      </c>
      <c r="C4787" s="1142">
        <v>1</v>
      </c>
      <c r="D4787" s="1142">
        <v>47</v>
      </c>
      <c r="E4787" s="1142">
        <v>21</v>
      </c>
      <c r="F4787" s="1143" t="str">
        <f t="shared" si="148"/>
        <v>02.09.01.47.021</v>
      </c>
      <c r="G4787" s="1144"/>
      <c r="H4787" s="1142" t="s">
        <v>5285</v>
      </c>
      <c r="J4787" s="1142" t="str">
        <f t="shared" si="149"/>
        <v>02.09.01.47.021 Liquid N2 Container</v>
      </c>
    </row>
    <row r="4788" spans="1:10" x14ac:dyDescent="0.25">
      <c r="A4788" s="1142">
        <v>2</v>
      </c>
      <c r="B4788" s="1142">
        <v>9</v>
      </c>
      <c r="C4788" s="1142">
        <v>1</v>
      </c>
      <c r="D4788" s="1142">
        <v>47</v>
      </c>
      <c r="E4788" s="1142">
        <v>22</v>
      </c>
      <c r="F4788" s="1143" t="str">
        <f t="shared" si="148"/>
        <v>02.09.01.47.022</v>
      </c>
      <c r="G4788" s="1144"/>
      <c r="H4788" s="1142" t="s">
        <v>4035</v>
      </c>
      <c r="J4788" s="1142" t="str">
        <f t="shared" si="149"/>
        <v>02.09.01.47.022 Load Cell</v>
      </c>
    </row>
    <row r="4789" spans="1:10" x14ac:dyDescent="0.25">
      <c r="A4789" s="1142">
        <v>2</v>
      </c>
      <c r="B4789" s="1142">
        <v>9</v>
      </c>
      <c r="C4789" s="1142">
        <v>1</v>
      </c>
      <c r="D4789" s="1142">
        <v>47</v>
      </c>
      <c r="E4789" s="1142">
        <v>23</v>
      </c>
      <c r="F4789" s="1143" t="str">
        <f t="shared" si="148"/>
        <v>02.09.01.47.023</v>
      </c>
      <c r="G4789" s="1144"/>
      <c r="H4789" s="1142" t="s">
        <v>5286</v>
      </c>
      <c r="J4789" s="1142" t="str">
        <f t="shared" si="149"/>
        <v>02.09.01.47.023 Low Temperature Incubator</v>
      </c>
    </row>
    <row r="4790" spans="1:10" x14ac:dyDescent="0.25">
      <c r="A4790" s="1142">
        <v>2</v>
      </c>
      <c r="B4790" s="1142">
        <v>9</v>
      </c>
      <c r="C4790" s="1142">
        <v>1</v>
      </c>
      <c r="D4790" s="1142">
        <v>47</v>
      </c>
      <c r="E4790" s="1142">
        <v>24</v>
      </c>
      <c r="F4790" s="1143" t="str">
        <f t="shared" si="148"/>
        <v>02.09.01.47.024</v>
      </c>
      <c r="G4790" s="1144"/>
      <c r="H4790" s="1142" t="s">
        <v>5287</v>
      </c>
      <c r="J4790" s="1142" t="str">
        <f t="shared" si="149"/>
        <v>02.09.01.47.024 Macro Balance</v>
      </c>
    </row>
    <row r="4791" spans="1:10" x14ac:dyDescent="0.25">
      <c r="A4791" s="1142">
        <v>2</v>
      </c>
      <c r="B4791" s="1142">
        <v>9</v>
      </c>
      <c r="C4791" s="1142">
        <v>1</v>
      </c>
      <c r="D4791" s="1142">
        <v>47</v>
      </c>
      <c r="E4791" s="1142">
        <v>25</v>
      </c>
      <c r="F4791" s="1143" t="str">
        <f t="shared" si="148"/>
        <v>02.09.01.47.025</v>
      </c>
      <c r="G4791" s="1144"/>
      <c r="H4791" s="1142" t="s">
        <v>5288</v>
      </c>
      <c r="J4791" s="1142" t="str">
        <f t="shared" si="149"/>
        <v>02.09.01.47.025 Meat Grinder</v>
      </c>
    </row>
    <row r="4792" spans="1:10" x14ac:dyDescent="0.25">
      <c r="A4792" s="1142">
        <v>2</v>
      </c>
      <c r="B4792" s="1142">
        <v>9</v>
      </c>
      <c r="C4792" s="1142">
        <v>1</v>
      </c>
      <c r="D4792" s="1142">
        <v>47</v>
      </c>
      <c r="E4792" s="1142">
        <v>26</v>
      </c>
      <c r="F4792" s="1143" t="str">
        <f t="shared" si="148"/>
        <v>02.09.01.47.026</v>
      </c>
      <c r="G4792" s="1144"/>
      <c r="H4792" s="1142" t="s">
        <v>5289</v>
      </c>
      <c r="J4792" s="1142" t="str">
        <f t="shared" si="149"/>
        <v>02.09.01.47.026 Mesin Pencuci Sayuran</v>
      </c>
    </row>
    <row r="4793" spans="1:10" x14ac:dyDescent="0.25">
      <c r="A4793" s="1142">
        <v>2</v>
      </c>
      <c r="B4793" s="1142">
        <v>9</v>
      </c>
      <c r="C4793" s="1142">
        <v>1</v>
      </c>
      <c r="D4793" s="1142">
        <v>47</v>
      </c>
      <c r="E4793" s="1142">
        <v>27</v>
      </c>
      <c r="F4793" s="1143" t="str">
        <f t="shared" si="148"/>
        <v>02.09.01.47.027</v>
      </c>
      <c r="G4793" s="1144"/>
      <c r="H4793" s="1142" t="s">
        <v>5290</v>
      </c>
      <c r="J4793" s="1142" t="str">
        <f t="shared" si="149"/>
        <v>02.09.01.47.027 Mesin Pengepres Buah</v>
      </c>
    </row>
    <row r="4794" spans="1:10" x14ac:dyDescent="0.25">
      <c r="A4794" s="1142">
        <v>2</v>
      </c>
      <c r="B4794" s="1142">
        <v>9</v>
      </c>
      <c r="C4794" s="1142">
        <v>1</v>
      </c>
      <c r="D4794" s="1142">
        <v>47</v>
      </c>
      <c r="E4794" s="1142">
        <v>28</v>
      </c>
      <c r="F4794" s="1143" t="str">
        <f t="shared" si="148"/>
        <v>02.09.01.47.028</v>
      </c>
      <c r="G4794" s="1144"/>
      <c r="H4794" s="1142" t="s">
        <v>5291</v>
      </c>
      <c r="J4794" s="1142" t="str">
        <f t="shared" si="149"/>
        <v>02.09.01.47.028 Mesin Pengolahan Susu</v>
      </c>
    </row>
    <row r="4795" spans="1:10" x14ac:dyDescent="0.25">
      <c r="A4795" s="1142">
        <v>2</v>
      </c>
      <c r="B4795" s="1142">
        <v>9</v>
      </c>
      <c r="C4795" s="1142">
        <v>1</v>
      </c>
      <c r="D4795" s="1142">
        <v>47</v>
      </c>
      <c r="E4795" s="1142">
        <v>29</v>
      </c>
      <c r="F4795" s="1143" t="str">
        <f t="shared" si="148"/>
        <v>02.09.01.47.029</v>
      </c>
      <c r="G4795" s="1144"/>
      <c r="H4795" s="1142" t="s">
        <v>5292</v>
      </c>
      <c r="J4795" s="1142" t="str">
        <f t="shared" si="149"/>
        <v>02.09.01.47.029 Metabolisme Cages + Spirometer</v>
      </c>
    </row>
    <row r="4796" spans="1:10" x14ac:dyDescent="0.25">
      <c r="A4796" s="1142">
        <v>2</v>
      </c>
      <c r="B4796" s="1142">
        <v>9</v>
      </c>
      <c r="C4796" s="1142">
        <v>1</v>
      </c>
      <c r="D4796" s="1142">
        <v>47</v>
      </c>
      <c r="E4796" s="1142">
        <v>30</v>
      </c>
      <c r="F4796" s="1143" t="str">
        <f t="shared" si="148"/>
        <v>02.09.01.47.030</v>
      </c>
      <c r="G4796" s="1144"/>
      <c r="H4796" s="1142" t="s">
        <v>5293</v>
      </c>
      <c r="J4796" s="1142" t="str">
        <f t="shared" si="149"/>
        <v>02.09.01.47.030 Metal Crack/Roughness Detector</v>
      </c>
    </row>
    <row r="4797" spans="1:10" x14ac:dyDescent="0.25">
      <c r="A4797" s="1142">
        <v>2</v>
      </c>
      <c r="B4797" s="1142">
        <v>9</v>
      </c>
      <c r="C4797" s="1142">
        <v>1</v>
      </c>
      <c r="D4797" s="1142">
        <v>47</v>
      </c>
      <c r="E4797" s="1142">
        <v>31</v>
      </c>
      <c r="F4797" s="1143" t="str">
        <f t="shared" si="148"/>
        <v>02.09.01.47.031</v>
      </c>
      <c r="G4797" s="1144"/>
      <c r="H4797" s="1142" t="s">
        <v>5294</v>
      </c>
      <c r="J4797" s="1142" t="str">
        <f t="shared" si="149"/>
        <v>02.09.01.47.031 Maetal Headness Tester</v>
      </c>
    </row>
    <row r="4798" spans="1:10" x14ac:dyDescent="0.25">
      <c r="A4798" s="1142">
        <v>2</v>
      </c>
      <c r="B4798" s="1142">
        <v>9</v>
      </c>
      <c r="C4798" s="1142">
        <v>1</v>
      </c>
      <c r="D4798" s="1142">
        <v>47</v>
      </c>
      <c r="E4798" s="1142">
        <v>32</v>
      </c>
      <c r="F4798" s="1143" t="str">
        <f t="shared" si="148"/>
        <v>02.09.01.47.032</v>
      </c>
      <c r="G4798" s="1144"/>
      <c r="H4798" s="1142" t="s">
        <v>5295</v>
      </c>
      <c r="J4798" s="1142" t="str">
        <f t="shared" si="149"/>
        <v>02.09.01.47.032 Microfuge</v>
      </c>
    </row>
    <row r="4799" spans="1:10" x14ac:dyDescent="0.25">
      <c r="A4799" s="1142">
        <v>2</v>
      </c>
      <c r="B4799" s="1142">
        <v>9</v>
      </c>
      <c r="C4799" s="1142">
        <v>1</v>
      </c>
      <c r="D4799" s="1142">
        <v>47</v>
      </c>
      <c r="E4799" s="1142">
        <v>33</v>
      </c>
      <c r="F4799" s="1143" t="str">
        <f t="shared" si="148"/>
        <v>02.09.01.47.033</v>
      </c>
      <c r="G4799" s="1144"/>
      <c r="H4799" s="1142" t="s">
        <v>5296</v>
      </c>
      <c r="J4799" s="1142" t="str">
        <f t="shared" si="149"/>
        <v>02.09.01.47.033 Micropipette</v>
      </c>
    </row>
    <row r="4800" spans="1:10" x14ac:dyDescent="0.25">
      <c r="A4800" s="1142">
        <v>2</v>
      </c>
      <c r="B4800" s="1142">
        <v>9</v>
      </c>
      <c r="C4800" s="1142">
        <v>1</v>
      </c>
      <c r="D4800" s="1142">
        <v>47</v>
      </c>
      <c r="E4800" s="1142">
        <v>34</v>
      </c>
      <c r="F4800" s="1143" t="str">
        <f t="shared" si="148"/>
        <v>02.09.01.47.034</v>
      </c>
      <c r="G4800" s="1144"/>
      <c r="H4800" s="1142" t="s">
        <v>5297</v>
      </c>
      <c r="J4800" s="1142" t="str">
        <f t="shared" si="149"/>
        <v>02.09.01.47.034 Microscope Discecting</v>
      </c>
    </row>
    <row r="4801" spans="1:10" x14ac:dyDescent="0.25">
      <c r="A4801" s="1142">
        <v>2</v>
      </c>
      <c r="B4801" s="1142">
        <v>9</v>
      </c>
      <c r="C4801" s="1142">
        <v>1</v>
      </c>
      <c r="D4801" s="1142">
        <v>47</v>
      </c>
      <c r="E4801" s="1142">
        <v>35</v>
      </c>
      <c r="F4801" s="1143" t="str">
        <f t="shared" si="148"/>
        <v>02.09.01.47.035</v>
      </c>
      <c r="G4801" s="1144"/>
      <c r="H4801" s="1142" t="s">
        <v>5298</v>
      </c>
      <c r="J4801" s="1142" t="str">
        <f t="shared" si="149"/>
        <v>02.09.01.47.035 Microscope Electron</v>
      </c>
    </row>
    <row r="4802" spans="1:10" x14ac:dyDescent="0.25">
      <c r="A4802" s="1142">
        <v>2</v>
      </c>
      <c r="B4802" s="1142">
        <v>9</v>
      </c>
      <c r="C4802" s="1142">
        <v>1</v>
      </c>
      <c r="D4802" s="1142">
        <v>47</v>
      </c>
      <c r="E4802" s="1142">
        <v>36</v>
      </c>
      <c r="F4802" s="1143" t="str">
        <f t="shared" si="148"/>
        <v>02.09.01.47.036</v>
      </c>
      <c r="G4802" s="1144"/>
      <c r="H4802" s="1142" t="s">
        <v>5299</v>
      </c>
      <c r="J4802" s="1142" t="str">
        <f t="shared" si="149"/>
        <v>02.09.01.47.036 Microscope Flourescence</v>
      </c>
    </row>
    <row r="4803" spans="1:10" x14ac:dyDescent="0.25">
      <c r="A4803" s="1142">
        <v>2</v>
      </c>
      <c r="B4803" s="1142">
        <v>9</v>
      </c>
      <c r="C4803" s="1142">
        <v>1</v>
      </c>
      <c r="D4803" s="1142">
        <v>47</v>
      </c>
      <c r="E4803" s="1142">
        <v>37</v>
      </c>
      <c r="F4803" s="1143" t="str">
        <f t="shared" si="148"/>
        <v>02.09.01.47.037</v>
      </c>
      <c r="G4803" s="1144"/>
      <c r="H4803" s="1142" t="s">
        <v>5300</v>
      </c>
      <c r="J4803" s="1142" t="str">
        <f t="shared" si="149"/>
        <v>02.09.01.47.037 Microscope Inverted</v>
      </c>
    </row>
    <row r="4804" spans="1:10" x14ac:dyDescent="0.25">
      <c r="A4804" s="1142">
        <v>2</v>
      </c>
      <c r="B4804" s="1142">
        <v>9</v>
      </c>
      <c r="C4804" s="1142">
        <v>1</v>
      </c>
      <c r="D4804" s="1142">
        <v>47</v>
      </c>
      <c r="E4804" s="1142">
        <v>38</v>
      </c>
      <c r="F4804" s="1143" t="str">
        <f t="shared" ref="F4804:F4867" si="150">IF(A4804&lt;&gt;"",RIGHT("0"&amp;A4804,2)&amp;"."&amp;RIGHT("0"&amp;B4804,2)&amp;"."&amp;RIGHT("0"&amp;C4804,2)&amp;"."&amp;RIGHT("0"&amp;D4804,2)&amp;"."&amp;IF(LEN(E4804)&lt;3,RIGHT("00"&amp;E4804,3),E4804),"")</f>
        <v>02.09.01.47.038</v>
      </c>
      <c r="G4804" s="1144"/>
      <c r="H4804" s="1142" t="s">
        <v>5301</v>
      </c>
      <c r="J4804" s="1142" t="str">
        <f t="shared" ref="J4804:J4867" si="151">F4804&amp;" "&amp;H4804</f>
        <v>02.09.01.47.038 Microscope Light</v>
      </c>
    </row>
    <row r="4805" spans="1:10" x14ac:dyDescent="0.25">
      <c r="A4805" s="1142">
        <v>2</v>
      </c>
      <c r="B4805" s="1142">
        <v>9</v>
      </c>
      <c r="C4805" s="1142">
        <v>1</v>
      </c>
      <c r="D4805" s="1142">
        <v>47</v>
      </c>
      <c r="E4805" s="1142">
        <v>39</v>
      </c>
      <c r="F4805" s="1143" t="str">
        <f t="shared" si="150"/>
        <v>02.09.01.47.039</v>
      </c>
      <c r="G4805" s="1144"/>
      <c r="H4805" s="1142" t="s">
        <v>5302</v>
      </c>
      <c r="J4805" s="1142" t="str">
        <f t="shared" si="151"/>
        <v>02.09.01.47.039 Microscope Phase Contras</v>
      </c>
    </row>
    <row r="4806" spans="1:10" x14ac:dyDescent="0.25">
      <c r="A4806" s="1142">
        <v>2</v>
      </c>
      <c r="B4806" s="1142">
        <v>9</v>
      </c>
      <c r="C4806" s="1142">
        <v>1</v>
      </c>
      <c r="D4806" s="1142">
        <v>47</v>
      </c>
      <c r="E4806" s="1142">
        <v>40</v>
      </c>
      <c r="F4806" s="1143" t="str">
        <f t="shared" si="150"/>
        <v>02.09.01.47.040</v>
      </c>
      <c r="G4806" s="1144"/>
      <c r="H4806" s="1142" t="s">
        <v>5303</v>
      </c>
      <c r="J4806" s="1142" t="str">
        <f t="shared" si="151"/>
        <v>02.09.01.47.040 Microscope Photomocrograph</v>
      </c>
    </row>
    <row r="4807" spans="1:10" x14ac:dyDescent="0.25">
      <c r="A4807" s="1142">
        <v>2</v>
      </c>
      <c r="B4807" s="1142">
        <v>9</v>
      </c>
      <c r="C4807" s="1142">
        <v>1</v>
      </c>
      <c r="D4807" s="1142">
        <v>47</v>
      </c>
      <c r="E4807" s="1142">
        <v>41</v>
      </c>
      <c r="F4807" s="1143" t="str">
        <f t="shared" si="150"/>
        <v>02.09.01.47.041</v>
      </c>
      <c r="G4807" s="1144"/>
      <c r="H4807" s="1142" t="s">
        <v>5304</v>
      </c>
      <c r="J4807" s="1142" t="str">
        <f t="shared" si="151"/>
        <v>02.09.01.47.041 Microtime</v>
      </c>
    </row>
    <row r="4808" spans="1:10" x14ac:dyDescent="0.25">
      <c r="A4808" s="1142">
        <v>2</v>
      </c>
      <c r="B4808" s="1142">
        <v>9</v>
      </c>
      <c r="C4808" s="1142">
        <v>1</v>
      </c>
      <c r="D4808" s="1142">
        <v>47</v>
      </c>
      <c r="E4808" s="1142">
        <v>42</v>
      </c>
      <c r="F4808" s="1143" t="str">
        <f t="shared" si="150"/>
        <v>02.09.01.47.042</v>
      </c>
      <c r="G4808" s="1144"/>
      <c r="H4808" s="1142" t="s">
        <v>5305</v>
      </c>
      <c r="J4808" s="1142" t="str">
        <f t="shared" si="151"/>
        <v>02.09.01.47.042 Microtone Cryostat</v>
      </c>
    </row>
    <row r="4809" spans="1:10" x14ac:dyDescent="0.25">
      <c r="A4809" s="1142">
        <v>2</v>
      </c>
      <c r="B4809" s="1142">
        <v>9</v>
      </c>
      <c r="C4809" s="1142">
        <v>1</v>
      </c>
      <c r="D4809" s="1142">
        <v>47</v>
      </c>
      <c r="E4809" s="1142">
        <v>43</v>
      </c>
      <c r="F4809" s="1143" t="str">
        <f t="shared" si="150"/>
        <v>02.09.01.47.043</v>
      </c>
      <c r="G4809" s="1144"/>
      <c r="H4809" s="1142" t="s">
        <v>5306</v>
      </c>
      <c r="J4809" s="1142" t="str">
        <f t="shared" si="151"/>
        <v>02.09.01.47.043 Micriwave Oven</v>
      </c>
    </row>
    <row r="4810" spans="1:10" x14ac:dyDescent="0.25">
      <c r="A4810" s="1142">
        <v>2</v>
      </c>
      <c r="B4810" s="1142">
        <v>9</v>
      </c>
      <c r="C4810" s="1142">
        <v>1</v>
      </c>
      <c r="D4810" s="1142">
        <v>47</v>
      </c>
      <c r="E4810" s="1142">
        <v>44</v>
      </c>
      <c r="F4810" s="1143" t="str">
        <f t="shared" si="150"/>
        <v>02.09.01.47.044</v>
      </c>
      <c r="G4810" s="1144"/>
      <c r="H4810" s="1142" t="s">
        <v>5307</v>
      </c>
      <c r="J4810" s="1142" t="str">
        <f t="shared" si="151"/>
        <v>02.09.01.47.044 Milling  Test</v>
      </c>
    </row>
    <row r="4811" spans="1:10" x14ac:dyDescent="0.25">
      <c r="A4811" s="1142">
        <v>2</v>
      </c>
      <c r="B4811" s="1142">
        <v>9</v>
      </c>
      <c r="C4811" s="1142">
        <v>1</v>
      </c>
      <c r="D4811" s="1142">
        <v>47</v>
      </c>
      <c r="E4811" s="1142">
        <v>45</v>
      </c>
      <c r="F4811" s="1143" t="str">
        <f t="shared" si="150"/>
        <v>02.09.01.47.045</v>
      </c>
      <c r="G4811" s="1144"/>
      <c r="H4811" s="1142" t="s">
        <v>5308</v>
      </c>
      <c r="J4811" s="1142" t="str">
        <f t="shared" si="151"/>
        <v>02.09.01.47.045 Model Pilot Plant</v>
      </c>
    </row>
    <row r="4812" spans="1:10" x14ac:dyDescent="0.25">
      <c r="A4812" s="1142">
        <v>2</v>
      </c>
      <c r="B4812" s="1142">
        <v>9</v>
      </c>
      <c r="C4812" s="1142">
        <v>1</v>
      </c>
      <c r="D4812" s="1142">
        <v>47</v>
      </c>
      <c r="E4812" s="1142">
        <v>46</v>
      </c>
      <c r="F4812" s="1143" t="str">
        <f t="shared" si="150"/>
        <v>02.09.01.47.046</v>
      </c>
      <c r="G4812" s="1144"/>
      <c r="H4812" s="1142" t="s">
        <v>5309</v>
      </c>
      <c r="J4812" s="1142" t="str">
        <f t="shared" si="151"/>
        <v>02.09.01.47.046 Multi Chanel Thermometer</v>
      </c>
    </row>
    <row r="4813" spans="1:10" x14ac:dyDescent="0.25">
      <c r="A4813" s="1142">
        <v>2</v>
      </c>
      <c r="B4813" s="1142">
        <v>9</v>
      </c>
      <c r="C4813" s="1142">
        <v>1</v>
      </c>
      <c r="D4813" s="1142">
        <v>47</v>
      </c>
      <c r="E4813" s="1142">
        <v>47</v>
      </c>
      <c r="F4813" s="1143" t="str">
        <f t="shared" si="150"/>
        <v>02.09.01.47.047</v>
      </c>
      <c r="G4813" s="1144"/>
      <c r="H4813" s="1142" t="s">
        <v>5310</v>
      </c>
      <c r="J4813" s="1142" t="str">
        <f t="shared" si="151"/>
        <v>02.09.01.47.047 Milichanel Pippete Dispenser</v>
      </c>
    </row>
    <row r="4814" spans="1:10" x14ac:dyDescent="0.25">
      <c r="A4814" s="1142">
        <v>2</v>
      </c>
      <c r="B4814" s="1142">
        <v>9</v>
      </c>
      <c r="C4814" s="1142">
        <v>1</v>
      </c>
      <c r="D4814" s="1142">
        <v>47</v>
      </c>
      <c r="E4814" s="1142">
        <v>48</v>
      </c>
      <c r="F4814" s="1143" t="str">
        <f t="shared" si="150"/>
        <v>02.09.01.47.048</v>
      </c>
      <c r="G4814" s="1144"/>
      <c r="H4814" s="1142" t="s">
        <v>5311</v>
      </c>
      <c r="J4814" s="1142" t="str">
        <f t="shared" si="151"/>
        <v>02.09.01.47.048 Near Infrared Reflectance</v>
      </c>
    </row>
    <row r="4815" spans="1:10" x14ac:dyDescent="0.25">
      <c r="A4815" s="1142">
        <v>2</v>
      </c>
      <c r="B4815" s="1142">
        <v>9</v>
      </c>
      <c r="C4815" s="1142">
        <v>1</v>
      </c>
      <c r="D4815" s="1142">
        <v>47</v>
      </c>
      <c r="E4815" s="1142">
        <v>49</v>
      </c>
      <c r="F4815" s="1143" t="str">
        <f t="shared" si="150"/>
        <v>02.09.01.47.049</v>
      </c>
      <c r="G4815" s="1144"/>
      <c r="H4815" s="1142" t="s">
        <v>5312</v>
      </c>
      <c r="J4815" s="1142" t="str">
        <f t="shared" si="151"/>
        <v>02.09.01.47.049 Nematoda Separator</v>
      </c>
    </row>
    <row r="4816" spans="1:10" x14ac:dyDescent="0.25">
      <c r="A4816" s="1142">
        <v>2</v>
      </c>
      <c r="B4816" s="1142">
        <v>9</v>
      </c>
      <c r="C4816" s="1142">
        <v>1</v>
      </c>
      <c r="D4816" s="1142">
        <v>47</v>
      </c>
      <c r="E4816" s="1142">
        <v>50</v>
      </c>
      <c r="F4816" s="1143" t="str">
        <f t="shared" si="150"/>
        <v>02.09.01.47.050</v>
      </c>
      <c r="G4816" s="1144"/>
      <c r="H4816" s="1142" t="s">
        <v>5313</v>
      </c>
      <c r="J4816" s="1142" t="str">
        <f t="shared" si="151"/>
        <v>02.09.01.47.050 Neuber Chamber (Cell Counter)</v>
      </c>
    </row>
    <row r="4817" spans="1:10" x14ac:dyDescent="0.25">
      <c r="A4817" s="1142">
        <v>2</v>
      </c>
      <c r="B4817" s="1142">
        <v>9</v>
      </c>
      <c r="C4817" s="1142">
        <v>1</v>
      </c>
      <c r="D4817" s="1142">
        <v>47</v>
      </c>
      <c r="E4817" s="1142">
        <v>51</v>
      </c>
      <c r="F4817" s="1143" t="str">
        <f t="shared" si="150"/>
        <v>02.09.01.47.051</v>
      </c>
      <c r="G4817" s="1144"/>
      <c r="H4817" s="1142" t="s">
        <v>5314</v>
      </c>
      <c r="J4817" s="1142" t="str">
        <f t="shared" si="151"/>
        <v>02.09.01.47.051 Neuber Chamber</v>
      </c>
    </row>
    <row r="4818" spans="1:10" x14ac:dyDescent="0.25">
      <c r="A4818" s="1142">
        <v>2</v>
      </c>
      <c r="B4818" s="1142">
        <v>9</v>
      </c>
      <c r="C4818" s="1142">
        <v>1</v>
      </c>
      <c r="D4818" s="1142">
        <v>47</v>
      </c>
      <c r="E4818" s="1142">
        <v>52</v>
      </c>
      <c r="F4818" s="1143" t="str">
        <f t="shared" si="150"/>
        <v>02.09.01.47.052</v>
      </c>
      <c r="G4818" s="1144"/>
      <c r="H4818" s="1142" t="s">
        <v>5315</v>
      </c>
      <c r="J4818" s="1142" t="str">
        <f t="shared" si="151"/>
        <v>02.09.01.47.052 Cibath</v>
      </c>
    </row>
    <row r="4819" spans="1:10" x14ac:dyDescent="0.25">
      <c r="A4819" s="1142">
        <v>2</v>
      </c>
      <c r="B4819" s="1142">
        <v>9</v>
      </c>
      <c r="C4819" s="1142">
        <v>1</v>
      </c>
      <c r="D4819" s="1142">
        <v>47</v>
      </c>
      <c r="E4819" s="1142">
        <v>53</v>
      </c>
      <c r="F4819" s="1143" t="str">
        <f t="shared" si="150"/>
        <v>02.09.01.47.053</v>
      </c>
      <c r="G4819" s="1144"/>
      <c r="H4819" s="1142" t="s">
        <v>5316</v>
      </c>
      <c r="J4819" s="1142" t="str">
        <f t="shared" si="151"/>
        <v>02.09.01.47.053 Operating Table + Overhead Light</v>
      </c>
    </row>
    <row r="4820" spans="1:10" x14ac:dyDescent="0.25">
      <c r="A4820" s="1142">
        <v>2</v>
      </c>
      <c r="B4820" s="1142">
        <v>9</v>
      </c>
      <c r="C4820" s="1142">
        <v>1</v>
      </c>
      <c r="D4820" s="1142">
        <v>47</v>
      </c>
      <c r="E4820" s="1142">
        <v>54</v>
      </c>
      <c r="F4820" s="1143" t="str">
        <f t="shared" si="150"/>
        <v>02.09.01.47.054</v>
      </c>
      <c r="G4820" s="1144"/>
      <c r="H4820" s="1142" t="s">
        <v>5317</v>
      </c>
      <c r="J4820" s="1142" t="str">
        <f t="shared" si="151"/>
        <v>02.09.01.47.054 Orifice</v>
      </c>
    </row>
    <row r="4821" spans="1:10" x14ac:dyDescent="0.25">
      <c r="A4821" s="1142">
        <v>2</v>
      </c>
      <c r="B4821" s="1142">
        <v>9</v>
      </c>
      <c r="C4821" s="1142">
        <v>1</v>
      </c>
      <c r="D4821" s="1142">
        <v>47</v>
      </c>
      <c r="E4821" s="1142">
        <v>55</v>
      </c>
      <c r="F4821" s="1143" t="str">
        <f t="shared" si="150"/>
        <v>02.09.01.47.055</v>
      </c>
      <c r="G4821" s="1144"/>
      <c r="H4821" s="1142" t="s">
        <v>5318</v>
      </c>
      <c r="J4821" s="1142" t="str">
        <f t="shared" si="151"/>
        <v>02.09.01.47.055 Oxigenmeter</v>
      </c>
    </row>
    <row r="4822" spans="1:10" x14ac:dyDescent="0.25">
      <c r="A4822" s="1142">
        <v>2</v>
      </c>
      <c r="B4822" s="1142">
        <v>9</v>
      </c>
      <c r="C4822" s="1142">
        <v>1</v>
      </c>
      <c r="D4822" s="1142">
        <v>47</v>
      </c>
      <c r="E4822" s="1142">
        <v>56</v>
      </c>
      <c r="F4822" s="1143" t="str">
        <f t="shared" si="150"/>
        <v>02.09.01.47.056</v>
      </c>
      <c r="G4822" s="1144"/>
      <c r="H4822" s="1142" t="s">
        <v>5319</v>
      </c>
      <c r="J4822" s="1142" t="str">
        <f t="shared" si="151"/>
        <v>02.09.01.47.056 Pasteurisasi</v>
      </c>
    </row>
    <row r="4823" spans="1:10" x14ac:dyDescent="0.25">
      <c r="A4823" s="1142">
        <v>2</v>
      </c>
      <c r="B4823" s="1142">
        <v>9</v>
      </c>
      <c r="C4823" s="1142">
        <v>1</v>
      </c>
      <c r="D4823" s="1142">
        <v>47</v>
      </c>
      <c r="E4823" s="1142">
        <v>57</v>
      </c>
      <c r="F4823" s="1143" t="str">
        <f t="shared" si="150"/>
        <v>02.09.01.47.057</v>
      </c>
      <c r="G4823" s="1144"/>
      <c r="H4823" s="1142" t="s">
        <v>5320</v>
      </c>
      <c r="J4823" s="1142" t="str">
        <f t="shared" si="151"/>
        <v>02.09.01.47.057 Pelleting Machine</v>
      </c>
    </row>
    <row r="4824" spans="1:10" x14ac:dyDescent="0.25">
      <c r="A4824" s="1142">
        <v>2</v>
      </c>
      <c r="B4824" s="1142">
        <v>9</v>
      </c>
      <c r="C4824" s="1142">
        <v>1</v>
      </c>
      <c r="D4824" s="1142">
        <v>47</v>
      </c>
      <c r="E4824" s="1142">
        <v>58</v>
      </c>
      <c r="F4824" s="1143" t="str">
        <f t="shared" si="150"/>
        <v>02.09.01.47.058</v>
      </c>
      <c r="G4824" s="1144"/>
      <c r="H4824" s="1142" t="s">
        <v>5321</v>
      </c>
      <c r="J4824" s="1142" t="str">
        <f t="shared" si="151"/>
        <v>02.09.01.47.058 Penetrometer</v>
      </c>
    </row>
    <row r="4825" spans="1:10" x14ac:dyDescent="0.25">
      <c r="A4825" s="1142">
        <v>2</v>
      </c>
      <c r="B4825" s="1142">
        <v>9</v>
      </c>
      <c r="C4825" s="1142">
        <v>1</v>
      </c>
      <c r="D4825" s="1142">
        <v>47</v>
      </c>
      <c r="E4825" s="1142">
        <v>59</v>
      </c>
      <c r="F4825" s="1143" t="str">
        <f t="shared" si="150"/>
        <v>02.09.01.47.059</v>
      </c>
      <c r="G4825" s="1144"/>
      <c r="H4825" s="1142" t="s">
        <v>5322</v>
      </c>
      <c r="J4825" s="1142" t="str">
        <f t="shared" si="151"/>
        <v>02.09.01.47.059 Penggilingan Buah</v>
      </c>
    </row>
    <row r="4826" spans="1:10" x14ac:dyDescent="0.25">
      <c r="A4826" s="1142">
        <v>2</v>
      </c>
      <c r="B4826" s="1142">
        <v>9</v>
      </c>
      <c r="C4826" s="1142">
        <v>1</v>
      </c>
      <c r="D4826" s="1142">
        <v>47</v>
      </c>
      <c r="E4826" s="1142">
        <v>60</v>
      </c>
      <c r="F4826" s="1143" t="str">
        <f t="shared" si="150"/>
        <v>02.09.01.47.060</v>
      </c>
      <c r="G4826" s="1144"/>
      <c r="H4826" s="1142" t="s">
        <v>5323</v>
      </c>
      <c r="J4826" s="1142" t="str">
        <f t="shared" si="151"/>
        <v>02.09.01.47.060 Penggilingan tepung</v>
      </c>
    </row>
    <row r="4827" spans="1:10" x14ac:dyDescent="0.25">
      <c r="A4827" s="1142">
        <v>2</v>
      </c>
      <c r="B4827" s="1142">
        <v>9</v>
      </c>
      <c r="C4827" s="1142">
        <v>1</v>
      </c>
      <c r="D4827" s="1142">
        <v>47</v>
      </c>
      <c r="E4827" s="1142">
        <v>61</v>
      </c>
      <c r="F4827" s="1143" t="str">
        <f t="shared" si="150"/>
        <v>02.09.01.47.061</v>
      </c>
      <c r="G4827" s="1144"/>
      <c r="H4827" s="1142" t="s">
        <v>5324</v>
      </c>
      <c r="J4827" s="1142" t="str">
        <f t="shared" si="151"/>
        <v>02.09.01.47.061 Penutup Botol</v>
      </c>
    </row>
    <row r="4828" spans="1:10" x14ac:dyDescent="0.25">
      <c r="A4828" s="1142">
        <v>2</v>
      </c>
      <c r="B4828" s="1142">
        <v>9</v>
      </c>
      <c r="C4828" s="1142">
        <v>1</v>
      </c>
      <c r="D4828" s="1142">
        <v>47</v>
      </c>
      <c r="E4828" s="1142">
        <v>62</v>
      </c>
      <c r="F4828" s="1143" t="str">
        <f t="shared" si="150"/>
        <v>02.09.01.47.062</v>
      </c>
      <c r="G4828" s="1144"/>
      <c r="H4828" s="1142" t="s">
        <v>5325</v>
      </c>
      <c r="J4828" s="1142" t="str">
        <f t="shared" si="151"/>
        <v>02.09.01.47.062 Personal Komputer</v>
      </c>
    </row>
    <row r="4829" spans="1:10" x14ac:dyDescent="0.25">
      <c r="A4829" s="1142">
        <v>2</v>
      </c>
      <c r="B4829" s="1142">
        <v>9</v>
      </c>
      <c r="C4829" s="1142">
        <v>1</v>
      </c>
      <c r="D4829" s="1142">
        <v>47</v>
      </c>
      <c r="E4829" s="1142">
        <v>63</v>
      </c>
      <c r="F4829" s="1143" t="str">
        <f t="shared" si="150"/>
        <v>02.09.01.47.063</v>
      </c>
      <c r="G4829" s="1144"/>
      <c r="H4829" s="1142" t="s">
        <v>5326</v>
      </c>
      <c r="J4829" s="1142" t="str">
        <f t="shared" si="151"/>
        <v>02.09.01.47.063 Physicrometer Potensial</v>
      </c>
    </row>
    <row r="4830" spans="1:10" x14ac:dyDescent="0.25">
      <c r="A4830" s="1142">
        <v>2</v>
      </c>
      <c r="B4830" s="1142">
        <v>9</v>
      </c>
      <c r="C4830" s="1142">
        <v>1</v>
      </c>
      <c r="D4830" s="1142">
        <v>47</v>
      </c>
      <c r="E4830" s="1142">
        <v>64</v>
      </c>
      <c r="F4830" s="1143" t="str">
        <f t="shared" si="150"/>
        <v>02.09.01.47.064</v>
      </c>
      <c r="G4830" s="1144"/>
      <c r="H4830" s="1142" t="s">
        <v>5327</v>
      </c>
      <c r="J4830" s="1142" t="str">
        <f t="shared" si="151"/>
        <v>02.09.01.47.064 Phytotron</v>
      </c>
    </row>
    <row r="4831" spans="1:10" x14ac:dyDescent="0.25">
      <c r="A4831" s="1142">
        <v>2</v>
      </c>
      <c r="B4831" s="1142">
        <v>9</v>
      </c>
      <c r="C4831" s="1142">
        <v>1</v>
      </c>
      <c r="D4831" s="1142">
        <v>47</v>
      </c>
      <c r="E4831" s="1142">
        <v>65</v>
      </c>
      <c r="F4831" s="1143" t="str">
        <f t="shared" si="150"/>
        <v>02.09.01.47.065</v>
      </c>
      <c r="G4831" s="1144"/>
      <c r="H4831" s="1142" t="s">
        <v>5328</v>
      </c>
      <c r="J4831" s="1142" t="str">
        <f t="shared" si="151"/>
        <v>02.09.01.47.065 Pilot Tube</v>
      </c>
    </row>
    <row r="4832" spans="1:10" x14ac:dyDescent="0.25">
      <c r="A4832" s="1142">
        <v>2</v>
      </c>
      <c r="B4832" s="1142">
        <v>9</v>
      </c>
      <c r="C4832" s="1142">
        <v>1</v>
      </c>
      <c r="D4832" s="1142">
        <v>47</v>
      </c>
      <c r="E4832" s="1142">
        <v>66</v>
      </c>
      <c r="F4832" s="1143" t="str">
        <f t="shared" si="150"/>
        <v>02.09.01.47.066</v>
      </c>
      <c r="G4832" s="1144"/>
      <c r="H4832" s="1142" t="s">
        <v>5329</v>
      </c>
      <c r="J4832" s="1142" t="str">
        <f t="shared" si="151"/>
        <v>02.09.01.47.066 Pippet Machine</v>
      </c>
    </row>
    <row r="4833" spans="1:10" x14ac:dyDescent="0.25">
      <c r="A4833" s="1142">
        <v>2</v>
      </c>
      <c r="B4833" s="1142">
        <v>9</v>
      </c>
      <c r="C4833" s="1142">
        <v>1</v>
      </c>
      <c r="D4833" s="1142">
        <v>47</v>
      </c>
      <c r="E4833" s="1142">
        <v>67</v>
      </c>
      <c r="F4833" s="1143" t="str">
        <f t="shared" si="150"/>
        <v>02.09.01.47.067</v>
      </c>
      <c r="G4833" s="1144"/>
      <c r="H4833" s="1142" t="s">
        <v>5330</v>
      </c>
      <c r="J4833" s="1142" t="str">
        <f t="shared" si="151"/>
        <v>02.09.01.47.067 Planktron Net</v>
      </c>
    </row>
    <row r="4834" spans="1:10" x14ac:dyDescent="0.25">
      <c r="A4834" s="1142">
        <v>2</v>
      </c>
      <c r="B4834" s="1142">
        <v>9</v>
      </c>
      <c r="C4834" s="1142">
        <v>1</v>
      </c>
      <c r="D4834" s="1142">
        <v>47</v>
      </c>
      <c r="E4834" s="1142">
        <v>68</v>
      </c>
      <c r="F4834" s="1143" t="str">
        <f t="shared" si="150"/>
        <v>02.09.01.47.068</v>
      </c>
      <c r="G4834" s="1144"/>
      <c r="H4834" s="1142" t="s">
        <v>5331</v>
      </c>
      <c r="J4834" s="1142" t="str">
        <f t="shared" si="151"/>
        <v>02.09.01.47.068 Platform Balance</v>
      </c>
    </row>
    <row r="4835" spans="1:10" x14ac:dyDescent="0.25">
      <c r="A4835" s="1142">
        <v>2</v>
      </c>
      <c r="B4835" s="1142">
        <v>9</v>
      </c>
      <c r="C4835" s="1142">
        <v>1</v>
      </c>
      <c r="D4835" s="1142">
        <v>47</v>
      </c>
      <c r="E4835" s="1142">
        <v>69</v>
      </c>
      <c r="F4835" s="1143" t="str">
        <f t="shared" si="150"/>
        <v>02.09.01.47.069</v>
      </c>
      <c r="G4835" s="1144"/>
      <c r="H4835" s="1142" t="s">
        <v>5332</v>
      </c>
      <c r="J4835" s="1142" t="str">
        <f t="shared" si="151"/>
        <v>02.09.01.47.069 Polihan</v>
      </c>
    </row>
    <row r="4836" spans="1:10" x14ac:dyDescent="0.25">
      <c r="A4836" s="1142">
        <v>2</v>
      </c>
      <c r="B4836" s="1142">
        <v>9</v>
      </c>
      <c r="C4836" s="1142">
        <v>1</v>
      </c>
      <c r="D4836" s="1142">
        <v>47</v>
      </c>
      <c r="E4836" s="1142">
        <v>70</v>
      </c>
      <c r="F4836" s="1143" t="str">
        <f t="shared" si="150"/>
        <v>02.09.01.47.070</v>
      </c>
      <c r="G4836" s="1144"/>
      <c r="H4836" s="1142" t="s">
        <v>5333</v>
      </c>
      <c r="J4836" s="1142" t="str">
        <f t="shared" si="151"/>
        <v>02.09.01.47.070 Portable Pen Recorder</v>
      </c>
    </row>
    <row r="4837" spans="1:10" x14ac:dyDescent="0.25">
      <c r="A4837" s="1142">
        <v>2</v>
      </c>
      <c r="B4837" s="1142">
        <v>9</v>
      </c>
      <c r="C4837" s="1142">
        <v>1</v>
      </c>
      <c r="D4837" s="1142">
        <v>47</v>
      </c>
      <c r="E4837" s="1142">
        <v>71</v>
      </c>
      <c r="F4837" s="1143" t="str">
        <f t="shared" si="150"/>
        <v>02.09.01.47.071</v>
      </c>
      <c r="G4837" s="1144"/>
      <c r="H4837" s="1142" t="s">
        <v>5334</v>
      </c>
      <c r="J4837" s="1142" t="str">
        <f t="shared" si="151"/>
        <v>02.09.01.47.071 Portable Spectroradimetric Research System</v>
      </c>
    </row>
    <row r="4838" spans="1:10" x14ac:dyDescent="0.25">
      <c r="A4838" s="1142">
        <v>2</v>
      </c>
      <c r="B4838" s="1142">
        <v>9</v>
      </c>
      <c r="C4838" s="1142">
        <v>1</v>
      </c>
      <c r="D4838" s="1142">
        <v>47</v>
      </c>
      <c r="E4838" s="1142">
        <v>72</v>
      </c>
      <c r="F4838" s="1143" t="str">
        <f t="shared" si="150"/>
        <v>02.09.01.47.072</v>
      </c>
      <c r="G4838" s="1144"/>
      <c r="H4838" s="1142" t="s">
        <v>2087</v>
      </c>
      <c r="J4838" s="1142" t="str">
        <f t="shared" si="151"/>
        <v>02.09.01.47.072 Power Conditioner</v>
      </c>
    </row>
    <row r="4839" spans="1:10" x14ac:dyDescent="0.25">
      <c r="A4839" s="1142">
        <v>2</v>
      </c>
      <c r="B4839" s="1142">
        <v>9</v>
      </c>
      <c r="C4839" s="1142">
        <v>1</v>
      </c>
      <c r="D4839" s="1142">
        <v>47</v>
      </c>
      <c r="E4839" s="1142">
        <v>73</v>
      </c>
      <c r="F4839" s="1143" t="str">
        <f t="shared" si="150"/>
        <v>02.09.01.47.073</v>
      </c>
      <c r="G4839" s="1144"/>
      <c r="H4839" s="1142" t="s">
        <v>5335</v>
      </c>
      <c r="J4839" s="1142" t="str">
        <f t="shared" si="151"/>
        <v>02.09.01.47.073 Precooling Apparatus Froced Air</v>
      </c>
    </row>
    <row r="4840" spans="1:10" x14ac:dyDescent="0.25">
      <c r="A4840" s="1142">
        <v>2</v>
      </c>
      <c r="B4840" s="1142">
        <v>9</v>
      </c>
      <c r="C4840" s="1142">
        <v>1</v>
      </c>
      <c r="D4840" s="1142">
        <v>47</v>
      </c>
      <c r="E4840" s="1142">
        <v>74</v>
      </c>
      <c r="F4840" s="1143" t="str">
        <f t="shared" si="150"/>
        <v>02.09.01.47.074</v>
      </c>
      <c r="G4840" s="1144"/>
      <c r="H4840" s="1142" t="s">
        <v>5336</v>
      </c>
      <c r="J4840" s="1142" t="str">
        <f t="shared" si="151"/>
        <v>02.09.01.47.074 Pressure Bomb</v>
      </c>
    </row>
    <row r="4841" spans="1:10" x14ac:dyDescent="0.25">
      <c r="A4841" s="1142">
        <v>2</v>
      </c>
      <c r="B4841" s="1142">
        <v>9</v>
      </c>
      <c r="C4841" s="1142">
        <v>1</v>
      </c>
      <c r="D4841" s="1142">
        <v>47</v>
      </c>
      <c r="E4841" s="1142">
        <v>75</v>
      </c>
      <c r="F4841" s="1143" t="str">
        <f t="shared" si="150"/>
        <v>02.09.01.47.075</v>
      </c>
      <c r="G4841" s="1144"/>
      <c r="H4841" s="1142" t="s">
        <v>5337</v>
      </c>
      <c r="J4841" s="1142" t="str">
        <f t="shared" si="151"/>
        <v>02.09.01.47.075 Prorry Brake for exle</v>
      </c>
    </row>
    <row r="4842" spans="1:10" x14ac:dyDescent="0.25">
      <c r="A4842" s="1142">
        <v>2</v>
      </c>
      <c r="B4842" s="1142">
        <v>9</v>
      </c>
      <c r="C4842" s="1142">
        <v>1</v>
      </c>
      <c r="D4842" s="1142">
        <v>47</v>
      </c>
      <c r="E4842" s="1142">
        <v>76</v>
      </c>
      <c r="F4842" s="1143" t="str">
        <f t="shared" si="150"/>
        <v>02.09.01.47.076</v>
      </c>
      <c r="G4842" s="1144"/>
      <c r="H4842" s="1142" t="s">
        <v>5338</v>
      </c>
      <c r="J4842" s="1142" t="str">
        <f t="shared" si="151"/>
        <v>02.09.01.47.076 Prorry Brake for PTO</v>
      </c>
    </row>
    <row r="4843" spans="1:10" x14ac:dyDescent="0.25">
      <c r="A4843" s="1142">
        <v>2</v>
      </c>
      <c r="B4843" s="1142">
        <v>9</v>
      </c>
      <c r="C4843" s="1142">
        <v>1</v>
      </c>
      <c r="D4843" s="1142">
        <v>47</v>
      </c>
      <c r="E4843" s="1142">
        <v>77</v>
      </c>
      <c r="F4843" s="1143" t="str">
        <f t="shared" si="150"/>
        <v>02.09.01.47.077</v>
      </c>
      <c r="G4843" s="1144"/>
      <c r="H4843" s="1142" t="s">
        <v>5339</v>
      </c>
      <c r="J4843" s="1142" t="str">
        <f t="shared" si="151"/>
        <v>02.09.01.47.077 Pull Tipe Dinamometer</v>
      </c>
    </row>
    <row r="4844" spans="1:10" x14ac:dyDescent="0.25">
      <c r="A4844" s="1142">
        <v>2</v>
      </c>
      <c r="B4844" s="1142">
        <v>9</v>
      </c>
      <c r="C4844" s="1142">
        <v>1</v>
      </c>
      <c r="D4844" s="1142">
        <v>47</v>
      </c>
      <c r="E4844" s="1142">
        <v>78</v>
      </c>
      <c r="F4844" s="1143" t="str">
        <f t="shared" si="150"/>
        <v>02.09.01.47.078</v>
      </c>
      <c r="G4844" s="1144"/>
      <c r="H4844" s="1142" t="s">
        <v>5340</v>
      </c>
      <c r="J4844" s="1142" t="str">
        <f t="shared" si="151"/>
        <v>02.09.01.47.078 Pulper</v>
      </c>
    </row>
    <row r="4845" spans="1:10" x14ac:dyDescent="0.25">
      <c r="A4845" s="1142">
        <v>2</v>
      </c>
      <c r="B4845" s="1142">
        <v>9</v>
      </c>
      <c r="C4845" s="1142">
        <v>1</v>
      </c>
      <c r="D4845" s="1142">
        <v>47</v>
      </c>
      <c r="E4845" s="1142">
        <v>79</v>
      </c>
      <c r="F4845" s="1143" t="str">
        <f t="shared" si="150"/>
        <v>02.09.01.47.079</v>
      </c>
      <c r="G4845" s="1144"/>
      <c r="H4845" s="1142" t="s">
        <v>5341</v>
      </c>
      <c r="J4845" s="1142" t="str">
        <f t="shared" si="151"/>
        <v>02.09.01.47.079 Pump Testing Apparatus</v>
      </c>
    </row>
    <row r="4846" spans="1:10" x14ac:dyDescent="0.25">
      <c r="A4846" s="1142">
        <v>2</v>
      </c>
      <c r="B4846" s="1142">
        <v>9</v>
      </c>
      <c r="C4846" s="1142">
        <v>1</v>
      </c>
      <c r="D4846" s="1142">
        <v>47</v>
      </c>
      <c r="E4846" s="1142">
        <v>80</v>
      </c>
      <c r="F4846" s="1143" t="str">
        <f t="shared" si="150"/>
        <v>02.09.01.47.080</v>
      </c>
      <c r="G4846" s="1144"/>
      <c r="H4846" s="1142" t="s">
        <v>5342</v>
      </c>
      <c r="J4846" s="1142" t="str">
        <f t="shared" si="151"/>
        <v>02.09.01.47.080 Pyrometer</v>
      </c>
    </row>
    <row r="4847" spans="1:10" x14ac:dyDescent="0.25">
      <c r="A4847" s="1142">
        <v>2</v>
      </c>
      <c r="B4847" s="1142">
        <v>9</v>
      </c>
      <c r="C4847" s="1142">
        <v>1</v>
      </c>
      <c r="D4847" s="1142">
        <v>47</v>
      </c>
      <c r="E4847" s="1142">
        <v>81</v>
      </c>
      <c r="F4847" s="1143" t="str">
        <f t="shared" si="150"/>
        <v>02.09.01.47.081</v>
      </c>
      <c r="G4847" s="1144"/>
      <c r="H4847" s="1142" t="s">
        <v>5343</v>
      </c>
      <c r="J4847" s="1142" t="str">
        <f t="shared" si="151"/>
        <v>02.09.01.47.081 Radiotracking Micro Applycator</v>
      </c>
    </row>
    <row r="4848" spans="1:10" x14ac:dyDescent="0.25">
      <c r="A4848" s="1142">
        <v>2</v>
      </c>
      <c r="B4848" s="1142">
        <v>9</v>
      </c>
      <c r="C4848" s="1142">
        <v>1</v>
      </c>
      <c r="D4848" s="1142">
        <v>47</v>
      </c>
      <c r="E4848" s="1142">
        <v>82</v>
      </c>
      <c r="F4848" s="1143" t="str">
        <f t="shared" si="150"/>
        <v>02.09.01.47.082</v>
      </c>
      <c r="G4848" s="1144"/>
      <c r="H4848" s="1142" t="s">
        <v>3117</v>
      </c>
      <c r="J4848" s="1142" t="str">
        <f t="shared" si="151"/>
        <v>02.09.01.47.082 Refrigerator</v>
      </c>
    </row>
    <row r="4849" spans="1:10" x14ac:dyDescent="0.25">
      <c r="A4849" s="1142">
        <v>2</v>
      </c>
      <c r="B4849" s="1142">
        <v>9</v>
      </c>
      <c r="C4849" s="1142">
        <v>1</v>
      </c>
      <c r="D4849" s="1142">
        <v>47</v>
      </c>
      <c r="E4849" s="1142">
        <v>83</v>
      </c>
      <c r="F4849" s="1143" t="str">
        <f t="shared" si="150"/>
        <v>02.09.01.47.083</v>
      </c>
      <c r="G4849" s="1144"/>
      <c r="H4849" s="1142" t="s">
        <v>3088</v>
      </c>
      <c r="J4849" s="1142" t="str">
        <f t="shared" si="151"/>
        <v>02.09.01.47.083 Respirator</v>
      </c>
    </row>
    <row r="4850" spans="1:10" x14ac:dyDescent="0.25">
      <c r="A4850" s="1142">
        <v>2</v>
      </c>
      <c r="B4850" s="1142">
        <v>9</v>
      </c>
      <c r="C4850" s="1142">
        <v>1</v>
      </c>
      <c r="D4850" s="1142">
        <v>47</v>
      </c>
      <c r="E4850" s="1142">
        <v>84</v>
      </c>
      <c r="F4850" s="1143" t="str">
        <f t="shared" si="150"/>
        <v>02.09.01.47.084</v>
      </c>
      <c r="G4850" s="1144"/>
      <c r="H4850" s="1142" t="s">
        <v>4199</v>
      </c>
      <c r="J4850" s="1142" t="str">
        <f t="shared" si="151"/>
        <v>02.09.01.47.084 Respirometer</v>
      </c>
    </row>
    <row r="4851" spans="1:10" x14ac:dyDescent="0.25">
      <c r="A4851" s="1142">
        <v>2</v>
      </c>
      <c r="B4851" s="1142">
        <v>9</v>
      </c>
      <c r="C4851" s="1142">
        <v>1</v>
      </c>
      <c r="D4851" s="1142">
        <v>47</v>
      </c>
      <c r="E4851" s="1142">
        <v>85</v>
      </c>
      <c r="F4851" s="1143" t="str">
        <f t="shared" si="150"/>
        <v>02.09.01.47.085</v>
      </c>
      <c r="G4851" s="1144"/>
      <c r="H4851" s="1142" t="s">
        <v>4593</v>
      </c>
      <c r="J4851" s="1142" t="str">
        <f t="shared" si="151"/>
        <v>02.09.01.47.085 Rotary Evaporator</v>
      </c>
    </row>
    <row r="4852" spans="1:10" x14ac:dyDescent="0.25">
      <c r="A4852" s="1142">
        <v>2</v>
      </c>
      <c r="B4852" s="1142">
        <v>9</v>
      </c>
      <c r="C4852" s="1142">
        <v>1</v>
      </c>
      <c r="D4852" s="1142">
        <v>47</v>
      </c>
      <c r="E4852" s="1142">
        <v>86</v>
      </c>
      <c r="F4852" s="1143" t="str">
        <f t="shared" si="150"/>
        <v>02.09.01.47.086</v>
      </c>
      <c r="G4852" s="1144"/>
      <c r="H4852" s="1142" t="s">
        <v>5344</v>
      </c>
      <c r="J4852" s="1142" t="str">
        <f t="shared" si="151"/>
        <v>02.09.01.47.086 Ruang Aklimatisasi</v>
      </c>
    </row>
    <row r="4853" spans="1:10" x14ac:dyDescent="0.25">
      <c r="A4853" s="1142">
        <v>2</v>
      </c>
      <c r="B4853" s="1142">
        <v>9</v>
      </c>
      <c r="C4853" s="1142">
        <v>1</v>
      </c>
      <c r="D4853" s="1142">
        <v>47</v>
      </c>
      <c r="E4853" s="1142">
        <v>87</v>
      </c>
      <c r="F4853" s="1143" t="str">
        <f t="shared" si="150"/>
        <v>02.09.01.47.087</v>
      </c>
      <c r="G4853" s="1144"/>
      <c r="H4853" s="1142" t="s">
        <v>5345</v>
      </c>
      <c r="J4853" s="1142" t="str">
        <f t="shared" si="151"/>
        <v>02.09.01.47.087 Rubber Hradness Tester</v>
      </c>
    </row>
    <row r="4854" spans="1:10" x14ac:dyDescent="0.25">
      <c r="A4854" s="1142">
        <v>2</v>
      </c>
      <c r="B4854" s="1142">
        <v>9</v>
      </c>
      <c r="C4854" s="1142">
        <v>1</v>
      </c>
      <c r="D4854" s="1142">
        <v>47</v>
      </c>
      <c r="E4854" s="1142">
        <v>88</v>
      </c>
      <c r="F4854" s="1143" t="str">
        <f t="shared" si="150"/>
        <v>02.09.01.47.088</v>
      </c>
      <c r="G4854" s="1144"/>
      <c r="H4854" s="1142" t="s">
        <v>5346</v>
      </c>
      <c r="J4854" s="1142" t="str">
        <f t="shared" si="151"/>
        <v>02.09.01.47.088 Rubber Moisture Tester</v>
      </c>
    </row>
    <row r="4855" spans="1:10" x14ac:dyDescent="0.25">
      <c r="A4855" s="1142">
        <v>2</v>
      </c>
      <c r="B4855" s="1142">
        <v>9</v>
      </c>
      <c r="C4855" s="1142">
        <v>1</v>
      </c>
      <c r="D4855" s="1142">
        <v>47</v>
      </c>
      <c r="E4855" s="1142">
        <v>89</v>
      </c>
      <c r="F4855" s="1143" t="str">
        <f t="shared" si="150"/>
        <v>02.09.01.47.089</v>
      </c>
      <c r="G4855" s="1144"/>
      <c r="H4855" s="1142" t="s">
        <v>3507</v>
      </c>
      <c r="J4855" s="1142" t="str">
        <f t="shared" si="151"/>
        <v>02.09.01.47.089 Scale</v>
      </c>
    </row>
    <row r="4856" spans="1:10" x14ac:dyDescent="0.25">
      <c r="A4856" s="1142">
        <v>2</v>
      </c>
      <c r="B4856" s="1142">
        <v>9</v>
      </c>
      <c r="C4856" s="1142">
        <v>1</v>
      </c>
      <c r="D4856" s="1142">
        <v>47</v>
      </c>
      <c r="E4856" s="1142">
        <v>90</v>
      </c>
      <c r="F4856" s="1143" t="str">
        <f t="shared" si="150"/>
        <v>02.09.01.47.090</v>
      </c>
      <c r="G4856" s="1144"/>
      <c r="H4856" s="1142" t="s">
        <v>5347</v>
      </c>
      <c r="J4856" s="1142" t="str">
        <f t="shared" si="151"/>
        <v>02.09.01.47.090 Scanning Electron Microscopr (SEM/TEM)</v>
      </c>
    </row>
    <row r="4857" spans="1:10" x14ac:dyDescent="0.25">
      <c r="A4857" s="1142">
        <v>2</v>
      </c>
      <c r="B4857" s="1142">
        <v>9</v>
      </c>
      <c r="C4857" s="1142">
        <v>1</v>
      </c>
      <c r="D4857" s="1142">
        <v>47</v>
      </c>
      <c r="E4857" s="1142">
        <v>91</v>
      </c>
      <c r="F4857" s="1143" t="str">
        <f t="shared" si="150"/>
        <v>02.09.01.47.091</v>
      </c>
      <c r="G4857" s="1144"/>
      <c r="H4857" s="1142" t="s">
        <v>5348</v>
      </c>
      <c r="J4857" s="1142" t="str">
        <f t="shared" si="151"/>
        <v>02.09.01.47.091 Seechi Disk</v>
      </c>
    </row>
    <row r="4858" spans="1:10" x14ac:dyDescent="0.25">
      <c r="A4858" s="1142">
        <v>2</v>
      </c>
      <c r="B4858" s="1142">
        <v>9</v>
      </c>
      <c r="C4858" s="1142">
        <v>1</v>
      </c>
      <c r="D4858" s="1142">
        <v>47</v>
      </c>
      <c r="E4858" s="1142">
        <v>92</v>
      </c>
      <c r="F4858" s="1143" t="str">
        <f t="shared" si="150"/>
        <v>02.09.01.47.092</v>
      </c>
      <c r="G4858" s="1144"/>
      <c r="H4858" s="1142" t="s">
        <v>5349</v>
      </c>
      <c r="J4858" s="1142" t="str">
        <f t="shared" si="151"/>
        <v>02.09.01.47.092 Seed Divider</v>
      </c>
    </row>
    <row r="4859" spans="1:10" x14ac:dyDescent="0.25">
      <c r="A4859" s="1142">
        <v>2</v>
      </c>
      <c r="B4859" s="1142">
        <v>9</v>
      </c>
      <c r="C4859" s="1142">
        <v>1</v>
      </c>
      <c r="D4859" s="1142">
        <v>47</v>
      </c>
      <c r="E4859" s="1142">
        <v>93</v>
      </c>
      <c r="F4859" s="1143" t="str">
        <f t="shared" si="150"/>
        <v>02.09.01.47.093</v>
      </c>
      <c r="G4859" s="1144"/>
      <c r="H4859" s="1142" t="s">
        <v>5350</v>
      </c>
      <c r="J4859" s="1142" t="str">
        <f t="shared" si="151"/>
        <v>02.09.01.47.093 Semen dan Embrio Collection Device</v>
      </c>
    </row>
    <row r="4860" spans="1:10" x14ac:dyDescent="0.25">
      <c r="A4860" s="1142">
        <v>2</v>
      </c>
      <c r="B4860" s="1142">
        <v>9</v>
      </c>
      <c r="C4860" s="1142">
        <v>1</v>
      </c>
      <c r="D4860" s="1142">
        <v>47</v>
      </c>
      <c r="E4860" s="1142">
        <v>94</v>
      </c>
      <c r="F4860" s="1143" t="str">
        <f t="shared" si="150"/>
        <v>02.09.01.47.094</v>
      </c>
      <c r="G4860" s="1144"/>
      <c r="H4860" s="1142" t="s">
        <v>4471</v>
      </c>
      <c r="J4860" s="1142" t="str">
        <f t="shared" si="151"/>
        <v>02.09.01.47.094 Shaker</v>
      </c>
    </row>
    <row r="4861" spans="1:10" x14ac:dyDescent="0.25">
      <c r="A4861" s="1142">
        <v>2</v>
      </c>
      <c r="B4861" s="1142">
        <v>9</v>
      </c>
      <c r="C4861" s="1142">
        <v>1</v>
      </c>
      <c r="D4861" s="1142">
        <v>47</v>
      </c>
      <c r="E4861" s="1142">
        <v>95</v>
      </c>
      <c r="F4861" s="1143" t="str">
        <f t="shared" si="150"/>
        <v>02.09.01.47.095</v>
      </c>
      <c r="G4861" s="1144"/>
      <c r="H4861" s="1142" t="s">
        <v>5351</v>
      </c>
      <c r="J4861" s="1142" t="str">
        <f t="shared" si="151"/>
        <v>02.09.01.47.095 Sharp Knife</v>
      </c>
    </row>
    <row r="4862" spans="1:10" x14ac:dyDescent="0.25">
      <c r="A4862" s="1142">
        <v>2</v>
      </c>
      <c r="B4862" s="1142">
        <v>9</v>
      </c>
      <c r="C4862" s="1142">
        <v>1</v>
      </c>
      <c r="D4862" s="1142">
        <v>47</v>
      </c>
      <c r="E4862" s="1142">
        <v>96</v>
      </c>
      <c r="F4862" s="1143" t="str">
        <f t="shared" si="150"/>
        <v>02.09.01.47.096</v>
      </c>
      <c r="G4862" s="1144"/>
      <c r="H4862" s="1142" t="s">
        <v>5352</v>
      </c>
      <c r="J4862" s="1142" t="str">
        <f t="shared" si="151"/>
        <v>02.09.01.47.096 Siever</v>
      </c>
    </row>
    <row r="4863" spans="1:10" x14ac:dyDescent="0.25">
      <c r="A4863" s="1142">
        <v>2</v>
      </c>
      <c r="B4863" s="1142">
        <v>9</v>
      </c>
      <c r="C4863" s="1142">
        <v>1</v>
      </c>
      <c r="D4863" s="1142">
        <v>47</v>
      </c>
      <c r="E4863" s="1142">
        <v>97</v>
      </c>
      <c r="F4863" s="1143" t="str">
        <f t="shared" si="150"/>
        <v>02.09.01.47.097</v>
      </c>
      <c r="G4863" s="1144"/>
      <c r="H4863" s="1142" t="s">
        <v>5353</v>
      </c>
      <c r="J4863" s="1142" t="str">
        <f t="shared" si="151"/>
        <v>02.09.01.47.097 Siro Kent Lamp</v>
      </c>
    </row>
    <row r="4864" spans="1:10" x14ac:dyDescent="0.25">
      <c r="A4864" s="1142">
        <v>2</v>
      </c>
      <c r="B4864" s="1142">
        <v>9</v>
      </c>
      <c r="C4864" s="1142">
        <v>1</v>
      </c>
      <c r="D4864" s="1142">
        <v>47</v>
      </c>
      <c r="E4864" s="1142">
        <v>98</v>
      </c>
      <c r="F4864" s="1143" t="str">
        <f t="shared" si="150"/>
        <v>02.09.01.47.098</v>
      </c>
      <c r="G4864" s="1144"/>
      <c r="H4864" s="1142" t="s">
        <v>5354</v>
      </c>
      <c r="J4864" s="1142" t="str">
        <f t="shared" si="151"/>
        <v>02.09.01.47.098 Sistem Boiler</v>
      </c>
    </row>
    <row r="4865" spans="1:10" x14ac:dyDescent="0.25">
      <c r="A4865" s="1142">
        <v>2</v>
      </c>
      <c r="B4865" s="1142">
        <v>9</v>
      </c>
      <c r="C4865" s="1142">
        <v>1</v>
      </c>
      <c r="D4865" s="1142">
        <v>47</v>
      </c>
      <c r="E4865" s="1142">
        <v>99</v>
      </c>
      <c r="F4865" s="1143" t="str">
        <f t="shared" si="150"/>
        <v>02.09.01.47.099</v>
      </c>
      <c r="G4865" s="1144"/>
      <c r="H4865" s="1142" t="s">
        <v>5355</v>
      </c>
      <c r="J4865" s="1142" t="str">
        <f t="shared" si="151"/>
        <v>02.09.01.47.099 Soil Bin</v>
      </c>
    </row>
    <row r="4866" spans="1:10" x14ac:dyDescent="0.25">
      <c r="A4866" s="1142">
        <v>2</v>
      </c>
      <c r="B4866" s="1142">
        <v>9</v>
      </c>
      <c r="C4866" s="1142">
        <v>1</v>
      </c>
      <c r="D4866" s="1142">
        <v>47</v>
      </c>
      <c r="E4866" s="1142">
        <v>100</v>
      </c>
      <c r="F4866" s="1143" t="str">
        <f t="shared" si="150"/>
        <v>02.09.01.47.100</v>
      </c>
      <c r="G4866" s="1144"/>
      <c r="H4866" s="1142" t="s">
        <v>5356</v>
      </c>
      <c r="J4866" s="1142" t="str">
        <f t="shared" si="151"/>
        <v>02.09.01.47.100 Alat Laboratorium Alat Pertanian A Lain-Lain</v>
      </c>
    </row>
    <row r="4867" spans="1:10" x14ac:dyDescent="0.25">
      <c r="A4867" s="1142">
        <v>2</v>
      </c>
      <c r="B4867" s="1142">
        <v>9</v>
      </c>
      <c r="C4867" s="1142">
        <v>1</v>
      </c>
      <c r="D4867" s="1142">
        <v>48</v>
      </c>
      <c r="E4867" s="1142">
        <v>1</v>
      </c>
      <c r="F4867" s="1143" t="str">
        <f t="shared" si="150"/>
        <v>02.09.01.48.001</v>
      </c>
      <c r="G4867" s="1144"/>
      <c r="H4867" s="1142" t="s">
        <v>5357</v>
      </c>
      <c r="J4867" s="1142" t="str">
        <f t="shared" si="151"/>
        <v>02.09.01.48.001 Soil Hradness Tester</v>
      </c>
    </row>
    <row r="4868" spans="1:10" x14ac:dyDescent="0.25">
      <c r="A4868" s="1142">
        <v>2</v>
      </c>
      <c r="B4868" s="1142">
        <v>9</v>
      </c>
      <c r="C4868" s="1142">
        <v>1</v>
      </c>
      <c r="D4868" s="1142">
        <v>48</v>
      </c>
      <c r="E4868" s="1142">
        <v>2</v>
      </c>
      <c r="F4868" s="1143" t="str">
        <f t="shared" ref="F4868:F4931" si="152">IF(A4868&lt;&gt;"",RIGHT("0"&amp;A4868,2)&amp;"."&amp;RIGHT("0"&amp;B4868,2)&amp;"."&amp;RIGHT("0"&amp;C4868,2)&amp;"."&amp;RIGHT("0"&amp;D4868,2)&amp;"."&amp;IF(LEN(E4868)&lt;3,RIGHT("00"&amp;E4868,3),E4868),"")</f>
        <v>02.09.01.48.002</v>
      </c>
      <c r="G4868" s="1144"/>
      <c r="H4868" s="1142" t="s">
        <v>5358</v>
      </c>
      <c r="J4868" s="1142" t="str">
        <f t="shared" ref="J4868:J4931" si="153">F4868&amp;" "&amp;H4868</f>
        <v>02.09.01.48.002 Soil Hydrometer</v>
      </c>
    </row>
    <row r="4869" spans="1:10" x14ac:dyDescent="0.25">
      <c r="A4869" s="1142">
        <v>2</v>
      </c>
      <c r="B4869" s="1142">
        <v>9</v>
      </c>
      <c r="C4869" s="1142">
        <v>1</v>
      </c>
      <c r="D4869" s="1142">
        <v>48</v>
      </c>
      <c r="E4869" s="1142">
        <v>3</v>
      </c>
      <c r="F4869" s="1143" t="str">
        <f t="shared" si="152"/>
        <v>02.09.01.48.003</v>
      </c>
      <c r="G4869" s="1144"/>
      <c r="H4869" s="1142" t="s">
        <v>5359</v>
      </c>
      <c r="J4869" s="1142" t="str">
        <f t="shared" si="153"/>
        <v>02.09.01.48.003 Soil Moisture Tester</v>
      </c>
    </row>
    <row r="4870" spans="1:10" x14ac:dyDescent="0.25">
      <c r="A4870" s="1142">
        <v>2</v>
      </c>
      <c r="B4870" s="1142">
        <v>9</v>
      </c>
      <c r="C4870" s="1142">
        <v>1</v>
      </c>
      <c r="D4870" s="1142">
        <v>48</v>
      </c>
      <c r="E4870" s="1142">
        <v>4</v>
      </c>
      <c r="F4870" s="1143" t="str">
        <f t="shared" si="152"/>
        <v>02.09.01.48.004</v>
      </c>
      <c r="G4870" s="1144"/>
      <c r="H4870" s="1142" t="s">
        <v>5360</v>
      </c>
      <c r="J4870" s="1142" t="str">
        <f t="shared" si="153"/>
        <v>02.09.01.48.004 Solarimeter</v>
      </c>
    </row>
    <row r="4871" spans="1:10" x14ac:dyDescent="0.25">
      <c r="A4871" s="1142">
        <v>2</v>
      </c>
      <c r="B4871" s="1142">
        <v>9</v>
      </c>
      <c r="C4871" s="1142">
        <v>1</v>
      </c>
      <c r="D4871" s="1142">
        <v>48</v>
      </c>
      <c r="E4871" s="1142">
        <v>5</v>
      </c>
      <c r="F4871" s="1143" t="str">
        <f t="shared" si="152"/>
        <v>02.09.01.48.005</v>
      </c>
      <c r="G4871" s="1144"/>
      <c r="H4871" s="1142" t="s">
        <v>5361</v>
      </c>
      <c r="J4871" s="1142" t="str">
        <f t="shared" si="153"/>
        <v>02.09.01.48.005 Sosis Maker</v>
      </c>
    </row>
    <row r="4872" spans="1:10" x14ac:dyDescent="0.25">
      <c r="A4872" s="1142">
        <v>2</v>
      </c>
      <c r="B4872" s="1142">
        <v>9</v>
      </c>
      <c r="C4872" s="1142">
        <v>1</v>
      </c>
      <c r="D4872" s="1142">
        <v>48</v>
      </c>
      <c r="E4872" s="1142">
        <v>6</v>
      </c>
      <c r="F4872" s="1143" t="str">
        <f t="shared" si="152"/>
        <v>02.09.01.48.006</v>
      </c>
      <c r="G4872" s="1144"/>
      <c r="H4872" s="1142" t="s">
        <v>3547</v>
      </c>
      <c r="J4872" s="1142" t="str">
        <f t="shared" si="153"/>
        <v>02.09.01.48.006 Sound Level Meter</v>
      </c>
    </row>
    <row r="4873" spans="1:10" x14ac:dyDescent="0.25">
      <c r="A4873" s="1142">
        <v>2</v>
      </c>
      <c r="B4873" s="1142">
        <v>9</v>
      </c>
      <c r="C4873" s="1142">
        <v>1</v>
      </c>
      <c r="D4873" s="1142">
        <v>48</v>
      </c>
      <c r="E4873" s="1142">
        <v>7</v>
      </c>
      <c r="F4873" s="1143" t="str">
        <f t="shared" si="152"/>
        <v>02.09.01.48.007</v>
      </c>
      <c r="G4873" s="1144"/>
      <c r="H4873" s="1142" t="s">
        <v>5362</v>
      </c>
      <c r="J4873" s="1142" t="str">
        <f t="shared" si="153"/>
        <v>02.09.01.48.007 Soxtec</v>
      </c>
    </row>
    <row r="4874" spans="1:10" x14ac:dyDescent="0.25">
      <c r="A4874" s="1142">
        <v>2</v>
      </c>
      <c r="B4874" s="1142">
        <v>9</v>
      </c>
      <c r="C4874" s="1142">
        <v>1</v>
      </c>
      <c r="D4874" s="1142">
        <v>48</v>
      </c>
      <c r="E4874" s="1142">
        <v>8</v>
      </c>
      <c r="F4874" s="1143" t="str">
        <f t="shared" si="152"/>
        <v>02.09.01.48.008</v>
      </c>
      <c r="G4874" s="1144"/>
      <c r="H4874" s="1142" t="s">
        <v>5363</v>
      </c>
      <c r="J4874" s="1142" t="str">
        <f t="shared" si="153"/>
        <v>02.09.01.48.008 Soxtec System</v>
      </c>
    </row>
    <row r="4875" spans="1:10" x14ac:dyDescent="0.25">
      <c r="A4875" s="1142">
        <v>2</v>
      </c>
      <c r="B4875" s="1142">
        <v>9</v>
      </c>
      <c r="C4875" s="1142">
        <v>1</v>
      </c>
      <c r="D4875" s="1142">
        <v>48</v>
      </c>
      <c r="E4875" s="1142">
        <v>9</v>
      </c>
      <c r="F4875" s="1143" t="str">
        <f t="shared" si="152"/>
        <v>02.09.01.48.009</v>
      </c>
      <c r="G4875" s="1144"/>
      <c r="H4875" s="1142" t="s">
        <v>5364</v>
      </c>
      <c r="J4875" s="1142" t="str">
        <f t="shared" si="153"/>
        <v>02.09.01.48.009 Spark Tes for Steel</v>
      </c>
    </row>
    <row r="4876" spans="1:10" x14ac:dyDescent="0.25">
      <c r="A4876" s="1142">
        <v>2</v>
      </c>
      <c r="B4876" s="1142">
        <v>9</v>
      </c>
      <c r="C4876" s="1142">
        <v>1</v>
      </c>
      <c r="D4876" s="1142">
        <v>48</v>
      </c>
      <c r="E4876" s="1142">
        <v>10</v>
      </c>
      <c r="F4876" s="1143" t="str">
        <f t="shared" si="152"/>
        <v>02.09.01.48.010</v>
      </c>
      <c r="G4876" s="1144"/>
      <c r="H4876" s="1142" t="s">
        <v>5365</v>
      </c>
      <c r="J4876" s="1142" t="str">
        <f t="shared" si="153"/>
        <v>02.09.01.48.010 Spora Trap</v>
      </c>
    </row>
    <row r="4877" spans="1:10" x14ac:dyDescent="0.25">
      <c r="A4877" s="1142">
        <v>2</v>
      </c>
      <c r="B4877" s="1142">
        <v>9</v>
      </c>
      <c r="C4877" s="1142">
        <v>1</v>
      </c>
      <c r="D4877" s="1142">
        <v>48</v>
      </c>
      <c r="E4877" s="1142">
        <v>11</v>
      </c>
      <c r="F4877" s="1143" t="str">
        <f t="shared" si="152"/>
        <v>02.09.01.48.011</v>
      </c>
      <c r="G4877" s="1144"/>
      <c r="H4877" s="1142" t="s">
        <v>5366</v>
      </c>
      <c r="J4877" s="1142" t="str">
        <f t="shared" si="153"/>
        <v>02.09.01.48.011 Spring Balance</v>
      </c>
    </row>
    <row r="4878" spans="1:10" x14ac:dyDescent="0.25">
      <c r="A4878" s="1142">
        <v>2</v>
      </c>
      <c r="B4878" s="1142">
        <v>9</v>
      </c>
      <c r="C4878" s="1142">
        <v>1</v>
      </c>
      <c r="D4878" s="1142">
        <v>48</v>
      </c>
      <c r="E4878" s="1142">
        <v>12</v>
      </c>
      <c r="F4878" s="1143" t="str">
        <f t="shared" si="152"/>
        <v>02.09.01.48.012</v>
      </c>
      <c r="G4878" s="1144"/>
      <c r="H4878" s="1142" t="s">
        <v>5367</v>
      </c>
      <c r="J4878" s="1142" t="str">
        <f t="shared" si="153"/>
        <v>02.09.01.48.012 Spyral Probe</v>
      </c>
    </row>
    <row r="4879" spans="1:10" x14ac:dyDescent="0.25">
      <c r="A4879" s="1142">
        <v>2</v>
      </c>
      <c r="B4879" s="1142">
        <v>9</v>
      </c>
      <c r="C4879" s="1142">
        <v>1</v>
      </c>
      <c r="D4879" s="1142">
        <v>48</v>
      </c>
      <c r="E4879" s="1142">
        <v>13</v>
      </c>
      <c r="F4879" s="1143" t="str">
        <f t="shared" si="152"/>
        <v>02.09.01.48.013</v>
      </c>
      <c r="G4879" s="1144"/>
      <c r="H4879" s="1142" t="s">
        <v>5368</v>
      </c>
      <c r="J4879" s="1142" t="str">
        <f t="shared" si="153"/>
        <v>02.09.01.48.013 Steam Boiler</v>
      </c>
    </row>
    <row r="4880" spans="1:10" x14ac:dyDescent="0.25">
      <c r="A4880" s="1142">
        <v>2</v>
      </c>
      <c r="B4880" s="1142">
        <v>9</v>
      </c>
      <c r="C4880" s="1142">
        <v>1</v>
      </c>
      <c r="D4880" s="1142">
        <v>48</v>
      </c>
      <c r="E4880" s="1142">
        <v>14</v>
      </c>
      <c r="F4880" s="1143" t="str">
        <f t="shared" si="152"/>
        <v>02.09.01.48.014</v>
      </c>
      <c r="G4880" s="1144"/>
      <c r="H4880" s="1142" t="s">
        <v>5369</v>
      </c>
      <c r="J4880" s="1142" t="str">
        <f t="shared" si="153"/>
        <v>02.09.01.48.014 Steam Generator</v>
      </c>
    </row>
    <row r="4881" spans="1:10" x14ac:dyDescent="0.25">
      <c r="A4881" s="1142">
        <v>2</v>
      </c>
      <c r="B4881" s="1142">
        <v>9</v>
      </c>
      <c r="C4881" s="1142">
        <v>1</v>
      </c>
      <c r="D4881" s="1142">
        <v>48</v>
      </c>
      <c r="E4881" s="1142">
        <v>15</v>
      </c>
      <c r="F4881" s="1143" t="str">
        <f t="shared" si="152"/>
        <v>02.09.01.48.015</v>
      </c>
      <c r="G4881" s="1144"/>
      <c r="H4881" s="1142" t="s">
        <v>5370</v>
      </c>
      <c r="J4881" s="1142" t="str">
        <f t="shared" si="153"/>
        <v>02.09.01.48.015 Steel Ruller</v>
      </c>
    </row>
    <row r="4882" spans="1:10" x14ac:dyDescent="0.25">
      <c r="A4882" s="1142">
        <v>2</v>
      </c>
      <c r="B4882" s="1142">
        <v>9</v>
      </c>
      <c r="C4882" s="1142">
        <v>1</v>
      </c>
      <c r="D4882" s="1142">
        <v>48</v>
      </c>
      <c r="E4882" s="1142">
        <v>16</v>
      </c>
      <c r="F4882" s="1143" t="str">
        <f t="shared" si="152"/>
        <v>02.09.01.48.016</v>
      </c>
      <c r="G4882" s="1144"/>
      <c r="H4882" s="1142" t="s">
        <v>4950</v>
      </c>
      <c r="J4882" s="1142" t="str">
        <f t="shared" si="153"/>
        <v>02.09.01.48.016 Stelo Meter</v>
      </c>
    </row>
    <row r="4883" spans="1:10" x14ac:dyDescent="0.25">
      <c r="A4883" s="1142">
        <v>2</v>
      </c>
      <c r="B4883" s="1142">
        <v>9</v>
      </c>
      <c r="C4883" s="1142">
        <v>1</v>
      </c>
      <c r="D4883" s="1142">
        <v>48</v>
      </c>
      <c r="E4883" s="1142">
        <v>17</v>
      </c>
      <c r="F4883" s="1143" t="str">
        <f t="shared" si="152"/>
        <v>02.09.01.48.017</v>
      </c>
      <c r="G4883" s="1144"/>
      <c r="H4883" s="1142" t="s">
        <v>5371</v>
      </c>
      <c r="J4883" s="1142" t="str">
        <f t="shared" si="153"/>
        <v>02.09.01.48.017 Stck Thermometer</v>
      </c>
    </row>
    <row r="4884" spans="1:10" x14ac:dyDescent="0.25">
      <c r="A4884" s="1142">
        <v>2</v>
      </c>
      <c r="B4884" s="1142">
        <v>9</v>
      </c>
      <c r="C4884" s="1142">
        <v>1</v>
      </c>
      <c r="D4884" s="1142">
        <v>48</v>
      </c>
      <c r="E4884" s="1142">
        <v>18</v>
      </c>
      <c r="F4884" s="1143" t="str">
        <f t="shared" si="152"/>
        <v>02.09.01.48.018</v>
      </c>
      <c r="G4884" s="1144"/>
      <c r="H4884" s="1142" t="s">
        <v>5372</v>
      </c>
      <c r="J4884" s="1142" t="str">
        <f t="shared" si="153"/>
        <v>02.09.01.48.018 Stomacher</v>
      </c>
    </row>
    <row r="4885" spans="1:10" x14ac:dyDescent="0.25">
      <c r="A4885" s="1142">
        <v>2</v>
      </c>
      <c r="B4885" s="1142">
        <v>9</v>
      </c>
      <c r="C4885" s="1142">
        <v>1</v>
      </c>
      <c r="D4885" s="1142">
        <v>48</v>
      </c>
      <c r="E4885" s="1142">
        <v>19</v>
      </c>
      <c r="F4885" s="1143" t="str">
        <f t="shared" si="152"/>
        <v>02.09.01.48.019</v>
      </c>
      <c r="G4885" s="1144"/>
      <c r="H4885" s="1142" t="s">
        <v>5373</v>
      </c>
      <c r="J4885" s="1142" t="str">
        <f t="shared" si="153"/>
        <v>02.09.01.48.019 Strain Amplifier</v>
      </c>
    </row>
    <row r="4886" spans="1:10" x14ac:dyDescent="0.25">
      <c r="A4886" s="1142">
        <v>2</v>
      </c>
      <c r="B4886" s="1142">
        <v>9</v>
      </c>
      <c r="C4886" s="1142">
        <v>1</v>
      </c>
      <c r="D4886" s="1142">
        <v>48</v>
      </c>
      <c r="E4886" s="1142">
        <v>20</v>
      </c>
      <c r="F4886" s="1143" t="str">
        <f t="shared" si="152"/>
        <v>02.09.01.48.020</v>
      </c>
      <c r="G4886" s="1144"/>
      <c r="H4886" s="1142" t="s">
        <v>5374</v>
      </c>
      <c r="J4886" s="1142" t="str">
        <f t="shared" si="153"/>
        <v>02.09.01.48.020 Strain Gauge</v>
      </c>
    </row>
    <row r="4887" spans="1:10" x14ac:dyDescent="0.25">
      <c r="A4887" s="1142">
        <v>2</v>
      </c>
      <c r="B4887" s="1142">
        <v>9</v>
      </c>
      <c r="C4887" s="1142">
        <v>1</v>
      </c>
      <c r="D4887" s="1142">
        <v>48</v>
      </c>
      <c r="E4887" s="1142">
        <v>21</v>
      </c>
      <c r="F4887" s="1143" t="str">
        <f t="shared" si="152"/>
        <v>02.09.01.48.021</v>
      </c>
      <c r="G4887" s="1144"/>
      <c r="H4887" s="1142" t="s">
        <v>5375</v>
      </c>
      <c r="J4887" s="1142" t="str">
        <f t="shared" si="153"/>
        <v>02.09.01.48.021 Superporometer</v>
      </c>
    </row>
    <row r="4888" spans="1:10" x14ac:dyDescent="0.25">
      <c r="A4888" s="1142">
        <v>2</v>
      </c>
      <c r="B4888" s="1142">
        <v>9</v>
      </c>
      <c r="C4888" s="1142">
        <v>1</v>
      </c>
      <c r="D4888" s="1142">
        <v>48</v>
      </c>
      <c r="E4888" s="1142">
        <v>22</v>
      </c>
      <c r="F4888" s="1143" t="str">
        <f t="shared" si="152"/>
        <v>02.09.01.48.022</v>
      </c>
      <c r="G4888" s="1144"/>
      <c r="H4888" s="1142" t="s">
        <v>5376</v>
      </c>
      <c r="J4888" s="1142" t="str">
        <f t="shared" si="153"/>
        <v>02.09.01.48.022 Tape Meter</v>
      </c>
    </row>
    <row r="4889" spans="1:10" x14ac:dyDescent="0.25">
      <c r="A4889" s="1142">
        <v>2</v>
      </c>
      <c r="B4889" s="1142">
        <v>9</v>
      </c>
      <c r="C4889" s="1142">
        <v>1</v>
      </c>
      <c r="D4889" s="1142">
        <v>48</v>
      </c>
      <c r="E4889" s="1142">
        <v>23</v>
      </c>
      <c r="F4889" s="1143" t="str">
        <f t="shared" si="152"/>
        <v>02.09.01.48.023</v>
      </c>
      <c r="G4889" s="1144"/>
      <c r="H4889" s="1142" t="s">
        <v>5377</v>
      </c>
      <c r="J4889" s="1142" t="str">
        <f t="shared" si="153"/>
        <v>02.09.01.48.023 Tendero Meter</v>
      </c>
    </row>
    <row r="4890" spans="1:10" x14ac:dyDescent="0.25">
      <c r="A4890" s="1142">
        <v>2</v>
      </c>
      <c r="B4890" s="1142">
        <v>9</v>
      </c>
      <c r="C4890" s="1142">
        <v>1</v>
      </c>
      <c r="D4890" s="1142">
        <v>48</v>
      </c>
      <c r="E4890" s="1142">
        <v>24</v>
      </c>
      <c r="F4890" s="1143" t="str">
        <f t="shared" si="152"/>
        <v>02.09.01.48.024</v>
      </c>
      <c r="G4890" s="1144"/>
      <c r="H4890" s="1142" t="s">
        <v>5378</v>
      </c>
      <c r="J4890" s="1142" t="str">
        <f t="shared" si="153"/>
        <v>02.09.01.48.024 Test Road</v>
      </c>
    </row>
    <row r="4891" spans="1:10" x14ac:dyDescent="0.25">
      <c r="A4891" s="1142">
        <v>2</v>
      </c>
      <c r="B4891" s="1142">
        <v>9</v>
      </c>
      <c r="C4891" s="1142">
        <v>1</v>
      </c>
      <c r="D4891" s="1142">
        <v>48</v>
      </c>
      <c r="E4891" s="1142">
        <v>25</v>
      </c>
      <c r="F4891" s="1143" t="str">
        <f t="shared" si="152"/>
        <v>02.09.01.48.025</v>
      </c>
      <c r="G4891" s="1144"/>
      <c r="H4891" s="1142" t="s">
        <v>5379</v>
      </c>
      <c r="J4891" s="1142" t="str">
        <f t="shared" si="153"/>
        <v>02.09.01.48.025 Thermocoupe</v>
      </c>
    </row>
    <row r="4892" spans="1:10" x14ac:dyDescent="0.25">
      <c r="A4892" s="1142">
        <v>2</v>
      </c>
      <c r="B4892" s="1142">
        <v>9</v>
      </c>
      <c r="C4892" s="1142">
        <v>1</v>
      </c>
      <c r="D4892" s="1142">
        <v>48</v>
      </c>
      <c r="E4892" s="1142">
        <v>26</v>
      </c>
      <c r="F4892" s="1143" t="str">
        <f t="shared" si="152"/>
        <v>02.09.01.48.026</v>
      </c>
      <c r="G4892" s="1144"/>
      <c r="H4892" s="1142" t="s">
        <v>5380</v>
      </c>
      <c r="J4892" s="1142" t="str">
        <f t="shared" si="153"/>
        <v>02.09.01.48.026 Thermohidrometer</v>
      </c>
    </row>
    <row r="4893" spans="1:10" x14ac:dyDescent="0.25">
      <c r="A4893" s="1142">
        <v>2</v>
      </c>
      <c r="B4893" s="1142">
        <v>9</v>
      </c>
      <c r="C4893" s="1142">
        <v>1</v>
      </c>
      <c r="D4893" s="1142">
        <v>48</v>
      </c>
      <c r="E4893" s="1142">
        <v>27</v>
      </c>
      <c r="F4893" s="1143" t="str">
        <f t="shared" si="152"/>
        <v>02.09.01.48.027</v>
      </c>
      <c r="G4893" s="1144"/>
      <c r="H4893" s="1142" t="s">
        <v>5381</v>
      </c>
      <c r="J4893" s="1142" t="str">
        <f t="shared" si="153"/>
        <v>02.09.01.48.027 Thermostatic Box</v>
      </c>
    </row>
    <row r="4894" spans="1:10" x14ac:dyDescent="0.25">
      <c r="A4894" s="1142">
        <v>2</v>
      </c>
      <c r="B4894" s="1142">
        <v>9</v>
      </c>
      <c r="C4894" s="1142">
        <v>1</v>
      </c>
      <c r="D4894" s="1142">
        <v>48</v>
      </c>
      <c r="E4894" s="1142">
        <v>28</v>
      </c>
      <c r="F4894" s="1143" t="str">
        <f t="shared" si="152"/>
        <v>02.09.01.48.028</v>
      </c>
      <c r="G4894" s="1144"/>
      <c r="H4894" s="1142" t="s">
        <v>5382</v>
      </c>
      <c r="J4894" s="1142" t="str">
        <f t="shared" si="153"/>
        <v>02.09.01.48.028 Thermostalic Cabinet</v>
      </c>
    </row>
    <row r="4895" spans="1:10" x14ac:dyDescent="0.25">
      <c r="A4895" s="1142">
        <v>2</v>
      </c>
      <c r="B4895" s="1142">
        <v>9</v>
      </c>
      <c r="C4895" s="1142">
        <v>1</v>
      </c>
      <c r="D4895" s="1142">
        <v>48</v>
      </c>
      <c r="E4895" s="1142">
        <v>29</v>
      </c>
      <c r="F4895" s="1143" t="str">
        <f t="shared" si="152"/>
        <v>02.09.01.48.029</v>
      </c>
      <c r="G4895" s="1144"/>
      <c r="H4895" s="1142" t="s">
        <v>5383</v>
      </c>
      <c r="J4895" s="1142" t="str">
        <f t="shared" si="153"/>
        <v>02.09.01.48.029 Timer Lab</v>
      </c>
    </row>
    <row r="4896" spans="1:10" x14ac:dyDescent="0.25">
      <c r="A4896" s="1142">
        <v>2</v>
      </c>
      <c r="B4896" s="1142">
        <v>9</v>
      </c>
      <c r="C4896" s="1142">
        <v>1</v>
      </c>
      <c r="D4896" s="1142">
        <v>48</v>
      </c>
      <c r="E4896" s="1142">
        <v>30</v>
      </c>
      <c r="F4896" s="1143" t="str">
        <f t="shared" si="152"/>
        <v>02.09.01.48.030</v>
      </c>
      <c r="G4896" s="1144"/>
      <c r="H4896" s="1142" t="s">
        <v>5384</v>
      </c>
      <c r="J4896" s="1142" t="str">
        <f t="shared" si="153"/>
        <v>02.09.01.48.030 Tintometer</v>
      </c>
    </row>
    <row r="4897" spans="1:10" x14ac:dyDescent="0.25">
      <c r="A4897" s="1142">
        <v>2</v>
      </c>
      <c r="B4897" s="1142">
        <v>9</v>
      </c>
      <c r="C4897" s="1142">
        <v>1</v>
      </c>
      <c r="D4897" s="1142">
        <v>48</v>
      </c>
      <c r="E4897" s="1142">
        <v>31</v>
      </c>
      <c r="F4897" s="1143" t="str">
        <f t="shared" si="152"/>
        <v>02.09.01.48.031</v>
      </c>
      <c r="G4897" s="1144"/>
      <c r="H4897" s="1142" t="s">
        <v>5385</v>
      </c>
      <c r="J4897" s="1142" t="str">
        <f t="shared" si="153"/>
        <v>02.09.01.48.031 Tissue Block</v>
      </c>
    </row>
    <row r="4898" spans="1:10" x14ac:dyDescent="0.25">
      <c r="A4898" s="1142">
        <v>2</v>
      </c>
      <c r="B4898" s="1142">
        <v>9</v>
      </c>
      <c r="C4898" s="1142">
        <v>1</v>
      </c>
      <c r="D4898" s="1142">
        <v>48</v>
      </c>
      <c r="E4898" s="1142">
        <v>32</v>
      </c>
      <c r="F4898" s="1143" t="str">
        <f t="shared" si="152"/>
        <v>02.09.01.48.032</v>
      </c>
      <c r="G4898" s="1144"/>
      <c r="H4898" s="1142" t="s">
        <v>5386</v>
      </c>
      <c r="J4898" s="1142" t="str">
        <f t="shared" si="153"/>
        <v>02.09.01.48.032 Tissue Grinder</v>
      </c>
    </row>
    <row r="4899" spans="1:10" x14ac:dyDescent="0.25">
      <c r="A4899" s="1142">
        <v>2</v>
      </c>
      <c r="B4899" s="1142">
        <v>9</v>
      </c>
      <c r="C4899" s="1142">
        <v>1</v>
      </c>
      <c r="D4899" s="1142">
        <v>48</v>
      </c>
      <c r="E4899" s="1142">
        <v>33</v>
      </c>
      <c r="F4899" s="1143" t="str">
        <f t="shared" si="152"/>
        <v>02.09.01.48.033</v>
      </c>
      <c r="G4899" s="1144"/>
      <c r="H4899" s="1142" t="s">
        <v>5387</v>
      </c>
      <c r="J4899" s="1142" t="str">
        <f t="shared" si="153"/>
        <v>02.09.01.48.033 Tissue Processor</v>
      </c>
    </row>
    <row r="4900" spans="1:10" x14ac:dyDescent="0.25">
      <c r="A4900" s="1142">
        <v>2</v>
      </c>
      <c r="B4900" s="1142">
        <v>9</v>
      </c>
      <c r="C4900" s="1142">
        <v>1</v>
      </c>
      <c r="D4900" s="1142">
        <v>48</v>
      </c>
      <c r="E4900" s="1142">
        <v>34</v>
      </c>
      <c r="F4900" s="1143" t="str">
        <f t="shared" si="152"/>
        <v>02.09.01.48.034</v>
      </c>
      <c r="G4900" s="1144"/>
      <c r="H4900" s="1142" t="s">
        <v>5388</v>
      </c>
      <c r="J4900" s="1142" t="str">
        <f t="shared" si="153"/>
        <v>02.09.01.48.034 Tissue Tek</v>
      </c>
    </row>
    <row r="4901" spans="1:10" x14ac:dyDescent="0.25">
      <c r="A4901" s="1142">
        <v>2</v>
      </c>
      <c r="B4901" s="1142">
        <v>9</v>
      </c>
      <c r="C4901" s="1142">
        <v>1</v>
      </c>
      <c r="D4901" s="1142">
        <v>48</v>
      </c>
      <c r="E4901" s="1142">
        <v>35</v>
      </c>
      <c r="F4901" s="1143" t="str">
        <f t="shared" si="152"/>
        <v>02.09.01.48.035</v>
      </c>
      <c r="G4901" s="1144"/>
      <c r="H4901" s="1142" t="s">
        <v>5389</v>
      </c>
      <c r="J4901" s="1142" t="str">
        <f t="shared" si="153"/>
        <v>02.09.01.48.035 TLC Scanner</v>
      </c>
    </row>
    <row r="4902" spans="1:10" x14ac:dyDescent="0.25">
      <c r="A4902" s="1142">
        <v>2</v>
      </c>
      <c r="B4902" s="1142">
        <v>9</v>
      </c>
      <c r="C4902" s="1142">
        <v>1</v>
      </c>
      <c r="D4902" s="1142">
        <v>48</v>
      </c>
      <c r="E4902" s="1142">
        <v>36</v>
      </c>
      <c r="F4902" s="1143" t="str">
        <f t="shared" si="152"/>
        <v>02.09.01.48.036</v>
      </c>
      <c r="G4902" s="1144"/>
      <c r="H4902" s="1142" t="s">
        <v>5390</v>
      </c>
      <c r="J4902" s="1142" t="str">
        <f t="shared" si="153"/>
        <v>02.09.01.48.036 Toploading Balance</v>
      </c>
    </row>
    <row r="4903" spans="1:10" x14ac:dyDescent="0.25">
      <c r="A4903" s="1142">
        <v>2</v>
      </c>
      <c r="B4903" s="1142">
        <v>9</v>
      </c>
      <c r="C4903" s="1142">
        <v>1</v>
      </c>
      <c r="D4903" s="1142">
        <v>48</v>
      </c>
      <c r="E4903" s="1142">
        <v>37</v>
      </c>
      <c r="F4903" s="1143" t="str">
        <f t="shared" si="152"/>
        <v>02.09.01.48.037</v>
      </c>
      <c r="G4903" s="1144"/>
      <c r="H4903" s="1142" t="s">
        <v>5391</v>
      </c>
      <c r="J4903" s="1142" t="str">
        <f t="shared" si="153"/>
        <v>02.09.01.48.037 Torque Sensor</v>
      </c>
    </row>
    <row r="4904" spans="1:10" x14ac:dyDescent="0.25">
      <c r="A4904" s="1142">
        <v>2</v>
      </c>
      <c r="B4904" s="1142">
        <v>9</v>
      </c>
      <c r="C4904" s="1142">
        <v>1</v>
      </c>
      <c r="D4904" s="1142">
        <v>48</v>
      </c>
      <c r="E4904" s="1142">
        <v>38</v>
      </c>
      <c r="F4904" s="1143" t="str">
        <f t="shared" si="152"/>
        <v>02.09.01.48.038</v>
      </c>
      <c r="G4904" s="1144"/>
      <c r="H4904" s="1142" t="s">
        <v>5392</v>
      </c>
      <c r="J4904" s="1142" t="str">
        <f t="shared" si="153"/>
        <v>02.09.01.48.038 Transducer Strain Indicator</v>
      </c>
    </row>
    <row r="4905" spans="1:10" x14ac:dyDescent="0.25">
      <c r="A4905" s="1142">
        <v>2</v>
      </c>
      <c r="B4905" s="1142">
        <v>9</v>
      </c>
      <c r="C4905" s="1142">
        <v>1</v>
      </c>
      <c r="D4905" s="1142">
        <v>48</v>
      </c>
      <c r="E4905" s="1142">
        <v>39</v>
      </c>
      <c r="F4905" s="1143" t="str">
        <f t="shared" si="152"/>
        <v>02.09.01.48.039</v>
      </c>
      <c r="G4905" s="1144"/>
      <c r="H4905" s="1142" t="s">
        <v>5393</v>
      </c>
      <c r="J4905" s="1142" t="str">
        <f t="shared" si="153"/>
        <v>02.09.01.48.039 Transimulator</v>
      </c>
    </row>
    <row r="4906" spans="1:10" x14ac:dyDescent="0.25">
      <c r="A4906" s="1142">
        <v>2</v>
      </c>
      <c r="B4906" s="1142">
        <v>9</v>
      </c>
      <c r="C4906" s="1142">
        <v>1</v>
      </c>
      <c r="D4906" s="1142">
        <v>48</v>
      </c>
      <c r="E4906" s="1142">
        <v>40</v>
      </c>
      <c r="F4906" s="1143" t="str">
        <f t="shared" si="152"/>
        <v>02.09.01.48.040</v>
      </c>
      <c r="G4906" s="1144"/>
      <c r="H4906" s="1142" t="s">
        <v>5394</v>
      </c>
      <c r="J4906" s="1142" t="str">
        <f t="shared" si="153"/>
        <v>02.09.01.48.040 TS Detector</v>
      </c>
    </row>
    <row r="4907" spans="1:10" x14ac:dyDescent="0.25">
      <c r="A4907" s="1142">
        <v>2</v>
      </c>
      <c r="B4907" s="1142">
        <v>9</v>
      </c>
      <c r="C4907" s="1142">
        <v>1</v>
      </c>
      <c r="D4907" s="1142">
        <v>48</v>
      </c>
      <c r="E4907" s="1142">
        <v>41</v>
      </c>
      <c r="F4907" s="1143" t="str">
        <f t="shared" si="152"/>
        <v>02.09.01.48.041</v>
      </c>
      <c r="G4907" s="1144"/>
      <c r="H4907" s="1142" t="s">
        <v>5395</v>
      </c>
      <c r="J4907" s="1142" t="str">
        <f t="shared" si="153"/>
        <v>02.09.01.48.041 Ultra Centrifuge</v>
      </c>
    </row>
    <row r="4908" spans="1:10" x14ac:dyDescent="0.25">
      <c r="A4908" s="1142">
        <v>2</v>
      </c>
      <c r="B4908" s="1142">
        <v>9</v>
      </c>
      <c r="C4908" s="1142">
        <v>1</v>
      </c>
      <c r="D4908" s="1142">
        <v>48</v>
      </c>
      <c r="E4908" s="1142">
        <v>42</v>
      </c>
      <c r="F4908" s="1143" t="str">
        <f t="shared" si="152"/>
        <v>02.09.01.48.042</v>
      </c>
      <c r="G4908" s="1144"/>
      <c r="H4908" s="1142" t="s">
        <v>5396</v>
      </c>
      <c r="J4908" s="1142" t="str">
        <f t="shared" si="153"/>
        <v>02.09.01.48.042 Ultrasonic Cell Disrupter</v>
      </c>
    </row>
    <row r="4909" spans="1:10" x14ac:dyDescent="0.25">
      <c r="A4909" s="1142">
        <v>2</v>
      </c>
      <c r="B4909" s="1142">
        <v>9</v>
      </c>
      <c r="C4909" s="1142">
        <v>1</v>
      </c>
      <c r="D4909" s="1142">
        <v>48</v>
      </c>
      <c r="E4909" s="1142">
        <v>43</v>
      </c>
      <c r="F4909" s="1143" t="str">
        <f t="shared" si="152"/>
        <v>02.09.01.48.043</v>
      </c>
      <c r="G4909" s="1144"/>
      <c r="H4909" s="1142" t="s">
        <v>5397</v>
      </c>
      <c r="J4909" s="1142" t="str">
        <f t="shared" si="153"/>
        <v>02.09.01.48.043 Ultra X Moisture Meter</v>
      </c>
    </row>
    <row r="4910" spans="1:10" x14ac:dyDescent="0.25">
      <c r="A4910" s="1142">
        <v>2</v>
      </c>
      <c r="B4910" s="1142">
        <v>9</v>
      </c>
      <c r="C4910" s="1142">
        <v>1</v>
      </c>
      <c r="D4910" s="1142">
        <v>48</v>
      </c>
      <c r="E4910" s="1142">
        <v>44</v>
      </c>
      <c r="F4910" s="1143" t="str">
        <f t="shared" si="152"/>
        <v>02.09.01.48.044</v>
      </c>
      <c r="G4910" s="1144"/>
      <c r="H4910" s="1142" t="s">
        <v>5398</v>
      </c>
      <c r="J4910" s="1142" t="str">
        <f t="shared" si="153"/>
        <v>02.09.01.48.044 Unit Ekstraksi</v>
      </c>
    </row>
    <row r="4911" spans="1:10" x14ac:dyDescent="0.25">
      <c r="A4911" s="1142">
        <v>2</v>
      </c>
      <c r="B4911" s="1142">
        <v>9</v>
      </c>
      <c r="C4911" s="1142">
        <v>1</v>
      </c>
      <c r="D4911" s="1142">
        <v>48</v>
      </c>
      <c r="E4911" s="1142">
        <v>45</v>
      </c>
      <c r="F4911" s="1143" t="str">
        <f t="shared" si="152"/>
        <v>02.09.01.48.045</v>
      </c>
      <c r="G4911" s="1144"/>
      <c r="H4911" s="1142" t="s">
        <v>5399</v>
      </c>
      <c r="J4911" s="1142" t="str">
        <f t="shared" si="153"/>
        <v>02.09.01.48.045 Unit Fitraasi</v>
      </c>
    </row>
    <row r="4912" spans="1:10" x14ac:dyDescent="0.25">
      <c r="A4912" s="1142">
        <v>2</v>
      </c>
      <c r="B4912" s="1142">
        <v>9</v>
      </c>
      <c r="C4912" s="1142">
        <v>1</v>
      </c>
      <c r="D4912" s="1142">
        <v>48</v>
      </c>
      <c r="E4912" s="1142">
        <v>46</v>
      </c>
      <c r="F4912" s="1143" t="str">
        <f t="shared" si="152"/>
        <v>02.09.01.48.046</v>
      </c>
      <c r="G4912" s="1144"/>
      <c r="H4912" s="1142" t="s">
        <v>5400</v>
      </c>
      <c r="J4912" s="1142" t="str">
        <f t="shared" si="153"/>
        <v>02.09.01.48.046 Unit pengalengan</v>
      </c>
    </row>
    <row r="4913" spans="1:10" x14ac:dyDescent="0.25">
      <c r="A4913" s="1142">
        <v>2</v>
      </c>
      <c r="B4913" s="1142">
        <v>9</v>
      </c>
      <c r="C4913" s="1142">
        <v>1</v>
      </c>
      <c r="D4913" s="1142">
        <v>48</v>
      </c>
      <c r="E4913" s="1142">
        <v>47</v>
      </c>
      <c r="F4913" s="1143" t="str">
        <f t="shared" si="152"/>
        <v>02.09.01.48.047</v>
      </c>
      <c r="G4913" s="1144"/>
      <c r="H4913" s="1142" t="s">
        <v>5401</v>
      </c>
      <c r="J4913" s="1142" t="str">
        <f t="shared" si="153"/>
        <v>02.09.01.48.047 Unit Pengering</v>
      </c>
    </row>
    <row r="4914" spans="1:10" x14ac:dyDescent="0.25">
      <c r="A4914" s="1142">
        <v>2</v>
      </c>
      <c r="B4914" s="1142">
        <v>9</v>
      </c>
      <c r="C4914" s="1142">
        <v>1</v>
      </c>
      <c r="D4914" s="1142">
        <v>48</v>
      </c>
      <c r="E4914" s="1142">
        <v>48</v>
      </c>
      <c r="F4914" s="1143" t="str">
        <f t="shared" si="152"/>
        <v>02.09.01.48.048</v>
      </c>
      <c r="G4914" s="1144"/>
      <c r="H4914" s="1142" t="s">
        <v>5402</v>
      </c>
      <c r="J4914" s="1142" t="str">
        <f t="shared" si="153"/>
        <v>02.09.01.48.048 Unit Penggilingan</v>
      </c>
    </row>
    <row r="4915" spans="1:10" x14ac:dyDescent="0.25">
      <c r="A4915" s="1142">
        <v>2</v>
      </c>
      <c r="B4915" s="1142">
        <v>9</v>
      </c>
      <c r="C4915" s="1142">
        <v>1</v>
      </c>
      <c r="D4915" s="1142">
        <v>48</v>
      </c>
      <c r="E4915" s="1142">
        <v>49</v>
      </c>
      <c r="F4915" s="1143" t="str">
        <f t="shared" si="152"/>
        <v>02.09.01.48.049</v>
      </c>
      <c r="G4915" s="1144"/>
      <c r="H4915" s="1142" t="s">
        <v>5403</v>
      </c>
      <c r="J4915" s="1142" t="str">
        <f t="shared" si="153"/>
        <v>02.09.01.48.049 Unit Sterilisasi</v>
      </c>
    </row>
    <row r="4916" spans="1:10" x14ac:dyDescent="0.25">
      <c r="A4916" s="1142">
        <v>2</v>
      </c>
      <c r="B4916" s="1142">
        <v>9</v>
      </c>
      <c r="C4916" s="1142">
        <v>1</v>
      </c>
      <c r="D4916" s="1142">
        <v>48</v>
      </c>
      <c r="E4916" s="1142">
        <v>50</v>
      </c>
      <c r="F4916" s="1143" t="str">
        <f t="shared" si="152"/>
        <v>02.09.01.48.050</v>
      </c>
      <c r="G4916" s="1144"/>
      <c r="H4916" s="1142" t="s">
        <v>5404</v>
      </c>
      <c r="J4916" s="1142" t="str">
        <f t="shared" si="153"/>
        <v>02.09.01.48.050 UV-VIS Spectrophotometer</v>
      </c>
    </row>
    <row r="4917" spans="1:10" x14ac:dyDescent="0.25">
      <c r="A4917" s="1142">
        <v>2</v>
      </c>
      <c r="B4917" s="1142">
        <v>9</v>
      </c>
      <c r="C4917" s="1142">
        <v>1</v>
      </c>
      <c r="D4917" s="1142">
        <v>48</v>
      </c>
      <c r="E4917" s="1142">
        <v>51</v>
      </c>
      <c r="F4917" s="1143" t="str">
        <f t="shared" si="152"/>
        <v>02.09.01.48.051</v>
      </c>
      <c r="G4917" s="1144"/>
      <c r="H4917" s="1142" t="s">
        <v>5405</v>
      </c>
      <c r="J4917" s="1142" t="str">
        <f t="shared" si="153"/>
        <v>02.09.01.48.051 Vacum Tester</v>
      </c>
    </row>
    <row r="4918" spans="1:10" x14ac:dyDescent="0.25">
      <c r="A4918" s="1142">
        <v>2</v>
      </c>
      <c r="B4918" s="1142">
        <v>9</v>
      </c>
      <c r="C4918" s="1142">
        <v>1</v>
      </c>
      <c r="D4918" s="1142">
        <v>48</v>
      </c>
      <c r="E4918" s="1142">
        <v>52</v>
      </c>
      <c r="F4918" s="1143" t="str">
        <f t="shared" si="152"/>
        <v>02.09.01.48.052</v>
      </c>
      <c r="G4918" s="1144"/>
      <c r="H4918" s="1142" t="s">
        <v>5406</v>
      </c>
      <c r="J4918" s="1142" t="str">
        <f t="shared" si="153"/>
        <v>02.09.01.48.052 Vacum Evaporator</v>
      </c>
    </row>
    <row r="4919" spans="1:10" x14ac:dyDescent="0.25">
      <c r="A4919" s="1142">
        <v>2</v>
      </c>
      <c r="B4919" s="1142">
        <v>9</v>
      </c>
      <c r="C4919" s="1142">
        <v>1</v>
      </c>
      <c r="D4919" s="1142">
        <v>48</v>
      </c>
      <c r="E4919" s="1142">
        <v>53</v>
      </c>
      <c r="F4919" s="1143" t="str">
        <f t="shared" si="152"/>
        <v>02.09.01.48.053</v>
      </c>
      <c r="G4919" s="1144"/>
      <c r="H4919" s="1142" t="s">
        <v>5407</v>
      </c>
      <c r="J4919" s="1142" t="str">
        <f t="shared" si="153"/>
        <v>02.09.01.48.053 Vacum Oven</v>
      </c>
    </row>
    <row r="4920" spans="1:10" x14ac:dyDescent="0.25">
      <c r="A4920" s="1142">
        <v>2</v>
      </c>
      <c r="B4920" s="1142">
        <v>9</v>
      </c>
      <c r="C4920" s="1142">
        <v>1</v>
      </c>
      <c r="D4920" s="1142">
        <v>48</v>
      </c>
      <c r="E4920" s="1142">
        <v>54</v>
      </c>
      <c r="F4920" s="1143" t="str">
        <f t="shared" si="152"/>
        <v>02.09.01.48.054</v>
      </c>
      <c r="G4920" s="1144"/>
      <c r="H4920" s="1142" t="s">
        <v>5408</v>
      </c>
      <c r="J4920" s="1142" t="str">
        <f t="shared" si="153"/>
        <v>02.09.01.48.054 Variable Resistor</v>
      </c>
    </row>
    <row r="4921" spans="1:10" x14ac:dyDescent="0.25">
      <c r="A4921" s="1142">
        <v>2</v>
      </c>
      <c r="B4921" s="1142">
        <v>9</v>
      </c>
      <c r="C4921" s="1142">
        <v>1</v>
      </c>
      <c r="D4921" s="1142">
        <v>48</v>
      </c>
      <c r="E4921" s="1142">
        <v>55</v>
      </c>
      <c r="F4921" s="1143" t="str">
        <f t="shared" si="152"/>
        <v>02.09.01.48.055</v>
      </c>
      <c r="G4921" s="1144"/>
      <c r="H4921" s="1142" t="s">
        <v>5409</v>
      </c>
      <c r="J4921" s="1142" t="str">
        <f t="shared" si="153"/>
        <v>02.09.01.48.055 Variable Speed</v>
      </c>
    </row>
    <row r="4922" spans="1:10" x14ac:dyDescent="0.25">
      <c r="A4922" s="1142">
        <v>2</v>
      </c>
      <c r="B4922" s="1142">
        <v>9</v>
      </c>
      <c r="C4922" s="1142">
        <v>1</v>
      </c>
      <c r="D4922" s="1142">
        <v>48</v>
      </c>
      <c r="E4922" s="1142">
        <v>56</v>
      </c>
      <c r="F4922" s="1143" t="str">
        <f t="shared" si="152"/>
        <v>02.09.01.48.056</v>
      </c>
      <c r="G4922" s="1144"/>
      <c r="H4922" s="1142" t="s">
        <v>5410</v>
      </c>
      <c r="J4922" s="1142" t="str">
        <f t="shared" si="153"/>
        <v>02.09.01.48.056 Vernier Calliper</v>
      </c>
    </row>
    <row r="4923" spans="1:10" x14ac:dyDescent="0.25">
      <c r="A4923" s="1142">
        <v>2</v>
      </c>
      <c r="B4923" s="1142">
        <v>9</v>
      </c>
      <c r="C4923" s="1142">
        <v>1</v>
      </c>
      <c r="D4923" s="1142">
        <v>48</v>
      </c>
      <c r="E4923" s="1142">
        <v>57</v>
      </c>
      <c r="F4923" s="1143" t="str">
        <f t="shared" si="152"/>
        <v>02.09.01.48.057</v>
      </c>
      <c r="G4923" s="1144"/>
      <c r="H4923" s="1142" t="s">
        <v>5411</v>
      </c>
      <c r="J4923" s="1142" t="str">
        <f t="shared" si="153"/>
        <v>02.09.01.48.057 Vibrometer</v>
      </c>
    </row>
    <row r="4924" spans="1:10" x14ac:dyDescent="0.25">
      <c r="A4924" s="1142">
        <v>2</v>
      </c>
      <c r="B4924" s="1142">
        <v>9</v>
      </c>
      <c r="C4924" s="1142">
        <v>1</v>
      </c>
      <c r="D4924" s="1142">
        <v>48</v>
      </c>
      <c r="E4924" s="1142">
        <v>58</v>
      </c>
      <c r="F4924" s="1143" t="str">
        <f t="shared" si="152"/>
        <v>02.09.01.48.058</v>
      </c>
      <c r="G4924" s="1144"/>
      <c r="H4924" s="1142" t="s">
        <v>5412</v>
      </c>
      <c r="J4924" s="1142" t="str">
        <f t="shared" si="153"/>
        <v>02.09.01.48.058 Voluimetic Glass</v>
      </c>
    </row>
    <row r="4925" spans="1:10" x14ac:dyDescent="0.25">
      <c r="A4925" s="1142">
        <v>2</v>
      </c>
      <c r="B4925" s="1142">
        <v>9</v>
      </c>
      <c r="C4925" s="1142">
        <v>1</v>
      </c>
      <c r="D4925" s="1142">
        <v>48</v>
      </c>
      <c r="E4925" s="1142">
        <v>59</v>
      </c>
      <c r="F4925" s="1143" t="str">
        <f t="shared" si="152"/>
        <v>02.09.01.48.059</v>
      </c>
      <c r="G4925" s="1144"/>
      <c r="H4925" s="1142" t="s">
        <v>5413</v>
      </c>
      <c r="J4925" s="1142" t="str">
        <f t="shared" si="153"/>
        <v>02.09.01.48.059 Vortec Mixer</v>
      </c>
    </row>
    <row r="4926" spans="1:10" x14ac:dyDescent="0.25">
      <c r="A4926" s="1142">
        <v>2</v>
      </c>
      <c r="B4926" s="1142">
        <v>9</v>
      </c>
      <c r="C4926" s="1142">
        <v>1</v>
      </c>
      <c r="D4926" s="1142">
        <v>48</v>
      </c>
      <c r="E4926" s="1142">
        <v>60</v>
      </c>
      <c r="F4926" s="1143" t="str">
        <f t="shared" si="152"/>
        <v>02.09.01.48.060</v>
      </c>
      <c r="G4926" s="1144"/>
      <c r="H4926" s="1142" t="s">
        <v>5414</v>
      </c>
      <c r="J4926" s="1142" t="str">
        <f t="shared" si="153"/>
        <v>02.09.01.48.060 Warburgh Apparatus</v>
      </c>
    </row>
    <row r="4927" spans="1:10" x14ac:dyDescent="0.25">
      <c r="A4927" s="1142">
        <v>2</v>
      </c>
      <c r="B4927" s="1142">
        <v>9</v>
      </c>
      <c r="C4927" s="1142">
        <v>1</v>
      </c>
      <c r="D4927" s="1142">
        <v>48</v>
      </c>
      <c r="E4927" s="1142">
        <v>61</v>
      </c>
      <c r="F4927" s="1143" t="str">
        <f t="shared" si="152"/>
        <v>02.09.01.48.061</v>
      </c>
      <c r="G4927" s="1144"/>
      <c r="H4927" s="1142" t="s">
        <v>5415</v>
      </c>
      <c r="J4927" s="1142" t="str">
        <f t="shared" si="153"/>
        <v>02.09.01.48.061 Water Analysis Test Kit</v>
      </c>
    </row>
    <row r="4928" spans="1:10" x14ac:dyDescent="0.25">
      <c r="A4928" s="1142">
        <v>2</v>
      </c>
      <c r="B4928" s="1142">
        <v>9</v>
      </c>
      <c r="C4928" s="1142">
        <v>1</v>
      </c>
      <c r="D4928" s="1142">
        <v>48</v>
      </c>
      <c r="E4928" s="1142">
        <v>62</v>
      </c>
      <c r="F4928" s="1143" t="str">
        <f t="shared" si="152"/>
        <v>02.09.01.48.062</v>
      </c>
      <c r="G4928" s="1144"/>
      <c r="H4928" s="1142" t="s">
        <v>5416</v>
      </c>
      <c r="J4928" s="1142" t="str">
        <f t="shared" si="153"/>
        <v>02.09.01.48.062 Water Chille Bath</v>
      </c>
    </row>
    <row r="4929" spans="1:10" x14ac:dyDescent="0.25">
      <c r="A4929" s="1142">
        <v>2</v>
      </c>
      <c r="B4929" s="1142">
        <v>9</v>
      </c>
      <c r="C4929" s="1142">
        <v>1</v>
      </c>
      <c r="D4929" s="1142">
        <v>48</v>
      </c>
      <c r="E4929" s="1142">
        <v>63</v>
      </c>
      <c r="F4929" s="1143" t="str">
        <f t="shared" si="152"/>
        <v>02.09.01.48.063</v>
      </c>
      <c r="G4929" s="1144"/>
      <c r="H4929" s="1142" t="s">
        <v>5417</v>
      </c>
      <c r="J4929" s="1142" t="str">
        <f t="shared" si="153"/>
        <v>02.09.01.48.063 Water Deinozer</v>
      </c>
    </row>
    <row r="4930" spans="1:10" x14ac:dyDescent="0.25">
      <c r="A4930" s="1142">
        <v>2</v>
      </c>
      <c r="B4930" s="1142">
        <v>9</v>
      </c>
      <c r="C4930" s="1142">
        <v>1</v>
      </c>
      <c r="D4930" s="1142">
        <v>48</v>
      </c>
      <c r="E4930" s="1142">
        <v>64</v>
      </c>
      <c r="F4930" s="1143" t="str">
        <f t="shared" si="152"/>
        <v>02.09.01.48.064</v>
      </c>
      <c r="G4930" s="1144"/>
      <c r="H4930" s="1142" t="s">
        <v>5418</v>
      </c>
      <c r="J4930" s="1142" t="str">
        <f t="shared" si="153"/>
        <v>02.09.01.48.064 Water Destilation Unit</v>
      </c>
    </row>
    <row r="4931" spans="1:10" x14ac:dyDescent="0.25">
      <c r="A4931" s="1142">
        <v>2</v>
      </c>
      <c r="B4931" s="1142">
        <v>9</v>
      </c>
      <c r="C4931" s="1142">
        <v>1</v>
      </c>
      <c r="D4931" s="1142">
        <v>48</v>
      </c>
      <c r="E4931" s="1142">
        <v>65</v>
      </c>
      <c r="F4931" s="1143" t="str">
        <f t="shared" si="152"/>
        <v>02.09.01.48.065</v>
      </c>
      <c r="G4931" s="1144"/>
      <c r="H4931" s="1142" t="s">
        <v>5419</v>
      </c>
      <c r="J4931" s="1142" t="str">
        <f t="shared" si="153"/>
        <v>02.09.01.48.065 Water Destilation Purifier</v>
      </c>
    </row>
    <row r="4932" spans="1:10" x14ac:dyDescent="0.25">
      <c r="A4932" s="1142">
        <v>2</v>
      </c>
      <c r="B4932" s="1142">
        <v>9</v>
      </c>
      <c r="C4932" s="1142">
        <v>1</v>
      </c>
      <c r="D4932" s="1142">
        <v>48</v>
      </c>
      <c r="E4932" s="1142">
        <v>66</v>
      </c>
      <c r="F4932" s="1143" t="str">
        <f t="shared" ref="F4932:F4995" si="154">IF(A4932&lt;&gt;"",RIGHT("0"&amp;A4932,2)&amp;"."&amp;RIGHT("0"&amp;B4932,2)&amp;"."&amp;RIGHT("0"&amp;C4932,2)&amp;"."&amp;RIGHT("0"&amp;D4932,2)&amp;"."&amp;IF(LEN(E4932)&lt;3,RIGHT("00"&amp;E4932,3),E4932),"")</f>
        <v>02.09.01.48.066</v>
      </c>
      <c r="G4932" s="1144"/>
      <c r="H4932" s="1142" t="s">
        <v>5420</v>
      </c>
      <c r="J4932" s="1142" t="str">
        <f t="shared" ref="J4932:J4995" si="155">F4932&amp;" "&amp;H4932</f>
        <v>02.09.01.48.066 Water Inspectore</v>
      </c>
    </row>
    <row r="4933" spans="1:10" x14ac:dyDescent="0.25">
      <c r="A4933" s="1142">
        <v>2</v>
      </c>
      <c r="B4933" s="1142">
        <v>9</v>
      </c>
      <c r="C4933" s="1142">
        <v>1</v>
      </c>
      <c r="D4933" s="1142">
        <v>48</v>
      </c>
      <c r="E4933" s="1142">
        <v>67</v>
      </c>
      <c r="F4933" s="1143" t="str">
        <f t="shared" si="154"/>
        <v>02.09.01.48.067</v>
      </c>
      <c r="G4933" s="1144"/>
      <c r="H4933" s="1142" t="s">
        <v>5421</v>
      </c>
      <c r="J4933" s="1142" t="str">
        <f t="shared" si="155"/>
        <v>02.09.01.48.067 Water Pressure Pump Test</v>
      </c>
    </row>
    <row r="4934" spans="1:10" x14ac:dyDescent="0.25">
      <c r="A4934" s="1142">
        <v>2</v>
      </c>
      <c r="B4934" s="1142">
        <v>9</v>
      </c>
      <c r="C4934" s="1142">
        <v>1</v>
      </c>
      <c r="D4934" s="1142">
        <v>48</v>
      </c>
      <c r="E4934" s="1142">
        <v>68</v>
      </c>
      <c r="F4934" s="1143" t="str">
        <f t="shared" si="154"/>
        <v>02.09.01.48.068</v>
      </c>
      <c r="G4934" s="1144"/>
      <c r="H4934" s="1142" t="s">
        <v>5422</v>
      </c>
      <c r="J4934" s="1142" t="str">
        <f t="shared" si="155"/>
        <v>02.09.01.48.068 Water Sanpler</v>
      </c>
    </row>
    <row r="4935" spans="1:10" x14ac:dyDescent="0.25">
      <c r="A4935" s="1142">
        <v>2</v>
      </c>
      <c r="B4935" s="1142">
        <v>9</v>
      </c>
      <c r="C4935" s="1142">
        <v>1</v>
      </c>
      <c r="D4935" s="1142">
        <v>48</v>
      </c>
      <c r="E4935" s="1142">
        <v>69</v>
      </c>
      <c r="F4935" s="1143" t="str">
        <f t="shared" si="154"/>
        <v>02.09.01.48.069</v>
      </c>
      <c r="G4935" s="1144"/>
      <c r="H4935" s="1142" t="s">
        <v>5423</v>
      </c>
      <c r="J4935" s="1142" t="str">
        <f t="shared" si="155"/>
        <v>02.09.01.48.069 Water Bath (Snake, Still)</v>
      </c>
    </row>
    <row r="4936" spans="1:10" x14ac:dyDescent="0.25">
      <c r="A4936" s="1142">
        <v>2</v>
      </c>
      <c r="B4936" s="1142">
        <v>9</v>
      </c>
      <c r="C4936" s="1142">
        <v>1</v>
      </c>
      <c r="D4936" s="1142">
        <v>48</v>
      </c>
      <c r="E4936" s="1142">
        <v>70</v>
      </c>
      <c r="F4936" s="1143" t="str">
        <f t="shared" si="154"/>
        <v>02.09.01.48.070</v>
      </c>
      <c r="G4936" s="1144"/>
      <c r="H4936" s="1142" t="s">
        <v>5424</v>
      </c>
      <c r="J4936" s="1142" t="str">
        <f t="shared" si="155"/>
        <v>02.09.01.48.070 Watt Meter</v>
      </c>
    </row>
    <row r="4937" spans="1:10" x14ac:dyDescent="0.25">
      <c r="A4937" s="1142">
        <v>2</v>
      </c>
      <c r="B4937" s="1142">
        <v>9</v>
      </c>
      <c r="C4937" s="1142">
        <v>1</v>
      </c>
      <c r="D4937" s="1142">
        <v>48</v>
      </c>
      <c r="E4937" s="1142">
        <v>71</v>
      </c>
      <c r="F4937" s="1143" t="str">
        <f t="shared" si="154"/>
        <v>02.09.01.48.071</v>
      </c>
      <c r="G4937" s="1144"/>
      <c r="H4937" s="1142" t="s">
        <v>5425</v>
      </c>
      <c r="J4937" s="1142" t="str">
        <f t="shared" si="155"/>
        <v>02.09.01.48.071 Whiteness Meter</v>
      </c>
    </row>
    <row r="4938" spans="1:10" x14ac:dyDescent="0.25">
      <c r="A4938" s="1142">
        <v>2</v>
      </c>
      <c r="B4938" s="1142">
        <v>9</v>
      </c>
      <c r="C4938" s="1142">
        <v>1</v>
      </c>
      <c r="D4938" s="1142">
        <v>48</v>
      </c>
      <c r="E4938" s="1142">
        <v>72</v>
      </c>
      <c r="F4938" s="1143" t="str">
        <f t="shared" si="154"/>
        <v>02.09.01.48.072</v>
      </c>
      <c r="G4938" s="1144"/>
      <c r="H4938" s="1142" t="s">
        <v>5426</v>
      </c>
      <c r="J4938" s="1142" t="str">
        <f t="shared" si="155"/>
        <v>02.09.01.48.072 Whiteness Tester</v>
      </c>
    </row>
    <row r="4939" spans="1:10" x14ac:dyDescent="0.25">
      <c r="A4939" s="1142">
        <v>2</v>
      </c>
      <c r="B4939" s="1142">
        <v>9</v>
      </c>
      <c r="C4939" s="1142">
        <v>1</v>
      </c>
      <c r="D4939" s="1142">
        <v>48</v>
      </c>
      <c r="E4939" s="1142">
        <v>73</v>
      </c>
      <c r="F4939" s="1143" t="str">
        <f t="shared" si="154"/>
        <v>02.09.01.48.073</v>
      </c>
      <c r="G4939" s="1144"/>
      <c r="H4939" s="1142" t="s">
        <v>5427</v>
      </c>
      <c r="J4939" s="1142" t="str">
        <f t="shared" si="155"/>
        <v>02.09.01.48.073 Willey Mill</v>
      </c>
    </row>
    <row r="4940" spans="1:10" x14ac:dyDescent="0.25">
      <c r="A4940" s="1142">
        <v>2</v>
      </c>
      <c r="B4940" s="1142">
        <v>9</v>
      </c>
      <c r="C4940" s="1142">
        <v>1</v>
      </c>
      <c r="D4940" s="1142">
        <v>48</v>
      </c>
      <c r="E4940" s="1142">
        <v>74</v>
      </c>
      <c r="F4940" s="1143" t="str">
        <f t="shared" si="154"/>
        <v>02.09.01.48.074</v>
      </c>
      <c r="G4940" s="1144"/>
      <c r="H4940" s="1142" t="s">
        <v>5428</v>
      </c>
      <c r="J4940" s="1142" t="str">
        <f t="shared" si="155"/>
        <v>02.09.01.48.074 winniwing Test</v>
      </c>
    </row>
    <row r="4941" spans="1:10" x14ac:dyDescent="0.25">
      <c r="A4941" s="1142">
        <v>2</v>
      </c>
      <c r="B4941" s="1142">
        <v>9</v>
      </c>
      <c r="C4941" s="1142">
        <v>1</v>
      </c>
      <c r="D4941" s="1142">
        <v>48</v>
      </c>
      <c r="E4941" s="1142">
        <v>75</v>
      </c>
      <c r="F4941" s="1143" t="str">
        <f t="shared" si="154"/>
        <v>02.09.01.48.075</v>
      </c>
      <c r="G4941" s="1144"/>
      <c r="H4941" s="1142" t="s">
        <v>5429</v>
      </c>
      <c r="J4941" s="1142" t="str">
        <f t="shared" si="155"/>
        <v>02.09.01.48.075 Yuicer</v>
      </c>
    </row>
    <row r="4942" spans="1:10" x14ac:dyDescent="0.25">
      <c r="A4942" s="1142">
        <v>2</v>
      </c>
      <c r="B4942" s="1142">
        <v>9</v>
      </c>
      <c r="C4942" s="1142">
        <v>1</v>
      </c>
      <c r="D4942" s="1142">
        <v>48</v>
      </c>
      <c r="E4942" s="1142">
        <v>76</v>
      </c>
      <c r="F4942" s="1143" t="str">
        <f t="shared" si="154"/>
        <v>02.09.01.48.076</v>
      </c>
      <c r="G4942" s="1144"/>
      <c r="H4942" s="1142" t="s">
        <v>5430</v>
      </c>
      <c r="J4942" s="1142" t="str">
        <f t="shared" si="155"/>
        <v>02.09.01.48.076 Alat Lab. Pertanian B Lainnya</v>
      </c>
    </row>
    <row r="4943" spans="1:10" x14ac:dyDescent="0.25">
      <c r="A4943" s="1142">
        <v>2</v>
      </c>
      <c r="B4943" s="1142">
        <v>9</v>
      </c>
      <c r="C4943" s="1142">
        <v>1</v>
      </c>
      <c r="D4943" s="1142">
        <v>49</v>
      </c>
      <c r="E4943" s="1142">
        <v>1</v>
      </c>
      <c r="F4943" s="1143" t="str">
        <f t="shared" si="154"/>
        <v>02.09.01.49.001</v>
      </c>
      <c r="G4943" s="1144"/>
      <c r="H4943" s="1142" t="s">
        <v>5431</v>
      </c>
      <c r="J4943" s="1142" t="str">
        <f t="shared" si="155"/>
        <v>02.09.01.49.001 Alat Ukur</v>
      </c>
    </row>
    <row r="4944" spans="1:10" x14ac:dyDescent="0.25">
      <c r="A4944" s="1142">
        <v>2</v>
      </c>
      <c r="B4944" s="1142">
        <v>9</v>
      </c>
      <c r="C4944" s="1142">
        <v>1</v>
      </c>
      <c r="D4944" s="1142">
        <v>49</v>
      </c>
      <c r="E4944" s="1142">
        <v>2</v>
      </c>
      <c r="F4944" s="1143" t="str">
        <f t="shared" si="154"/>
        <v>02.09.01.49.002</v>
      </c>
      <c r="G4944" s="1144"/>
      <c r="H4944" s="1142" t="s">
        <v>5432</v>
      </c>
      <c r="J4944" s="1142" t="str">
        <f t="shared" si="155"/>
        <v>02.09.01.49.002 Perkakas</v>
      </c>
    </row>
    <row r="4945" spans="1:10" x14ac:dyDescent="0.25">
      <c r="A4945" s="1142">
        <v>2</v>
      </c>
      <c r="B4945" s="1142">
        <v>9</v>
      </c>
      <c r="C4945" s="1142">
        <v>1</v>
      </c>
      <c r="D4945" s="1142">
        <v>49</v>
      </c>
      <c r="E4945" s="1142">
        <v>3</v>
      </c>
      <c r="F4945" s="1143" t="str">
        <f t="shared" si="154"/>
        <v>02.09.01.49.003</v>
      </c>
      <c r="G4945" s="1144"/>
      <c r="H4945" s="1142" t="s">
        <v>5433</v>
      </c>
      <c r="J4945" s="1142" t="str">
        <f t="shared" si="155"/>
        <v>02.09.01.49.003 Alat Lab. Elektronika &amp; Daya Lain-Lain</v>
      </c>
    </row>
    <row r="4946" spans="1:10" x14ac:dyDescent="0.25">
      <c r="A4946" s="1142">
        <v>2</v>
      </c>
      <c r="B4946" s="1142">
        <v>9</v>
      </c>
      <c r="C4946" s="1142">
        <v>1</v>
      </c>
      <c r="D4946" s="1142">
        <v>50</v>
      </c>
      <c r="E4946" s="1142">
        <v>1</v>
      </c>
      <c r="F4946" s="1143" t="str">
        <f t="shared" si="154"/>
        <v>02.09.01.50.001</v>
      </c>
      <c r="G4946" s="1144"/>
      <c r="H4946" s="1142" t="s">
        <v>5434</v>
      </c>
      <c r="J4946" s="1142" t="str">
        <f t="shared" si="155"/>
        <v>02.09.01.50.001 Fotovol (Sel Surya)</v>
      </c>
    </row>
    <row r="4947" spans="1:10" x14ac:dyDescent="0.25">
      <c r="A4947" s="1142">
        <v>2</v>
      </c>
      <c r="B4947" s="1142">
        <v>9</v>
      </c>
      <c r="C4947" s="1142">
        <v>1</v>
      </c>
      <c r="D4947" s="1142">
        <v>50</v>
      </c>
      <c r="E4947" s="1142">
        <v>2</v>
      </c>
      <c r="F4947" s="1143" t="str">
        <f t="shared" si="154"/>
        <v>02.09.01.50.002</v>
      </c>
      <c r="G4947" s="1144"/>
      <c r="H4947" s="1142" t="s">
        <v>5435</v>
      </c>
      <c r="J4947" s="1142" t="str">
        <f t="shared" si="155"/>
        <v>02.09.01.50.002 Alat Pemanas Surya</v>
      </c>
    </row>
    <row r="4948" spans="1:10" x14ac:dyDescent="0.25">
      <c r="A4948" s="1142">
        <v>2</v>
      </c>
      <c r="B4948" s="1142">
        <v>9</v>
      </c>
      <c r="C4948" s="1142">
        <v>1</v>
      </c>
      <c r="D4948" s="1142">
        <v>50</v>
      </c>
      <c r="E4948" s="1142">
        <v>3</v>
      </c>
      <c r="F4948" s="1143" t="str">
        <f t="shared" si="154"/>
        <v>02.09.01.50.003</v>
      </c>
      <c r="G4948" s="1144"/>
      <c r="H4948" s="1142" t="s">
        <v>5436</v>
      </c>
      <c r="J4948" s="1142" t="str">
        <f t="shared" si="155"/>
        <v>02.09.01.50.003 Alat Laboratorium energi surya Lain-Lain</v>
      </c>
    </row>
    <row r="4949" spans="1:10" x14ac:dyDescent="0.25">
      <c r="A4949" s="1142">
        <v>2</v>
      </c>
      <c r="B4949" s="1142">
        <v>9</v>
      </c>
      <c r="C4949" s="1142">
        <v>1</v>
      </c>
      <c r="D4949" s="1142">
        <v>51</v>
      </c>
      <c r="E4949" s="1142">
        <v>1</v>
      </c>
      <c r="F4949" s="1143" t="str">
        <f t="shared" si="154"/>
        <v>02.09.01.51.001</v>
      </c>
      <c r="G4949" s="1144"/>
      <c r="H4949" s="1142" t="s">
        <v>5437</v>
      </c>
      <c r="J4949" s="1142" t="str">
        <f t="shared" si="155"/>
        <v>02.09.01.51.001 Alat Pembakaran</v>
      </c>
    </row>
    <row r="4950" spans="1:10" x14ac:dyDescent="0.25">
      <c r="A4950" s="1142">
        <v>2</v>
      </c>
      <c r="B4950" s="1142">
        <v>9</v>
      </c>
      <c r="C4950" s="1142">
        <v>1</v>
      </c>
      <c r="D4950" s="1142">
        <v>51</v>
      </c>
      <c r="E4950" s="1142">
        <v>2</v>
      </c>
      <c r="F4950" s="1143" t="str">
        <f t="shared" si="154"/>
        <v>02.09.01.51.002</v>
      </c>
      <c r="G4950" s="1144"/>
      <c r="H4950" s="1142" t="s">
        <v>5438</v>
      </c>
      <c r="J4950" s="1142" t="str">
        <f t="shared" si="155"/>
        <v>02.09.01.51.002 Alat Pencarian</v>
      </c>
    </row>
    <row r="4951" spans="1:10" x14ac:dyDescent="0.25">
      <c r="A4951" s="1142">
        <v>2</v>
      </c>
      <c r="B4951" s="1142">
        <v>9</v>
      </c>
      <c r="C4951" s="1142">
        <v>1</v>
      </c>
      <c r="D4951" s="1142">
        <v>51</v>
      </c>
      <c r="E4951" s="1142">
        <v>3</v>
      </c>
      <c r="F4951" s="1143" t="str">
        <f t="shared" si="154"/>
        <v>02.09.01.51.003</v>
      </c>
      <c r="G4951" s="1144"/>
      <c r="H4951" s="1142" t="s">
        <v>5439</v>
      </c>
      <c r="J4951" s="1142" t="str">
        <f t="shared" si="155"/>
        <v>02.09.01.51.003 Alat Glasifikasi</v>
      </c>
    </row>
    <row r="4952" spans="1:10" x14ac:dyDescent="0.25">
      <c r="A4952" s="1142">
        <v>2</v>
      </c>
      <c r="B4952" s="1142">
        <v>9</v>
      </c>
      <c r="C4952" s="1142">
        <v>1</v>
      </c>
      <c r="D4952" s="1142">
        <v>51</v>
      </c>
      <c r="E4952" s="1142">
        <v>4</v>
      </c>
      <c r="F4952" s="1143" t="str">
        <f t="shared" si="154"/>
        <v>02.09.01.51.004</v>
      </c>
      <c r="G4952" s="1144"/>
      <c r="H4952" s="1142" t="s">
        <v>5440</v>
      </c>
      <c r="J4952" s="1142" t="str">
        <f t="shared" si="155"/>
        <v>02.09.01.51.004 Alat Lab. Konversi Batubara Lain-Lain</v>
      </c>
    </row>
    <row r="4953" spans="1:10" x14ac:dyDescent="0.25">
      <c r="A4953" s="1142">
        <v>2</v>
      </c>
      <c r="B4953" s="1142">
        <v>9</v>
      </c>
      <c r="C4953" s="1142">
        <v>1</v>
      </c>
      <c r="D4953" s="1142">
        <v>52</v>
      </c>
      <c r="E4953" s="1142">
        <v>1</v>
      </c>
      <c r="F4953" s="1143" t="str">
        <f t="shared" si="154"/>
        <v>02.09.01.52.001</v>
      </c>
      <c r="G4953" s="1144"/>
      <c r="H4953" s="1142" t="s">
        <v>5441</v>
      </c>
      <c r="J4953" s="1142" t="str">
        <f t="shared" si="155"/>
        <v>02.09.01.52.001 Salinometer</v>
      </c>
    </row>
    <row r="4954" spans="1:10" x14ac:dyDescent="0.25">
      <c r="A4954" s="1142">
        <v>2</v>
      </c>
      <c r="B4954" s="1142">
        <v>9</v>
      </c>
      <c r="C4954" s="1142">
        <v>1</v>
      </c>
      <c r="D4954" s="1142">
        <v>52</v>
      </c>
      <c r="E4954" s="1142">
        <v>2</v>
      </c>
      <c r="F4954" s="1143" t="str">
        <f t="shared" si="154"/>
        <v>02.09.01.52.002</v>
      </c>
      <c r="G4954" s="1144"/>
      <c r="H4954" s="1142" t="s">
        <v>3108</v>
      </c>
      <c r="J4954" s="1142" t="str">
        <f t="shared" si="155"/>
        <v>02.09.01.52.002 Spectrophotometer</v>
      </c>
    </row>
    <row r="4955" spans="1:10" x14ac:dyDescent="0.25">
      <c r="A4955" s="1142">
        <v>2</v>
      </c>
      <c r="B4955" s="1142">
        <v>9</v>
      </c>
      <c r="C4955" s="1142">
        <v>1</v>
      </c>
      <c r="D4955" s="1142">
        <v>52</v>
      </c>
      <c r="E4955" s="1142">
        <v>3</v>
      </c>
      <c r="F4955" s="1143" t="str">
        <f t="shared" si="154"/>
        <v>02.09.01.52.003</v>
      </c>
      <c r="G4955" s="1144"/>
      <c r="H4955" s="1142" t="s">
        <v>5442</v>
      </c>
      <c r="J4955" s="1142" t="str">
        <f t="shared" si="155"/>
        <v>02.09.01.52.003 Turbidity Meter</v>
      </c>
    </row>
    <row r="4956" spans="1:10" x14ac:dyDescent="0.25">
      <c r="A4956" s="1142">
        <v>2</v>
      </c>
      <c r="B4956" s="1142">
        <v>9</v>
      </c>
      <c r="C4956" s="1142">
        <v>1</v>
      </c>
      <c r="D4956" s="1142">
        <v>52</v>
      </c>
      <c r="E4956" s="1142">
        <v>4</v>
      </c>
      <c r="F4956" s="1143" t="str">
        <f t="shared" si="154"/>
        <v>02.09.01.52.004</v>
      </c>
      <c r="G4956" s="1144"/>
      <c r="H4956" s="1142" t="s">
        <v>1509</v>
      </c>
      <c r="J4956" s="1142" t="str">
        <f t="shared" si="155"/>
        <v>02.09.01.52.004 PH Meter</v>
      </c>
    </row>
    <row r="4957" spans="1:10" x14ac:dyDescent="0.25">
      <c r="A4957" s="1142">
        <v>2</v>
      </c>
      <c r="B4957" s="1142">
        <v>9</v>
      </c>
      <c r="C4957" s="1142">
        <v>1</v>
      </c>
      <c r="D4957" s="1142">
        <v>52</v>
      </c>
      <c r="E4957" s="1142">
        <v>5</v>
      </c>
      <c r="F4957" s="1143" t="str">
        <f t="shared" si="154"/>
        <v>02.09.01.52.005</v>
      </c>
      <c r="G4957" s="1144"/>
      <c r="H4957" s="1142" t="s">
        <v>5443</v>
      </c>
      <c r="J4957" s="1142" t="str">
        <f t="shared" si="155"/>
        <v>02.09.01.52.005 Radio Activity</v>
      </c>
    </row>
    <row r="4958" spans="1:10" x14ac:dyDescent="0.25">
      <c r="A4958" s="1142">
        <v>2</v>
      </c>
      <c r="B4958" s="1142">
        <v>9</v>
      </c>
      <c r="C4958" s="1142">
        <v>1</v>
      </c>
      <c r="D4958" s="1142">
        <v>52</v>
      </c>
      <c r="E4958" s="1142">
        <v>6</v>
      </c>
      <c r="F4958" s="1143" t="str">
        <f t="shared" si="154"/>
        <v>02.09.01.52.006</v>
      </c>
      <c r="G4958" s="1144"/>
      <c r="H4958" s="1142" t="s">
        <v>5444</v>
      </c>
      <c r="J4958" s="1142" t="str">
        <f t="shared" si="155"/>
        <v>02.09.01.52.006 Flow Analysis Sistem</v>
      </c>
    </row>
    <row r="4959" spans="1:10" x14ac:dyDescent="0.25">
      <c r="A4959" s="1142">
        <v>2</v>
      </c>
      <c r="B4959" s="1142">
        <v>9</v>
      </c>
      <c r="C4959" s="1142">
        <v>1</v>
      </c>
      <c r="D4959" s="1142">
        <v>52</v>
      </c>
      <c r="E4959" s="1142">
        <v>7</v>
      </c>
      <c r="F4959" s="1143" t="str">
        <f t="shared" si="154"/>
        <v>02.09.01.52.007</v>
      </c>
      <c r="G4959" s="1144"/>
      <c r="H4959" s="1142" t="s">
        <v>5445</v>
      </c>
      <c r="J4959" s="1142" t="str">
        <f t="shared" si="155"/>
        <v>02.09.01.52.007 Saliinti Temperatur Depth Analyser (STDA)</v>
      </c>
    </row>
    <row r="4960" spans="1:10" x14ac:dyDescent="0.25">
      <c r="A4960" s="1142">
        <v>2</v>
      </c>
      <c r="B4960" s="1142">
        <v>9</v>
      </c>
      <c r="C4960" s="1142">
        <v>1</v>
      </c>
      <c r="D4960" s="1142">
        <v>52</v>
      </c>
      <c r="E4960" s="1142">
        <v>8</v>
      </c>
      <c r="F4960" s="1143" t="str">
        <f t="shared" si="154"/>
        <v>02.09.01.52.008</v>
      </c>
      <c r="G4960" s="1144"/>
      <c r="H4960" s="1142" t="s">
        <v>5446</v>
      </c>
      <c r="J4960" s="1142" t="str">
        <f t="shared" si="155"/>
        <v>02.09.01.52.008 Protector</v>
      </c>
    </row>
    <row r="4961" spans="1:10" x14ac:dyDescent="0.25">
      <c r="A4961" s="1142">
        <v>2</v>
      </c>
      <c r="B4961" s="1142">
        <v>9</v>
      </c>
      <c r="C4961" s="1142">
        <v>1</v>
      </c>
      <c r="D4961" s="1142">
        <v>52</v>
      </c>
      <c r="E4961" s="1142">
        <v>9</v>
      </c>
      <c r="F4961" s="1143" t="str">
        <f t="shared" si="154"/>
        <v>02.09.01.52.009</v>
      </c>
      <c r="G4961" s="1144"/>
      <c r="H4961" s="1142" t="s">
        <v>5447</v>
      </c>
      <c r="J4961" s="1142" t="str">
        <f t="shared" si="155"/>
        <v>02.09.01.52.009 Soil Terter</v>
      </c>
    </row>
    <row r="4962" spans="1:10" x14ac:dyDescent="0.25">
      <c r="A4962" s="1142">
        <v>2</v>
      </c>
      <c r="B4962" s="1142">
        <v>9</v>
      </c>
      <c r="C4962" s="1142">
        <v>1</v>
      </c>
      <c r="D4962" s="1142">
        <v>52</v>
      </c>
      <c r="E4962" s="1142">
        <v>10</v>
      </c>
      <c r="F4962" s="1143" t="str">
        <f t="shared" si="154"/>
        <v>02.09.01.52.010</v>
      </c>
      <c r="G4962" s="1144"/>
      <c r="H4962" s="1142" t="s">
        <v>5223</v>
      </c>
      <c r="J4962" s="1142" t="str">
        <f t="shared" si="155"/>
        <v>02.09.01.52.010 Echo Sounder</v>
      </c>
    </row>
    <row r="4963" spans="1:10" x14ac:dyDescent="0.25">
      <c r="A4963" s="1142">
        <v>2</v>
      </c>
      <c r="B4963" s="1142">
        <v>9</v>
      </c>
      <c r="C4963" s="1142">
        <v>1</v>
      </c>
      <c r="D4963" s="1142">
        <v>52</v>
      </c>
      <c r="E4963" s="1142">
        <v>11</v>
      </c>
      <c r="F4963" s="1143" t="str">
        <f t="shared" si="154"/>
        <v>02.09.01.52.011</v>
      </c>
      <c r="G4963" s="1144"/>
      <c r="H4963" s="1142" t="s">
        <v>5448</v>
      </c>
      <c r="J4963" s="1142" t="str">
        <f t="shared" si="155"/>
        <v>02.09.01.52.011 Bahytermograph</v>
      </c>
    </row>
    <row r="4964" spans="1:10" x14ac:dyDescent="0.25">
      <c r="A4964" s="1142">
        <v>2</v>
      </c>
      <c r="B4964" s="1142">
        <v>9</v>
      </c>
      <c r="C4964" s="1142">
        <v>1</v>
      </c>
      <c r="D4964" s="1142">
        <v>52</v>
      </c>
      <c r="E4964" s="1142">
        <v>12</v>
      </c>
      <c r="F4964" s="1143" t="str">
        <f t="shared" si="154"/>
        <v>02.09.01.52.012</v>
      </c>
      <c r="G4964" s="1144"/>
      <c r="H4964" s="1142" t="s">
        <v>5449</v>
      </c>
      <c r="J4964" s="1142" t="str">
        <f t="shared" si="155"/>
        <v>02.09.01.52.012 Towing Depth Distance Recorder</v>
      </c>
    </row>
    <row r="4965" spans="1:10" x14ac:dyDescent="0.25">
      <c r="A4965" s="1142">
        <v>2</v>
      </c>
      <c r="B4965" s="1142">
        <v>9</v>
      </c>
      <c r="C4965" s="1142">
        <v>1</v>
      </c>
      <c r="D4965" s="1142">
        <v>52</v>
      </c>
      <c r="E4965" s="1142">
        <v>13</v>
      </c>
      <c r="F4965" s="1143" t="str">
        <f t="shared" si="154"/>
        <v>02.09.01.52.013</v>
      </c>
      <c r="G4965" s="1144"/>
      <c r="H4965" s="1142" t="s">
        <v>5450</v>
      </c>
      <c r="J4965" s="1142" t="str">
        <f t="shared" si="155"/>
        <v>02.09.01.52.013 Temperature Salinity Deph Recorder</v>
      </c>
    </row>
    <row r="4966" spans="1:10" x14ac:dyDescent="0.25">
      <c r="A4966" s="1142">
        <v>2</v>
      </c>
      <c r="B4966" s="1142">
        <v>9</v>
      </c>
      <c r="C4966" s="1142">
        <v>1</v>
      </c>
      <c r="D4966" s="1142">
        <v>52</v>
      </c>
      <c r="E4966" s="1142">
        <v>14</v>
      </c>
      <c r="F4966" s="1143" t="str">
        <f t="shared" si="154"/>
        <v>02.09.01.52.014</v>
      </c>
      <c r="G4966" s="1144"/>
      <c r="H4966" s="1142" t="s">
        <v>5451</v>
      </c>
      <c r="J4966" s="1142" t="str">
        <f t="shared" si="155"/>
        <v>02.09.01.52.014 Meter Whell</v>
      </c>
    </row>
    <row r="4967" spans="1:10" x14ac:dyDescent="0.25">
      <c r="A4967" s="1142">
        <v>2</v>
      </c>
      <c r="B4967" s="1142">
        <v>9</v>
      </c>
      <c r="C4967" s="1142">
        <v>1</v>
      </c>
      <c r="D4967" s="1142">
        <v>52</v>
      </c>
      <c r="E4967" s="1142">
        <v>15</v>
      </c>
      <c r="F4967" s="1143" t="str">
        <f t="shared" si="154"/>
        <v>02.09.01.52.015</v>
      </c>
      <c r="G4967" s="1144"/>
      <c r="H4967" s="1142" t="s">
        <v>5210</v>
      </c>
      <c r="J4967" s="1142" t="str">
        <f t="shared" si="155"/>
        <v>02.09.01.52.015 Current Meter</v>
      </c>
    </row>
    <row r="4968" spans="1:10" x14ac:dyDescent="0.25">
      <c r="A4968" s="1142">
        <v>2</v>
      </c>
      <c r="B4968" s="1142">
        <v>9</v>
      </c>
      <c r="C4968" s="1142">
        <v>1</v>
      </c>
      <c r="D4968" s="1142">
        <v>52</v>
      </c>
      <c r="E4968" s="1142">
        <v>16</v>
      </c>
      <c r="F4968" s="1143" t="str">
        <f t="shared" si="154"/>
        <v>02.09.01.52.016</v>
      </c>
      <c r="G4968" s="1144"/>
      <c r="H4968" s="1142" t="s">
        <v>2533</v>
      </c>
      <c r="J4968" s="1142" t="str">
        <f t="shared" si="155"/>
        <v>02.09.01.52.016 Theodolit</v>
      </c>
    </row>
    <row r="4969" spans="1:10" x14ac:dyDescent="0.25">
      <c r="A4969" s="1142">
        <v>2</v>
      </c>
      <c r="B4969" s="1142">
        <v>9</v>
      </c>
      <c r="C4969" s="1142">
        <v>1</v>
      </c>
      <c r="D4969" s="1142">
        <v>52</v>
      </c>
      <c r="E4969" s="1142">
        <v>17</v>
      </c>
      <c r="F4969" s="1143" t="str">
        <f t="shared" si="154"/>
        <v>02.09.01.52.017</v>
      </c>
      <c r="G4969" s="1144"/>
      <c r="H4969" s="1142" t="s">
        <v>5452</v>
      </c>
      <c r="J4969" s="1142" t="str">
        <f t="shared" si="155"/>
        <v>02.09.01.52.017 Autimatic Level</v>
      </c>
    </row>
    <row r="4970" spans="1:10" x14ac:dyDescent="0.25">
      <c r="A4970" s="1142">
        <v>2</v>
      </c>
      <c r="B4970" s="1142">
        <v>9</v>
      </c>
      <c r="C4970" s="1142">
        <v>1</v>
      </c>
      <c r="D4970" s="1142">
        <v>52</v>
      </c>
      <c r="E4970" s="1142">
        <v>18</v>
      </c>
      <c r="F4970" s="1143" t="str">
        <f t="shared" si="154"/>
        <v>02.09.01.52.018</v>
      </c>
      <c r="G4970" s="1144"/>
      <c r="H4970" s="1142" t="s">
        <v>5453</v>
      </c>
      <c r="J4970" s="1142" t="str">
        <f t="shared" si="155"/>
        <v>02.09.01.52.018 Alidade Plane Table</v>
      </c>
    </row>
    <row r="4971" spans="1:10" x14ac:dyDescent="0.25">
      <c r="A4971" s="1142">
        <v>2</v>
      </c>
      <c r="B4971" s="1142">
        <v>9</v>
      </c>
      <c r="C4971" s="1142">
        <v>1</v>
      </c>
      <c r="D4971" s="1142">
        <v>52</v>
      </c>
      <c r="E4971" s="1142">
        <v>19</v>
      </c>
      <c r="F4971" s="1143" t="str">
        <f t="shared" si="154"/>
        <v>02.09.01.52.019</v>
      </c>
      <c r="G4971" s="1144"/>
      <c r="H4971" s="1142" t="s">
        <v>5454</v>
      </c>
      <c r="J4971" s="1142" t="str">
        <f t="shared" si="155"/>
        <v>02.09.01.52.019 Panthograph</v>
      </c>
    </row>
    <row r="4972" spans="1:10" x14ac:dyDescent="0.25">
      <c r="A4972" s="1142">
        <v>2</v>
      </c>
      <c r="B4972" s="1142">
        <v>9</v>
      </c>
      <c r="C4972" s="1142">
        <v>1</v>
      </c>
      <c r="D4972" s="1142">
        <v>52</v>
      </c>
      <c r="E4972" s="1142">
        <v>20</v>
      </c>
      <c r="F4972" s="1143" t="str">
        <f t="shared" si="154"/>
        <v>02.09.01.52.020</v>
      </c>
      <c r="G4972" s="1144"/>
      <c r="H4972" s="1142" t="s">
        <v>5455</v>
      </c>
      <c r="J4972" s="1142" t="str">
        <f t="shared" si="155"/>
        <v>02.09.01.52.020 Tidal Gauge</v>
      </c>
    </row>
    <row r="4973" spans="1:10" x14ac:dyDescent="0.25">
      <c r="A4973" s="1142">
        <v>2</v>
      </c>
      <c r="B4973" s="1142">
        <v>9</v>
      </c>
      <c r="C4973" s="1142">
        <v>1</v>
      </c>
      <c r="D4973" s="1142">
        <v>52</v>
      </c>
      <c r="E4973" s="1142">
        <v>21</v>
      </c>
      <c r="F4973" s="1143" t="str">
        <f t="shared" si="154"/>
        <v>02.09.01.52.021</v>
      </c>
      <c r="G4973" s="1144"/>
      <c r="H4973" s="1142" t="s">
        <v>5456</v>
      </c>
      <c r="J4973" s="1142" t="str">
        <f t="shared" si="155"/>
        <v>02.09.01.52.021 Balance Analitical Electrik</v>
      </c>
    </row>
    <row r="4974" spans="1:10" x14ac:dyDescent="0.25">
      <c r="A4974" s="1142">
        <v>2</v>
      </c>
      <c r="B4974" s="1142">
        <v>9</v>
      </c>
      <c r="C4974" s="1142">
        <v>1</v>
      </c>
      <c r="D4974" s="1142">
        <v>52</v>
      </c>
      <c r="E4974" s="1142">
        <v>22</v>
      </c>
      <c r="F4974" s="1143" t="str">
        <f t="shared" si="154"/>
        <v>02.09.01.52.022</v>
      </c>
      <c r="G4974" s="1144"/>
      <c r="H4974" s="1142" t="s">
        <v>5457</v>
      </c>
      <c r="J4974" s="1142" t="str">
        <f t="shared" si="155"/>
        <v>02.09.01.52.022 Thermometer Unprotected</v>
      </c>
    </row>
    <row r="4975" spans="1:10" x14ac:dyDescent="0.25">
      <c r="A4975" s="1142">
        <v>2</v>
      </c>
      <c r="B4975" s="1142">
        <v>9</v>
      </c>
      <c r="C4975" s="1142">
        <v>1</v>
      </c>
      <c r="D4975" s="1142">
        <v>52</v>
      </c>
      <c r="E4975" s="1142">
        <v>23</v>
      </c>
      <c r="F4975" s="1143" t="str">
        <f t="shared" si="154"/>
        <v>02.09.01.52.023</v>
      </c>
      <c r="G4975" s="1144"/>
      <c r="H4975" s="1142" t="s">
        <v>5458</v>
      </c>
      <c r="J4975" s="1142" t="str">
        <f t="shared" si="155"/>
        <v>02.09.01.52.023 Thermometer Protected</v>
      </c>
    </row>
    <row r="4976" spans="1:10" x14ac:dyDescent="0.25">
      <c r="A4976" s="1142">
        <v>2</v>
      </c>
      <c r="B4976" s="1142">
        <v>9</v>
      </c>
      <c r="C4976" s="1142">
        <v>1</v>
      </c>
      <c r="D4976" s="1142">
        <v>52</v>
      </c>
      <c r="E4976" s="1142">
        <v>24</v>
      </c>
      <c r="F4976" s="1143" t="str">
        <f t="shared" si="154"/>
        <v>02.09.01.52.024</v>
      </c>
      <c r="G4976" s="1144"/>
      <c r="H4976" s="1142" t="s">
        <v>5183</v>
      </c>
      <c r="J4976" s="1142" t="str">
        <f t="shared" si="155"/>
        <v>02.09.01.52.024 Anemometer</v>
      </c>
    </row>
    <row r="4977" spans="1:10" x14ac:dyDescent="0.25">
      <c r="A4977" s="1142">
        <v>2</v>
      </c>
      <c r="B4977" s="1142">
        <v>9</v>
      </c>
      <c r="C4977" s="1142">
        <v>1</v>
      </c>
      <c r="D4977" s="1142">
        <v>52</v>
      </c>
      <c r="E4977" s="1142">
        <v>25</v>
      </c>
      <c r="F4977" s="1143" t="str">
        <f t="shared" si="154"/>
        <v>02.09.01.52.025</v>
      </c>
      <c r="G4977" s="1144"/>
      <c r="H4977" s="1142" t="s">
        <v>5459</v>
      </c>
      <c r="J4977" s="1142" t="str">
        <f t="shared" si="155"/>
        <v>02.09.01.52.025 Wave Height Recorded</v>
      </c>
    </row>
    <row r="4978" spans="1:10" x14ac:dyDescent="0.25">
      <c r="A4978" s="1142">
        <v>2</v>
      </c>
      <c r="B4978" s="1142">
        <v>9</v>
      </c>
      <c r="C4978" s="1142">
        <v>1</v>
      </c>
      <c r="D4978" s="1142">
        <v>52</v>
      </c>
      <c r="E4978" s="1142">
        <v>26</v>
      </c>
      <c r="F4978" s="1143" t="str">
        <f t="shared" si="154"/>
        <v>02.09.01.52.026</v>
      </c>
      <c r="G4978" s="1144"/>
      <c r="H4978" s="1142" t="s">
        <v>5460</v>
      </c>
      <c r="J4978" s="1142" t="str">
        <f t="shared" si="155"/>
        <v>02.09.01.52.026 Angel Meter</v>
      </c>
    </row>
    <row r="4979" spans="1:10" x14ac:dyDescent="0.25">
      <c r="A4979" s="1142">
        <v>2</v>
      </c>
      <c r="B4979" s="1142">
        <v>9</v>
      </c>
      <c r="C4979" s="1142">
        <v>1</v>
      </c>
      <c r="D4979" s="1142">
        <v>52</v>
      </c>
      <c r="E4979" s="1142">
        <v>27</v>
      </c>
      <c r="F4979" s="1143" t="str">
        <f t="shared" si="154"/>
        <v>02.09.01.52.027</v>
      </c>
      <c r="G4979" s="1144"/>
      <c r="H4979" s="1142" t="s">
        <v>5461</v>
      </c>
      <c r="J4979" s="1142" t="str">
        <f t="shared" si="155"/>
        <v>02.09.01.52.027 Compas</v>
      </c>
    </row>
    <row r="4980" spans="1:10" x14ac:dyDescent="0.25">
      <c r="A4980" s="1142">
        <v>2</v>
      </c>
      <c r="B4980" s="1142">
        <v>9</v>
      </c>
      <c r="C4980" s="1142">
        <v>1</v>
      </c>
      <c r="D4980" s="1142">
        <v>52</v>
      </c>
      <c r="E4980" s="1142">
        <v>28</v>
      </c>
      <c r="F4980" s="1143" t="str">
        <f t="shared" si="154"/>
        <v>02.09.01.52.028</v>
      </c>
      <c r="G4980" s="1144"/>
      <c r="H4980" s="1142" t="s">
        <v>5462</v>
      </c>
      <c r="J4980" s="1142" t="str">
        <f t="shared" si="155"/>
        <v>02.09.01.52.028 Sterescope</v>
      </c>
    </row>
    <row r="4981" spans="1:10" x14ac:dyDescent="0.25">
      <c r="A4981" s="1142">
        <v>2</v>
      </c>
      <c r="B4981" s="1142">
        <v>9</v>
      </c>
      <c r="C4981" s="1142">
        <v>1</v>
      </c>
      <c r="D4981" s="1142">
        <v>52</v>
      </c>
      <c r="E4981" s="1142">
        <v>29</v>
      </c>
      <c r="F4981" s="1143" t="str">
        <f t="shared" si="154"/>
        <v>02.09.01.52.029</v>
      </c>
      <c r="G4981" s="1144"/>
      <c r="H4981" s="1142" t="s">
        <v>5463</v>
      </c>
      <c r="J4981" s="1142" t="str">
        <f t="shared" si="155"/>
        <v>02.09.01.52.029 Tabung Nansen</v>
      </c>
    </row>
    <row r="4982" spans="1:10" x14ac:dyDescent="0.25">
      <c r="A4982" s="1142">
        <v>2</v>
      </c>
      <c r="B4982" s="1142">
        <v>9</v>
      </c>
      <c r="C4982" s="1142">
        <v>1</v>
      </c>
      <c r="D4982" s="1142">
        <v>52</v>
      </c>
      <c r="E4982" s="1142">
        <v>30</v>
      </c>
      <c r="F4982" s="1143" t="str">
        <f t="shared" si="154"/>
        <v>02.09.01.52.030</v>
      </c>
      <c r="G4982" s="1144"/>
      <c r="H4982" s="1142" t="s">
        <v>5464</v>
      </c>
      <c r="J4982" s="1142" t="str">
        <f t="shared" si="155"/>
        <v>02.09.01.52.030 Phleger Coree</v>
      </c>
    </row>
    <row r="4983" spans="1:10" x14ac:dyDescent="0.25">
      <c r="A4983" s="1142">
        <v>2</v>
      </c>
      <c r="B4983" s="1142">
        <v>9</v>
      </c>
      <c r="C4983" s="1142">
        <v>1</v>
      </c>
      <c r="D4983" s="1142">
        <v>52</v>
      </c>
      <c r="E4983" s="1142">
        <v>31</v>
      </c>
      <c r="F4983" s="1143" t="str">
        <f t="shared" si="154"/>
        <v>02.09.01.52.031</v>
      </c>
      <c r="G4983" s="1144"/>
      <c r="H4983" s="1142" t="s">
        <v>5465</v>
      </c>
      <c r="J4983" s="1142" t="str">
        <f t="shared" si="155"/>
        <v>02.09.01.52.031 Hand Auger Kit</v>
      </c>
    </row>
    <row r="4984" spans="1:10" x14ac:dyDescent="0.25">
      <c r="A4984" s="1142">
        <v>2</v>
      </c>
      <c r="B4984" s="1142">
        <v>9</v>
      </c>
      <c r="C4984" s="1142">
        <v>1</v>
      </c>
      <c r="D4984" s="1142">
        <v>52</v>
      </c>
      <c r="E4984" s="1142">
        <v>32</v>
      </c>
      <c r="F4984" s="1143" t="str">
        <f t="shared" si="154"/>
        <v>02.09.01.52.032</v>
      </c>
      <c r="G4984" s="1144"/>
      <c r="H4984" s="1142" t="s">
        <v>5466</v>
      </c>
      <c r="J4984" s="1142" t="str">
        <f t="shared" si="155"/>
        <v>02.09.01.52.032 Point Integrated Suspended Sampler</v>
      </c>
    </row>
    <row r="4985" spans="1:10" x14ac:dyDescent="0.25">
      <c r="A4985" s="1142">
        <v>2</v>
      </c>
      <c r="B4985" s="1142">
        <v>9</v>
      </c>
      <c r="C4985" s="1142">
        <v>1</v>
      </c>
      <c r="D4985" s="1142">
        <v>52</v>
      </c>
      <c r="E4985" s="1142">
        <v>33</v>
      </c>
      <c r="F4985" s="1143" t="str">
        <f t="shared" si="154"/>
        <v>02.09.01.52.033</v>
      </c>
      <c r="G4985" s="1144"/>
      <c r="H4985" s="1142" t="s">
        <v>5467</v>
      </c>
      <c r="J4985" s="1142" t="str">
        <f t="shared" si="155"/>
        <v>02.09.01.52.033 Tabung Nisken</v>
      </c>
    </row>
    <row r="4986" spans="1:10" x14ac:dyDescent="0.25">
      <c r="A4986" s="1142">
        <v>2</v>
      </c>
      <c r="B4986" s="1142">
        <v>9</v>
      </c>
      <c r="C4986" s="1142">
        <v>1</v>
      </c>
      <c r="D4986" s="1142">
        <v>52</v>
      </c>
      <c r="E4986" s="1142">
        <v>34</v>
      </c>
      <c r="F4986" s="1143" t="str">
        <f t="shared" si="154"/>
        <v>02.09.01.52.034</v>
      </c>
      <c r="G4986" s="1144"/>
      <c r="H4986" s="1142" t="s">
        <v>5468</v>
      </c>
      <c r="J4986" s="1142" t="str">
        <f t="shared" si="155"/>
        <v>02.09.01.52.034 Stainless Steel Wire</v>
      </c>
    </row>
    <row r="4987" spans="1:10" x14ac:dyDescent="0.25">
      <c r="A4987" s="1142">
        <v>2</v>
      </c>
      <c r="B4987" s="1142">
        <v>9</v>
      </c>
      <c r="C4987" s="1142">
        <v>1</v>
      </c>
      <c r="D4987" s="1142">
        <v>52</v>
      </c>
      <c r="E4987" s="1142">
        <v>35</v>
      </c>
      <c r="F4987" s="1143" t="str">
        <f t="shared" si="154"/>
        <v>02.09.01.52.035</v>
      </c>
      <c r="G4987" s="1144"/>
      <c r="H4987" s="1142" t="s">
        <v>5269</v>
      </c>
      <c r="J4987" s="1142" t="str">
        <f t="shared" si="155"/>
        <v>02.09.01.52.035 Hot Plate Stirer</v>
      </c>
    </row>
    <row r="4988" spans="1:10" x14ac:dyDescent="0.25">
      <c r="A4988" s="1142">
        <v>2</v>
      </c>
      <c r="B4988" s="1142">
        <v>9</v>
      </c>
      <c r="C4988" s="1142">
        <v>1</v>
      </c>
      <c r="D4988" s="1142">
        <v>52</v>
      </c>
      <c r="E4988" s="1142">
        <v>36</v>
      </c>
      <c r="F4988" s="1143" t="str">
        <f t="shared" si="154"/>
        <v>02.09.01.52.036</v>
      </c>
      <c r="G4988" s="1144"/>
      <c r="H4988" s="1142" t="s">
        <v>5469</v>
      </c>
      <c r="J4988" s="1142" t="str">
        <f t="shared" si="155"/>
        <v>02.09.01.52.036 Sieve Shaker</v>
      </c>
    </row>
    <row r="4989" spans="1:10" x14ac:dyDescent="0.25">
      <c r="A4989" s="1142">
        <v>2</v>
      </c>
      <c r="B4989" s="1142">
        <v>9</v>
      </c>
      <c r="C4989" s="1142">
        <v>1</v>
      </c>
      <c r="D4989" s="1142">
        <v>52</v>
      </c>
      <c r="E4989" s="1142">
        <v>37</v>
      </c>
      <c r="F4989" s="1143" t="str">
        <f t="shared" si="154"/>
        <v>02.09.01.52.037</v>
      </c>
      <c r="G4989" s="1144"/>
      <c r="H4989" s="1142" t="s">
        <v>5470</v>
      </c>
      <c r="J4989" s="1142" t="str">
        <f t="shared" si="155"/>
        <v>02.09.01.52.037 Cutting Machine</v>
      </c>
    </row>
    <row r="4990" spans="1:10" x14ac:dyDescent="0.25">
      <c r="A4990" s="1142">
        <v>2</v>
      </c>
      <c r="B4990" s="1142">
        <v>9</v>
      </c>
      <c r="C4990" s="1142">
        <v>1</v>
      </c>
      <c r="D4990" s="1142">
        <v>52</v>
      </c>
      <c r="E4990" s="1142">
        <v>38</v>
      </c>
      <c r="F4990" s="1143" t="str">
        <f t="shared" si="154"/>
        <v>02.09.01.52.038</v>
      </c>
      <c r="G4990" s="1144"/>
      <c r="H4990" s="1142" t="s">
        <v>5471</v>
      </c>
      <c r="J4990" s="1142" t="str">
        <f t="shared" si="155"/>
        <v>02.09.01.52.038 Distilling Aguametri Apparatus</v>
      </c>
    </row>
    <row r="4991" spans="1:10" x14ac:dyDescent="0.25">
      <c r="A4991" s="1142">
        <v>2</v>
      </c>
      <c r="B4991" s="1142">
        <v>9</v>
      </c>
      <c r="C4991" s="1142">
        <v>1</v>
      </c>
      <c r="D4991" s="1142">
        <v>52</v>
      </c>
      <c r="E4991" s="1142">
        <v>39</v>
      </c>
      <c r="F4991" s="1143" t="str">
        <f t="shared" si="154"/>
        <v>02.09.01.52.039</v>
      </c>
      <c r="G4991" s="1144"/>
      <c r="H4991" s="1142" t="s">
        <v>5472</v>
      </c>
      <c r="J4991" s="1142" t="str">
        <f t="shared" si="155"/>
        <v>02.09.01.52.039 Delux 2 Speed Horizonta Lapidry</v>
      </c>
    </row>
    <row r="4992" spans="1:10" x14ac:dyDescent="0.25">
      <c r="A4992" s="1142">
        <v>2</v>
      </c>
      <c r="B4992" s="1142">
        <v>9</v>
      </c>
      <c r="C4992" s="1142">
        <v>1</v>
      </c>
      <c r="D4992" s="1142">
        <v>52</v>
      </c>
      <c r="E4992" s="1142">
        <v>40</v>
      </c>
      <c r="F4992" s="1143" t="str">
        <f t="shared" si="154"/>
        <v>02.09.01.52.040</v>
      </c>
      <c r="G4992" s="1144"/>
      <c r="H4992" s="1142" t="s">
        <v>5473</v>
      </c>
      <c r="J4992" s="1142" t="str">
        <f t="shared" si="155"/>
        <v>02.09.01.52.040 Combination Lapidry</v>
      </c>
    </row>
    <row r="4993" spans="1:10" x14ac:dyDescent="0.25">
      <c r="A4993" s="1142">
        <v>2</v>
      </c>
      <c r="B4993" s="1142">
        <v>9</v>
      </c>
      <c r="C4993" s="1142">
        <v>1</v>
      </c>
      <c r="D4993" s="1142">
        <v>52</v>
      </c>
      <c r="E4993" s="1142">
        <v>41</v>
      </c>
      <c r="F4993" s="1143" t="str">
        <f t="shared" si="154"/>
        <v>02.09.01.52.041</v>
      </c>
      <c r="G4993" s="1144"/>
      <c r="H4993" s="1142" t="s">
        <v>5474</v>
      </c>
      <c r="J4993" s="1142" t="str">
        <f t="shared" si="155"/>
        <v>02.09.01.52.041 Diamond Saw</v>
      </c>
    </row>
    <row r="4994" spans="1:10" x14ac:dyDescent="0.25">
      <c r="A4994" s="1142">
        <v>2</v>
      </c>
      <c r="B4994" s="1142">
        <v>9</v>
      </c>
      <c r="C4994" s="1142">
        <v>1</v>
      </c>
      <c r="D4994" s="1142">
        <v>52</v>
      </c>
      <c r="E4994" s="1142">
        <v>42</v>
      </c>
      <c r="F4994" s="1143" t="str">
        <f t="shared" si="154"/>
        <v>02.09.01.52.042</v>
      </c>
      <c r="G4994" s="1144"/>
      <c r="H4994" s="1142" t="s">
        <v>5475</v>
      </c>
      <c r="J4994" s="1142" t="str">
        <f t="shared" si="155"/>
        <v>02.09.01.52.042 Alat Lab. Oceanografi Lain-Lain</v>
      </c>
    </row>
    <row r="4995" spans="1:10" x14ac:dyDescent="0.25">
      <c r="A4995" s="1142">
        <v>2</v>
      </c>
      <c r="B4995" s="1142">
        <v>9</v>
      </c>
      <c r="C4995" s="1142">
        <v>1</v>
      </c>
      <c r="D4995" s="1142">
        <v>53</v>
      </c>
      <c r="E4995" s="1142">
        <v>5</v>
      </c>
      <c r="F4995" s="1143" t="str">
        <f t="shared" si="154"/>
        <v>02.09.01.53.005</v>
      </c>
      <c r="G4995" s="1144"/>
      <c r="H4995" s="1142" t="s">
        <v>5476</v>
      </c>
      <c r="J4995" s="1142" t="str">
        <f t="shared" si="155"/>
        <v>02.09.01.53.005 Liquid Scatilation Counter</v>
      </c>
    </row>
    <row r="4996" spans="1:10" x14ac:dyDescent="0.25">
      <c r="A4996" s="1142">
        <v>2</v>
      </c>
      <c r="B4996" s="1142">
        <v>9</v>
      </c>
      <c r="C4996" s="1142">
        <v>1</v>
      </c>
      <c r="D4996" s="1142">
        <v>53</v>
      </c>
      <c r="E4996" s="1142">
        <v>6</v>
      </c>
      <c r="F4996" s="1143" t="str">
        <f t="shared" ref="F4996:F5059" si="156">IF(A4996&lt;&gt;"",RIGHT("0"&amp;A4996,2)&amp;"."&amp;RIGHT("0"&amp;B4996,2)&amp;"."&amp;RIGHT("0"&amp;C4996,2)&amp;"."&amp;RIGHT("0"&amp;D4996,2)&amp;"."&amp;IF(LEN(E4996)&lt;3,RIGHT("00"&amp;E4996,3),E4996),"")</f>
        <v>02.09.01.53.006</v>
      </c>
      <c r="G4996" s="1144"/>
      <c r="H4996" s="1142" t="s">
        <v>5477</v>
      </c>
      <c r="J4996" s="1142" t="str">
        <f t="shared" ref="J4996:J5059" si="157">F4996&amp;" "&amp;H4996</f>
        <v>02.09.01.53.006 Counductivity Salinity Analyzer</v>
      </c>
    </row>
    <row r="4997" spans="1:10" x14ac:dyDescent="0.25">
      <c r="A4997" s="1142">
        <v>2</v>
      </c>
      <c r="B4997" s="1142">
        <v>9</v>
      </c>
      <c r="C4997" s="1142">
        <v>1</v>
      </c>
      <c r="D4997" s="1142">
        <v>53</v>
      </c>
      <c r="E4997" s="1142">
        <v>7</v>
      </c>
      <c r="F4997" s="1143" t="str">
        <f t="shared" si="156"/>
        <v>02.09.01.53.007</v>
      </c>
      <c r="G4997" s="1144"/>
      <c r="H4997" s="1142" t="s">
        <v>5478</v>
      </c>
      <c r="J4997" s="1142" t="str">
        <f t="shared" si="157"/>
        <v>02.09.01.53.007 Under Water Irradiameter</v>
      </c>
    </row>
    <row r="4998" spans="1:10" x14ac:dyDescent="0.25">
      <c r="A4998" s="1142">
        <v>2</v>
      </c>
      <c r="B4998" s="1142">
        <v>9</v>
      </c>
      <c r="C4998" s="1142">
        <v>1</v>
      </c>
      <c r="D4998" s="1142">
        <v>53</v>
      </c>
      <c r="E4998" s="1142">
        <v>8</v>
      </c>
      <c r="F4998" s="1143" t="str">
        <f t="shared" si="156"/>
        <v>02.09.01.53.008</v>
      </c>
      <c r="G4998" s="1144"/>
      <c r="H4998" s="1142" t="s">
        <v>5479</v>
      </c>
      <c r="J4998" s="1142" t="str">
        <f t="shared" si="157"/>
        <v>02.09.01.53.008 Liqor Lihgt Meter</v>
      </c>
    </row>
    <row r="4999" spans="1:10" x14ac:dyDescent="0.25">
      <c r="A4999" s="1142">
        <v>2</v>
      </c>
      <c r="B4999" s="1142">
        <v>9</v>
      </c>
      <c r="C4999" s="1142">
        <v>1</v>
      </c>
      <c r="D4999" s="1142">
        <v>53</v>
      </c>
      <c r="E4999" s="1142">
        <v>9</v>
      </c>
      <c r="F4999" s="1143" t="str">
        <f t="shared" si="156"/>
        <v>02.09.01.53.009</v>
      </c>
      <c r="G4999" s="1144"/>
      <c r="H4999" s="1142" t="s">
        <v>4719</v>
      </c>
      <c r="J4999" s="1142" t="str">
        <f t="shared" si="157"/>
        <v>02.09.01.53.009 Hygrometer</v>
      </c>
    </row>
    <row r="5000" spans="1:10" x14ac:dyDescent="0.25">
      <c r="A5000" s="1142">
        <v>2</v>
      </c>
      <c r="B5000" s="1142">
        <v>9</v>
      </c>
      <c r="C5000" s="1142">
        <v>1</v>
      </c>
      <c r="D5000" s="1142">
        <v>53</v>
      </c>
      <c r="E5000" s="1142">
        <v>10</v>
      </c>
      <c r="F5000" s="1143" t="str">
        <f t="shared" si="156"/>
        <v>02.09.01.53.010</v>
      </c>
      <c r="G5000" s="1144"/>
      <c r="H5000" s="1142" t="s">
        <v>5480</v>
      </c>
      <c r="J5000" s="1142" t="str">
        <f t="shared" si="157"/>
        <v>02.09.01.53.010 Radio Meter</v>
      </c>
    </row>
    <row r="5001" spans="1:10" x14ac:dyDescent="0.25">
      <c r="A5001" s="1142">
        <v>2</v>
      </c>
      <c r="B5001" s="1142">
        <v>9</v>
      </c>
      <c r="C5001" s="1142">
        <v>1</v>
      </c>
      <c r="D5001" s="1142">
        <v>53</v>
      </c>
      <c r="E5001" s="1142">
        <v>11</v>
      </c>
      <c r="F5001" s="1143" t="str">
        <f t="shared" si="156"/>
        <v>02.09.01.53.011</v>
      </c>
      <c r="G5001" s="1144"/>
      <c r="H5001" s="1142" t="s">
        <v>5481</v>
      </c>
      <c r="J5001" s="1142" t="str">
        <f t="shared" si="157"/>
        <v>02.09.01.53.011 Gas Chromatograph Mass Spectrometeromete System</v>
      </c>
    </row>
    <row r="5002" spans="1:10" x14ac:dyDescent="0.25">
      <c r="A5002" s="1142">
        <v>2</v>
      </c>
      <c r="B5002" s="1142">
        <v>9</v>
      </c>
      <c r="C5002" s="1142">
        <v>1</v>
      </c>
      <c r="D5002" s="1142">
        <v>53</v>
      </c>
      <c r="E5002" s="1142">
        <v>12</v>
      </c>
      <c r="F5002" s="1143" t="str">
        <f t="shared" si="156"/>
        <v>02.09.01.53.012</v>
      </c>
      <c r="G5002" s="1144"/>
      <c r="H5002" s="1142" t="s">
        <v>5482</v>
      </c>
      <c r="J5002" s="1142" t="str">
        <f t="shared" si="157"/>
        <v>02.09.01.53.012 Gas  Chromatograph</v>
      </c>
    </row>
    <row r="5003" spans="1:10" x14ac:dyDescent="0.25">
      <c r="A5003" s="1142">
        <v>2</v>
      </c>
      <c r="B5003" s="1142">
        <v>9</v>
      </c>
      <c r="C5003" s="1142">
        <v>1</v>
      </c>
      <c r="D5003" s="1142">
        <v>53</v>
      </c>
      <c r="E5003" s="1142">
        <v>13</v>
      </c>
      <c r="F5003" s="1143" t="str">
        <f t="shared" si="156"/>
        <v>02.09.01.53.013</v>
      </c>
      <c r="G5003" s="1144"/>
      <c r="H5003" s="1142" t="s">
        <v>5483</v>
      </c>
      <c r="J5003" s="1142" t="str">
        <f t="shared" si="157"/>
        <v>02.09.01.53.013 Deph Flow Temperature Continous Recorder (DFTCR)</v>
      </c>
    </row>
    <row r="5004" spans="1:10" x14ac:dyDescent="0.25">
      <c r="A5004" s="1142">
        <v>2</v>
      </c>
      <c r="B5004" s="1142">
        <v>9</v>
      </c>
      <c r="C5004" s="1142">
        <v>1</v>
      </c>
      <c r="D5004" s="1142">
        <v>53</v>
      </c>
      <c r="E5004" s="1142">
        <v>14</v>
      </c>
      <c r="F5004" s="1143" t="str">
        <f t="shared" si="156"/>
        <v>02.09.01.53.014</v>
      </c>
      <c r="G5004" s="1144"/>
      <c r="H5004" s="1142" t="s">
        <v>5484</v>
      </c>
      <c r="J5004" s="1142" t="str">
        <f t="shared" si="157"/>
        <v>02.09.01.53.014 Lux Meter</v>
      </c>
    </row>
    <row r="5005" spans="1:10" x14ac:dyDescent="0.25">
      <c r="A5005" s="1142">
        <v>2</v>
      </c>
      <c r="B5005" s="1142">
        <v>9</v>
      </c>
      <c r="C5005" s="1142">
        <v>1</v>
      </c>
      <c r="D5005" s="1142">
        <v>53</v>
      </c>
      <c r="E5005" s="1142">
        <v>15</v>
      </c>
      <c r="F5005" s="1143" t="str">
        <f t="shared" si="156"/>
        <v>02.09.01.53.015</v>
      </c>
      <c r="G5005" s="1144"/>
      <c r="H5005" s="1142" t="s">
        <v>5237</v>
      </c>
      <c r="J5005" s="1142" t="str">
        <f t="shared" si="157"/>
        <v>02.09.01.53.015 Flow Meter</v>
      </c>
    </row>
    <row r="5006" spans="1:10" x14ac:dyDescent="0.25">
      <c r="A5006" s="1142">
        <v>2</v>
      </c>
      <c r="B5006" s="1142">
        <v>9</v>
      </c>
      <c r="C5006" s="1142">
        <v>1</v>
      </c>
      <c r="D5006" s="1142">
        <v>53</v>
      </c>
      <c r="E5006" s="1142">
        <v>16</v>
      </c>
      <c r="F5006" s="1143" t="str">
        <f t="shared" si="156"/>
        <v>02.09.01.53.016</v>
      </c>
      <c r="G5006" s="1144"/>
      <c r="H5006" s="1142" t="s">
        <v>5485</v>
      </c>
      <c r="J5006" s="1142" t="str">
        <f t="shared" si="157"/>
        <v>02.09.01.53.016 Splegel Relascope</v>
      </c>
    </row>
    <row r="5007" spans="1:10" x14ac:dyDescent="0.25">
      <c r="A5007" s="1142">
        <v>2</v>
      </c>
      <c r="B5007" s="1142">
        <v>9</v>
      </c>
      <c r="C5007" s="1142">
        <v>1</v>
      </c>
      <c r="D5007" s="1142">
        <v>53</v>
      </c>
      <c r="E5007" s="1142">
        <v>17</v>
      </c>
      <c r="F5007" s="1143" t="str">
        <f t="shared" si="156"/>
        <v>02.09.01.53.017</v>
      </c>
      <c r="G5007" s="1144"/>
      <c r="H5007" s="1142" t="s">
        <v>4966</v>
      </c>
      <c r="J5007" s="1142" t="str">
        <f t="shared" si="157"/>
        <v>02.09.01.53.017 Psychrometer</v>
      </c>
    </row>
    <row r="5008" spans="1:10" x14ac:dyDescent="0.25">
      <c r="A5008" s="1142">
        <v>2</v>
      </c>
      <c r="B5008" s="1142">
        <v>9</v>
      </c>
      <c r="C5008" s="1142">
        <v>1</v>
      </c>
      <c r="D5008" s="1142">
        <v>53</v>
      </c>
      <c r="E5008" s="1142">
        <v>18</v>
      </c>
      <c r="F5008" s="1143" t="str">
        <f t="shared" si="156"/>
        <v>02.09.01.53.018</v>
      </c>
      <c r="G5008" s="1144"/>
      <c r="H5008" s="1142" t="s">
        <v>5486</v>
      </c>
      <c r="J5008" s="1142" t="str">
        <f t="shared" si="157"/>
        <v>02.09.01.53.018 Zoo Bell Sampler Bacteriological</v>
      </c>
    </row>
    <row r="5009" spans="1:10" x14ac:dyDescent="0.25">
      <c r="A5009" s="1142">
        <v>2</v>
      </c>
      <c r="B5009" s="1142">
        <v>9</v>
      </c>
      <c r="C5009" s="1142">
        <v>1</v>
      </c>
      <c r="D5009" s="1142">
        <v>53</v>
      </c>
      <c r="E5009" s="1142">
        <v>19</v>
      </c>
      <c r="F5009" s="1143" t="str">
        <f t="shared" si="156"/>
        <v>02.09.01.53.019</v>
      </c>
      <c r="G5009" s="1144"/>
      <c r="H5009" s="1142" t="s">
        <v>5487</v>
      </c>
      <c r="J5009" s="1142" t="str">
        <f t="shared" si="157"/>
        <v>02.09.01.53.019 Tabung Van Dom</v>
      </c>
    </row>
    <row r="5010" spans="1:10" x14ac:dyDescent="0.25">
      <c r="A5010" s="1142">
        <v>2</v>
      </c>
      <c r="B5010" s="1142">
        <v>9</v>
      </c>
      <c r="C5010" s="1142">
        <v>1</v>
      </c>
      <c r="D5010" s="1142">
        <v>53</v>
      </c>
      <c r="E5010" s="1142">
        <v>20</v>
      </c>
      <c r="F5010" s="1143" t="str">
        <f t="shared" si="156"/>
        <v>02.09.01.53.020</v>
      </c>
      <c r="G5010" s="1144"/>
      <c r="H5010" s="1142" t="s">
        <v>5488</v>
      </c>
      <c r="J5010" s="1142" t="str">
        <f t="shared" si="157"/>
        <v>02.09.01.53.020 Light Weight Hand Winch Boom</v>
      </c>
    </row>
    <row r="5011" spans="1:10" x14ac:dyDescent="0.25">
      <c r="A5011" s="1142">
        <v>2</v>
      </c>
      <c r="B5011" s="1142">
        <v>9</v>
      </c>
      <c r="C5011" s="1142">
        <v>1</v>
      </c>
      <c r="D5011" s="1142">
        <v>53</v>
      </c>
      <c r="E5011" s="1142">
        <v>21</v>
      </c>
      <c r="F5011" s="1143" t="str">
        <f t="shared" si="156"/>
        <v>02.09.01.53.021</v>
      </c>
      <c r="G5011" s="1144"/>
      <c r="H5011" s="1142" t="s">
        <v>5489</v>
      </c>
      <c r="J5011" s="1142" t="str">
        <f t="shared" si="157"/>
        <v>02.09.01.53.021 Productivity Kit</v>
      </c>
    </row>
    <row r="5012" spans="1:10" x14ac:dyDescent="0.25">
      <c r="A5012" s="1142">
        <v>2</v>
      </c>
      <c r="B5012" s="1142">
        <v>9</v>
      </c>
      <c r="C5012" s="1142">
        <v>1</v>
      </c>
      <c r="D5012" s="1142">
        <v>53</v>
      </c>
      <c r="E5012" s="1142">
        <v>22</v>
      </c>
      <c r="F5012" s="1143" t="str">
        <f t="shared" si="156"/>
        <v>02.09.01.53.022</v>
      </c>
      <c r="G5012" s="1144"/>
      <c r="H5012" s="1142" t="s">
        <v>5490</v>
      </c>
      <c r="J5012" s="1142" t="str">
        <f t="shared" si="157"/>
        <v>02.09.01.53.022 Bak Aquarium</v>
      </c>
    </row>
    <row r="5013" spans="1:10" x14ac:dyDescent="0.25">
      <c r="A5013" s="1142">
        <v>2</v>
      </c>
      <c r="B5013" s="1142">
        <v>9</v>
      </c>
      <c r="C5013" s="1142">
        <v>1</v>
      </c>
      <c r="D5013" s="1142">
        <v>53</v>
      </c>
      <c r="E5013" s="1142">
        <v>23</v>
      </c>
      <c r="F5013" s="1143" t="str">
        <f t="shared" si="156"/>
        <v>02.09.01.53.023</v>
      </c>
      <c r="G5013" s="1144"/>
      <c r="H5013" s="1142" t="s">
        <v>5491</v>
      </c>
      <c r="J5013" s="1142" t="str">
        <f t="shared" si="157"/>
        <v>02.09.01.53.023 Bak Porselin</v>
      </c>
    </row>
    <row r="5014" spans="1:10" x14ac:dyDescent="0.25">
      <c r="A5014" s="1142">
        <v>2</v>
      </c>
      <c r="B5014" s="1142">
        <v>9</v>
      </c>
      <c r="C5014" s="1142">
        <v>1</v>
      </c>
      <c r="D5014" s="1142">
        <v>53</v>
      </c>
      <c r="E5014" s="1142">
        <v>24</v>
      </c>
      <c r="F5014" s="1143" t="str">
        <f t="shared" si="156"/>
        <v>02.09.01.53.024</v>
      </c>
      <c r="G5014" s="1144"/>
      <c r="H5014" s="1142" t="s">
        <v>5492</v>
      </c>
      <c r="J5014" s="1142" t="str">
        <f t="shared" si="157"/>
        <v>02.09.01.53.024 Bak Kultivasi</v>
      </c>
    </row>
    <row r="5015" spans="1:10" x14ac:dyDescent="0.25">
      <c r="A5015" s="1142">
        <v>2</v>
      </c>
      <c r="B5015" s="1142">
        <v>9</v>
      </c>
      <c r="C5015" s="1142">
        <v>1</v>
      </c>
      <c r="D5015" s="1142">
        <v>53</v>
      </c>
      <c r="E5015" s="1142">
        <v>25</v>
      </c>
      <c r="F5015" s="1143" t="str">
        <f t="shared" si="156"/>
        <v>02.09.01.53.025</v>
      </c>
      <c r="G5015" s="1144"/>
      <c r="H5015" s="1142" t="s">
        <v>5493</v>
      </c>
      <c r="J5015" s="1142" t="str">
        <f t="shared" si="157"/>
        <v>02.09.01.53.025 Cage Net</v>
      </c>
    </row>
    <row r="5016" spans="1:10" x14ac:dyDescent="0.25">
      <c r="A5016" s="1142">
        <v>2</v>
      </c>
      <c r="B5016" s="1142">
        <v>9</v>
      </c>
      <c r="C5016" s="1142">
        <v>1</v>
      </c>
      <c r="D5016" s="1142">
        <v>53</v>
      </c>
      <c r="E5016" s="1142">
        <v>26</v>
      </c>
      <c r="F5016" s="1143" t="str">
        <f t="shared" si="156"/>
        <v>02.09.01.53.026</v>
      </c>
      <c r="G5016" s="1144"/>
      <c r="H5016" s="1142" t="s">
        <v>5494</v>
      </c>
      <c r="J5016" s="1142" t="str">
        <f t="shared" si="157"/>
        <v>02.09.01.53.026 Six Place Hydromanifolds</v>
      </c>
    </row>
    <row r="5017" spans="1:10" x14ac:dyDescent="0.25">
      <c r="A5017" s="1142">
        <v>2</v>
      </c>
      <c r="B5017" s="1142">
        <v>9</v>
      </c>
      <c r="C5017" s="1142">
        <v>1</v>
      </c>
      <c r="D5017" s="1142">
        <v>53</v>
      </c>
      <c r="E5017" s="1142">
        <v>27</v>
      </c>
      <c r="F5017" s="1143" t="str">
        <f t="shared" si="156"/>
        <v>02.09.01.53.027</v>
      </c>
      <c r="G5017" s="1144"/>
      <c r="H5017" s="1142" t="s">
        <v>5495</v>
      </c>
      <c r="J5017" s="1142" t="str">
        <f t="shared" si="157"/>
        <v>02.09.01.53.027 Laminar Air Flow Cabinet</v>
      </c>
    </row>
    <row r="5018" spans="1:10" x14ac:dyDescent="0.25">
      <c r="A5018" s="1142">
        <v>2</v>
      </c>
      <c r="B5018" s="1142">
        <v>9</v>
      </c>
      <c r="C5018" s="1142">
        <v>1</v>
      </c>
      <c r="D5018" s="1142">
        <v>53</v>
      </c>
      <c r="E5018" s="1142">
        <v>28</v>
      </c>
      <c r="F5018" s="1143" t="str">
        <f t="shared" si="156"/>
        <v>02.09.01.53.028</v>
      </c>
      <c r="G5018" s="1144"/>
      <c r="H5018" s="1142" t="s">
        <v>5496</v>
      </c>
      <c r="J5018" s="1142" t="str">
        <f t="shared" si="157"/>
        <v>02.09.01.53.028 Rod Blower</v>
      </c>
    </row>
    <row r="5019" spans="1:10" x14ac:dyDescent="0.25">
      <c r="A5019" s="1142">
        <v>2</v>
      </c>
      <c r="B5019" s="1142">
        <v>9</v>
      </c>
      <c r="C5019" s="1142">
        <v>1</v>
      </c>
      <c r="D5019" s="1142">
        <v>53</v>
      </c>
      <c r="E5019" s="1142">
        <v>29</v>
      </c>
      <c r="F5019" s="1143" t="str">
        <f t="shared" si="156"/>
        <v>02.09.01.53.029</v>
      </c>
      <c r="G5019" s="1144"/>
      <c r="H5019" s="1142" t="s">
        <v>5386</v>
      </c>
      <c r="J5019" s="1142" t="str">
        <f t="shared" si="157"/>
        <v>02.09.01.53.029 Tissue Grinder</v>
      </c>
    </row>
    <row r="5020" spans="1:10" x14ac:dyDescent="0.25">
      <c r="A5020" s="1142">
        <v>2</v>
      </c>
      <c r="B5020" s="1142">
        <v>9</v>
      </c>
      <c r="C5020" s="1142">
        <v>1</v>
      </c>
      <c r="D5020" s="1142">
        <v>53</v>
      </c>
      <c r="E5020" s="1142">
        <v>30</v>
      </c>
      <c r="F5020" s="1143" t="str">
        <f t="shared" si="156"/>
        <v>02.09.01.53.030</v>
      </c>
      <c r="G5020" s="1144"/>
      <c r="H5020" s="1142" t="s">
        <v>5497</v>
      </c>
      <c r="J5020" s="1142" t="str">
        <f t="shared" si="157"/>
        <v>02.09.01.53.030 Liqiud Dispencer</v>
      </c>
    </row>
    <row r="5021" spans="1:10" x14ac:dyDescent="0.25">
      <c r="A5021" s="1142">
        <v>2</v>
      </c>
      <c r="B5021" s="1142">
        <v>9</v>
      </c>
      <c r="C5021" s="1142">
        <v>1</v>
      </c>
      <c r="D5021" s="1142">
        <v>53</v>
      </c>
      <c r="E5021" s="1142">
        <v>31</v>
      </c>
      <c r="F5021" s="1143" t="str">
        <f t="shared" si="156"/>
        <v>02.09.01.53.031</v>
      </c>
      <c r="G5021" s="1144"/>
      <c r="H5021" s="1142" t="s">
        <v>5498</v>
      </c>
      <c r="J5021" s="1142" t="str">
        <f t="shared" si="157"/>
        <v>02.09.01.53.031 Rotation Evaporating</v>
      </c>
    </row>
    <row r="5022" spans="1:10" x14ac:dyDescent="0.25">
      <c r="A5022" s="1142">
        <v>2</v>
      </c>
      <c r="B5022" s="1142">
        <v>9</v>
      </c>
      <c r="C5022" s="1142">
        <v>1</v>
      </c>
      <c r="D5022" s="1142">
        <v>53</v>
      </c>
      <c r="E5022" s="1142">
        <v>32</v>
      </c>
      <c r="F5022" s="1143" t="str">
        <f t="shared" si="156"/>
        <v>02.09.01.53.032</v>
      </c>
      <c r="G5022" s="1144"/>
      <c r="H5022" s="1142" t="s">
        <v>5499</v>
      </c>
      <c r="J5022" s="1142" t="str">
        <f t="shared" si="157"/>
        <v>02.09.01.53.032 Alat Lab. Lingkungan Perairan Lain-Lain</v>
      </c>
    </row>
    <row r="5023" spans="1:10" x14ac:dyDescent="0.25">
      <c r="A5023" s="1142">
        <v>2</v>
      </c>
      <c r="B5023" s="1142">
        <v>9</v>
      </c>
      <c r="C5023" s="1142">
        <v>1</v>
      </c>
      <c r="D5023" s="1142">
        <v>54</v>
      </c>
      <c r="E5023" s="1142">
        <v>1</v>
      </c>
      <c r="F5023" s="1143" t="str">
        <f t="shared" si="156"/>
        <v>02.09.01.54.001</v>
      </c>
      <c r="G5023" s="1144"/>
      <c r="H5023" s="1142" t="s">
        <v>5500</v>
      </c>
      <c r="J5023" s="1142" t="str">
        <f t="shared" si="157"/>
        <v>02.09.01.54.001 Triple Beam Balance</v>
      </c>
    </row>
    <row r="5024" spans="1:10" x14ac:dyDescent="0.25">
      <c r="A5024" s="1142">
        <v>2</v>
      </c>
      <c r="B5024" s="1142">
        <v>9</v>
      </c>
      <c r="C5024" s="1142">
        <v>1</v>
      </c>
      <c r="D5024" s="1142">
        <v>54</v>
      </c>
      <c r="E5024" s="1142">
        <v>2</v>
      </c>
      <c r="F5024" s="1143" t="str">
        <f t="shared" si="156"/>
        <v>02.09.01.54.002</v>
      </c>
      <c r="G5024" s="1144"/>
      <c r="H5024" s="1142" t="s">
        <v>3784</v>
      </c>
      <c r="J5024" s="1142" t="str">
        <f t="shared" si="157"/>
        <v>02.09.01.54.002 Refractometer</v>
      </c>
    </row>
    <row r="5025" spans="1:10" x14ac:dyDescent="0.25">
      <c r="A5025" s="1142">
        <v>2</v>
      </c>
      <c r="B5025" s="1142">
        <v>9</v>
      </c>
      <c r="C5025" s="1142">
        <v>1</v>
      </c>
      <c r="D5025" s="1142">
        <v>54</v>
      </c>
      <c r="E5025" s="1142">
        <v>3</v>
      </c>
      <c r="F5025" s="1143" t="str">
        <f t="shared" si="156"/>
        <v>02.09.01.54.003</v>
      </c>
      <c r="G5025" s="1144"/>
      <c r="H5025" s="1142" t="s">
        <v>5501</v>
      </c>
      <c r="J5025" s="1142" t="str">
        <f t="shared" si="157"/>
        <v>02.09.01.54.003 Under water Camera</v>
      </c>
    </row>
    <row r="5026" spans="1:10" x14ac:dyDescent="0.25">
      <c r="A5026" s="1142">
        <v>2</v>
      </c>
      <c r="B5026" s="1142">
        <v>9</v>
      </c>
      <c r="C5026" s="1142">
        <v>1</v>
      </c>
      <c r="D5026" s="1142">
        <v>54</v>
      </c>
      <c r="E5026" s="1142">
        <v>4</v>
      </c>
      <c r="F5026" s="1143" t="str">
        <f t="shared" si="156"/>
        <v>02.09.01.54.004</v>
      </c>
      <c r="G5026" s="1144"/>
      <c r="H5026" s="1142" t="s">
        <v>5502</v>
      </c>
      <c r="J5026" s="1142" t="str">
        <f t="shared" si="157"/>
        <v>02.09.01.54.004 Grab Bodom Sampler</v>
      </c>
    </row>
    <row r="5027" spans="1:10" x14ac:dyDescent="0.25">
      <c r="A5027" s="1142">
        <v>2</v>
      </c>
      <c r="B5027" s="1142">
        <v>9</v>
      </c>
      <c r="C5027" s="1142">
        <v>1</v>
      </c>
      <c r="D5027" s="1142">
        <v>54</v>
      </c>
      <c r="E5027" s="1142">
        <v>5</v>
      </c>
      <c r="F5027" s="1143" t="str">
        <f t="shared" si="156"/>
        <v>02.09.01.54.005</v>
      </c>
      <c r="G5027" s="1144"/>
      <c r="H5027" s="1142" t="s">
        <v>5503</v>
      </c>
      <c r="J5027" s="1142" t="str">
        <f t="shared" si="157"/>
        <v>02.09.01.54.005 Alat Selam</v>
      </c>
    </row>
    <row r="5028" spans="1:10" x14ac:dyDescent="0.25">
      <c r="A5028" s="1142">
        <v>2</v>
      </c>
      <c r="B5028" s="1142">
        <v>9</v>
      </c>
      <c r="C5028" s="1142">
        <v>1</v>
      </c>
      <c r="D5028" s="1142">
        <v>54</v>
      </c>
      <c r="E5028" s="1142">
        <v>6</v>
      </c>
      <c r="F5028" s="1143" t="str">
        <f t="shared" si="156"/>
        <v>02.09.01.54.006</v>
      </c>
      <c r="G5028" s="1144"/>
      <c r="H5028" s="1142" t="s">
        <v>3120</v>
      </c>
      <c r="J5028" s="1142" t="str">
        <f t="shared" si="157"/>
        <v>02.09.01.54.006 Microtome</v>
      </c>
    </row>
    <row r="5029" spans="1:10" x14ac:dyDescent="0.25">
      <c r="A5029" s="1142">
        <v>2</v>
      </c>
      <c r="B5029" s="1142">
        <v>9</v>
      </c>
      <c r="C5029" s="1142">
        <v>1</v>
      </c>
      <c r="D5029" s="1142">
        <v>54</v>
      </c>
      <c r="E5029" s="1142">
        <v>7</v>
      </c>
      <c r="F5029" s="1143" t="str">
        <f t="shared" si="156"/>
        <v>02.09.01.54.007</v>
      </c>
      <c r="G5029" s="1144"/>
      <c r="H5029" s="1142" t="s">
        <v>5504</v>
      </c>
      <c r="J5029" s="1142" t="str">
        <f t="shared" si="157"/>
        <v>02.09.01.54.007 Disecting Apparatus</v>
      </c>
    </row>
    <row r="5030" spans="1:10" x14ac:dyDescent="0.25">
      <c r="A5030" s="1142">
        <v>2</v>
      </c>
      <c r="B5030" s="1142">
        <v>9</v>
      </c>
      <c r="C5030" s="1142">
        <v>1</v>
      </c>
      <c r="D5030" s="1142">
        <v>54</v>
      </c>
      <c r="E5030" s="1142">
        <v>8</v>
      </c>
      <c r="F5030" s="1143" t="str">
        <f t="shared" si="156"/>
        <v>02.09.01.54.008</v>
      </c>
      <c r="G5030" s="1144"/>
      <c r="H5030" s="1142" t="s">
        <v>5505</v>
      </c>
      <c r="J5030" s="1142" t="str">
        <f t="shared" si="157"/>
        <v>02.09.01.54.008 Alat Lab. Biologi Peralatan Lain-Lain</v>
      </c>
    </row>
    <row r="5031" spans="1:10" x14ac:dyDescent="0.25">
      <c r="A5031" s="1142">
        <v>2</v>
      </c>
      <c r="B5031" s="1142">
        <v>9</v>
      </c>
      <c r="C5031" s="1142">
        <v>1</v>
      </c>
      <c r="D5031" s="1142">
        <v>55</v>
      </c>
      <c r="E5031" s="1142">
        <v>1</v>
      </c>
      <c r="F5031" s="1143" t="str">
        <f t="shared" si="156"/>
        <v>02.09.01.55.001</v>
      </c>
      <c r="G5031" s="1144"/>
      <c r="H5031" s="1142" t="s">
        <v>5506</v>
      </c>
      <c r="J5031" s="1142" t="str">
        <f t="shared" si="157"/>
        <v>02.09.01.55.001 N2 Distalation Unit</v>
      </c>
    </row>
    <row r="5032" spans="1:10" x14ac:dyDescent="0.25">
      <c r="A5032" s="1142">
        <v>2</v>
      </c>
      <c r="B5032" s="1142">
        <v>9</v>
      </c>
      <c r="C5032" s="1142">
        <v>1</v>
      </c>
      <c r="D5032" s="1142">
        <v>55</v>
      </c>
      <c r="E5032" s="1142">
        <v>2</v>
      </c>
      <c r="F5032" s="1143" t="str">
        <f t="shared" si="156"/>
        <v>02.09.01.55.002</v>
      </c>
      <c r="G5032" s="1144"/>
      <c r="H5032" s="1142" t="s">
        <v>5507</v>
      </c>
      <c r="J5032" s="1142" t="str">
        <f t="shared" si="157"/>
        <v>02.09.01.55.002 Ultra Data System</v>
      </c>
    </row>
    <row r="5033" spans="1:10" x14ac:dyDescent="0.25">
      <c r="A5033" s="1142">
        <v>2</v>
      </c>
      <c r="B5033" s="1142">
        <v>9</v>
      </c>
      <c r="C5033" s="1142">
        <v>1</v>
      </c>
      <c r="D5033" s="1142">
        <v>55</v>
      </c>
      <c r="E5033" s="1142">
        <v>3</v>
      </c>
      <c r="F5033" s="1143" t="str">
        <f t="shared" si="156"/>
        <v>02.09.01.55.003</v>
      </c>
      <c r="G5033" s="1144"/>
      <c r="H5033" s="1142" t="s">
        <v>5508</v>
      </c>
      <c r="J5033" s="1142" t="str">
        <f t="shared" si="157"/>
        <v>02.09.01.55.003 Teromol Herbarium</v>
      </c>
    </row>
    <row r="5034" spans="1:10" x14ac:dyDescent="0.25">
      <c r="A5034" s="1142">
        <v>2</v>
      </c>
      <c r="B5034" s="1142">
        <v>9</v>
      </c>
      <c r="C5034" s="1142">
        <v>1</v>
      </c>
      <c r="D5034" s="1142">
        <v>55</v>
      </c>
      <c r="E5034" s="1142">
        <v>4</v>
      </c>
      <c r="F5034" s="1143" t="str">
        <f t="shared" si="156"/>
        <v>02.09.01.55.004</v>
      </c>
      <c r="G5034" s="1144"/>
      <c r="H5034" s="1142" t="s">
        <v>2137</v>
      </c>
      <c r="J5034" s="1142" t="str">
        <f t="shared" si="157"/>
        <v>02.09.01.55.004 Aquarium</v>
      </c>
    </row>
    <row r="5035" spans="1:10" x14ac:dyDescent="0.25">
      <c r="A5035" s="1142">
        <v>2</v>
      </c>
      <c r="B5035" s="1142">
        <v>9</v>
      </c>
      <c r="C5035" s="1142">
        <v>1</v>
      </c>
      <c r="D5035" s="1142">
        <v>55</v>
      </c>
      <c r="E5035" s="1142">
        <v>5</v>
      </c>
      <c r="F5035" s="1143" t="str">
        <f t="shared" si="156"/>
        <v>02.09.01.55.005</v>
      </c>
      <c r="G5035" s="1144"/>
      <c r="H5035" s="1142" t="s">
        <v>5509</v>
      </c>
      <c r="J5035" s="1142" t="str">
        <f t="shared" si="157"/>
        <v>02.09.01.55.005 Alat Perangkap Binatang</v>
      </c>
    </row>
    <row r="5036" spans="1:10" x14ac:dyDescent="0.25">
      <c r="A5036" s="1142">
        <v>2</v>
      </c>
      <c r="B5036" s="1142">
        <v>9</v>
      </c>
      <c r="C5036" s="1142">
        <v>1</v>
      </c>
      <c r="D5036" s="1142">
        <v>55</v>
      </c>
      <c r="E5036" s="1142">
        <v>6</v>
      </c>
      <c r="F5036" s="1143" t="str">
        <f t="shared" si="156"/>
        <v>02.09.01.55.006</v>
      </c>
      <c r="G5036" s="1144"/>
      <c r="H5036" s="1142" t="s">
        <v>5510</v>
      </c>
      <c r="J5036" s="1142" t="str">
        <f t="shared" si="157"/>
        <v>02.09.01.55.006 Alat Perekat Aluminium Foil</v>
      </c>
    </row>
    <row r="5037" spans="1:10" x14ac:dyDescent="0.25">
      <c r="A5037" s="1142">
        <v>2</v>
      </c>
      <c r="B5037" s="1142">
        <v>9</v>
      </c>
      <c r="C5037" s="1142">
        <v>1</v>
      </c>
      <c r="D5037" s="1142">
        <v>55</v>
      </c>
      <c r="E5037" s="1142">
        <v>7</v>
      </c>
      <c r="F5037" s="1143" t="str">
        <f t="shared" si="156"/>
        <v>02.09.01.55.007</v>
      </c>
      <c r="G5037" s="1144"/>
      <c r="H5037" s="1142" t="s">
        <v>5511</v>
      </c>
      <c r="J5037" s="1142" t="str">
        <f t="shared" si="157"/>
        <v>02.09.01.55.007 Counting Cel</v>
      </c>
    </row>
    <row r="5038" spans="1:10" x14ac:dyDescent="0.25">
      <c r="A5038" s="1142">
        <v>2</v>
      </c>
      <c r="B5038" s="1142">
        <v>9</v>
      </c>
      <c r="C5038" s="1142">
        <v>1</v>
      </c>
      <c r="D5038" s="1142">
        <v>55</v>
      </c>
      <c r="E5038" s="1142">
        <v>8</v>
      </c>
      <c r="F5038" s="1143" t="str">
        <f t="shared" si="156"/>
        <v>02.09.01.55.008</v>
      </c>
      <c r="G5038" s="1144"/>
      <c r="H5038" s="1142" t="s">
        <v>5512</v>
      </c>
      <c r="J5038" s="1142" t="str">
        <f t="shared" si="157"/>
        <v>02.09.01.55.008 Emusifer</v>
      </c>
    </row>
    <row r="5039" spans="1:10" x14ac:dyDescent="0.25">
      <c r="A5039" s="1142">
        <v>2</v>
      </c>
      <c r="B5039" s="1142">
        <v>9</v>
      </c>
      <c r="C5039" s="1142">
        <v>1</v>
      </c>
      <c r="D5039" s="1142">
        <v>55</v>
      </c>
      <c r="E5039" s="1142">
        <v>9</v>
      </c>
      <c r="F5039" s="1143" t="str">
        <f t="shared" si="156"/>
        <v>02.09.01.55.009</v>
      </c>
      <c r="G5039" s="1144"/>
      <c r="H5039" s="1142" t="s">
        <v>5513</v>
      </c>
      <c r="J5039" s="1142" t="str">
        <f t="shared" si="157"/>
        <v>02.09.01.55.009 Licht Back</v>
      </c>
    </row>
    <row r="5040" spans="1:10" x14ac:dyDescent="0.25">
      <c r="A5040" s="1142">
        <v>2</v>
      </c>
      <c r="B5040" s="1142">
        <v>9</v>
      </c>
      <c r="C5040" s="1142">
        <v>1</v>
      </c>
      <c r="D5040" s="1142">
        <v>55</v>
      </c>
      <c r="E5040" s="1142">
        <v>10</v>
      </c>
      <c r="F5040" s="1143" t="str">
        <f t="shared" si="156"/>
        <v>02.09.01.55.010</v>
      </c>
      <c r="G5040" s="1144"/>
      <c r="H5040" s="1142" t="s">
        <v>5514</v>
      </c>
      <c r="J5040" s="1142" t="str">
        <f t="shared" si="157"/>
        <v>02.09.01.55.010 Area Meter</v>
      </c>
    </row>
    <row r="5041" spans="1:10" x14ac:dyDescent="0.25">
      <c r="A5041" s="1142">
        <v>2</v>
      </c>
      <c r="B5041" s="1142">
        <v>9</v>
      </c>
      <c r="C5041" s="1142">
        <v>1</v>
      </c>
      <c r="D5041" s="1142">
        <v>55</v>
      </c>
      <c r="E5041" s="1142">
        <v>11</v>
      </c>
      <c r="F5041" s="1143" t="str">
        <f t="shared" si="156"/>
        <v>02.09.01.55.011</v>
      </c>
      <c r="G5041" s="1144"/>
      <c r="H5041" s="1142" t="s">
        <v>5515</v>
      </c>
      <c r="J5041" s="1142" t="str">
        <f t="shared" si="157"/>
        <v>02.09.01.55.011 Automatic Absor Spection</v>
      </c>
    </row>
    <row r="5042" spans="1:10" x14ac:dyDescent="0.25">
      <c r="A5042" s="1142">
        <v>2</v>
      </c>
      <c r="B5042" s="1142">
        <v>9</v>
      </c>
      <c r="C5042" s="1142">
        <v>1</v>
      </c>
      <c r="D5042" s="1142">
        <v>55</v>
      </c>
      <c r="E5042" s="1142">
        <v>12</v>
      </c>
      <c r="F5042" s="1143" t="str">
        <f t="shared" si="156"/>
        <v>02.09.01.55.012</v>
      </c>
      <c r="G5042" s="1144"/>
      <c r="H5042" s="1142" t="s">
        <v>5516</v>
      </c>
      <c r="J5042" s="1142" t="str">
        <f t="shared" si="157"/>
        <v>02.09.01.55.012 Desaltor</v>
      </c>
    </row>
    <row r="5043" spans="1:10" x14ac:dyDescent="0.25">
      <c r="A5043" s="1142">
        <v>2</v>
      </c>
      <c r="B5043" s="1142">
        <v>9</v>
      </c>
      <c r="C5043" s="1142">
        <v>1</v>
      </c>
      <c r="D5043" s="1142">
        <v>55</v>
      </c>
      <c r="E5043" s="1142">
        <v>13</v>
      </c>
      <c r="F5043" s="1143" t="str">
        <f t="shared" si="156"/>
        <v>02.09.01.55.013</v>
      </c>
      <c r="G5043" s="1144"/>
      <c r="H5043" s="1142" t="s">
        <v>5517</v>
      </c>
      <c r="J5043" s="1142" t="str">
        <f t="shared" si="157"/>
        <v>02.09.01.55.013 Automatic Area Meter</v>
      </c>
    </row>
    <row r="5044" spans="1:10" x14ac:dyDescent="0.25">
      <c r="A5044" s="1142">
        <v>2</v>
      </c>
      <c r="B5044" s="1142">
        <v>9</v>
      </c>
      <c r="C5044" s="1142">
        <v>1</v>
      </c>
      <c r="D5044" s="1142">
        <v>55</v>
      </c>
      <c r="E5044" s="1142">
        <v>14</v>
      </c>
      <c r="F5044" s="1143" t="str">
        <f t="shared" si="156"/>
        <v>02.09.01.55.014</v>
      </c>
      <c r="G5044" s="1144"/>
      <c r="H5044" s="1142" t="s">
        <v>5518</v>
      </c>
      <c r="J5044" s="1142" t="str">
        <f t="shared" si="157"/>
        <v>02.09.01.55.014 Alat Lab. Biologi Lain-Lain</v>
      </c>
    </row>
    <row r="5045" spans="1:10" x14ac:dyDescent="0.25">
      <c r="A5045" s="1142">
        <v>2</v>
      </c>
      <c r="B5045" s="1142">
        <v>9</v>
      </c>
      <c r="C5045" s="1142">
        <v>1</v>
      </c>
      <c r="D5045" s="1142">
        <v>56</v>
      </c>
      <c r="E5045" s="1142">
        <v>1</v>
      </c>
      <c r="F5045" s="1143" t="str">
        <f t="shared" si="156"/>
        <v>02.09.01.56.001</v>
      </c>
      <c r="G5045" s="1144"/>
      <c r="H5045" s="1142" t="s">
        <v>5519</v>
      </c>
      <c r="J5045" s="1142" t="str">
        <f t="shared" si="157"/>
        <v>02.09.01.56.001 Land Gravity Meter</v>
      </c>
    </row>
    <row r="5046" spans="1:10" x14ac:dyDescent="0.25">
      <c r="A5046" s="1142">
        <v>2</v>
      </c>
      <c r="B5046" s="1142">
        <v>9</v>
      </c>
      <c r="C5046" s="1142">
        <v>1</v>
      </c>
      <c r="D5046" s="1142">
        <v>56</v>
      </c>
      <c r="E5046" s="1142">
        <v>2</v>
      </c>
      <c r="F5046" s="1143" t="str">
        <f t="shared" si="156"/>
        <v>02.09.01.56.002</v>
      </c>
      <c r="G5046" s="1144"/>
      <c r="H5046" s="1142" t="s">
        <v>5520</v>
      </c>
      <c r="J5046" s="1142" t="str">
        <f t="shared" si="157"/>
        <v>02.09.01.56.002 Multitester</v>
      </c>
    </row>
    <row r="5047" spans="1:10" x14ac:dyDescent="0.25">
      <c r="A5047" s="1142">
        <v>2</v>
      </c>
      <c r="B5047" s="1142">
        <v>9</v>
      </c>
      <c r="C5047" s="1142">
        <v>1</v>
      </c>
      <c r="D5047" s="1142">
        <v>56</v>
      </c>
      <c r="E5047" s="1142">
        <v>3</v>
      </c>
      <c r="F5047" s="1143" t="str">
        <f t="shared" si="156"/>
        <v>02.09.01.56.003</v>
      </c>
      <c r="G5047" s="1144"/>
      <c r="H5047" s="1142" t="s">
        <v>5521</v>
      </c>
      <c r="J5047" s="1142" t="str">
        <f t="shared" si="157"/>
        <v>02.09.01.56.003 Self Potensial</v>
      </c>
    </row>
    <row r="5048" spans="1:10" x14ac:dyDescent="0.25">
      <c r="A5048" s="1142">
        <v>2</v>
      </c>
      <c r="B5048" s="1142">
        <v>9</v>
      </c>
      <c r="C5048" s="1142">
        <v>1</v>
      </c>
      <c r="D5048" s="1142">
        <v>56</v>
      </c>
      <c r="E5048" s="1142">
        <v>4</v>
      </c>
      <c r="F5048" s="1143" t="str">
        <f t="shared" si="156"/>
        <v>02.09.01.56.004</v>
      </c>
      <c r="G5048" s="1144"/>
      <c r="H5048" s="1142" t="s">
        <v>5522</v>
      </c>
      <c r="J5048" s="1142" t="str">
        <f t="shared" si="157"/>
        <v>02.09.01.56.004 Electric Current Meter</v>
      </c>
    </row>
    <row r="5049" spans="1:10" x14ac:dyDescent="0.25">
      <c r="A5049" s="1142">
        <v>2</v>
      </c>
      <c r="B5049" s="1142">
        <v>9</v>
      </c>
      <c r="C5049" s="1142">
        <v>1</v>
      </c>
      <c r="D5049" s="1142">
        <v>56</v>
      </c>
      <c r="E5049" s="1142">
        <v>5</v>
      </c>
      <c r="F5049" s="1143" t="str">
        <f t="shared" si="156"/>
        <v>02.09.01.56.005</v>
      </c>
      <c r="G5049" s="1144"/>
      <c r="H5049" s="1142" t="s">
        <v>5523</v>
      </c>
      <c r="J5049" s="1142" t="str">
        <f t="shared" si="157"/>
        <v>02.09.01.56.005 Physical Property</v>
      </c>
    </row>
    <row r="5050" spans="1:10" x14ac:dyDescent="0.25">
      <c r="A5050" s="1142">
        <v>2</v>
      </c>
      <c r="B5050" s="1142">
        <v>9</v>
      </c>
      <c r="C5050" s="1142">
        <v>1</v>
      </c>
      <c r="D5050" s="1142">
        <v>56</v>
      </c>
      <c r="E5050" s="1142">
        <v>6</v>
      </c>
      <c r="F5050" s="1143" t="str">
        <f t="shared" si="156"/>
        <v>02.09.01.56.006</v>
      </c>
      <c r="G5050" s="1144"/>
      <c r="H5050" s="1142" t="s">
        <v>5524</v>
      </c>
      <c r="J5050" s="1142" t="str">
        <f t="shared" si="157"/>
        <v>02.09.01.56.006 Automatic Point Counter</v>
      </c>
    </row>
    <row r="5051" spans="1:10" x14ac:dyDescent="0.25">
      <c r="A5051" s="1142">
        <v>2</v>
      </c>
      <c r="B5051" s="1142">
        <v>9</v>
      </c>
      <c r="C5051" s="1142">
        <v>1</v>
      </c>
      <c r="D5051" s="1142">
        <v>56</v>
      </c>
      <c r="E5051" s="1142">
        <v>7</v>
      </c>
      <c r="F5051" s="1143" t="str">
        <f t="shared" si="156"/>
        <v>02.09.01.56.007</v>
      </c>
      <c r="G5051" s="1144"/>
      <c r="H5051" s="1142" t="s">
        <v>5525</v>
      </c>
      <c r="J5051" s="1142" t="str">
        <f t="shared" si="157"/>
        <v>02.09.01.56.007 Abem Sounding Cable</v>
      </c>
    </row>
    <row r="5052" spans="1:10" x14ac:dyDescent="0.25">
      <c r="A5052" s="1142">
        <v>2</v>
      </c>
      <c r="B5052" s="1142">
        <v>9</v>
      </c>
      <c r="C5052" s="1142">
        <v>1</v>
      </c>
      <c r="D5052" s="1142">
        <v>56</v>
      </c>
      <c r="E5052" s="1142">
        <v>8</v>
      </c>
      <c r="F5052" s="1143" t="str">
        <f t="shared" si="156"/>
        <v>02.09.01.56.008</v>
      </c>
      <c r="G5052" s="1144"/>
      <c r="H5052" s="1142" t="s">
        <v>5526</v>
      </c>
      <c r="J5052" s="1142" t="str">
        <f t="shared" si="157"/>
        <v>02.09.01.56.008 Densitylog Module</v>
      </c>
    </row>
    <row r="5053" spans="1:10" x14ac:dyDescent="0.25">
      <c r="A5053" s="1142">
        <v>2</v>
      </c>
      <c r="B5053" s="1142">
        <v>9</v>
      </c>
      <c r="C5053" s="1142">
        <v>1</v>
      </c>
      <c r="D5053" s="1142">
        <v>56</v>
      </c>
      <c r="E5053" s="1142">
        <v>9</v>
      </c>
      <c r="F5053" s="1143" t="str">
        <f t="shared" si="156"/>
        <v>02.09.01.56.009</v>
      </c>
      <c r="G5053" s="1144"/>
      <c r="H5053" s="1142" t="s">
        <v>5527</v>
      </c>
      <c r="J5053" s="1142" t="str">
        <f t="shared" si="157"/>
        <v>02.09.01.56.009 Portable Digital Flagate Magnetometer</v>
      </c>
    </row>
    <row r="5054" spans="1:10" x14ac:dyDescent="0.25">
      <c r="A5054" s="1142">
        <v>2</v>
      </c>
      <c r="B5054" s="1142">
        <v>9</v>
      </c>
      <c r="C5054" s="1142">
        <v>1</v>
      </c>
      <c r="D5054" s="1142">
        <v>56</v>
      </c>
      <c r="E5054" s="1142">
        <v>10</v>
      </c>
      <c r="F5054" s="1143" t="str">
        <f t="shared" si="156"/>
        <v>02.09.01.56.010</v>
      </c>
      <c r="G5054" s="1144"/>
      <c r="H5054" s="1142" t="s">
        <v>5528</v>
      </c>
      <c r="J5054" s="1142" t="str">
        <f t="shared" si="157"/>
        <v>02.09.01.56.010 Digital Thermometer</v>
      </c>
    </row>
    <row r="5055" spans="1:10" x14ac:dyDescent="0.25">
      <c r="A5055" s="1142">
        <v>2</v>
      </c>
      <c r="B5055" s="1142">
        <v>9</v>
      </c>
      <c r="C5055" s="1142">
        <v>1</v>
      </c>
      <c r="D5055" s="1142">
        <v>56</v>
      </c>
      <c r="E5055" s="1142">
        <v>11</v>
      </c>
      <c r="F5055" s="1143" t="str">
        <f t="shared" si="156"/>
        <v>02.09.01.56.011</v>
      </c>
      <c r="G5055" s="1144"/>
      <c r="H5055" s="1142" t="s">
        <v>5529</v>
      </c>
      <c r="J5055" s="1142" t="str">
        <f t="shared" si="157"/>
        <v>02.09.01.56.011 Tester Kit</v>
      </c>
    </row>
    <row r="5056" spans="1:10" x14ac:dyDescent="0.25">
      <c r="A5056" s="1142">
        <v>2</v>
      </c>
      <c r="B5056" s="1142">
        <v>9</v>
      </c>
      <c r="C5056" s="1142">
        <v>1</v>
      </c>
      <c r="D5056" s="1142">
        <v>56</v>
      </c>
      <c r="E5056" s="1142">
        <v>12</v>
      </c>
      <c r="F5056" s="1143" t="str">
        <f t="shared" si="156"/>
        <v>02.09.01.56.012</v>
      </c>
      <c r="G5056" s="1144"/>
      <c r="H5056" s="1142" t="s">
        <v>5530</v>
      </c>
      <c r="J5056" s="1142" t="str">
        <f t="shared" si="157"/>
        <v>02.09.01.56.012 Vane Tester</v>
      </c>
    </row>
    <row r="5057" spans="1:10" x14ac:dyDescent="0.25">
      <c r="A5057" s="1142">
        <v>2</v>
      </c>
      <c r="B5057" s="1142">
        <v>9</v>
      </c>
      <c r="C5057" s="1142">
        <v>1</v>
      </c>
      <c r="D5057" s="1142">
        <v>56</v>
      </c>
      <c r="E5057" s="1142">
        <v>13</v>
      </c>
      <c r="F5057" s="1143" t="str">
        <f t="shared" si="156"/>
        <v>02.09.01.56.013</v>
      </c>
      <c r="G5057" s="1144"/>
      <c r="H5057" s="1142" t="s">
        <v>1491</v>
      </c>
      <c r="J5057" s="1142" t="str">
        <f t="shared" si="157"/>
        <v>02.09.01.56.013 Circuit Tester</v>
      </c>
    </row>
    <row r="5058" spans="1:10" x14ac:dyDescent="0.25">
      <c r="A5058" s="1142">
        <v>2</v>
      </c>
      <c r="B5058" s="1142">
        <v>9</v>
      </c>
      <c r="C5058" s="1142">
        <v>1</v>
      </c>
      <c r="D5058" s="1142">
        <v>56</v>
      </c>
      <c r="E5058" s="1142">
        <v>14</v>
      </c>
      <c r="F5058" s="1143" t="str">
        <f t="shared" si="156"/>
        <v>02.09.01.56.014</v>
      </c>
      <c r="G5058" s="1144"/>
      <c r="H5058" s="1142" t="s">
        <v>5531</v>
      </c>
      <c r="J5058" s="1142" t="str">
        <f t="shared" si="157"/>
        <v>02.09.01.56.014 Moisture Content Tester</v>
      </c>
    </row>
    <row r="5059" spans="1:10" x14ac:dyDescent="0.25">
      <c r="A5059" s="1142">
        <v>2</v>
      </c>
      <c r="B5059" s="1142">
        <v>9</v>
      </c>
      <c r="C5059" s="1142">
        <v>1</v>
      </c>
      <c r="D5059" s="1142">
        <v>56</v>
      </c>
      <c r="E5059" s="1142">
        <v>15</v>
      </c>
      <c r="F5059" s="1143" t="str">
        <f t="shared" si="156"/>
        <v>02.09.01.56.015</v>
      </c>
      <c r="G5059" s="1144"/>
      <c r="H5059" s="1142" t="s">
        <v>5532</v>
      </c>
      <c r="J5059" s="1142" t="str">
        <f t="shared" si="157"/>
        <v>02.09.01.56.015 Magnetometer</v>
      </c>
    </row>
    <row r="5060" spans="1:10" x14ac:dyDescent="0.25">
      <c r="A5060" s="1142">
        <v>2</v>
      </c>
      <c r="B5060" s="1142">
        <v>9</v>
      </c>
      <c r="C5060" s="1142">
        <v>1</v>
      </c>
      <c r="D5060" s="1142">
        <v>56</v>
      </c>
      <c r="E5060" s="1142">
        <v>16</v>
      </c>
      <c r="F5060" s="1143" t="str">
        <f t="shared" ref="F5060:F5123" si="158">IF(A5060&lt;&gt;"",RIGHT("0"&amp;A5060,2)&amp;"."&amp;RIGHT("0"&amp;B5060,2)&amp;"."&amp;RIGHT("0"&amp;C5060,2)&amp;"."&amp;RIGHT("0"&amp;D5060,2)&amp;"."&amp;IF(LEN(E5060)&lt;3,RIGHT("00"&amp;E5060,3),E5060),"")</f>
        <v>02.09.01.56.016</v>
      </c>
      <c r="G5060" s="1144"/>
      <c r="H5060" s="1142" t="s">
        <v>5533</v>
      </c>
      <c r="J5060" s="1142" t="str">
        <f t="shared" ref="J5060:J5123" si="159">F5060&amp;" "&amp;H5060</f>
        <v>02.09.01.56.016 Geolistrik</v>
      </c>
    </row>
    <row r="5061" spans="1:10" x14ac:dyDescent="0.25">
      <c r="A5061" s="1142">
        <v>2</v>
      </c>
      <c r="B5061" s="1142">
        <v>9</v>
      </c>
      <c r="C5061" s="1142">
        <v>1</v>
      </c>
      <c r="D5061" s="1142">
        <v>56</v>
      </c>
      <c r="E5061" s="1142">
        <v>17</v>
      </c>
      <c r="F5061" s="1143" t="str">
        <f t="shared" si="158"/>
        <v>02.09.01.56.017</v>
      </c>
      <c r="G5061" s="1144"/>
      <c r="H5061" s="1142" t="s">
        <v>5534</v>
      </c>
      <c r="J5061" s="1142" t="str">
        <f t="shared" si="159"/>
        <v>02.09.01.56.017 Meicrobarometer</v>
      </c>
    </row>
    <row r="5062" spans="1:10" x14ac:dyDescent="0.25">
      <c r="A5062" s="1142">
        <v>2</v>
      </c>
      <c r="B5062" s="1142">
        <v>9</v>
      </c>
      <c r="C5062" s="1142">
        <v>1</v>
      </c>
      <c r="D5062" s="1142">
        <v>56</v>
      </c>
      <c r="E5062" s="1142">
        <v>18</v>
      </c>
      <c r="F5062" s="1143" t="str">
        <f t="shared" si="158"/>
        <v>02.09.01.56.018</v>
      </c>
      <c r="G5062" s="1144"/>
      <c r="H5062" s="1142" t="s">
        <v>5535</v>
      </c>
      <c r="J5062" s="1142" t="str">
        <f t="shared" si="159"/>
        <v>02.09.01.56.018 Sismograph</v>
      </c>
    </row>
    <row r="5063" spans="1:10" x14ac:dyDescent="0.25">
      <c r="A5063" s="1142">
        <v>2</v>
      </c>
      <c r="B5063" s="1142">
        <v>9</v>
      </c>
      <c r="C5063" s="1142">
        <v>1</v>
      </c>
      <c r="D5063" s="1142">
        <v>56</v>
      </c>
      <c r="E5063" s="1142">
        <v>19</v>
      </c>
      <c r="F5063" s="1143" t="str">
        <f t="shared" si="158"/>
        <v>02.09.01.56.019</v>
      </c>
      <c r="G5063" s="1144"/>
      <c r="H5063" s="1142" t="s">
        <v>5536</v>
      </c>
      <c r="J5063" s="1142" t="str">
        <f t="shared" si="159"/>
        <v>02.09.01.56.019 Proton Magnetometer Geometric</v>
      </c>
    </row>
    <row r="5064" spans="1:10" x14ac:dyDescent="0.25">
      <c r="A5064" s="1142">
        <v>2</v>
      </c>
      <c r="B5064" s="1142">
        <v>9</v>
      </c>
      <c r="C5064" s="1142">
        <v>1</v>
      </c>
      <c r="D5064" s="1142">
        <v>56</v>
      </c>
      <c r="E5064" s="1142">
        <v>20</v>
      </c>
      <c r="F5064" s="1143" t="str">
        <f t="shared" si="158"/>
        <v>02.09.01.56.020</v>
      </c>
      <c r="G5064" s="1144"/>
      <c r="H5064" s="1142" t="s">
        <v>5537</v>
      </c>
      <c r="J5064" s="1142" t="str">
        <f t="shared" si="159"/>
        <v>02.09.01.56.020 Aben Terrain Meter</v>
      </c>
    </row>
    <row r="5065" spans="1:10" x14ac:dyDescent="0.25">
      <c r="A5065" s="1142">
        <v>2</v>
      </c>
      <c r="B5065" s="1142">
        <v>9</v>
      </c>
      <c r="C5065" s="1142">
        <v>1</v>
      </c>
      <c r="D5065" s="1142">
        <v>56</v>
      </c>
      <c r="E5065" s="1142">
        <v>21</v>
      </c>
      <c r="F5065" s="1143" t="str">
        <f t="shared" si="158"/>
        <v>02.09.01.56.021</v>
      </c>
      <c r="G5065" s="1144"/>
      <c r="H5065" s="1142" t="s">
        <v>5538</v>
      </c>
      <c r="J5065" s="1142" t="str">
        <f t="shared" si="159"/>
        <v>02.09.01.56.021 Portable Baoreholelogger</v>
      </c>
    </row>
    <row r="5066" spans="1:10" x14ac:dyDescent="0.25">
      <c r="A5066" s="1142">
        <v>2</v>
      </c>
      <c r="B5066" s="1142">
        <v>9</v>
      </c>
      <c r="C5066" s="1142">
        <v>1</v>
      </c>
      <c r="D5066" s="1142">
        <v>56</v>
      </c>
      <c r="E5066" s="1142">
        <v>22</v>
      </c>
      <c r="F5066" s="1143" t="str">
        <f t="shared" si="158"/>
        <v>02.09.01.56.022</v>
      </c>
      <c r="G5066" s="1144"/>
      <c r="H5066" s="1142" t="s">
        <v>5539</v>
      </c>
      <c r="J5066" s="1142" t="str">
        <f t="shared" si="159"/>
        <v>02.09.01.56.022 Alat Lab. Geofisika Lain-Lain</v>
      </c>
    </row>
    <row r="5067" spans="1:10" x14ac:dyDescent="0.25">
      <c r="A5067" s="1142">
        <v>2</v>
      </c>
      <c r="B5067" s="1142">
        <v>9</v>
      </c>
      <c r="C5067" s="1142">
        <v>1</v>
      </c>
      <c r="D5067" s="1142">
        <v>57</v>
      </c>
      <c r="E5067" s="1142">
        <v>1</v>
      </c>
      <c r="F5067" s="1143" t="str">
        <f t="shared" si="158"/>
        <v>02.09.01.57.001</v>
      </c>
      <c r="G5067" s="1144"/>
      <c r="H5067" s="1142" t="s">
        <v>5540</v>
      </c>
      <c r="J5067" s="1142" t="str">
        <f t="shared" si="159"/>
        <v>02.09.01.57.001 Flotation Machine</v>
      </c>
    </row>
    <row r="5068" spans="1:10" x14ac:dyDescent="0.25">
      <c r="A5068" s="1142">
        <v>2</v>
      </c>
      <c r="B5068" s="1142">
        <v>9</v>
      </c>
      <c r="C5068" s="1142">
        <v>1</v>
      </c>
      <c r="D5068" s="1142">
        <v>57</v>
      </c>
      <c r="E5068" s="1142">
        <v>2</v>
      </c>
      <c r="F5068" s="1143" t="str">
        <f t="shared" si="158"/>
        <v>02.09.01.57.002</v>
      </c>
      <c r="G5068" s="1144"/>
      <c r="H5068" s="1142" t="s">
        <v>5541</v>
      </c>
      <c r="J5068" s="1142" t="str">
        <f t="shared" si="159"/>
        <v>02.09.01.57.002 Lab. Selective Mineral</v>
      </c>
    </row>
    <row r="5069" spans="1:10" x14ac:dyDescent="0.25">
      <c r="A5069" s="1142">
        <v>2</v>
      </c>
      <c r="B5069" s="1142">
        <v>9</v>
      </c>
      <c r="C5069" s="1142">
        <v>1</v>
      </c>
      <c r="D5069" s="1142">
        <v>57</v>
      </c>
      <c r="E5069" s="1142">
        <v>3</v>
      </c>
      <c r="F5069" s="1143" t="str">
        <f t="shared" si="158"/>
        <v>02.09.01.57.003</v>
      </c>
      <c r="G5069" s="1144"/>
      <c r="H5069" s="1142" t="s">
        <v>5542</v>
      </c>
      <c r="J5069" s="1142" t="str">
        <f t="shared" si="159"/>
        <v>02.09.01.57.003 Lab Jar Mill</v>
      </c>
    </row>
    <row r="5070" spans="1:10" x14ac:dyDescent="0.25">
      <c r="A5070" s="1142">
        <v>2</v>
      </c>
      <c r="B5070" s="1142">
        <v>9</v>
      </c>
      <c r="C5070" s="1142">
        <v>1</v>
      </c>
      <c r="D5070" s="1142">
        <v>57</v>
      </c>
      <c r="E5070" s="1142">
        <v>4</v>
      </c>
      <c r="F5070" s="1143" t="str">
        <f t="shared" si="158"/>
        <v>02.09.01.57.004</v>
      </c>
      <c r="G5070" s="1144"/>
      <c r="H5070" s="1142" t="s">
        <v>5543</v>
      </c>
      <c r="J5070" s="1142" t="str">
        <f t="shared" si="159"/>
        <v>02.09.01.57.004 Magn Tube Tast</v>
      </c>
    </row>
    <row r="5071" spans="1:10" x14ac:dyDescent="0.25">
      <c r="A5071" s="1142">
        <v>2</v>
      </c>
      <c r="B5071" s="1142">
        <v>9</v>
      </c>
      <c r="C5071" s="1142">
        <v>1</v>
      </c>
      <c r="D5071" s="1142">
        <v>57</v>
      </c>
      <c r="E5071" s="1142">
        <v>5</v>
      </c>
      <c r="F5071" s="1143" t="str">
        <f t="shared" si="158"/>
        <v>02.09.01.57.005</v>
      </c>
      <c r="G5071" s="1144"/>
      <c r="H5071" s="1142" t="s">
        <v>5544</v>
      </c>
      <c r="J5071" s="1142" t="str">
        <f t="shared" si="159"/>
        <v>02.09.01.57.005 Sparator High</v>
      </c>
    </row>
    <row r="5072" spans="1:10" x14ac:dyDescent="0.25">
      <c r="A5072" s="1142">
        <v>2</v>
      </c>
      <c r="B5072" s="1142">
        <v>9</v>
      </c>
      <c r="C5072" s="1142">
        <v>1</v>
      </c>
      <c r="D5072" s="1142">
        <v>57</v>
      </c>
      <c r="E5072" s="1142">
        <v>6</v>
      </c>
      <c r="F5072" s="1143" t="str">
        <f t="shared" si="158"/>
        <v>02.09.01.57.006</v>
      </c>
      <c r="G5072" s="1144"/>
      <c r="H5072" s="1142" t="s">
        <v>5545</v>
      </c>
      <c r="J5072" s="1142" t="str">
        <f t="shared" si="159"/>
        <v>02.09.01.57.006 Pulvarezer</v>
      </c>
    </row>
    <row r="5073" spans="1:10" x14ac:dyDescent="0.25">
      <c r="A5073" s="1142">
        <v>2</v>
      </c>
      <c r="B5073" s="1142">
        <v>9</v>
      </c>
      <c r="C5073" s="1142">
        <v>1</v>
      </c>
      <c r="D5073" s="1142">
        <v>57</v>
      </c>
      <c r="E5073" s="1142">
        <v>7</v>
      </c>
      <c r="F5073" s="1143" t="str">
        <f t="shared" si="158"/>
        <v>02.09.01.57.007</v>
      </c>
      <c r="G5073" s="1144"/>
      <c r="H5073" s="1142" t="s">
        <v>5546</v>
      </c>
      <c r="J5073" s="1142" t="str">
        <f t="shared" si="159"/>
        <v>02.09.01.57.007 Slurry Mixer</v>
      </c>
    </row>
    <row r="5074" spans="1:10" x14ac:dyDescent="0.25">
      <c r="A5074" s="1142">
        <v>2</v>
      </c>
      <c r="B5074" s="1142">
        <v>9</v>
      </c>
      <c r="C5074" s="1142">
        <v>1</v>
      </c>
      <c r="D5074" s="1142">
        <v>57</v>
      </c>
      <c r="E5074" s="1142">
        <v>8</v>
      </c>
      <c r="F5074" s="1143" t="str">
        <f t="shared" si="158"/>
        <v>02.09.01.57.008</v>
      </c>
      <c r="G5074" s="1144"/>
      <c r="H5074" s="1142" t="s">
        <v>5547</v>
      </c>
      <c r="J5074" s="1142" t="str">
        <f t="shared" si="159"/>
        <v>02.09.01.57.008 Speciment Mount Press</v>
      </c>
    </row>
    <row r="5075" spans="1:10" x14ac:dyDescent="0.25">
      <c r="A5075" s="1142">
        <v>2</v>
      </c>
      <c r="B5075" s="1142">
        <v>9</v>
      </c>
      <c r="C5075" s="1142">
        <v>1</v>
      </c>
      <c r="D5075" s="1142">
        <v>57</v>
      </c>
      <c r="E5075" s="1142">
        <v>9</v>
      </c>
      <c r="F5075" s="1143" t="str">
        <f t="shared" si="158"/>
        <v>02.09.01.57.009</v>
      </c>
      <c r="G5075" s="1144"/>
      <c r="H5075" s="1142" t="s">
        <v>5548</v>
      </c>
      <c r="J5075" s="1142" t="str">
        <f t="shared" si="159"/>
        <v>02.09.01.57.009 Graverkit</v>
      </c>
    </row>
    <row r="5076" spans="1:10" x14ac:dyDescent="0.25">
      <c r="A5076" s="1142">
        <v>2</v>
      </c>
      <c r="B5076" s="1142">
        <v>9</v>
      </c>
      <c r="C5076" s="1142">
        <v>1</v>
      </c>
      <c r="D5076" s="1142">
        <v>57</v>
      </c>
      <c r="E5076" s="1142">
        <v>10</v>
      </c>
      <c r="F5076" s="1143" t="str">
        <f t="shared" si="158"/>
        <v>02.09.01.57.010</v>
      </c>
      <c r="G5076" s="1144"/>
      <c r="H5076" s="1142" t="s">
        <v>5549</v>
      </c>
      <c r="J5076" s="1142" t="str">
        <f t="shared" si="159"/>
        <v>02.09.01.57.010 Sample Holder</v>
      </c>
    </row>
    <row r="5077" spans="1:10" x14ac:dyDescent="0.25">
      <c r="A5077" s="1142">
        <v>2</v>
      </c>
      <c r="B5077" s="1142">
        <v>9</v>
      </c>
      <c r="C5077" s="1142">
        <v>1</v>
      </c>
      <c r="D5077" s="1142">
        <v>57</v>
      </c>
      <c r="E5077" s="1142">
        <v>11</v>
      </c>
      <c r="F5077" s="1143" t="str">
        <f t="shared" si="158"/>
        <v>02.09.01.57.011</v>
      </c>
      <c r="G5077" s="1144"/>
      <c r="H5077" s="1142" t="s">
        <v>5550</v>
      </c>
      <c r="J5077" s="1142" t="str">
        <f t="shared" si="159"/>
        <v>02.09.01.57.011 Iron M Wheel</v>
      </c>
    </row>
    <row r="5078" spans="1:10" x14ac:dyDescent="0.25">
      <c r="A5078" s="1142">
        <v>2</v>
      </c>
      <c r="B5078" s="1142">
        <v>9</v>
      </c>
      <c r="C5078" s="1142">
        <v>1</v>
      </c>
      <c r="D5078" s="1142">
        <v>57</v>
      </c>
      <c r="E5078" s="1142">
        <v>12</v>
      </c>
      <c r="F5078" s="1143" t="str">
        <f t="shared" si="158"/>
        <v>02.09.01.57.012</v>
      </c>
      <c r="G5078" s="1144"/>
      <c r="H5078" s="1142" t="s">
        <v>5551</v>
      </c>
      <c r="J5078" s="1142" t="str">
        <f t="shared" si="159"/>
        <v>02.09.01.57.012 Coper Wheel</v>
      </c>
    </row>
    <row r="5079" spans="1:10" x14ac:dyDescent="0.25">
      <c r="A5079" s="1142">
        <v>2</v>
      </c>
      <c r="B5079" s="1142">
        <v>9</v>
      </c>
      <c r="C5079" s="1142">
        <v>1</v>
      </c>
      <c r="D5079" s="1142">
        <v>57</v>
      </c>
      <c r="E5079" s="1142">
        <v>13</v>
      </c>
      <c r="F5079" s="1143" t="str">
        <f t="shared" si="158"/>
        <v>02.09.01.57.013</v>
      </c>
      <c r="G5079" s="1144"/>
      <c r="H5079" s="1142" t="s">
        <v>5552</v>
      </c>
      <c r="J5079" s="1142" t="str">
        <f t="shared" si="159"/>
        <v>02.09.01.57.013 Strain Gauge Indicator</v>
      </c>
    </row>
    <row r="5080" spans="1:10" x14ac:dyDescent="0.25">
      <c r="A5080" s="1142">
        <v>2</v>
      </c>
      <c r="B5080" s="1142">
        <v>9</v>
      </c>
      <c r="C5080" s="1142">
        <v>1</v>
      </c>
      <c r="D5080" s="1142">
        <v>57</v>
      </c>
      <c r="E5080" s="1142">
        <v>14</v>
      </c>
      <c r="F5080" s="1143" t="str">
        <f t="shared" si="158"/>
        <v>02.09.01.57.014</v>
      </c>
      <c r="G5080" s="1144"/>
      <c r="H5080" s="1142" t="s">
        <v>5553</v>
      </c>
      <c r="J5080" s="1142" t="str">
        <f t="shared" si="159"/>
        <v>02.09.01.57.014 Gas Scruber</v>
      </c>
    </row>
    <row r="5081" spans="1:10" x14ac:dyDescent="0.25">
      <c r="A5081" s="1142">
        <v>2</v>
      </c>
      <c r="B5081" s="1142">
        <v>9</v>
      </c>
      <c r="C5081" s="1142">
        <v>1</v>
      </c>
      <c r="D5081" s="1142">
        <v>57</v>
      </c>
      <c r="E5081" s="1142">
        <v>15</v>
      </c>
      <c r="F5081" s="1143" t="str">
        <f t="shared" si="158"/>
        <v>02.09.01.57.015</v>
      </c>
      <c r="G5081" s="1144"/>
      <c r="H5081" s="1142" t="s">
        <v>5554</v>
      </c>
      <c r="J5081" s="1142" t="str">
        <f t="shared" si="159"/>
        <v>02.09.01.57.015 Sher Strengt</v>
      </c>
    </row>
    <row r="5082" spans="1:10" x14ac:dyDescent="0.25">
      <c r="A5082" s="1142">
        <v>2</v>
      </c>
      <c r="B5082" s="1142">
        <v>9</v>
      </c>
      <c r="C5082" s="1142">
        <v>1</v>
      </c>
      <c r="D5082" s="1142">
        <v>57</v>
      </c>
      <c r="E5082" s="1142">
        <v>16</v>
      </c>
      <c r="F5082" s="1143" t="str">
        <f t="shared" si="158"/>
        <v>02.09.01.57.016</v>
      </c>
      <c r="G5082" s="1144"/>
      <c r="H5082" s="1142" t="s">
        <v>5555</v>
      </c>
      <c r="J5082" s="1142" t="str">
        <f t="shared" si="159"/>
        <v>02.09.01.57.016 Milling unit</v>
      </c>
    </row>
    <row r="5083" spans="1:10" x14ac:dyDescent="0.25">
      <c r="A5083" s="1142">
        <v>2</v>
      </c>
      <c r="B5083" s="1142">
        <v>9</v>
      </c>
      <c r="C5083" s="1142">
        <v>1</v>
      </c>
      <c r="D5083" s="1142">
        <v>57</v>
      </c>
      <c r="E5083" s="1142">
        <v>17</v>
      </c>
      <c r="F5083" s="1143" t="str">
        <f t="shared" si="158"/>
        <v>02.09.01.57.017</v>
      </c>
      <c r="G5083" s="1144"/>
      <c r="H5083" s="1142" t="s">
        <v>5556</v>
      </c>
      <c r="J5083" s="1142" t="str">
        <f t="shared" si="159"/>
        <v>02.09.01.57.017 ALat Laboratorium Tambang Lain-Lain</v>
      </c>
    </row>
    <row r="5084" spans="1:10" x14ac:dyDescent="0.25">
      <c r="A5084" s="1142">
        <v>2</v>
      </c>
      <c r="B5084" s="1142">
        <v>9</v>
      </c>
      <c r="C5084" s="1142">
        <v>1</v>
      </c>
      <c r="D5084" s="1142">
        <v>58</v>
      </c>
      <c r="E5084" s="1142">
        <v>1</v>
      </c>
      <c r="F5084" s="1143" t="str">
        <f t="shared" si="158"/>
        <v>02.09.01.58.001</v>
      </c>
      <c r="G5084" s="1144"/>
      <c r="H5084" s="1142" t="s">
        <v>5557</v>
      </c>
      <c r="J5084" s="1142" t="str">
        <f t="shared" si="159"/>
        <v>02.09.01.58.001 Bucket Elevator</v>
      </c>
    </row>
    <row r="5085" spans="1:10" x14ac:dyDescent="0.25">
      <c r="A5085" s="1142">
        <v>2</v>
      </c>
      <c r="B5085" s="1142">
        <v>9</v>
      </c>
      <c r="C5085" s="1142">
        <v>1</v>
      </c>
      <c r="D5085" s="1142">
        <v>58</v>
      </c>
      <c r="E5085" s="1142">
        <v>2</v>
      </c>
      <c r="F5085" s="1143" t="str">
        <f t="shared" si="158"/>
        <v>02.09.01.58.002</v>
      </c>
      <c r="G5085" s="1144"/>
      <c r="H5085" s="1142" t="s">
        <v>5558</v>
      </c>
      <c r="J5085" s="1142" t="str">
        <f t="shared" si="159"/>
        <v>02.09.01.58.002 Silo</v>
      </c>
    </row>
    <row r="5086" spans="1:10" x14ac:dyDescent="0.25">
      <c r="A5086" s="1142">
        <v>2</v>
      </c>
      <c r="B5086" s="1142">
        <v>9</v>
      </c>
      <c r="C5086" s="1142">
        <v>1</v>
      </c>
      <c r="D5086" s="1142">
        <v>58</v>
      </c>
      <c r="E5086" s="1142">
        <v>3</v>
      </c>
      <c r="F5086" s="1143" t="str">
        <f t="shared" si="158"/>
        <v>02.09.01.58.003</v>
      </c>
      <c r="G5086" s="1144"/>
      <c r="H5086" s="1142" t="s">
        <v>5559</v>
      </c>
      <c r="J5086" s="1142" t="str">
        <f t="shared" si="159"/>
        <v>02.09.01.58.003 Extruder Cooker</v>
      </c>
    </row>
    <row r="5087" spans="1:10" x14ac:dyDescent="0.25">
      <c r="A5087" s="1142">
        <v>2</v>
      </c>
      <c r="B5087" s="1142">
        <v>9</v>
      </c>
      <c r="C5087" s="1142">
        <v>1</v>
      </c>
      <c r="D5087" s="1142">
        <v>58</v>
      </c>
      <c r="E5087" s="1142">
        <v>4</v>
      </c>
      <c r="F5087" s="1143" t="str">
        <f t="shared" si="158"/>
        <v>02.09.01.58.004</v>
      </c>
      <c r="G5087" s="1144"/>
      <c r="H5087" s="1142" t="s">
        <v>5560</v>
      </c>
      <c r="J5087" s="1142" t="str">
        <f t="shared" si="159"/>
        <v>02.09.01.58.004 Bin Outlet Feeding</v>
      </c>
    </row>
    <row r="5088" spans="1:10" x14ac:dyDescent="0.25">
      <c r="A5088" s="1142">
        <v>2</v>
      </c>
      <c r="B5088" s="1142">
        <v>9</v>
      </c>
      <c r="C5088" s="1142">
        <v>1</v>
      </c>
      <c r="D5088" s="1142">
        <v>58</v>
      </c>
      <c r="E5088" s="1142">
        <v>5</v>
      </c>
      <c r="F5088" s="1143" t="str">
        <f t="shared" si="158"/>
        <v>02.09.01.58.005</v>
      </c>
      <c r="G5088" s="1144"/>
      <c r="H5088" s="1142" t="s">
        <v>4162</v>
      </c>
      <c r="J5088" s="1142" t="str">
        <f t="shared" si="159"/>
        <v>02.09.01.58.005 Spray Dryer</v>
      </c>
    </row>
    <row r="5089" spans="1:10" x14ac:dyDescent="0.25">
      <c r="A5089" s="1142">
        <v>2</v>
      </c>
      <c r="B5089" s="1142">
        <v>9</v>
      </c>
      <c r="C5089" s="1142">
        <v>1</v>
      </c>
      <c r="D5089" s="1142">
        <v>58</v>
      </c>
      <c r="E5089" s="1142">
        <v>6</v>
      </c>
      <c r="F5089" s="1143" t="str">
        <f t="shared" si="158"/>
        <v>02.09.01.58.006</v>
      </c>
      <c r="G5089" s="1144"/>
      <c r="H5089" s="1142" t="s">
        <v>4150</v>
      </c>
      <c r="J5089" s="1142" t="str">
        <f t="shared" si="159"/>
        <v>02.09.01.58.006 Dryer</v>
      </c>
    </row>
    <row r="5090" spans="1:10" x14ac:dyDescent="0.25">
      <c r="A5090" s="1142">
        <v>2</v>
      </c>
      <c r="B5090" s="1142">
        <v>9</v>
      </c>
      <c r="C5090" s="1142">
        <v>1</v>
      </c>
      <c r="D5090" s="1142">
        <v>58</v>
      </c>
      <c r="E5090" s="1142">
        <v>7</v>
      </c>
      <c r="F5090" s="1143" t="str">
        <f t="shared" si="158"/>
        <v>02.09.01.58.007</v>
      </c>
      <c r="G5090" s="1144"/>
      <c r="H5090" s="1142" t="s">
        <v>5561</v>
      </c>
      <c r="J5090" s="1142" t="str">
        <f t="shared" si="159"/>
        <v>02.09.01.58.007 Rotary Dryer</v>
      </c>
    </row>
    <row r="5091" spans="1:10" x14ac:dyDescent="0.25">
      <c r="A5091" s="1142">
        <v>2</v>
      </c>
      <c r="B5091" s="1142">
        <v>9</v>
      </c>
      <c r="C5091" s="1142">
        <v>1</v>
      </c>
      <c r="D5091" s="1142">
        <v>58</v>
      </c>
      <c r="E5091" s="1142">
        <v>8</v>
      </c>
      <c r="F5091" s="1143" t="str">
        <f t="shared" si="158"/>
        <v>02.09.01.58.008</v>
      </c>
      <c r="G5091" s="1144"/>
      <c r="H5091" s="1142" t="s">
        <v>5562</v>
      </c>
      <c r="J5091" s="1142" t="str">
        <f t="shared" si="159"/>
        <v>02.09.01.58.008 Rotary Coler</v>
      </c>
    </row>
    <row r="5092" spans="1:10" x14ac:dyDescent="0.25">
      <c r="A5092" s="1142">
        <v>2</v>
      </c>
      <c r="B5092" s="1142">
        <v>9</v>
      </c>
      <c r="C5092" s="1142">
        <v>1</v>
      </c>
      <c r="D5092" s="1142">
        <v>58</v>
      </c>
      <c r="E5092" s="1142">
        <v>9</v>
      </c>
      <c r="F5092" s="1143" t="str">
        <f t="shared" si="158"/>
        <v>02.09.01.58.009</v>
      </c>
      <c r="G5092" s="1144"/>
      <c r="H5092" s="1142" t="s">
        <v>5256</v>
      </c>
      <c r="J5092" s="1142" t="str">
        <f t="shared" si="159"/>
        <v>02.09.01.58.009 Grinder</v>
      </c>
    </row>
    <row r="5093" spans="1:10" x14ac:dyDescent="0.25">
      <c r="A5093" s="1142">
        <v>2</v>
      </c>
      <c r="B5093" s="1142">
        <v>9</v>
      </c>
      <c r="C5093" s="1142">
        <v>1</v>
      </c>
      <c r="D5093" s="1142">
        <v>58</v>
      </c>
      <c r="E5093" s="1142">
        <v>10</v>
      </c>
      <c r="F5093" s="1143" t="str">
        <f t="shared" si="158"/>
        <v>02.09.01.58.010</v>
      </c>
      <c r="G5093" s="1144"/>
      <c r="H5093" s="1142" t="s">
        <v>5563</v>
      </c>
      <c r="J5093" s="1142" t="str">
        <f t="shared" si="159"/>
        <v>02.09.01.58.010 Vibrating Screen</v>
      </c>
    </row>
    <row r="5094" spans="1:10" x14ac:dyDescent="0.25">
      <c r="A5094" s="1142">
        <v>2</v>
      </c>
      <c r="B5094" s="1142">
        <v>9</v>
      </c>
      <c r="C5094" s="1142">
        <v>1</v>
      </c>
      <c r="D5094" s="1142">
        <v>58</v>
      </c>
      <c r="E5094" s="1142">
        <v>11</v>
      </c>
      <c r="F5094" s="1143" t="str">
        <f t="shared" si="158"/>
        <v>02.09.01.58.011</v>
      </c>
      <c r="G5094" s="1144"/>
      <c r="H5094" s="1142" t="s">
        <v>5564</v>
      </c>
      <c r="J5094" s="1142" t="str">
        <f t="shared" si="159"/>
        <v>02.09.01.58.011 Tungku</v>
      </c>
    </row>
    <row r="5095" spans="1:10" x14ac:dyDescent="0.25">
      <c r="A5095" s="1142">
        <v>2</v>
      </c>
      <c r="B5095" s="1142">
        <v>9</v>
      </c>
      <c r="C5095" s="1142">
        <v>1</v>
      </c>
      <c r="D5095" s="1142">
        <v>58</v>
      </c>
      <c r="E5095" s="1142">
        <v>12</v>
      </c>
      <c r="F5095" s="1143" t="str">
        <f t="shared" si="158"/>
        <v>02.09.01.58.012</v>
      </c>
      <c r="G5095" s="1144"/>
      <c r="H5095" s="1142" t="s">
        <v>5565</v>
      </c>
      <c r="J5095" s="1142" t="str">
        <f t="shared" si="159"/>
        <v>02.09.01.58.012 Cyclon</v>
      </c>
    </row>
    <row r="5096" spans="1:10" x14ac:dyDescent="0.25">
      <c r="A5096" s="1142">
        <v>2</v>
      </c>
      <c r="B5096" s="1142">
        <v>9</v>
      </c>
      <c r="C5096" s="1142">
        <v>1</v>
      </c>
      <c r="D5096" s="1142">
        <v>58</v>
      </c>
      <c r="E5096" s="1142">
        <v>13</v>
      </c>
      <c r="F5096" s="1143" t="str">
        <f t="shared" si="158"/>
        <v>02.09.01.58.013</v>
      </c>
      <c r="G5096" s="1144"/>
      <c r="H5096" s="1142" t="s">
        <v>5566</v>
      </c>
      <c r="J5096" s="1142" t="str">
        <f t="shared" si="159"/>
        <v>02.09.01.58.013 Disk Mill</v>
      </c>
    </row>
    <row r="5097" spans="1:10" x14ac:dyDescent="0.25">
      <c r="A5097" s="1142">
        <v>2</v>
      </c>
      <c r="B5097" s="1142">
        <v>9</v>
      </c>
      <c r="C5097" s="1142">
        <v>1</v>
      </c>
      <c r="D5097" s="1142">
        <v>58</v>
      </c>
      <c r="E5097" s="1142">
        <v>14</v>
      </c>
      <c r="F5097" s="1143" t="str">
        <f t="shared" si="158"/>
        <v>02.09.01.58.014</v>
      </c>
      <c r="G5097" s="1144"/>
      <c r="H5097" s="1142" t="s">
        <v>5567</v>
      </c>
      <c r="J5097" s="1142" t="str">
        <f t="shared" si="159"/>
        <v>02.09.01.58.014 Flavour Apikator</v>
      </c>
    </row>
    <row r="5098" spans="1:10" x14ac:dyDescent="0.25">
      <c r="A5098" s="1142">
        <v>2</v>
      </c>
      <c r="B5098" s="1142">
        <v>9</v>
      </c>
      <c r="C5098" s="1142">
        <v>1</v>
      </c>
      <c r="D5098" s="1142">
        <v>58</v>
      </c>
      <c r="E5098" s="1142">
        <v>15</v>
      </c>
      <c r="F5098" s="1143" t="str">
        <f t="shared" si="158"/>
        <v>02.09.01.58.015</v>
      </c>
      <c r="G5098" s="1144"/>
      <c r="H5098" s="1142" t="s">
        <v>5568</v>
      </c>
      <c r="J5098" s="1142" t="str">
        <f t="shared" si="159"/>
        <v>02.09.01.58.015 Bagging Conveyor</v>
      </c>
    </row>
    <row r="5099" spans="1:10" x14ac:dyDescent="0.25">
      <c r="A5099" s="1142">
        <v>2</v>
      </c>
      <c r="B5099" s="1142">
        <v>9</v>
      </c>
      <c r="C5099" s="1142">
        <v>1</v>
      </c>
      <c r="D5099" s="1142">
        <v>58</v>
      </c>
      <c r="E5099" s="1142">
        <v>16</v>
      </c>
      <c r="F5099" s="1143" t="str">
        <f t="shared" si="158"/>
        <v>02.09.01.58.016</v>
      </c>
      <c r="G5099" s="1144"/>
      <c r="H5099" s="1142" t="s">
        <v>5569</v>
      </c>
      <c r="J5099" s="1142" t="str">
        <f t="shared" si="159"/>
        <v>02.09.01.58.016 Macerator</v>
      </c>
    </row>
    <row r="5100" spans="1:10" x14ac:dyDescent="0.25">
      <c r="A5100" s="1142">
        <v>2</v>
      </c>
      <c r="B5100" s="1142">
        <v>9</v>
      </c>
      <c r="C5100" s="1142">
        <v>1</v>
      </c>
      <c r="D5100" s="1142">
        <v>58</v>
      </c>
      <c r="E5100" s="1142">
        <v>17</v>
      </c>
      <c r="F5100" s="1143" t="str">
        <f t="shared" si="158"/>
        <v>02.09.01.58.017</v>
      </c>
      <c r="G5100" s="1144"/>
      <c r="H5100" s="1142" t="s">
        <v>5570</v>
      </c>
      <c r="J5100" s="1142" t="str">
        <f t="shared" si="159"/>
        <v>02.09.01.58.017 Bag Closer</v>
      </c>
    </row>
    <row r="5101" spans="1:10" x14ac:dyDescent="0.25">
      <c r="A5101" s="1142">
        <v>2</v>
      </c>
      <c r="B5101" s="1142">
        <v>9</v>
      </c>
      <c r="C5101" s="1142">
        <v>1</v>
      </c>
      <c r="D5101" s="1142">
        <v>58</v>
      </c>
      <c r="E5101" s="1142">
        <v>18</v>
      </c>
      <c r="F5101" s="1143" t="str">
        <f t="shared" si="158"/>
        <v>02.09.01.58.018</v>
      </c>
      <c r="G5101" s="1144"/>
      <c r="H5101" s="1142" t="s">
        <v>5571</v>
      </c>
      <c r="J5101" s="1142" t="str">
        <f t="shared" si="159"/>
        <v>02.09.01.58.018 Sterilizer</v>
      </c>
    </row>
    <row r="5102" spans="1:10" x14ac:dyDescent="0.25">
      <c r="A5102" s="1142">
        <v>2</v>
      </c>
      <c r="B5102" s="1142">
        <v>9</v>
      </c>
      <c r="C5102" s="1142">
        <v>1</v>
      </c>
      <c r="D5102" s="1142">
        <v>58</v>
      </c>
      <c r="E5102" s="1142">
        <v>19</v>
      </c>
      <c r="F5102" s="1143" t="str">
        <f t="shared" si="158"/>
        <v>02.09.01.58.019</v>
      </c>
      <c r="G5102" s="1144"/>
      <c r="H5102" s="1142" t="s">
        <v>5572</v>
      </c>
      <c r="J5102" s="1142" t="str">
        <f t="shared" si="159"/>
        <v>02.09.01.58.019 Packaging Machine</v>
      </c>
    </row>
    <row r="5103" spans="1:10" x14ac:dyDescent="0.25">
      <c r="A5103" s="1142">
        <v>2</v>
      </c>
      <c r="B5103" s="1142">
        <v>9</v>
      </c>
      <c r="C5103" s="1142">
        <v>1</v>
      </c>
      <c r="D5103" s="1142">
        <v>58</v>
      </c>
      <c r="E5103" s="1142">
        <v>20</v>
      </c>
      <c r="F5103" s="1143" t="str">
        <f t="shared" si="158"/>
        <v>02.09.01.58.020</v>
      </c>
      <c r="G5103" s="1144"/>
      <c r="H5103" s="1142" t="s">
        <v>5573</v>
      </c>
      <c r="J5103" s="1142" t="str">
        <f t="shared" si="159"/>
        <v>02.09.01.58.020 Cracking Machine</v>
      </c>
    </row>
    <row r="5104" spans="1:10" x14ac:dyDescent="0.25">
      <c r="A5104" s="1142">
        <v>2</v>
      </c>
      <c r="B5104" s="1142">
        <v>9</v>
      </c>
      <c r="C5104" s="1142">
        <v>1</v>
      </c>
      <c r="D5104" s="1142">
        <v>58</v>
      </c>
      <c r="E5104" s="1142">
        <v>21</v>
      </c>
      <c r="F5104" s="1143" t="str">
        <f t="shared" si="158"/>
        <v>02.09.01.58.021</v>
      </c>
      <c r="G5104" s="1144"/>
      <c r="H5104" s="1142" t="s">
        <v>5574</v>
      </c>
      <c r="J5104" s="1142" t="str">
        <f t="shared" si="159"/>
        <v>02.09.01.58.021 Dehuling Machine</v>
      </c>
    </row>
    <row r="5105" spans="1:10" x14ac:dyDescent="0.25">
      <c r="A5105" s="1142">
        <v>2</v>
      </c>
      <c r="B5105" s="1142">
        <v>9</v>
      </c>
      <c r="C5105" s="1142">
        <v>1</v>
      </c>
      <c r="D5105" s="1142">
        <v>58</v>
      </c>
      <c r="E5105" s="1142">
        <v>22</v>
      </c>
      <c r="F5105" s="1143" t="str">
        <f t="shared" si="158"/>
        <v>02.09.01.58.022</v>
      </c>
      <c r="G5105" s="1144"/>
      <c r="H5105" s="1142" t="s">
        <v>5575</v>
      </c>
      <c r="J5105" s="1142" t="str">
        <f t="shared" si="159"/>
        <v>02.09.01.58.022 Homogenizeer</v>
      </c>
    </row>
    <row r="5106" spans="1:10" x14ac:dyDescent="0.25">
      <c r="A5106" s="1142">
        <v>2</v>
      </c>
      <c r="B5106" s="1142">
        <v>9</v>
      </c>
      <c r="C5106" s="1142">
        <v>1</v>
      </c>
      <c r="D5106" s="1142">
        <v>58</v>
      </c>
      <c r="E5106" s="1142">
        <v>23</v>
      </c>
      <c r="F5106" s="1143" t="str">
        <f t="shared" si="158"/>
        <v>02.09.01.58.023</v>
      </c>
      <c r="G5106" s="1144"/>
      <c r="H5106" s="1142" t="s">
        <v>5576</v>
      </c>
      <c r="J5106" s="1142" t="str">
        <f t="shared" si="159"/>
        <v>02.09.01.58.023 Crystalizer</v>
      </c>
    </row>
    <row r="5107" spans="1:10" x14ac:dyDescent="0.25">
      <c r="A5107" s="1142">
        <v>2</v>
      </c>
      <c r="B5107" s="1142">
        <v>9</v>
      </c>
      <c r="C5107" s="1142">
        <v>1</v>
      </c>
      <c r="D5107" s="1142">
        <v>58</v>
      </c>
      <c r="E5107" s="1142">
        <v>24</v>
      </c>
      <c r="F5107" s="1143" t="str">
        <f t="shared" si="158"/>
        <v>02.09.01.58.024</v>
      </c>
      <c r="G5107" s="1144"/>
      <c r="H5107" s="1142" t="s">
        <v>5577</v>
      </c>
      <c r="J5107" s="1142" t="str">
        <f t="shared" si="159"/>
        <v>02.09.01.58.024 Gentong Plastik</v>
      </c>
    </row>
    <row r="5108" spans="1:10" x14ac:dyDescent="0.25">
      <c r="A5108" s="1142">
        <v>2</v>
      </c>
      <c r="B5108" s="1142">
        <v>9</v>
      </c>
      <c r="C5108" s="1142">
        <v>1</v>
      </c>
      <c r="D5108" s="1142">
        <v>58</v>
      </c>
      <c r="E5108" s="1142">
        <v>25</v>
      </c>
      <c r="F5108" s="1143" t="str">
        <f t="shared" si="158"/>
        <v>02.09.01.58.025</v>
      </c>
      <c r="G5108" s="1144"/>
      <c r="H5108" s="1142" t="s">
        <v>5578</v>
      </c>
      <c r="J5108" s="1142" t="str">
        <f t="shared" si="159"/>
        <v>02.09.01.58.025 Drum Stainless Steel</v>
      </c>
    </row>
    <row r="5109" spans="1:10" x14ac:dyDescent="0.25">
      <c r="A5109" s="1142">
        <v>2</v>
      </c>
      <c r="B5109" s="1142">
        <v>9</v>
      </c>
      <c r="C5109" s="1142">
        <v>1</v>
      </c>
      <c r="D5109" s="1142">
        <v>58</v>
      </c>
      <c r="E5109" s="1142">
        <v>26</v>
      </c>
      <c r="F5109" s="1143" t="str">
        <f t="shared" si="158"/>
        <v>02.09.01.58.026</v>
      </c>
      <c r="G5109" s="1144"/>
      <c r="H5109" s="1142" t="s">
        <v>5579</v>
      </c>
      <c r="J5109" s="1142" t="str">
        <f t="shared" si="159"/>
        <v>02.09.01.58.026 Wash Bak</v>
      </c>
    </row>
    <row r="5110" spans="1:10" x14ac:dyDescent="0.25">
      <c r="A5110" s="1142">
        <v>2</v>
      </c>
      <c r="B5110" s="1142">
        <v>9</v>
      </c>
      <c r="C5110" s="1142">
        <v>1</v>
      </c>
      <c r="D5110" s="1142">
        <v>58</v>
      </c>
      <c r="E5110" s="1142">
        <v>27</v>
      </c>
      <c r="F5110" s="1143" t="str">
        <f t="shared" si="158"/>
        <v>02.09.01.58.027</v>
      </c>
      <c r="G5110" s="1144"/>
      <c r="H5110" s="1142" t="s">
        <v>5232</v>
      </c>
      <c r="J5110" s="1142" t="str">
        <f t="shared" si="159"/>
        <v>02.09.01.58.027 Fermentor</v>
      </c>
    </row>
    <row r="5111" spans="1:10" x14ac:dyDescent="0.25">
      <c r="A5111" s="1142">
        <v>2</v>
      </c>
      <c r="B5111" s="1142">
        <v>9</v>
      </c>
      <c r="C5111" s="1142">
        <v>1</v>
      </c>
      <c r="D5111" s="1142">
        <v>58</v>
      </c>
      <c r="E5111" s="1142">
        <v>28</v>
      </c>
      <c r="F5111" s="1143" t="str">
        <f t="shared" si="158"/>
        <v>02.09.01.58.028</v>
      </c>
      <c r="G5111" s="1144"/>
      <c r="H5111" s="1142" t="s">
        <v>5580</v>
      </c>
      <c r="J5111" s="1142" t="str">
        <f t="shared" si="159"/>
        <v>02.09.01.58.028 Humadity Chamber</v>
      </c>
    </row>
    <row r="5112" spans="1:10" x14ac:dyDescent="0.25">
      <c r="A5112" s="1142">
        <v>2</v>
      </c>
      <c r="B5112" s="1142">
        <v>9</v>
      </c>
      <c r="C5112" s="1142">
        <v>1</v>
      </c>
      <c r="D5112" s="1142">
        <v>58</v>
      </c>
      <c r="E5112" s="1142">
        <v>29</v>
      </c>
      <c r="F5112" s="1143" t="str">
        <f t="shared" si="158"/>
        <v>02.09.01.58.029</v>
      </c>
      <c r="G5112" s="1144"/>
      <c r="H5112" s="1142" t="s">
        <v>5581</v>
      </c>
      <c r="J5112" s="1142" t="str">
        <f t="shared" si="159"/>
        <v>02.09.01.58.029 Pressure Vessel</v>
      </c>
    </row>
    <row r="5113" spans="1:10" x14ac:dyDescent="0.25">
      <c r="A5113" s="1142">
        <v>2</v>
      </c>
      <c r="B5113" s="1142">
        <v>9</v>
      </c>
      <c r="C5113" s="1142">
        <v>1</v>
      </c>
      <c r="D5113" s="1142">
        <v>58</v>
      </c>
      <c r="E5113" s="1142">
        <v>30</v>
      </c>
      <c r="F5113" s="1143" t="str">
        <f t="shared" si="158"/>
        <v>02.09.01.58.030</v>
      </c>
      <c r="G5113" s="1144"/>
      <c r="H5113" s="1142" t="s">
        <v>5582</v>
      </c>
      <c r="J5113" s="1142" t="str">
        <f t="shared" si="159"/>
        <v>02.09.01.58.030 Rectort</v>
      </c>
    </row>
    <row r="5114" spans="1:10" x14ac:dyDescent="0.25">
      <c r="A5114" s="1142">
        <v>2</v>
      </c>
      <c r="B5114" s="1142">
        <v>9</v>
      </c>
      <c r="C5114" s="1142">
        <v>1</v>
      </c>
      <c r="D5114" s="1142">
        <v>58</v>
      </c>
      <c r="E5114" s="1142">
        <v>31</v>
      </c>
      <c r="F5114" s="1143" t="str">
        <f t="shared" si="158"/>
        <v>02.09.01.58.031</v>
      </c>
      <c r="G5114" s="1144"/>
      <c r="H5114" s="1142" t="s">
        <v>5583</v>
      </c>
      <c r="J5114" s="1142" t="str">
        <f t="shared" si="159"/>
        <v>02.09.01.58.031 Tangki Pemanas</v>
      </c>
    </row>
    <row r="5115" spans="1:10" x14ac:dyDescent="0.25">
      <c r="A5115" s="1142">
        <v>2</v>
      </c>
      <c r="B5115" s="1142">
        <v>9</v>
      </c>
      <c r="C5115" s="1142">
        <v>1</v>
      </c>
      <c r="D5115" s="1142">
        <v>58</v>
      </c>
      <c r="E5115" s="1142">
        <v>32</v>
      </c>
      <c r="F5115" s="1143" t="str">
        <f t="shared" si="158"/>
        <v>02.09.01.58.032</v>
      </c>
      <c r="G5115" s="1144"/>
      <c r="H5115" s="1142" t="s">
        <v>4588</v>
      </c>
      <c r="J5115" s="1142" t="str">
        <f t="shared" si="159"/>
        <v>02.09.01.58.032 Freeze Dryer</v>
      </c>
    </row>
    <row r="5116" spans="1:10" x14ac:dyDescent="0.25">
      <c r="A5116" s="1142">
        <v>2</v>
      </c>
      <c r="B5116" s="1142">
        <v>9</v>
      </c>
      <c r="C5116" s="1142">
        <v>1</v>
      </c>
      <c r="D5116" s="1142">
        <v>58</v>
      </c>
      <c r="E5116" s="1142">
        <v>33</v>
      </c>
      <c r="F5116" s="1143" t="str">
        <f t="shared" si="158"/>
        <v>02.09.01.58.033</v>
      </c>
      <c r="G5116" s="1144"/>
      <c r="H5116" s="1142" t="s">
        <v>5584</v>
      </c>
      <c r="J5116" s="1142" t="str">
        <f t="shared" si="159"/>
        <v>02.09.01.58.033 Economical Wiley Cutting Mill</v>
      </c>
    </row>
    <row r="5117" spans="1:10" x14ac:dyDescent="0.25">
      <c r="A5117" s="1142">
        <v>2</v>
      </c>
      <c r="B5117" s="1142">
        <v>9</v>
      </c>
      <c r="C5117" s="1142">
        <v>1</v>
      </c>
      <c r="D5117" s="1142">
        <v>58</v>
      </c>
      <c r="E5117" s="1142">
        <v>34</v>
      </c>
      <c r="F5117" s="1143" t="str">
        <f t="shared" si="158"/>
        <v>02.09.01.58.034</v>
      </c>
      <c r="G5117" s="1144"/>
      <c r="H5117" s="1142" t="s">
        <v>5585</v>
      </c>
      <c r="J5117" s="1142" t="str">
        <f t="shared" si="159"/>
        <v>02.09.01.58.034 Polarograph</v>
      </c>
    </row>
    <row r="5118" spans="1:10" x14ac:dyDescent="0.25">
      <c r="A5118" s="1142">
        <v>2</v>
      </c>
      <c r="B5118" s="1142">
        <v>9</v>
      </c>
      <c r="C5118" s="1142">
        <v>1</v>
      </c>
      <c r="D5118" s="1142">
        <v>58</v>
      </c>
      <c r="E5118" s="1142">
        <v>35</v>
      </c>
      <c r="F5118" s="1143" t="str">
        <f t="shared" si="158"/>
        <v>02.09.01.58.035</v>
      </c>
      <c r="G5118" s="1144"/>
      <c r="H5118" s="1142" t="s">
        <v>5586</v>
      </c>
      <c r="J5118" s="1142" t="str">
        <f t="shared" si="159"/>
        <v>02.09.01.58.035 Alat Lab. Proses/Teknik Kimia Lain-Lain</v>
      </c>
    </row>
    <row r="5119" spans="1:10" x14ac:dyDescent="0.25">
      <c r="A5119" s="1142">
        <v>2</v>
      </c>
      <c r="B5119" s="1142">
        <v>9</v>
      </c>
      <c r="C5119" s="1142">
        <v>1</v>
      </c>
      <c r="D5119" s="1142">
        <v>59</v>
      </c>
      <c r="E5119" s="1142">
        <v>1</v>
      </c>
      <c r="F5119" s="1143" t="str">
        <f t="shared" si="158"/>
        <v>02.09.01.59.001</v>
      </c>
      <c r="G5119" s="1144"/>
      <c r="H5119" s="1142" t="s">
        <v>5587</v>
      </c>
      <c r="J5119" s="1142" t="str">
        <f t="shared" si="159"/>
        <v>02.09.01.59.001 Actuator</v>
      </c>
    </row>
    <row r="5120" spans="1:10" x14ac:dyDescent="0.25">
      <c r="A5120" s="1142">
        <v>2</v>
      </c>
      <c r="B5120" s="1142">
        <v>9</v>
      </c>
      <c r="C5120" s="1142">
        <v>1</v>
      </c>
      <c r="D5120" s="1142">
        <v>59</v>
      </c>
      <c r="E5120" s="1142">
        <v>2</v>
      </c>
      <c r="F5120" s="1143" t="str">
        <f t="shared" si="158"/>
        <v>02.09.01.59.002</v>
      </c>
      <c r="G5120" s="1144"/>
      <c r="H5120" s="1142" t="s">
        <v>5588</v>
      </c>
      <c r="J5120" s="1142" t="str">
        <f t="shared" si="159"/>
        <v>02.09.01.59.002 Contrller Tekanan</v>
      </c>
    </row>
    <row r="5121" spans="1:10" x14ac:dyDescent="0.25">
      <c r="A5121" s="1142">
        <v>2</v>
      </c>
      <c r="B5121" s="1142">
        <v>9</v>
      </c>
      <c r="C5121" s="1142">
        <v>1</v>
      </c>
      <c r="D5121" s="1142">
        <v>59</v>
      </c>
      <c r="E5121" s="1142">
        <v>3</v>
      </c>
      <c r="F5121" s="1143" t="str">
        <f t="shared" si="158"/>
        <v>02.09.01.59.003</v>
      </c>
      <c r="G5121" s="1144"/>
      <c r="H5121" s="1142" t="s">
        <v>5589</v>
      </c>
      <c r="J5121" s="1142" t="str">
        <f t="shared" si="159"/>
        <v>02.09.01.59.003 Controller Level</v>
      </c>
    </row>
    <row r="5122" spans="1:10" x14ac:dyDescent="0.25">
      <c r="A5122" s="1142">
        <v>2</v>
      </c>
      <c r="B5122" s="1142">
        <v>9</v>
      </c>
      <c r="C5122" s="1142">
        <v>1</v>
      </c>
      <c r="D5122" s="1142">
        <v>59</v>
      </c>
      <c r="E5122" s="1142">
        <v>4</v>
      </c>
      <c r="F5122" s="1143" t="str">
        <f t="shared" si="158"/>
        <v>02.09.01.59.004</v>
      </c>
      <c r="G5122" s="1144"/>
      <c r="H5122" s="1142" t="s">
        <v>5590</v>
      </c>
      <c r="J5122" s="1142" t="str">
        <f t="shared" si="159"/>
        <v>02.09.01.59.004 Controller Temperature</v>
      </c>
    </row>
    <row r="5123" spans="1:10" x14ac:dyDescent="0.25">
      <c r="A5123" s="1142">
        <v>2</v>
      </c>
      <c r="B5123" s="1142">
        <v>9</v>
      </c>
      <c r="C5123" s="1142">
        <v>1</v>
      </c>
      <c r="D5123" s="1142">
        <v>59</v>
      </c>
      <c r="E5123" s="1142">
        <v>5</v>
      </c>
      <c r="F5123" s="1143" t="str">
        <f t="shared" si="158"/>
        <v>02.09.01.59.005</v>
      </c>
      <c r="G5123" s="1144"/>
      <c r="H5123" s="1142" t="s">
        <v>5591</v>
      </c>
      <c r="J5123" s="1142" t="str">
        <f t="shared" si="159"/>
        <v>02.09.01.59.005 Controller Flow</v>
      </c>
    </row>
    <row r="5124" spans="1:10" x14ac:dyDescent="0.25">
      <c r="A5124" s="1142">
        <v>2</v>
      </c>
      <c r="B5124" s="1142">
        <v>9</v>
      </c>
      <c r="C5124" s="1142">
        <v>1</v>
      </c>
      <c r="D5124" s="1142">
        <v>59</v>
      </c>
      <c r="E5124" s="1142">
        <v>6</v>
      </c>
      <c r="F5124" s="1143" t="str">
        <f t="shared" ref="F5124:F5187" si="160">IF(A5124&lt;&gt;"",RIGHT("0"&amp;A5124,2)&amp;"."&amp;RIGHT("0"&amp;B5124,2)&amp;"."&amp;RIGHT("0"&amp;C5124,2)&amp;"."&amp;RIGHT("0"&amp;D5124,2)&amp;"."&amp;IF(LEN(E5124)&lt;3,RIGHT("00"&amp;E5124,3),E5124),"")</f>
        <v>02.09.01.59.006</v>
      </c>
      <c r="G5124" s="1144"/>
      <c r="H5124" s="1142" t="s">
        <v>5592</v>
      </c>
      <c r="J5124" s="1142" t="str">
        <f t="shared" ref="J5124:J5187" si="161">F5124&amp;" "&amp;H5124</f>
        <v>02.09.01.59.006 Controller PH</v>
      </c>
    </row>
    <row r="5125" spans="1:10" x14ac:dyDescent="0.25">
      <c r="A5125" s="1142">
        <v>2</v>
      </c>
      <c r="B5125" s="1142">
        <v>9</v>
      </c>
      <c r="C5125" s="1142">
        <v>1</v>
      </c>
      <c r="D5125" s="1142">
        <v>59</v>
      </c>
      <c r="E5125" s="1142">
        <v>7</v>
      </c>
      <c r="F5125" s="1143" t="str">
        <f t="shared" si="160"/>
        <v>02.09.01.59.007</v>
      </c>
      <c r="G5125" s="1144"/>
      <c r="H5125" s="1142" t="s">
        <v>5593</v>
      </c>
      <c r="J5125" s="1142" t="str">
        <f t="shared" si="161"/>
        <v>02.09.01.59.007 Converter/Transducer</v>
      </c>
    </row>
    <row r="5126" spans="1:10" x14ac:dyDescent="0.25">
      <c r="A5126" s="1142">
        <v>2</v>
      </c>
      <c r="B5126" s="1142">
        <v>9</v>
      </c>
      <c r="C5126" s="1142">
        <v>1</v>
      </c>
      <c r="D5126" s="1142">
        <v>59</v>
      </c>
      <c r="E5126" s="1142">
        <v>8</v>
      </c>
      <c r="F5126" s="1143" t="str">
        <f t="shared" si="160"/>
        <v>02.09.01.59.008</v>
      </c>
      <c r="G5126" s="1144"/>
      <c r="H5126" s="1142" t="s">
        <v>4003</v>
      </c>
      <c r="J5126" s="1142" t="str">
        <f t="shared" si="161"/>
        <v>02.09.01.59.008 Indicator</v>
      </c>
    </row>
    <row r="5127" spans="1:10" x14ac:dyDescent="0.25">
      <c r="A5127" s="1142">
        <v>2</v>
      </c>
      <c r="B5127" s="1142">
        <v>9</v>
      </c>
      <c r="C5127" s="1142">
        <v>1</v>
      </c>
      <c r="D5127" s="1142">
        <v>59</v>
      </c>
      <c r="E5127" s="1142">
        <v>9</v>
      </c>
      <c r="F5127" s="1143" t="str">
        <f t="shared" si="160"/>
        <v>02.09.01.59.009</v>
      </c>
      <c r="G5127" s="1144"/>
      <c r="H5127" s="1142" t="s">
        <v>5594</v>
      </c>
      <c r="J5127" s="1142" t="str">
        <f t="shared" si="161"/>
        <v>02.09.01.59.009 Recirder</v>
      </c>
    </row>
    <row r="5128" spans="1:10" x14ac:dyDescent="0.25">
      <c r="A5128" s="1142">
        <v>2</v>
      </c>
      <c r="B5128" s="1142">
        <v>9</v>
      </c>
      <c r="C5128" s="1142">
        <v>1</v>
      </c>
      <c r="D5128" s="1142">
        <v>59</v>
      </c>
      <c r="E5128" s="1142">
        <v>10</v>
      </c>
      <c r="F5128" s="1143" t="str">
        <f t="shared" si="160"/>
        <v>02.09.01.59.010</v>
      </c>
      <c r="G5128" s="1144"/>
      <c r="H5128" s="1142" t="s">
        <v>5595</v>
      </c>
      <c r="J5128" s="1142" t="str">
        <f t="shared" si="161"/>
        <v>02.09.01.59.010 Transmitter</v>
      </c>
    </row>
    <row r="5129" spans="1:10" x14ac:dyDescent="0.25">
      <c r="A5129" s="1142">
        <v>2</v>
      </c>
      <c r="B5129" s="1142">
        <v>9</v>
      </c>
      <c r="C5129" s="1142">
        <v>1</v>
      </c>
      <c r="D5129" s="1142">
        <v>59</v>
      </c>
      <c r="E5129" s="1142">
        <v>11</v>
      </c>
      <c r="F5129" s="1143" t="str">
        <f t="shared" si="160"/>
        <v>02.09.01.59.011</v>
      </c>
      <c r="G5129" s="1144"/>
      <c r="H5129" s="1142" t="s">
        <v>5596</v>
      </c>
      <c r="J5129" s="1142" t="str">
        <f t="shared" si="161"/>
        <v>02.09.01.59.011 Alat Lab. Proses Industri Lain-Lain</v>
      </c>
    </row>
    <row r="5130" spans="1:10" x14ac:dyDescent="0.25">
      <c r="A5130" s="1142">
        <v>2</v>
      </c>
      <c r="B5130" s="1142">
        <v>9</v>
      </c>
      <c r="C5130" s="1142">
        <v>1</v>
      </c>
      <c r="D5130" s="1142">
        <v>61</v>
      </c>
      <c r="E5130" s="1142">
        <v>1</v>
      </c>
      <c r="F5130" s="1143" t="str">
        <f t="shared" si="160"/>
        <v>02.09.01.61.001</v>
      </c>
      <c r="G5130" s="1144"/>
      <c r="H5130" s="1142" t="s">
        <v>5597</v>
      </c>
      <c r="J5130" s="1142" t="str">
        <f t="shared" si="161"/>
        <v>02.09.01.61.001 Mangkok Porselin</v>
      </c>
    </row>
    <row r="5131" spans="1:10" x14ac:dyDescent="0.25">
      <c r="A5131" s="1142">
        <v>2</v>
      </c>
      <c r="B5131" s="1142">
        <v>9</v>
      </c>
      <c r="C5131" s="1142">
        <v>1</v>
      </c>
      <c r="D5131" s="1142">
        <v>61</v>
      </c>
      <c r="E5131" s="1142">
        <v>2</v>
      </c>
      <c r="F5131" s="1143" t="str">
        <f t="shared" si="160"/>
        <v>02.09.01.61.002</v>
      </c>
      <c r="G5131" s="1144"/>
      <c r="H5131" s="1142" t="s">
        <v>5598</v>
      </c>
      <c r="J5131" s="1142" t="str">
        <f t="shared" si="161"/>
        <v>02.09.01.61.002 Gegglas</v>
      </c>
    </row>
    <row r="5132" spans="1:10" x14ac:dyDescent="0.25">
      <c r="A5132" s="1142">
        <v>2</v>
      </c>
      <c r="B5132" s="1142">
        <v>9</v>
      </c>
      <c r="C5132" s="1142">
        <v>1</v>
      </c>
      <c r="D5132" s="1142">
        <v>61</v>
      </c>
      <c r="E5132" s="1142">
        <v>3</v>
      </c>
      <c r="F5132" s="1143" t="str">
        <f t="shared" si="160"/>
        <v>02.09.01.61.003</v>
      </c>
      <c r="G5132" s="1144"/>
      <c r="H5132" s="1142" t="s">
        <v>3088</v>
      </c>
      <c r="J5132" s="1142" t="str">
        <f t="shared" si="161"/>
        <v>02.09.01.61.003 Respirator</v>
      </c>
    </row>
    <row r="5133" spans="1:10" x14ac:dyDescent="0.25">
      <c r="A5133" s="1142">
        <v>2</v>
      </c>
      <c r="B5133" s="1142">
        <v>9</v>
      </c>
      <c r="C5133" s="1142">
        <v>1</v>
      </c>
      <c r="D5133" s="1142">
        <v>61</v>
      </c>
      <c r="E5133" s="1142">
        <v>4</v>
      </c>
      <c r="F5133" s="1143" t="str">
        <f t="shared" si="160"/>
        <v>02.09.01.61.004</v>
      </c>
      <c r="G5133" s="1144"/>
      <c r="H5133" s="1142" t="s">
        <v>5599</v>
      </c>
      <c r="J5133" s="1142" t="str">
        <f t="shared" si="161"/>
        <v>02.09.01.61.004 Cawan Porselin</v>
      </c>
    </row>
    <row r="5134" spans="1:10" x14ac:dyDescent="0.25">
      <c r="A5134" s="1142">
        <v>2</v>
      </c>
      <c r="B5134" s="1142">
        <v>9</v>
      </c>
      <c r="C5134" s="1142">
        <v>1</v>
      </c>
      <c r="D5134" s="1142">
        <v>61</v>
      </c>
      <c r="E5134" s="1142">
        <v>5</v>
      </c>
      <c r="F5134" s="1143" t="str">
        <f t="shared" si="160"/>
        <v>02.09.01.61.005</v>
      </c>
      <c r="G5134" s="1144"/>
      <c r="H5134" s="1142" t="s">
        <v>5600</v>
      </c>
      <c r="J5134" s="1142" t="str">
        <f t="shared" si="161"/>
        <v>02.09.01.61.005 Lumpang Keramik</v>
      </c>
    </row>
    <row r="5135" spans="1:10" x14ac:dyDescent="0.25">
      <c r="A5135" s="1142">
        <v>2</v>
      </c>
      <c r="B5135" s="1142">
        <v>9</v>
      </c>
      <c r="C5135" s="1142">
        <v>1</v>
      </c>
      <c r="D5135" s="1142">
        <v>61</v>
      </c>
      <c r="E5135" s="1142">
        <v>6</v>
      </c>
      <c r="F5135" s="1143" t="str">
        <f t="shared" si="160"/>
        <v>02.09.01.61.006</v>
      </c>
      <c r="G5135" s="1144"/>
      <c r="H5135" s="1142" t="s">
        <v>5601</v>
      </c>
      <c r="J5135" s="1142" t="str">
        <f t="shared" si="161"/>
        <v>02.09.01.61.006 Elektrode</v>
      </c>
    </row>
    <row r="5136" spans="1:10" x14ac:dyDescent="0.25">
      <c r="A5136" s="1142">
        <v>2</v>
      </c>
      <c r="B5136" s="1142">
        <v>9</v>
      </c>
      <c r="C5136" s="1142">
        <v>1</v>
      </c>
      <c r="D5136" s="1142">
        <v>61</v>
      </c>
      <c r="E5136" s="1142">
        <v>7</v>
      </c>
      <c r="F5136" s="1143" t="str">
        <f t="shared" si="160"/>
        <v>02.09.01.61.007</v>
      </c>
      <c r="G5136" s="1144"/>
      <c r="H5136" s="1142" t="s">
        <v>5602</v>
      </c>
      <c r="J5136" s="1142" t="str">
        <f t="shared" si="161"/>
        <v>02.09.01.61.007 Filter Photo Meter</v>
      </c>
    </row>
    <row r="5137" spans="1:10" x14ac:dyDescent="0.25">
      <c r="A5137" s="1142">
        <v>2</v>
      </c>
      <c r="B5137" s="1142">
        <v>9</v>
      </c>
      <c r="C5137" s="1142">
        <v>1</v>
      </c>
      <c r="D5137" s="1142">
        <v>61</v>
      </c>
      <c r="E5137" s="1142">
        <v>8</v>
      </c>
      <c r="F5137" s="1143" t="str">
        <f t="shared" si="160"/>
        <v>02.09.01.61.008</v>
      </c>
      <c r="G5137" s="1144"/>
      <c r="H5137" s="1142" t="s">
        <v>5603</v>
      </c>
      <c r="J5137" s="1142" t="str">
        <f t="shared" si="161"/>
        <v>02.09.01.61.008 Vacum Destilator</v>
      </c>
    </row>
    <row r="5138" spans="1:10" x14ac:dyDescent="0.25">
      <c r="A5138" s="1142">
        <v>2</v>
      </c>
      <c r="B5138" s="1142">
        <v>9</v>
      </c>
      <c r="C5138" s="1142">
        <v>1</v>
      </c>
      <c r="D5138" s="1142">
        <v>61</v>
      </c>
      <c r="E5138" s="1142">
        <v>9</v>
      </c>
      <c r="F5138" s="1143" t="str">
        <f t="shared" si="160"/>
        <v>02.09.01.61.009</v>
      </c>
      <c r="G5138" s="1144"/>
      <c r="H5138" s="1142" t="s">
        <v>5604</v>
      </c>
      <c r="J5138" s="1142" t="str">
        <f t="shared" si="161"/>
        <v>02.09.01.61.009 Kaki Tiga</v>
      </c>
    </row>
    <row r="5139" spans="1:10" x14ac:dyDescent="0.25">
      <c r="A5139" s="1142">
        <v>2</v>
      </c>
      <c r="B5139" s="1142">
        <v>9</v>
      </c>
      <c r="C5139" s="1142">
        <v>1</v>
      </c>
      <c r="D5139" s="1142">
        <v>61</v>
      </c>
      <c r="E5139" s="1142">
        <v>10</v>
      </c>
      <c r="F5139" s="1143" t="str">
        <f t="shared" si="160"/>
        <v>02.09.01.61.010</v>
      </c>
      <c r="G5139" s="1144"/>
      <c r="H5139" s="1142" t="s">
        <v>5605</v>
      </c>
      <c r="J5139" s="1142" t="str">
        <f t="shared" si="161"/>
        <v>02.09.01.61.010 Rustrack Recorders</v>
      </c>
    </row>
    <row r="5140" spans="1:10" x14ac:dyDescent="0.25">
      <c r="A5140" s="1142">
        <v>2</v>
      </c>
      <c r="B5140" s="1142">
        <v>9</v>
      </c>
      <c r="C5140" s="1142">
        <v>1</v>
      </c>
      <c r="D5140" s="1142">
        <v>61</v>
      </c>
      <c r="E5140" s="1142">
        <v>11</v>
      </c>
      <c r="F5140" s="1143" t="str">
        <f t="shared" si="160"/>
        <v>02.09.01.61.011</v>
      </c>
      <c r="G5140" s="1144"/>
      <c r="H5140" s="1142" t="s">
        <v>5606</v>
      </c>
      <c r="J5140" s="1142" t="str">
        <f t="shared" si="161"/>
        <v>02.09.01.61.011 Petri Dishes</v>
      </c>
    </row>
    <row r="5141" spans="1:10" x14ac:dyDescent="0.25">
      <c r="A5141" s="1142">
        <v>2</v>
      </c>
      <c r="B5141" s="1142">
        <v>9</v>
      </c>
      <c r="C5141" s="1142">
        <v>1</v>
      </c>
      <c r="D5141" s="1142">
        <v>61</v>
      </c>
      <c r="E5141" s="1142">
        <v>12</v>
      </c>
      <c r="F5141" s="1143" t="str">
        <f t="shared" si="160"/>
        <v>02.09.01.61.012</v>
      </c>
      <c r="G5141" s="1144"/>
      <c r="H5141" s="1142" t="s">
        <v>5607</v>
      </c>
      <c r="J5141" s="1142" t="str">
        <f t="shared" si="161"/>
        <v>02.09.01.61.012 Botol Pencuci</v>
      </c>
    </row>
    <row r="5142" spans="1:10" x14ac:dyDescent="0.25">
      <c r="A5142" s="1142">
        <v>2</v>
      </c>
      <c r="B5142" s="1142">
        <v>9</v>
      </c>
      <c r="C5142" s="1142">
        <v>1</v>
      </c>
      <c r="D5142" s="1142">
        <v>61</v>
      </c>
      <c r="E5142" s="1142">
        <v>13</v>
      </c>
      <c r="F5142" s="1143" t="str">
        <f t="shared" si="160"/>
        <v>02.09.01.61.013</v>
      </c>
      <c r="G5142" s="1144"/>
      <c r="H5142" s="1142" t="s">
        <v>5608</v>
      </c>
      <c r="J5142" s="1142" t="str">
        <f t="shared" si="161"/>
        <v>02.09.01.61.013 Pipet Ukur</v>
      </c>
    </row>
    <row r="5143" spans="1:10" x14ac:dyDescent="0.25">
      <c r="A5143" s="1142">
        <v>2</v>
      </c>
      <c r="B5143" s="1142">
        <v>9</v>
      </c>
      <c r="C5143" s="1142">
        <v>1</v>
      </c>
      <c r="D5143" s="1142">
        <v>61</v>
      </c>
      <c r="E5143" s="1142">
        <v>14</v>
      </c>
      <c r="F5143" s="1143" t="str">
        <f t="shared" si="160"/>
        <v>02.09.01.61.014</v>
      </c>
      <c r="G5143" s="1144"/>
      <c r="H5143" s="1142" t="s">
        <v>5609</v>
      </c>
      <c r="J5143" s="1142" t="str">
        <f t="shared" si="161"/>
        <v>02.09.01.61.014 Bulb</v>
      </c>
    </row>
    <row r="5144" spans="1:10" x14ac:dyDescent="0.25">
      <c r="A5144" s="1142">
        <v>2</v>
      </c>
      <c r="B5144" s="1142">
        <v>9</v>
      </c>
      <c r="C5144" s="1142">
        <v>1</v>
      </c>
      <c r="D5144" s="1142">
        <v>61</v>
      </c>
      <c r="E5144" s="1142">
        <v>15</v>
      </c>
      <c r="F5144" s="1143" t="str">
        <f t="shared" si="160"/>
        <v>02.09.01.61.015</v>
      </c>
      <c r="G5144" s="1144"/>
      <c r="H5144" s="1142" t="s">
        <v>5610</v>
      </c>
      <c r="J5144" s="1142" t="str">
        <f t="shared" si="161"/>
        <v>02.09.01.61.015 Statip</v>
      </c>
    </row>
    <row r="5145" spans="1:10" x14ac:dyDescent="0.25">
      <c r="A5145" s="1142">
        <v>2</v>
      </c>
      <c r="B5145" s="1142">
        <v>9</v>
      </c>
      <c r="C5145" s="1142">
        <v>1</v>
      </c>
      <c r="D5145" s="1142">
        <v>61</v>
      </c>
      <c r="E5145" s="1142">
        <v>16</v>
      </c>
      <c r="F5145" s="1143" t="str">
        <f t="shared" si="160"/>
        <v>02.09.01.61.016</v>
      </c>
      <c r="G5145" s="1144"/>
      <c r="H5145" s="1142" t="s">
        <v>5611</v>
      </c>
      <c r="J5145" s="1142" t="str">
        <f t="shared" si="161"/>
        <v>02.09.01.61.016 Tempat Prepara</v>
      </c>
    </row>
    <row r="5146" spans="1:10" x14ac:dyDescent="0.25">
      <c r="A5146" s="1142">
        <v>2</v>
      </c>
      <c r="B5146" s="1142">
        <v>9</v>
      </c>
      <c r="C5146" s="1142">
        <v>1</v>
      </c>
      <c r="D5146" s="1142">
        <v>61</v>
      </c>
      <c r="E5146" s="1142">
        <v>17</v>
      </c>
      <c r="F5146" s="1143" t="str">
        <f t="shared" si="160"/>
        <v>02.09.01.61.017</v>
      </c>
      <c r="G5146" s="1144"/>
      <c r="H5146" s="1142" t="s">
        <v>5612</v>
      </c>
      <c r="J5146" s="1142" t="str">
        <f t="shared" si="161"/>
        <v>02.09.01.61.017 Time Control</v>
      </c>
    </row>
    <row r="5147" spans="1:10" x14ac:dyDescent="0.25">
      <c r="A5147" s="1142">
        <v>2</v>
      </c>
      <c r="B5147" s="1142">
        <v>9</v>
      </c>
      <c r="C5147" s="1142">
        <v>1</v>
      </c>
      <c r="D5147" s="1142">
        <v>61</v>
      </c>
      <c r="E5147" s="1142">
        <v>18</v>
      </c>
      <c r="F5147" s="1143" t="str">
        <f t="shared" si="160"/>
        <v>02.09.01.61.018</v>
      </c>
      <c r="G5147" s="1144"/>
      <c r="H5147" s="1142" t="s">
        <v>5613</v>
      </c>
      <c r="J5147" s="1142" t="str">
        <f t="shared" si="161"/>
        <v>02.09.01.61.018 Eye Wash</v>
      </c>
    </row>
    <row r="5148" spans="1:10" x14ac:dyDescent="0.25">
      <c r="A5148" s="1142">
        <v>2</v>
      </c>
      <c r="B5148" s="1142">
        <v>9</v>
      </c>
      <c r="C5148" s="1142">
        <v>1</v>
      </c>
      <c r="D5148" s="1142">
        <v>61</v>
      </c>
      <c r="E5148" s="1142">
        <v>19</v>
      </c>
      <c r="F5148" s="1143" t="str">
        <f t="shared" si="160"/>
        <v>02.09.01.61.019</v>
      </c>
      <c r="G5148" s="1144"/>
      <c r="H5148" s="1142" t="s">
        <v>5614</v>
      </c>
      <c r="J5148" s="1142" t="str">
        <f t="shared" si="161"/>
        <v>02.09.01.61.019 Labu Didih</v>
      </c>
    </row>
    <row r="5149" spans="1:10" x14ac:dyDescent="0.25">
      <c r="A5149" s="1142">
        <v>2</v>
      </c>
      <c r="B5149" s="1142">
        <v>9</v>
      </c>
      <c r="C5149" s="1142">
        <v>1</v>
      </c>
      <c r="D5149" s="1142">
        <v>61</v>
      </c>
      <c r="E5149" s="1142">
        <v>20</v>
      </c>
      <c r="F5149" s="1143" t="str">
        <f t="shared" si="160"/>
        <v>02.09.01.61.020</v>
      </c>
      <c r="G5149" s="1144"/>
      <c r="H5149" s="1142" t="s">
        <v>5615</v>
      </c>
      <c r="J5149" s="1142" t="str">
        <f t="shared" si="161"/>
        <v>02.09.01.61.020 Pinset</v>
      </c>
    </row>
    <row r="5150" spans="1:10" x14ac:dyDescent="0.25">
      <c r="A5150" s="1142">
        <v>2</v>
      </c>
      <c r="B5150" s="1142">
        <v>9</v>
      </c>
      <c r="C5150" s="1142">
        <v>1</v>
      </c>
      <c r="D5150" s="1142">
        <v>61</v>
      </c>
      <c r="E5150" s="1142">
        <v>21</v>
      </c>
      <c r="F5150" s="1143" t="str">
        <f t="shared" si="160"/>
        <v>02.09.01.61.021</v>
      </c>
      <c r="G5150" s="1144"/>
      <c r="H5150" s="1142" t="s">
        <v>5616</v>
      </c>
      <c r="J5150" s="1142" t="str">
        <f t="shared" si="161"/>
        <v>02.09.01.61.021 Welghin</v>
      </c>
    </row>
    <row r="5151" spans="1:10" x14ac:dyDescent="0.25">
      <c r="A5151" s="1142">
        <v>2</v>
      </c>
      <c r="B5151" s="1142">
        <v>9</v>
      </c>
      <c r="C5151" s="1142">
        <v>1</v>
      </c>
      <c r="D5151" s="1142">
        <v>61</v>
      </c>
      <c r="E5151" s="1142">
        <v>22</v>
      </c>
      <c r="F5151" s="1143" t="str">
        <f t="shared" si="160"/>
        <v>02.09.01.61.022</v>
      </c>
      <c r="G5151" s="1144"/>
      <c r="H5151" s="1142" t="s">
        <v>5617</v>
      </c>
      <c r="J5151" s="1142" t="str">
        <f t="shared" si="161"/>
        <v>02.09.01.61.022 Welghing Bottle</v>
      </c>
    </row>
    <row r="5152" spans="1:10" x14ac:dyDescent="0.25">
      <c r="A5152" s="1142">
        <v>2</v>
      </c>
      <c r="B5152" s="1142">
        <v>9</v>
      </c>
      <c r="C5152" s="1142">
        <v>1</v>
      </c>
      <c r="D5152" s="1142">
        <v>61</v>
      </c>
      <c r="E5152" s="1142">
        <v>23</v>
      </c>
      <c r="F5152" s="1143" t="str">
        <f t="shared" si="160"/>
        <v>02.09.01.61.023</v>
      </c>
      <c r="G5152" s="1144"/>
      <c r="H5152" s="1142" t="s">
        <v>5618</v>
      </c>
      <c r="J5152" s="1142" t="str">
        <f t="shared" si="161"/>
        <v>02.09.01.61.023 Obyek Glass</v>
      </c>
    </row>
    <row r="5153" spans="1:10" x14ac:dyDescent="0.25">
      <c r="A5153" s="1142">
        <v>2</v>
      </c>
      <c r="B5153" s="1142">
        <v>9</v>
      </c>
      <c r="C5153" s="1142">
        <v>1</v>
      </c>
      <c r="D5153" s="1142">
        <v>61</v>
      </c>
      <c r="E5153" s="1142">
        <v>24</v>
      </c>
      <c r="F5153" s="1143" t="str">
        <f t="shared" si="160"/>
        <v>02.09.01.61.024</v>
      </c>
      <c r="G5153" s="1144"/>
      <c r="H5153" s="1142" t="s">
        <v>5619</v>
      </c>
      <c r="J5153" s="1142" t="str">
        <f t="shared" si="161"/>
        <v>02.09.01.61.024 Dek Glass</v>
      </c>
    </row>
    <row r="5154" spans="1:10" x14ac:dyDescent="0.25">
      <c r="A5154" s="1142">
        <v>2</v>
      </c>
      <c r="B5154" s="1142">
        <v>9</v>
      </c>
      <c r="C5154" s="1142">
        <v>1</v>
      </c>
      <c r="D5154" s="1142">
        <v>61</v>
      </c>
      <c r="E5154" s="1142">
        <v>25</v>
      </c>
      <c r="F5154" s="1143" t="str">
        <f t="shared" si="160"/>
        <v>02.09.01.61.025</v>
      </c>
      <c r="G5154" s="1144"/>
      <c r="H5154" s="1142" t="s">
        <v>4677</v>
      </c>
      <c r="J5154" s="1142" t="str">
        <f t="shared" si="161"/>
        <v>02.09.01.61.025 Thermograph</v>
      </c>
    </row>
    <row r="5155" spans="1:10" x14ac:dyDescent="0.25">
      <c r="A5155" s="1142">
        <v>2</v>
      </c>
      <c r="B5155" s="1142">
        <v>9</v>
      </c>
      <c r="C5155" s="1142">
        <v>1</v>
      </c>
      <c r="D5155" s="1142">
        <v>61</v>
      </c>
      <c r="E5155" s="1142">
        <v>26</v>
      </c>
      <c r="F5155" s="1143" t="str">
        <f t="shared" si="160"/>
        <v>02.09.01.61.026</v>
      </c>
      <c r="G5155" s="1144"/>
      <c r="H5155" s="1142" t="s">
        <v>1427</v>
      </c>
      <c r="J5155" s="1142" t="str">
        <f t="shared" si="161"/>
        <v>02.09.01.61.026 Tang</v>
      </c>
    </row>
    <row r="5156" spans="1:10" x14ac:dyDescent="0.25">
      <c r="A5156" s="1142">
        <v>2</v>
      </c>
      <c r="B5156" s="1142">
        <v>9</v>
      </c>
      <c r="C5156" s="1142">
        <v>1</v>
      </c>
      <c r="D5156" s="1142">
        <v>61</v>
      </c>
      <c r="E5156" s="1142">
        <v>27</v>
      </c>
      <c r="F5156" s="1143" t="str">
        <f t="shared" si="160"/>
        <v>02.09.01.61.027</v>
      </c>
      <c r="G5156" s="1144"/>
      <c r="H5156" s="1142" t="s">
        <v>4554</v>
      </c>
      <c r="J5156" s="1142" t="str">
        <f t="shared" si="161"/>
        <v>02.09.01.61.027 Timer</v>
      </c>
    </row>
    <row r="5157" spans="1:10" x14ac:dyDescent="0.25">
      <c r="A5157" s="1142">
        <v>2</v>
      </c>
      <c r="B5157" s="1142">
        <v>9</v>
      </c>
      <c r="C5157" s="1142">
        <v>1</v>
      </c>
      <c r="D5157" s="1142">
        <v>61</v>
      </c>
      <c r="E5157" s="1142">
        <v>28</v>
      </c>
      <c r="F5157" s="1143" t="str">
        <f t="shared" si="160"/>
        <v>02.09.01.61.028</v>
      </c>
      <c r="G5157" s="1144"/>
      <c r="H5157" s="1142" t="s">
        <v>5620</v>
      </c>
      <c r="J5157" s="1142" t="str">
        <f t="shared" si="161"/>
        <v>02.09.01.61.028 Visco Meter Tubes</v>
      </c>
    </row>
    <row r="5158" spans="1:10" x14ac:dyDescent="0.25">
      <c r="A5158" s="1142">
        <v>2</v>
      </c>
      <c r="B5158" s="1142">
        <v>9</v>
      </c>
      <c r="C5158" s="1142">
        <v>1</v>
      </c>
      <c r="D5158" s="1142">
        <v>61</v>
      </c>
      <c r="E5158" s="1142">
        <v>29</v>
      </c>
      <c r="F5158" s="1143" t="str">
        <f t="shared" si="160"/>
        <v>02.09.01.61.029</v>
      </c>
      <c r="G5158" s="1144"/>
      <c r="H5158" s="1142" t="s">
        <v>5621</v>
      </c>
      <c r="J5158" s="1142" t="str">
        <f t="shared" si="161"/>
        <v>02.09.01.61.029 Elemen</v>
      </c>
    </row>
    <row r="5159" spans="1:10" x14ac:dyDescent="0.25">
      <c r="A5159" s="1142">
        <v>2</v>
      </c>
      <c r="B5159" s="1142">
        <v>9</v>
      </c>
      <c r="C5159" s="1142">
        <v>1</v>
      </c>
      <c r="D5159" s="1142">
        <v>61</v>
      </c>
      <c r="E5159" s="1142">
        <v>30</v>
      </c>
      <c r="F5159" s="1143" t="str">
        <f t="shared" si="160"/>
        <v>02.09.01.61.030</v>
      </c>
      <c r="G5159" s="1144"/>
      <c r="H5159" s="1142" t="s">
        <v>5622</v>
      </c>
      <c r="J5159" s="1142" t="str">
        <f t="shared" si="161"/>
        <v>02.09.01.61.030 Kawat Kasa</v>
      </c>
    </row>
    <row r="5160" spans="1:10" x14ac:dyDescent="0.25">
      <c r="A5160" s="1142">
        <v>2</v>
      </c>
      <c r="B5160" s="1142">
        <v>9</v>
      </c>
      <c r="C5160" s="1142">
        <v>1</v>
      </c>
      <c r="D5160" s="1142">
        <v>61</v>
      </c>
      <c r="E5160" s="1142">
        <v>31</v>
      </c>
      <c r="F5160" s="1143" t="str">
        <f t="shared" si="160"/>
        <v>02.09.01.61.031</v>
      </c>
      <c r="G5160" s="1144"/>
      <c r="H5160" s="1142" t="s">
        <v>5623</v>
      </c>
      <c r="J5160" s="1142" t="str">
        <f t="shared" si="161"/>
        <v>02.09.01.61.031 Klem</v>
      </c>
    </row>
    <row r="5161" spans="1:10" x14ac:dyDescent="0.25">
      <c r="A5161" s="1142">
        <v>2</v>
      </c>
      <c r="B5161" s="1142">
        <v>9</v>
      </c>
      <c r="C5161" s="1142">
        <v>1</v>
      </c>
      <c r="D5161" s="1142">
        <v>61</v>
      </c>
      <c r="E5161" s="1142">
        <v>32</v>
      </c>
      <c r="F5161" s="1143" t="str">
        <f t="shared" si="160"/>
        <v>02.09.01.61.032</v>
      </c>
      <c r="G5161" s="1144"/>
      <c r="H5161" s="1142" t="s">
        <v>5624</v>
      </c>
      <c r="J5161" s="1142" t="str">
        <f t="shared" si="161"/>
        <v>02.09.01.61.032 Alat Laboratorium Kearsipan Lain-Lain</v>
      </c>
    </row>
    <row r="5162" spans="1:10" x14ac:dyDescent="0.25">
      <c r="A5162" s="1142">
        <v>2</v>
      </c>
      <c r="B5162" s="1142">
        <v>9</v>
      </c>
      <c r="C5162" s="1142">
        <v>1</v>
      </c>
      <c r="D5162" s="1142">
        <v>62</v>
      </c>
      <c r="E5162" s="1142">
        <v>1</v>
      </c>
      <c r="F5162" s="1143" t="str">
        <f t="shared" si="160"/>
        <v>02.09.01.62.001</v>
      </c>
      <c r="G5162" s="1144"/>
      <c r="H5162" s="1142" t="s">
        <v>5625</v>
      </c>
      <c r="J5162" s="1142" t="str">
        <f t="shared" si="161"/>
        <v>02.09.01.62.001 Centrifuge Heamatorite</v>
      </c>
    </row>
    <row r="5163" spans="1:10" x14ac:dyDescent="0.25">
      <c r="A5163" s="1142">
        <v>2</v>
      </c>
      <c r="B5163" s="1142">
        <v>9</v>
      </c>
      <c r="C5163" s="1142">
        <v>1</v>
      </c>
      <c r="D5163" s="1142">
        <v>62</v>
      </c>
      <c r="E5163" s="1142">
        <v>2</v>
      </c>
      <c r="F5163" s="1143" t="str">
        <f t="shared" si="160"/>
        <v>02.09.01.62.002</v>
      </c>
      <c r="G5163" s="1144"/>
      <c r="H5163" s="1142" t="s">
        <v>5626</v>
      </c>
      <c r="J5163" s="1142" t="str">
        <f t="shared" si="161"/>
        <v>02.09.01.62.002 Haemocitometer</v>
      </c>
    </row>
    <row r="5164" spans="1:10" x14ac:dyDescent="0.25">
      <c r="A5164" s="1142">
        <v>2</v>
      </c>
      <c r="B5164" s="1142">
        <v>9</v>
      </c>
      <c r="C5164" s="1142">
        <v>1</v>
      </c>
      <c r="D5164" s="1142">
        <v>62</v>
      </c>
      <c r="E5164" s="1142">
        <v>3</v>
      </c>
      <c r="F5164" s="1143" t="str">
        <f t="shared" si="160"/>
        <v>02.09.01.62.003</v>
      </c>
      <c r="G5164" s="1144"/>
      <c r="H5164" s="1142" t="s">
        <v>5627</v>
      </c>
      <c r="J5164" s="1142" t="str">
        <f t="shared" si="161"/>
        <v>02.09.01.62.003 Prothombin Meter</v>
      </c>
    </row>
    <row r="5165" spans="1:10" x14ac:dyDescent="0.25">
      <c r="A5165" s="1142">
        <v>2</v>
      </c>
      <c r="B5165" s="1142">
        <v>9</v>
      </c>
      <c r="C5165" s="1142">
        <v>1</v>
      </c>
      <c r="D5165" s="1142">
        <v>62</v>
      </c>
      <c r="E5165" s="1142">
        <v>4</v>
      </c>
      <c r="F5165" s="1143" t="str">
        <f t="shared" si="160"/>
        <v>02.09.01.62.004</v>
      </c>
      <c r="G5165" s="1144"/>
      <c r="H5165" s="1142" t="s">
        <v>3784</v>
      </c>
      <c r="J5165" s="1142" t="str">
        <f t="shared" si="161"/>
        <v>02.09.01.62.004 Refractometer</v>
      </c>
    </row>
    <row r="5166" spans="1:10" x14ac:dyDescent="0.25">
      <c r="A5166" s="1142">
        <v>2</v>
      </c>
      <c r="B5166" s="1142">
        <v>9</v>
      </c>
      <c r="C5166" s="1142">
        <v>1</v>
      </c>
      <c r="D5166" s="1142">
        <v>62</v>
      </c>
      <c r="E5166" s="1142">
        <v>5</v>
      </c>
      <c r="F5166" s="1143" t="str">
        <f t="shared" si="160"/>
        <v>02.09.01.62.005</v>
      </c>
      <c r="G5166" s="1144"/>
      <c r="H5166" s="1142" t="s">
        <v>5628</v>
      </c>
      <c r="J5166" s="1142" t="str">
        <f t="shared" si="161"/>
        <v>02.09.01.62.005 Heamatologi Analizer</v>
      </c>
    </row>
    <row r="5167" spans="1:10" x14ac:dyDescent="0.25">
      <c r="A5167" s="1142">
        <v>2</v>
      </c>
      <c r="B5167" s="1142">
        <v>9</v>
      </c>
      <c r="C5167" s="1142">
        <v>1</v>
      </c>
      <c r="D5167" s="1142">
        <v>62</v>
      </c>
      <c r="E5167" s="1142">
        <v>6</v>
      </c>
      <c r="F5167" s="1143" t="str">
        <f t="shared" si="160"/>
        <v>02.09.01.62.006</v>
      </c>
      <c r="G5167" s="1144"/>
      <c r="H5167" s="1142" t="s">
        <v>5629</v>
      </c>
      <c r="J5167" s="1142" t="str">
        <f t="shared" si="161"/>
        <v>02.09.01.62.006 Chemistry Analizer</v>
      </c>
    </row>
    <row r="5168" spans="1:10" x14ac:dyDescent="0.25">
      <c r="A5168" s="1142">
        <v>2</v>
      </c>
      <c r="B5168" s="1142">
        <v>9</v>
      </c>
      <c r="C5168" s="1142">
        <v>1</v>
      </c>
      <c r="D5168" s="1142">
        <v>62</v>
      </c>
      <c r="E5168" s="1142">
        <v>7</v>
      </c>
      <c r="F5168" s="1143" t="str">
        <f t="shared" si="160"/>
        <v>02.09.01.62.007</v>
      </c>
      <c r="G5168" s="1144"/>
      <c r="H5168" s="1142" t="s">
        <v>4431</v>
      </c>
      <c r="J5168" s="1142" t="str">
        <f t="shared" si="161"/>
        <v>02.09.01.62.007 Coagulation Timer</v>
      </c>
    </row>
    <row r="5169" spans="1:10" x14ac:dyDescent="0.25">
      <c r="A5169" s="1142">
        <v>2</v>
      </c>
      <c r="B5169" s="1142">
        <v>9</v>
      </c>
      <c r="C5169" s="1142">
        <v>1</v>
      </c>
      <c r="D5169" s="1142">
        <v>62</v>
      </c>
      <c r="E5169" s="1142">
        <v>8</v>
      </c>
      <c r="F5169" s="1143" t="str">
        <f t="shared" si="160"/>
        <v>02.09.01.62.008</v>
      </c>
      <c r="G5169" s="1144"/>
      <c r="H5169" s="1142" t="s">
        <v>5630</v>
      </c>
      <c r="J5169" s="1142" t="str">
        <f t="shared" si="161"/>
        <v>02.09.01.62.008 Laboratory Refrigerator</v>
      </c>
    </row>
    <row r="5170" spans="1:10" x14ac:dyDescent="0.25">
      <c r="A5170" s="1142">
        <v>2</v>
      </c>
      <c r="B5170" s="1142">
        <v>9</v>
      </c>
      <c r="C5170" s="1142">
        <v>1</v>
      </c>
      <c r="D5170" s="1142">
        <v>62</v>
      </c>
      <c r="E5170" s="1142">
        <v>9</v>
      </c>
      <c r="F5170" s="1143" t="str">
        <f t="shared" si="160"/>
        <v>02.09.01.62.009</v>
      </c>
      <c r="G5170" s="1144"/>
      <c r="H5170" s="1142" t="s">
        <v>4288</v>
      </c>
      <c r="J5170" s="1142" t="str">
        <f t="shared" si="161"/>
        <v>02.09.01.62.009 Rotator Shaker</v>
      </c>
    </row>
    <row r="5171" spans="1:10" x14ac:dyDescent="0.25">
      <c r="A5171" s="1142">
        <v>2</v>
      </c>
      <c r="B5171" s="1142">
        <v>9</v>
      </c>
      <c r="C5171" s="1142">
        <v>1</v>
      </c>
      <c r="D5171" s="1142">
        <v>62</v>
      </c>
      <c r="E5171" s="1142">
        <v>10</v>
      </c>
      <c r="F5171" s="1143" t="str">
        <f t="shared" si="160"/>
        <v>02.09.01.62.010</v>
      </c>
      <c r="G5171" s="1144"/>
      <c r="H5171" s="1142" t="s">
        <v>3308</v>
      </c>
      <c r="J5171" s="1142" t="str">
        <f t="shared" si="161"/>
        <v>02.09.01.62.010 HB Meter</v>
      </c>
    </row>
    <row r="5172" spans="1:10" x14ac:dyDescent="0.25">
      <c r="A5172" s="1142">
        <v>2</v>
      </c>
      <c r="B5172" s="1142">
        <v>9</v>
      </c>
      <c r="C5172" s="1142">
        <v>1</v>
      </c>
      <c r="D5172" s="1142">
        <v>62</v>
      </c>
      <c r="E5172" s="1142">
        <v>11</v>
      </c>
      <c r="F5172" s="1143" t="str">
        <f t="shared" si="160"/>
        <v>02.09.01.62.011</v>
      </c>
      <c r="G5172" s="1144"/>
      <c r="H5172" s="1142" t="s">
        <v>4440</v>
      </c>
      <c r="J5172" s="1142" t="str">
        <f t="shared" si="161"/>
        <v>02.09.01.62.011 Washing Instrument</v>
      </c>
    </row>
    <row r="5173" spans="1:10" x14ac:dyDescent="0.25">
      <c r="A5173" s="1142">
        <v>2</v>
      </c>
      <c r="B5173" s="1142">
        <v>9</v>
      </c>
      <c r="C5173" s="1142">
        <v>1</v>
      </c>
      <c r="D5173" s="1142">
        <v>62</v>
      </c>
      <c r="E5173" s="1142">
        <v>12</v>
      </c>
      <c r="F5173" s="1143" t="str">
        <f t="shared" si="160"/>
        <v>02.09.01.62.012</v>
      </c>
      <c r="G5173" s="1144"/>
      <c r="H5173" s="1142" t="s">
        <v>5631</v>
      </c>
      <c r="J5173" s="1142" t="str">
        <f t="shared" si="161"/>
        <v>02.09.01.62.012 Dry Sterilizer</v>
      </c>
    </row>
    <row r="5174" spans="1:10" x14ac:dyDescent="0.25">
      <c r="A5174" s="1142">
        <v>2</v>
      </c>
      <c r="B5174" s="1142">
        <v>9</v>
      </c>
      <c r="C5174" s="1142">
        <v>1</v>
      </c>
      <c r="D5174" s="1142">
        <v>62</v>
      </c>
      <c r="E5174" s="1142">
        <v>13</v>
      </c>
      <c r="F5174" s="1143" t="str">
        <f t="shared" si="160"/>
        <v>02.09.01.62.013</v>
      </c>
      <c r="G5174" s="1144"/>
      <c r="H5174" s="1142" t="s">
        <v>5632</v>
      </c>
      <c r="J5174" s="1142" t="str">
        <f t="shared" si="161"/>
        <v>02.09.01.62.013 Cystology Centrifuge</v>
      </c>
    </row>
    <row r="5175" spans="1:10" x14ac:dyDescent="0.25">
      <c r="A5175" s="1142">
        <v>2</v>
      </c>
      <c r="B5175" s="1142">
        <v>9</v>
      </c>
      <c r="C5175" s="1142">
        <v>1</v>
      </c>
      <c r="D5175" s="1142">
        <v>62</v>
      </c>
      <c r="E5175" s="1142">
        <v>14</v>
      </c>
      <c r="F5175" s="1143" t="str">
        <f t="shared" si="160"/>
        <v>02.09.01.62.014</v>
      </c>
      <c r="G5175" s="1144"/>
      <c r="H5175" s="1142" t="s">
        <v>5633</v>
      </c>
      <c r="J5175" s="1142" t="str">
        <f t="shared" si="161"/>
        <v>02.09.01.62.014 Steam Sterilizer</v>
      </c>
    </row>
    <row r="5176" spans="1:10" x14ac:dyDescent="0.25">
      <c r="A5176" s="1142">
        <v>2</v>
      </c>
      <c r="B5176" s="1142">
        <v>9</v>
      </c>
      <c r="C5176" s="1142">
        <v>1</v>
      </c>
      <c r="D5176" s="1142">
        <v>62</v>
      </c>
      <c r="E5176" s="1142">
        <v>15</v>
      </c>
      <c r="F5176" s="1143" t="str">
        <f t="shared" si="160"/>
        <v>02.09.01.62.015</v>
      </c>
      <c r="G5176" s="1144"/>
      <c r="H5176" s="1142" t="s">
        <v>4571</v>
      </c>
      <c r="J5176" s="1142" t="str">
        <f t="shared" si="161"/>
        <v>02.09.01.62.015 Ultrasonic Cleaner</v>
      </c>
    </row>
    <row r="5177" spans="1:10" x14ac:dyDescent="0.25">
      <c r="A5177" s="1142">
        <v>2</v>
      </c>
      <c r="B5177" s="1142">
        <v>9</v>
      </c>
      <c r="C5177" s="1142">
        <v>1</v>
      </c>
      <c r="D5177" s="1142">
        <v>62</v>
      </c>
      <c r="E5177" s="1142">
        <v>16</v>
      </c>
      <c r="F5177" s="1143" t="str">
        <f t="shared" si="160"/>
        <v>02.09.01.62.016</v>
      </c>
      <c r="G5177" s="1144"/>
      <c r="H5177" s="1142" t="s">
        <v>5634</v>
      </c>
      <c r="J5177" s="1142" t="str">
        <f t="shared" si="161"/>
        <v>02.09.01.62.016 Micro Plate Reader</v>
      </c>
    </row>
    <row r="5178" spans="1:10" x14ac:dyDescent="0.25">
      <c r="A5178" s="1142">
        <v>2</v>
      </c>
      <c r="B5178" s="1142">
        <v>9</v>
      </c>
      <c r="C5178" s="1142">
        <v>1</v>
      </c>
      <c r="D5178" s="1142">
        <v>62</v>
      </c>
      <c r="E5178" s="1142">
        <v>17</v>
      </c>
      <c r="F5178" s="1143" t="str">
        <f t="shared" si="160"/>
        <v>02.09.01.62.017</v>
      </c>
      <c r="G5178" s="1144"/>
      <c r="H5178" s="1142" t="s">
        <v>5635</v>
      </c>
      <c r="J5178" s="1142" t="str">
        <f t="shared" si="161"/>
        <v>02.09.01.62.017 Outomatic Microplate Laser</v>
      </c>
    </row>
    <row r="5179" spans="1:10" x14ac:dyDescent="0.25">
      <c r="A5179" s="1142">
        <v>2</v>
      </c>
      <c r="B5179" s="1142">
        <v>9</v>
      </c>
      <c r="C5179" s="1142">
        <v>1</v>
      </c>
      <c r="D5179" s="1142">
        <v>62</v>
      </c>
      <c r="E5179" s="1142">
        <v>18</v>
      </c>
      <c r="F5179" s="1143" t="str">
        <f t="shared" si="160"/>
        <v>02.09.01.62.018</v>
      </c>
      <c r="G5179" s="1144"/>
      <c r="H5179" s="1142" t="s">
        <v>5636</v>
      </c>
      <c r="J5179" s="1142" t="str">
        <f t="shared" si="161"/>
        <v>02.09.01.62.018 Osmometer</v>
      </c>
    </row>
    <row r="5180" spans="1:10" x14ac:dyDescent="0.25">
      <c r="A5180" s="1142">
        <v>2</v>
      </c>
      <c r="B5180" s="1142">
        <v>9</v>
      </c>
      <c r="C5180" s="1142">
        <v>1</v>
      </c>
      <c r="D5180" s="1142">
        <v>62</v>
      </c>
      <c r="E5180" s="1142">
        <v>19</v>
      </c>
      <c r="F5180" s="1143" t="str">
        <f t="shared" si="160"/>
        <v>02.09.01.62.019</v>
      </c>
      <c r="G5180" s="1144"/>
      <c r="H5180" s="1142" t="s">
        <v>5637</v>
      </c>
      <c r="J5180" s="1142" t="str">
        <f t="shared" si="161"/>
        <v>02.09.01.62.019 Alat Lab. Hematogi &amp; Urinalisis Lain-Lain</v>
      </c>
    </row>
    <row r="5181" spans="1:10" x14ac:dyDescent="0.25">
      <c r="A5181" s="1142">
        <v>2</v>
      </c>
      <c r="B5181" s="1142">
        <v>9</v>
      </c>
      <c r="C5181" s="1142">
        <v>1</v>
      </c>
      <c r="D5181" s="1142">
        <v>63</v>
      </c>
      <c r="E5181" s="1142">
        <v>1</v>
      </c>
      <c r="F5181" s="1143" t="str">
        <f t="shared" si="160"/>
        <v>02.09.01.63.001</v>
      </c>
      <c r="G5181" s="1144"/>
      <c r="H5181" s="1142" t="s">
        <v>5638</v>
      </c>
      <c r="J5181" s="1142" t="str">
        <f t="shared" si="161"/>
        <v>02.09.01.63.001 Electrostatic Tester</v>
      </c>
    </row>
    <row r="5182" spans="1:10" x14ac:dyDescent="0.25">
      <c r="A5182" s="1142">
        <v>2</v>
      </c>
      <c r="B5182" s="1142">
        <v>9</v>
      </c>
      <c r="C5182" s="1142">
        <v>1</v>
      </c>
      <c r="D5182" s="1142">
        <v>63</v>
      </c>
      <c r="E5182" s="1142">
        <v>2</v>
      </c>
      <c r="F5182" s="1143" t="str">
        <f t="shared" si="160"/>
        <v>02.09.01.63.002</v>
      </c>
      <c r="G5182" s="1144"/>
      <c r="H5182" s="1142" t="s">
        <v>5639</v>
      </c>
      <c r="J5182" s="1142" t="str">
        <f t="shared" si="161"/>
        <v>02.09.01.63.002 Sseiz  Filter Lengkap dengan Vacum Pump dan Blende</v>
      </c>
    </row>
    <row r="5183" spans="1:10" x14ac:dyDescent="0.25">
      <c r="A5183" s="1142">
        <v>2</v>
      </c>
      <c r="B5183" s="1142">
        <v>9</v>
      </c>
      <c r="C5183" s="1142">
        <v>1</v>
      </c>
      <c r="D5183" s="1142">
        <v>63</v>
      </c>
      <c r="E5183" s="1142">
        <v>3</v>
      </c>
      <c r="F5183" s="1143" t="str">
        <f t="shared" si="160"/>
        <v>02.09.01.63.003</v>
      </c>
      <c r="G5183" s="1144"/>
      <c r="H5183" s="1142" t="s">
        <v>5640</v>
      </c>
      <c r="J5183" s="1142" t="str">
        <f t="shared" si="161"/>
        <v>02.09.01.63.003 Land W Bilerud</v>
      </c>
    </row>
    <row r="5184" spans="1:10" x14ac:dyDescent="0.25">
      <c r="A5184" s="1142">
        <v>2</v>
      </c>
      <c r="B5184" s="1142">
        <v>9</v>
      </c>
      <c r="C5184" s="1142">
        <v>1</v>
      </c>
      <c r="D5184" s="1142">
        <v>63</v>
      </c>
      <c r="E5184" s="1142">
        <v>4</v>
      </c>
      <c r="F5184" s="1143" t="str">
        <f t="shared" si="160"/>
        <v>02.09.01.63.004</v>
      </c>
      <c r="G5184" s="1144"/>
      <c r="H5184" s="1142" t="s">
        <v>5641</v>
      </c>
      <c r="J5184" s="1142" t="str">
        <f t="shared" si="161"/>
        <v>02.09.01.63.004 Multi Glass Meter</v>
      </c>
    </row>
    <row r="5185" spans="1:10" x14ac:dyDescent="0.25">
      <c r="A5185" s="1142">
        <v>2</v>
      </c>
      <c r="B5185" s="1142">
        <v>9</v>
      </c>
      <c r="C5185" s="1142">
        <v>1</v>
      </c>
      <c r="D5185" s="1142">
        <v>63</v>
      </c>
      <c r="E5185" s="1142">
        <v>5</v>
      </c>
      <c r="F5185" s="1143" t="str">
        <f t="shared" si="160"/>
        <v>02.09.01.63.005</v>
      </c>
      <c r="G5185" s="1144"/>
      <c r="H5185" s="1142" t="s">
        <v>5642</v>
      </c>
      <c r="J5185" s="1142" t="str">
        <f t="shared" si="161"/>
        <v>02.09.01.63.005 Instron Bend Flucture</v>
      </c>
    </row>
    <row r="5186" spans="1:10" x14ac:dyDescent="0.25">
      <c r="A5186" s="1142">
        <v>2</v>
      </c>
      <c r="B5186" s="1142">
        <v>9</v>
      </c>
      <c r="C5186" s="1142">
        <v>1</v>
      </c>
      <c r="D5186" s="1142">
        <v>63</v>
      </c>
      <c r="E5186" s="1142">
        <v>6</v>
      </c>
      <c r="F5186" s="1143" t="str">
        <f t="shared" si="160"/>
        <v>02.09.01.63.006</v>
      </c>
      <c r="G5186" s="1144"/>
      <c r="H5186" s="1142" t="s">
        <v>5643</v>
      </c>
      <c r="J5186" s="1142" t="str">
        <f t="shared" si="161"/>
        <v>02.09.01.63.006 Electro Analysis Apparatus</v>
      </c>
    </row>
    <row r="5187" spans="1:10" x14ac:dyDescent="0.25">
      <c r="A5187" s="1142">
        <v>2</v>
      </c>
      <c r="B5187" s="1142">
        <v>9</v>
      </c>
      <c r="C5187" s="1142">
        <v>1</v>
      </c>
      <c r="D5187" s="1142">
        <v>63</v>
      </c>
      <c r="E5187" s="1142">
        <v>7</v>
      </c>
      <c r="F5187" s="1143" t="str">
        <f t="shared" si="160"/>
        <v>02.09.01.63.007</v>
      </c>
      <c r="G5187" s="1144"/>
      <c r="H5187" s="1142" t="s">
        <v>5644</v>
      </c>
      <c r="J5187" s="1142" t="str">
        <f t="shared" si="161"/>
        <v>02.09.01.63.007 Mesin Penghilang Tinta</v>
      </c>
    </row>
    <row r="5188" spans="1:10" x14ac:dyDescent="0.25">
      <c r="A5188" s="1142">
        <v>2</v>
      </c>
      <c r="B5188" s="1142">
        <v>9</v>
      </c>
      <c r="C5188" s="1142">
        <v>1</v>
      </c>
      <c r="D5188" s="1142">
        <v>63</v>
      </c>
      <c r="E5188" s="1142">
        <v>8</v>
      </c>
      <c r="F5188" s="1143" t="str">
        <f t="shared" ref="F5188:F5251" si="162">IF(A5188&lt;&gt;"",RIGHT("0"&amp;A5188,2)&amp;"."&amp;RIGHT("0"&amp;B5188,2)&amp;"."&amp;RIGHT("0"&amp;C5188,2)&amp;"."&amp;RIGHT("0"&amp;D5188,2)&amp;"."&amp;IF(LEN(E5188)&lt;3,RIGHT("00"&amp;E5188,3),E5188),"")</f>
        <v>02.09.01.63.008</v>
      </c>
      <c r="G5188" s="1144"/>
      <c r="H5188" s="1142" t="s">
        <v>5645</v>
      </c>
      <c r="J5188" s="1142" t="str">
        <f t="shared" ref="J5188:J5251" si="163">F5188&amp;" "&amp;H5188</f>
        <v>02.09.01.63.008 Alat Pengolah Lumpur Aktif</v>
      </c>
    </row>
    <row r="5189" spans="1:10" x14ac:dyDescent="0.25">
      <c r="A5189" s="1142">
        <v>2</v>
      </c>
      <c r="B5189" s="1142">
        <v>9</v>
      </c>
      <c r="C5189" s="1142">
        <v>1</v>
      </c>
      <c r="D5189" s="1142">
        <v>63</v>
      </c>
      <c r="E5189" s="1142">
        <v>9</v>
      </c>
      <c r="F5189" s="1143" t="str">
        <f t="shared" si="162"/>
        <v>02.09.01.63.009</v>
      </c>
      <c r="G5189" s="1144"/>
      <c r="H5189" s="1142" t="s">
        <v>5646</v>
      </c>
      <c r="J5189" s="1142" t="str">
        <f t="shared" si="163"/>
        <v>02.09.01.63.009 Pola Pemotong Karton dari Stainless Steel</v>
      </c>
    </row>
    <row r="5190" spans="1:10" x14ac:dyDescent="0.25">
      <c r="A5190" s="1142">
        <v>2</v>
      </c>
      <c r="B5190" s="1142">
        <v>9</v>
      </c>
      <c r="C5190" s="1142">
        <v>1</v>
      </c>
      <c r="D5190" s="1142">
        <v>63</v>
      </c>
      <c r="E5190" s="1142">
        <v>10</v>
      </c>
      <c r="F5190" s="1143" t="str">
        <f t="shared" si="162"/>
        <v>02.09.01.63.010</v>
      </c>
      <c r="G5190" s="1144"/>
      <c r="H5190" s="1142" t="s">
        <v>5647</v>
      </c>
      <c r="J5190" s="1142" t="str">
        <f t="shared" si="163"/>
        <v>02.09.01.63.010 Alat Pengukur Masa Jenis</v>
      </c>
    </row>
    <row r="5191" spans="1:10" x14ac:dyDescent="0.25">
      <c r="A5191" s="1142">
        <v>2</v>
      </c>
      <c r="B5191" s="1142">
        <v>9</v>
      </c>
      <c r="C5191" s="1142">
        <v>1</v>
      </c>
      <c r="D5191" s="1142">
        <v>63</v>
      </c>
      <c r="E5191" s="1142">
        <v>11</v>
      </c>
      <c r="F5191" s="1143" t="str">
        <f t="shared" si="162"/>
        <v>02.09.01.63.011</v>
      </c>
      <c r="G5191" s="1144"/>
      <c r="H5191" s="1142" t="s">
        <v>5648</v>
      </c>
      <c r="J5191" s="1142" t="str">
        <f t="shared" si="163"/>
        <v>02.09.01.63.011 Alat Uji Kuat Lentur</v>
      </c>
    </row>
    <row r="5192" spans="1:10" x14ac:dyDescent="0.25">
      <c r="A5192" s="1142">
        <v>2</v>
      </c>
      <c r="B5192" s="1142">
        <v>9</v>
      </c>
      <c r="C5192" s="1142">
        <v>1</v>
      </c>
      <c r="D5192" s="1142">
        <v>63</v>
      </c>
      <c r="E5192" s="1142">
        <v>12</v>
      </c>
      <c r="F5192" s="1143" t="str">
        <f t="shared" si="162"/>
        <v>02.09.01.63.012</v>
      </c>
      <c r="G5192" s="1144"/>
      <c r="H5192" s="1142" t="s">
        <v>5649</v>
      </c>
      <c r="J5192" s="1142" t="str">
        <f t="shared" si="163"/>
        <v>02.09.01.63.012 Alat Tangki Pengapungan</v>
      </c>
    </row>
    <row r="5193" spans="1:10" x14ac:dyDescent="0.25">
      <c r="A5193" s="1142">
        <v>2</v>
      </c>
      <c r="B5193" s="1142">
        <v>9</v>
      </c>
      <c r="C5193" s="1142">
        <v>1</v>
      </c>
      <c r="D5193" s="1142">
        <v>63</v>
      </c>
      <c r="E5193" s="1142">
        <v>13</v>
      </c>
      <c r="F5193" s="1143" t="str">
        <f t="shared" si="162"/>
        <v>02.09.01.63.013</v>
      </c>
      <c r="G5193" s="1144"/>
      <c r="H5193" s="1142" t="s">
        <v>5650</v>
      </c>
      <c r="J5193" s="1142" t="str">
        <f t="shared" si="163"/>
        <v>02.09.01.63.013 Alat Pengukur Kadar Air dengan Electrode</v>
      </c>
    </row>
    <row r="5194" spans="1:10" x14ac:dyDescent="0.25">
      <c r="A5194" s="1142">
        <v>2</v>
      </c>
      <c r="B5194" s="1142">
        <v>9</v>
      </c>
      <c r="C5194" s="1142">
        <v>1</v>
      </c>
      <c r="D5194" s="1142">
        <v>63</v>
      </c>
      <c r="E5194" s="1142">
        <v>14</v>
      </c>
      <c r="F5194" s="1143" t="str">
        <f t="shared" si="162"/>
        <v>02.09.01.63.014</v>
      </c>
      <c r="G5194" s="1144"/>
      <c r="H5194" s="1142" t="s">
        <v>5651</v>
      </c>
      <c r="J5194" s="1142" t="str">
        <f t="shared" si="163"/>
        <v>02.09.01.63.014 Alat Pengolah Lumpur dari Hasil Pengolahan Limbah</v>
      </c>
    </row>
    <row r="5195" spans="1:10" x14ac:dyDescent="0.25">
      <c r="A5195" s="1142">
        <v>2</v>
      </c>
      <c r="B5195" s="1142">
        <v>9</v>
      </c>
      <c r="C5195" s="1142">
        <v>1</v>
      </c>
      <c r="D5195" s="1142">
        <v>63</v>
      </c>
      <c r="E5195" s="1142">
        <v>15</v>
      </c>
      <c r="F5195" s="1143" t="str">
        <f t="shared" si="162"/>
        <v>02.09.01.63.015</v>
      </c>
      <c r="G5195" s="1144"/>
      <c r="H5195" s="1142" t="s">
        <v>5652</v>
      </c>
      <c r="J5195" s="1142" t="str">
        <f t="shared" si="163"/>
        <v>02.09.01.63.015 Alat Uji Koefisien Gesek Kertas</v>
      </c>
    </row>
    <row r="5196" spans="1:10" x14ac:dyDescent="0.25">
      <c r="A5196" s="1142">
        <v>2</v>
      </c>
      <c r="B5196" s="1142">
        <v>9</v>
      </c>
      <c r="C5196" s="1142">
        <v>1</v>
      </c>
      <c r="D5196" s="1142">
        <v>63</v>
      </c>
      <c r="E5196" s="1142">
        <v>16</v>
      </c>
      <c r="F5196" s="1143" t="str">
        <f t="shared" si="162"/>
        <v>02.09.01.63.016</v>
      </c>
      <c r="G5196" s="1144"/>
      <c r="H5196" s="1142" t="s">
        <v>5653</v>
      </c>
      <c r="J5196" s="1142" t="str">
        <f t="shared" si="163"/>
        <v>02.09.01.63.016 Instron Bending Tester Attachment</v>
      </c>
    </row>
    <row r="5197" spans="1:10" x14ac:dyDescent="0.25">
      <c r="A5197" s="1142">
        <v>2</v>
      </c>
      <c r="B5197" s="1142">
        <v>9</v>
      </c>
      <c r="C5197" s="1142">
        <v>1</v>
      </c>
      <c r="D5197" s="1142">
        <v>63</v>
      </c>
      <c r="E5197" s="1142">
        <v>17</v>
      </c>
      <c r="F5197" s="1143" t="str">
        <f t="shared" si="162"/>
        <v>02.09.01.63.017</v>
      </c>
      <c r="G5197" s="1144"/>
      <c r="H5197" s="1142" t="s">
        <v>5654</v>
      </c>
      <c r="J5197" s="1142" t="str">
        <f t="shared" si="163"/>
        <v>02.09.01.63.017 Alat Pengolah Air Limbah</v>
      </c>
    </row>
    <row r="5198" spans="1:10" x14ac:dyDescent="0.25">
      <c r="A5198" s="1142">
        <v>2</v>
      </c>
      <c r="B5198" s="1142">
        <v>9</v>
      </c>
      <c r="C5198" s="1142">
        <v>1</v>
      </c>
      <c r="D5198" s="1142">
        <v>63</v>
      </c>
      <c r="E5198" s="1142">
        <v>18</v>
      </c>
      <c r="F5198" s="1143" t="str">
        <f t="shared" si="162"/>
        <v>02.09.01.63.018</v>
      </c>
      <c r="G5198" s="1144"/>
      <c r="H5198" s="1142" t="s">
        <v>5655</v>
      </c>
      <c r="J5198" s="1142" t="str">
        <f t="shared" si="163"/>
        <v>02.09.01.63.018 Handy Pump</v>
      </c>
    </row>
    <row r="5199" spans="1:10" x14ac:dyDescent="0.25">
      <c r="A5199" s="1142">
        <v>2</v>
      </c>
      <c r="B5199" s="1142">
        <v>9</v>
      </c>
      <c r="C5199" s="1142">
        <v>1</v>
      </c>
      <c r="D5199" s="1142">
        <v>63</v>
      </c>
      <c r="E5199" s="1142">
        <v>19</v>
      </c>
      <c r="F5199" s="1143" t="str">
        <f t="shared" si="162"/>
        <v>02.09.01.63.019</v>
      </c>
      <c r="G5199" s="1144"/>
      <c r="H5199" s="1142" t="s">
        <v>5656</v>
      </c>
      <c r="J5199" s="1142" t="str">
        <f t="shared" si="163"/>
        <v>02.09.01.63.019 Bendseen Smootheess and Porosity  Tester</v>
      </c>
    </row>
    <row r="5200" spans="1:10" x14ac:dyDescent="0.25">
      <c r="A5200" s="1142">
        <v>2</v>
      </c>
      <c r="B5200" s="1142">
        <v>9</v>
      </c>
      <c r="C5200" s="1142">
        <v>1</v>
      </c>
      <c r="D5200" s="1142">
        <v>63</v>
      </c>
      <c r="E5200" s="1142">
        <v>20</v>
      </c>
      <c r="F5200" s="1143" t="str">
        <f t="shared" si="162"/>
        <v>02.09.01.63.020</v>
      </c>
      <c r="G5200" s="1144"/>
      <c r="H5200" s="1142" t="s">
        <v>5657</v>
      </c>
      <c r="J5200" s="1142" t="str">
        <f t="shared" si="163"/>
        <v>02.09.01.63.020 Funce and Die Cutter</v>
      </c>
    </row>
    <row r="5201" spans="1:10" x14ac:dyDescent="0.25">
      <c r="A5201" s="1142">
        <v>2</v>
      </c>
      <c r="B5201" s="1142">
        <v>9</v>
      </c>
      <c r="C5201" s="1142">
        <v>1</v>
      </c>
      <c r="D5201" s="1142">
        <v>63</v>
      </c>
      <c r="E5201" s="1142">
        <v>21</v>
      </c>
      <c r="F5201" s="1143" t="str">
        <f t="shared" si="162"/>
        <v>02.09.01.63.021</v>
      </c>
      <c r="G5201" s="1144"/>
      <c r="H5201" s="1142" t="s">
        <v>5658</v>
      </c>
      <c r="J5201" s="1142" t="str">
        <f t="shared" si="163"/>
        <v>02.09.01.63.021 Beach Functure Tester</v>
      </c>
    </row>
    <row r="5202" spans="1:10" x14ac:dyDescent="0.25">
      <c r="A5202" s="1142">
        <v>2</v>
      </c>
      <c r="B5202" s="1142">
        <v>9</v>
      </c>
      <c r="C5202" s="1142">
        <v>1</v>
      </c>
      <c r="D5202" s="1142">
        <v>63</v>
      </c>
      <c r="E5202" s="1142">
        <v>22</v>
      </c>
      <c r="F5202" s="1143" t="str">
        <f t="shared" si="162"/>
        <v>02.09.01.63.022</v>
      </c>
      <c r="G5202" s="1144"/>
      <c r="H5202" s="1142" t="s">
        <v>5659</v>
      </c>
      <c r="J5202" s="1142" t="str">
        <f t="shared" si="163"/>
        <v>02.09.01.63.022 William Standard Sheet (TMI)</v>
      </c>
    </row>
    <row r="5203" spans="1:10" x14ac:dyDescent="0.25">
      <c r="A5203" s="1142">
        <v>2</v>
      </c>
      <c r="B5203" s="1142">
        <v>9</v>
      </c>
      <c r="C5203" s="1142">
        <v>1</v>
      </c>
      <c r="D5203" s="1142">
        <v>63</v>
      </c>
      <c r="E5203" s="1142">
        <v>23</v>
      </c>
      <c r="F5203" s="1143" t="str">
        <f t="shared" si="162"/>
        <v>02.09.01.63.023</v>
      </c>
      <c r="G5203" s="1144"/>
      <c r="H5203" s="1142" t="s">
        <v>5660</v>
      </c>
      <c r="J5203" s="1142" t="str">
        <f t="shared" si="163"/>
        <v>02.09.01.63.023 Directional Pendulum</v>
      </c>
    </row>
    <row r="5204" spans="1:10" x14ac:dyDescent="0.25">
      <c r="A5204" s="1142">
        <v>2</v>
      </c>
      <c r="B5204" s="1142">
        <v>9</v>
      </c>
      <c r="C5204" s="1142">
        <v>1</v>
      </c>
      <c r="D5204" s="1142">
        <v>63</v>
      </c>
      <c r="E5204" s="1142">
        <v>24</v>
      </c>
      <c r="F5204" s="1143" t="str">
        <f t="shared" si="162"/>
        <v>02.09.01.63.024</v>
      </c>
      <c r="G5204" s="1144"/>
      <c r="H5204" s="1142" t="s">
        <v>5661</v>
      </c>
      <c r="J5204" s="1142" t="str">
        <f t="shared" si="163"/>
        <v>02.09.01.63.024 Extraction Heater</v>
      </c>
    </row>
    <row r="5205" spans="1:10" x14ac:dyDescent="0.25">
      <c r="A5205" s="1142">
        <v>2</v>
      </c>
      <c r="B5205" s="1142">
        <v>9</v>
      </c>
      <c r="C5205" s="1142">
        <v>1</v>
      </c>
      <c r="D5205" s="1142">
        <v>63</v>
      </c>
      <c r="E5205" s="1142">
        <v>25</v>
      </c>
      <c r="F5205" s="1143" t="str">
        <f t="shared" si="162"/>
        <v>02.09.01.63.025</v>
      </c>
      <c r="G5205" s="1144"/>
      <c r="H5205" s="1142" t="s">
        <v>5662</v>
      </c>
      <c r="J5205" s="1142" t="str">
        <f t="shared" si="163"/>
        <v>02.09.01.63.025 Colony Counter &amp; Automatic Taly</v>
      </c>
    </row>
    <row r="5206" spans="1:10" x14ac:dyDescent="0.25">
      <c r="A5206" s="1142">
        <v>2</v>
      </c>
      <c r="B5206" s="1142">
        <v>9</v>
      </c>
      <c r="C5206" s="1142">
        <v>1</v>
      </c>
      <c r="D5206" s="1142">
        <v>63</v>
      </c>
      <c r="E5206" s="1142">
        <v>26</v>
      </c>
      <c r="F5206" s="1143" t="str">
        <f t="shared" si="162"/>
        <v>02.09.01.63.026</v>
      </c>
      <c r="G5206" s="1144"/>
      <c r="H5206" s="1142" t="s">
        <v>5663</v>
      </c>
      <c r="J5206" s="1142" t="str">
        <f t="shared" si="163"/>
        <v>02.09.01.63.026 IGT Tester</v>
      </c>
    </row>
    <row r="5207" spans="1:10" x14ac:dyDescent="0.25">
      <c r="A5207" s="1142">
        <v>2</v>
      </c>
      <c r="B5207" s="1142">
        <v>9</v>
      </c>
      <c r="C5207" s="1142">
        <v>1</v>
      </c>
      <c r="D5207" s="1142">
        <v>63</v>
      </c>
      <c r="E5207" s="1142">
        <v>27</v>
      </c>
      <c r="F5207" s="1143" t="str">
        <f t="shared" si="162"/>
        <v>02.09.01.63.027</v>
      </c>
      <c r="G5207" s="1144"/>
      <c r="H5207" s="1142" t="s">
        <v>5664</v>
      </c>
      <c r="J5207" s="1142" t="str">
        <f t="shared" si="163"/>
        <v>02.09.01.63.027 Digital Pocket Oxygen Meter</v>
      </c>
    </row>
    <row r="5208" spans="1:10" x14ac:dyDescent="0.25">
      <c r="A5208" s="1142">
        <v>2</v>
      </c>
      <c r="B5208" s="1142">
        <v>9</v>
      </c>
      <c r="C5208" s="1142">
        <v>1</v>
      </c>
      <c r="D5208" s="1142">
        <v>63</v>
      </c>
      <c r="E5208" s="1142">
        <v>28</v>
      </c>
      <c r="F5208" s="1143" t="str">
        <f t="shared" si="162"/>
        <v>02.09.01.63.028</v>
      </c>
      <c r="G5208" s="1144"/>
      <c r="H5208" s="1142" t="s">
        <v>5665</v>
      </c>
      <c r="J5208" s="1142" t="str">
        <f t="shared" si="163"/>
        <v>02.09.01.63.028 Desintegrator</v>
      </c>
    </row>
    <row r="5209" spans="1:10" x14ac:dyDescent="0.25">
      <c r="A5209" s="1142">
        <v>2</v>
      </c>
      <c r="B5209" s="1142">
        <v>9</v>
      </c>
      <c r="C5209" s="1142">
        <v>1</v>
      </c>
      <c r="D5209" s="1142">
        <v>63</v>
      </c>
      <c r="E5209" s="1142">
        <v>29</v>
      </c>
      <c r="F5209" s="1143" t="str">
        <f t="shared" si="162"/>
        <v>02.09.01.63.029</v>
      </c>
      <c r="G5209" s="1144"/>
      <c r="H5209" s="1142" t="s">
        <v>5666</v>
      </c>
      <c r="J5209" s="1142" t="str">
        <f t="shared" si="163"/>
        <v>02.09.01.63.029 Stable Fibre Classifier</v>
      </c>
    </row>
    <row r="5210" spans="1:10" x14ac:dyDescent="0.25">
      <c r="A5210" s="1142">
        <v>2</v>
      </c>
      <c r="B5210" s="1142">
        <v>9</v>
      </c>
      <c r="C5210" s="1142">
        <v>1</v>
      </c>
      <c r="D5210" s="1142">
        <v>63</v>
      </c>
      <c r="E5210" s="1142">
        <v>30</v>
      </c>
      <c r="F5210" s="1143" t="str">
        <f t="shared" si="162"/>
        <v>02.09.01.63.030</v>
      </c>
      <c r="G5210" s="1144"/>
      <c r="H5210" s="1142" t="s">
        <v>5667</v>
      </c>
      <c r="J5210" s="1142" t="str">
        <f t="shared" si="163"/>
        <v>02.09.01.63.030 Smoothness Tester</v>
      </c>
    </row>
    <row r="5211" spans="1:10" x14ac:dyDescent="0.25">
      <c r="A5211" s="1142">
        <v>2</v>
      </c>
      <c r="B5211" s="1142">
        <v>9</v>
      </c>
      <c r="C5211" s="1142">
        <v>1</v>
      </c>
      <c r="D5211" s="1142">
        <v>63</v>
      </c>
      <c r="E5211" s="1142">
        <v>31</v>
      </c>
      <c r="F5211" s="1143" t="str">
        <f t="shared" si="162"/>
        <v>02.09.01.63.031</v>
      </c>
      <c r="G5211" s="1144"/>
      <c r="H5211" s="1142" t="s">
        <v>5668</v>
      </c>
      <c r="J5211" s="1142" t="str">
        <f t="shared" si="163"/>
        <v>02.09.01.63.031 Presisiem Yam Reel</v>
      </c>
    </row>
    <row r="5212" spans="1:10" x14ac:dyDescent="0.25">
      <c r="A5212" s="1142">
        <v>2</v>
      </c>
      <c r="B5212" s="1142">
        <v>9</v>
      </c>
      <c r="C5212" s="1142">
        <v>1</v>
      </c>
      <c r="D5212" s="1142">
        <v>63</v>
      </c>
      <c r="E5212" s="1142">
        <v>32</v>
      </c>
      <c r="F5212" s="1143" t="str">
        <f t="shared" si="162"/>
        <v>02.09.01.63.032</v>
      </c>
      <c r="G5212" s="1144"/>
      <c r="H5212" s="1142" t="s">
        <v>5669</v>
      </c>
      <c r="J5212" s="1142" t="str">
        <f t="shared" si="163"/>
        <v>02.09.01.63.032 Perata Ink Pemis</v>
      </c>
    </row>
    <row r="5213" spans="1:10" x14ac:dyDescent="0.25">
      <c r="A5213" s="1142">
        <v>2</v>
      </c>
      <c r="B5213" s="1142">
        <v>9</v>
      </c>
      <c r="C5213" s="1142">
        <v>1</v>
      </c>
      <c r="D5213" s="1142">
        <v>63</v>
      </c>
      <c r="E5213" s="1142">
        <v>33</v>
      </c>
      <c r="F5213" s="1143" t="str">
        <f t="shared" si="162"/>
        <v>02.09.01.63.033</v>
      </c>
      <c r="G5213" s="1144"/>
      <c r="H5213" s="1142" t="s">
        <v>5670</v>
      </c>
      <c r="J5213" s="1142" t="str">
        <f t="shared" si="163"/>
        <v>02.09.01.63.033 Denso Meter</v>
      </c>
    </row>
    <row r="5214" spans="1:10" x14ac:dyDescent="0.25">
      <c r="A5214" s="1142">
        <v>2</v>
      </c>
      <c r="B5214" s="1142">
        <v>9</v>
      </c>
      <c r="C5214" s="1142">
        <v>1</v>
      </c>
      <c r="D5214" s="1142">
        <v>63</v>
      </c>
      <c r="E5214" s="1142">
        <v>34</v>
      </c>
      <c r="F5214" s="1143" t="str">
        <f t="shared" si="162"/>
        <v>02.09.01.63.034</v>
      </c>
      <c r="G5214" s="1144"/>
      <c r="H5214" s="1142" t="s">
        <v>5671</v>
      </c>
      <c r="J5214" s="1142" t="str">
        <f t="shared" si="163"/>
        <v>02.09.01.63.034 Expantion Contra Tester</v>
      </c>
    </row>
    <row r="5215" spans="1:10" x14ac:dyDescent="0.25">
      <c r="A5215" s="1142">
        <v>2</v>
      </c>
      <c r="B5215" s="1142">
        <v>9</v>
      </c>
      <c r="C5215" s="1142">
        <v>1</v>
      </c>
      <c r="D5215" s="1142">
        <v>63</v>
      </c>
      <c r="E5215" s="1142">
        <v>35</v>
      </c>
      <c r="F5215" s="1143" t="str">
        <f t="shared" si="162"/>
        <v>02.09.01.63.035</v>
      </c>
      <c r="G5215" s="1144"/>
      <c r="H5215" s="1142" t="s">
        <v>5672</v>
      </c>
      <c r="J5215" s="1142" t="str">
        <f t="shared" si="163"/>
        <v>02.09.01.63.035 Paper Scale</v>
      </c>
    </row>
    <row r="5216" spans="1:10" x14ac:dyDescent="0.25">
      <c r="A5216" s="1142">
        <v>2</v>
      </c>
      <c r="B5216" s="1142">
        <v>9</v>
      </c>
      <c r="C5216" s="1142">
        <v>1</v>
      </c>
      <c r="D5216" s="1142">
        <v>63</v>
      </c>
      <c r="E5216" s="1142">
        <v>36</v>
      </c>
      <c r="F5216" s="1143" t="str">
        <f t="shared" si="162"/>
        <v>02.09.01.63.036</v>
      </c>
      <c r="G5216" s="1144"/>
      <c r="H5216" s="1142" t="s">
        <v>5673</v>
      </c>
      <c r="J5216" s="1142" t="str">
        <f t="shared" si="163"/>
        <v>02.09.01.63.036 Tensile Strength Tester for Rayon</v>
      </c>
    </row>
    <row r="5217" spans="1:10" x14ac:dyDescent="0.25">
      <c r="A5217" s="1142">
        <v>2</v>
      </c>
      <c r="B5217" s="1142">
        <v>9</v>
      </c>
      <c r="C5217" s="1142">
        <v>1</v>
      </c>
      <c r="D5217" s="1142">
        <v>63</v>
      </c>
      <c r="E5217" s="1142">
        <v>37</v>
      </c>
      <c r="F5217" s="1143" t="str">
        <f t="shared" si="162"/>
        <v>02.09.01.63.037</v>
      </c>
      <c r="G5217" s="1144"/>
      <c r="H5217" s="1142" t="s">
        <v>5674</v>
      </c>
      <c r="J5217" s="1142" t="str">
        <f t="shared" si="163"/>
        <v>02.09.01.63.037 Thecness Strenghts</v>
      </c>
    </row>
    <row r="5218" spans="1:10" x14ac:dyDescent="0.25">
      <c r="A5218" s="1142">
        <v>2</v>
      </c>
      <c r="B5218" s="1142">
        <v>9</v>
      </c>
      <c r="C5218" s="1142">
        <v>1</v>
      </c>
      <c r="D5218" s="1142">
        <v>63</v>
      </c>
      <c r="E5218" s="1142">
        <v>38</v>
      </c>
      <c r="F5218" s="1143" t="str">
        <f t="shared" si="162"/>
        <v>02.09.01.63.038</v>
      </c>
      <c r="G5218" s="1144"/>
      <c r="H5218" s="1142" t="s">
        <v>5675</v>
      </c>
      <c r="J5218" s="1142" t="str">
        <f t="shared" si="163"/>
        <v>02.09.01.63.038 Bursting Tester Molen</v>
      </c>
    </row>
    <row r="5219" spans="1:10" x14ac:dyDescent="0.25">
      <c r="A5219" s="1142">
        <v>2</v>
      </c>
      <c r="B5219" s="1142">
        <v>9</v>
      </c>
      <c r="C5219" s="1142">
        <v>1</v>
      </c>
      <c r="D5219" s="1142">
        <v>63</v>
      </c>
      <c r="E5219" s="1142">
        <v>39</v>
      </c>
      <c r="F5219" s="1143" t="str">
        <f t="shared" si="162"/>
        <v>02.09.01.63.039</v>
      </c>
      <c r="G5219" s="1144"/>
      <c r="H5219" s="1142" t="s">
        <v>5676</v>
      </c>
      <c r="J5219" s="1142" t="str">
        <f t="shared" si="163"/>
        <v>02.09.01.63.039 Aalt Press Kertas</v>
      </c>
    </row>
    <row r="5220" spans="1:10" x14ac:dyDescent="0.25">
      <c r="A5220" s="1142">
        <v>2</v>
      </c>
      <c r="B5220" s="1142">
        <v>9</v>
      </c>
      <c r="C5220" s="1142">
        <v>1</v>
      </c>
      <c r="D5220" s="1142">
        <v>63</v>
      </c>
      <c r="E5220" s="1142">
        <v>40</v>
      </c>
      <c r="F5220" s="1143" t="str">
        <f t="shared" si="162"/>
        <v>02.09.01.63.040</v>
      </c>
      <c r="G5220" s="1144"/>
      <c r="H5220" s="1142" t="s">
        <v>5677</v>
      </c>
      <c r="J5220" s="1142" t="str">
        <f t="shared" si="163"/>
        <v>02.09.01.63.040 PFI Mill</v>
      </c>
    </row>
    <row r="5221" spans="1:10" x14ac:dyDescent="0.25">
      <c r="A5221" s="1142">
        <v>2</v>
      </c>
      <c r="B5221" s="1142">
        <v>9</v>
      </c>
      <c r="C5221" s="1142">
        <v>1</v>
      </c>
      <c r="D5221" s="1142">
        <v>63</v>
      </c>
      <c r="E5221" s="1142">
        <v>41</v>
      </c>
      <c r="F5221" s="1143" t="str">
        <f t="shared" si="162"/>
        <v>02.09.01.63.041</v>
      </c>
      <c r="G5221" s="1144"/>
      <c r="H5221" s="1142" t="s">
        <v>5678</v>
      </c>
      <c r="J5221" s="1142" t="str">
        <f t="shared" si="163"/>
        <v>02.09.01.63.041 Fibre Clasifier</v>
      </c>
    </row>
    <row r="5222" spans="1:10" x14ac:dyDescent="0.25">
      <c r="A5222" s="1142">
        <v>2</v>
      </c>
      <c r="B5222" s="1142">
        <v>9</v>
      </c>
      <c r="C5222" s="1142">
        <v>1</v>
      </c>
      <c r="D5222" s="1142">
        <v>63</v>
      </c>
      <c r="E5222" s="1142">
        <v>42</v>
      </c>
      <c r="F5222" s="1143" t="str">
        <f t="shared" si="162"/>
        <v>02.09.01.63.042</v>
      </c>
      <c r="G5222" s="1144"/>
      <c r="H5222" s="1142" t="s">
        <v>5679</v>
      </c>
      <c r="J5222" s="1142" t="str">
        <f t="shared" si="163"/>
        <v>02.09.01.63.042 Refiner (Mesin Giling Pulp)</v>
      </c>
    </row>
    <row r="5223" spans="1:10" x14ac:dyDescent="0.25">
      <c r="A5223" s="1142">
        <v>2</v>
      </c>
      <c r="B5223" s="1142">
        <v>9</v>
      </c>
      <c r="C5223" s="1142">
        <v>1</v>
      </c>
      <c r="D5223" s="1142">
        <v>63</v>
      </c>
      <c r="E5223" s="1142">
        <v>43</v>
      </c>
      <c r="F5223" s="1143" t="str">
        <f t="shared" si="162"/>
        <v>02.09.01.63.043</v>
      </c>
      <c r="G5223" s="1144"/>
      <c r="H5223" s="1142" t="s">
        <v>5680</v>
      </c>
      <c r="J5223" s="1142" t="str">
        <f t="shared" si="163"/>
        <v>02.09.01.63.043 PAT Attachment Bc Phase Drainage Jar With Thermos</v>
      </c>
    </row>
    <row r="5224" spans="1:10" x14ac:dyDescent="0.25">
      <c r="A5224" s="1142">
        <v>2</v>
      </c>
      <c r="B5224" s="1142">
        <v>9</v>
      </c>
      <c r="C5224" s="1142">
        <v>1</v>
      </c>
      <c r="D5224" s="1142">
        <v>63</v>
      </c>
      <c r="E5224" s="1142">
        <v>44</v>
      </c>
      <c r="F5224" s="1143" t="str">
        <f t="shared" si="162"/>
        <v>02.09.01.63.044</v>
      </c>
      <c r="G5224" s="1144"/>
      <c r="H5224" s="1142" t="s">
        <v>5681</v>
      </c>
      <c r="J5224" s="1142" t="str">
        <f t="shared" si="163"/>
        <v>02.09.01.63.044 Mecanical Compresion Gauge</v>
      </c>
    </row>
    <row r="5225" spans="1:10" x14ac:dyDescent="0.25">
      <c r="A5225" s="1142">
        <v>2</v>
      </c>
      <c r="B5225" s="1142">
        <v>9</v>
      </c>
      <c r="C5225" s="1142">
        <v>1</v>
      </c>
      <c r="D5225" s="1142">
        <v>63</v>
      </c>
      <c r="E5225" s="1142">
        <v>45</v>
      </c>
      <c r="F5225" s="1143" t="str">
        <f t="shared" si="162"/>
        <v>02.09.01.63.045</v>
      </c>
      <c r="G5225" s="1144"/>
      <c r="H5225" s="1142" t="s">
        <v>5682</v>
      </c>
      <c r="J5225" s="1142" t="str">
        <f t="shared" si="163"/>
        <v>02.09.01.63.045 Peeler Gauge</v>
      </c>
    </row>
    <row r="5226" spans="1:10" x14ac:dyDescent="0.25">
      <c r="A5226" s="1142">
        <v>2</v>
      </c>
      <c r="B5226" s="1142">
        <v>9</v>
      </c>
      <c r="C5226" s="1142">
        <v>1</v>
      </c>
      <c r="D5226" s="1142">
        <v>63</v>
      </c>
      <c r="E5226" s="1142">
        <v>46</v>
      </c>
      <c r="F5226" s="1143" t="str">
        <f t="shared" si="162"/>
        <v>02.09.01.63.046</v>
      </c>
      <c r="G5226" s="1144"/>
      <c r="H5226" s="1142" t="s">
        <v>5683</v>
      </c>
      <c r="J5226" s="1142" t="str">
        <f t="shared" si="163"/>
        <v>02.09.01.63.046 Methylation Celulosa</v>
      </c>
    </row>
    <row r="5227" spans="1:10" x14ac:dyDescent="0.25">
      <c r="A5227" s="1142">
        <v>2</v>
      </c>
      <c r="B5227" s="1142">
        <v>9</v>
      </c>
      <c r="C5227" s="1142">
        <v>1</v>
      </c>
      <c r="D5227" s="1142">
        <v>63</v>
      </c>
      <c r="E5227" s="1142">
        <v>47</v>
      </c>
      <c r="F5227" s="1143" t="str">
        <f t="shared" si="162"/>
        <v>02.09.01.63.047</v>
      </c>
      <c r="G5227" s="1144"/>
      <c r="H5227" s="1142" t="s">
        <v>5684</v>
      </c>
      <c r="J5227" s="1142" t="str">
        <f t="shared" si="163"/>
        <v>02.09.01.63.047 Apparatus dan Stirer</v>
      </c>
    </row>
    <row r="5228" spans="1:10" x14ac:dyDescent="0.25">
      <c r="A5228" s="1142">
        <v>2</v>
      </c>
      <c r="B5228" s="1142">
        <v>9</v>
      </c>
      <c r="C5228" s="1142">
        <v>1</v>
      </c>
      <c r="D5228" s="1142">
        <v>63</v>
      </c>
      <c r="E5228" s="1142">
        <v>48</v>
      </c>
      <c r="F5228" s="1143" t="str">
        <f t="shared" si="162"/>
        <v>02.09.01.63.048</v>
      </c>
      <c r="G5228" s="1144"/>
      <c r="H5228" s="1142" t="s">
        <v>5685</v>
      </c>
      <c r="J5228" s="1142" t="str">
        <f t="shared" si="163"/>
        <v>02.09.01.63.048 Alat Box Compression Test</v>
      </c>
    </row>
    <row r="5229" spans="1:10" x14ac:dyDescent="0.25">
      <c r="A5229" s="1142">
        <v>2</v>
      </c>
      <c r="B5229" s="1142">
        <v>9</v>
      </c>
      <c r="C5229" s="1142">
        <v>1</v>
      </c>
      <c r="D5229" s="1142">
        <v>63</v>
      </c>
      <c r="E5229" s="1142">
        <v>49</v>
      </c>
      <c r="F5229" s="1143" t="str">
        <f t="shared" si="162"/>
        <v>02.09.01.63.049</v>
      </c>
      <c r="G5229" s="1144"/>
      <c r="H5229" s="1142" t="s">
        <v>5686</v>
      </c>
      <c r="J5229" s="1142" t="str">
        <f t="shared" si="163"/>
        <v>02.09.01.63.049 Alat Pembuat Lembaran Kertas</v>
      </c>
    </row>
    <row r="5230" spans="1:10" x14ac:dyDescent="0.25">
      <c r="A5230" s="1142">
        <v>2</v>
      </c>
      <c r="B5230" s="1142">
        <v>9</v>
      </c>
      <c r="C5230" s="1142">
        <v>1</v>
      </c>
      <c r="D5230" s="1142">
        <v>63</v>
      </c>
      <c r="E5230" s="1142">
        <v>50</v>
      </c>
      <c r="F5230" s="1143" t="str">
        <f t="shared" si="162"/>
        <v>02.09.01.63.050</v>
      </c>
      <c r="G5230" s="1144"/>
      <c r="H5230" s="1142" t="s">
        <v>5687</v>
      </c>
      <c r="J5230" s="1142" t="str">
        <f t="shared" si="163"/>
        <v>02.09.01.63.050 Ultra Filter Cell</v>
      </c>
    </row>
    <row r="5231" spans="1:10" x14ac:dyDescent="0.25">
      <c r="A5231" s="1142">
        <v>2</v>
      </c>
      <c r="B5231" s="1142">
        <v>9</v>
      </c>
      <c r="C5231" s="1142">
        <v>1</v>
      </c>
      <c r="D5231" s="1142">
        <v>63</v>
      </c>
      <c r="E5231" s="1142">
        <v>51</v>
      </c>
      <c r="F5231" s="1143" t="str">
        <f t="shared" si="162"/>
        <v>02.09.01.63.051</v>
      </c>
      <c r="G5231" s="1144"/>
      <c r="H5231" s="1142" t="s">
        <v>5688</v>
      </c>
      <c r="J5231" s="1142" t="str">
        <f t="shared" si="163"/>
        <v>02.09.01.63.051 Alat Uji Pembentuk Contoh Uji Pulff Pulp</v>
      </c>
    </row>
    <row r="5232" spans="1:10" x14ac:dyDescent="0.25">
      <c r="A5232" s="1142">
        <v>2</v>
      </c>
      <c r="B5232" s="1142">
        <v>9</v>
      </c>
      <c r="C5232" s="1142">
        <v>1</v>
      </c>
      <c r="D5232" s="1142">
        <v>63</v>
      </c>
      <c r="E5232" s="1142">
        <v>52</v>
      </c>
      <c r="F5232" s="1143" t="str">
        <f t="shared" si="162"/>
        <v>02.09.01.63.052</v>
      </c>
      <c r="G5232" s="1144"/>
      <c r="H5232" s="1142" t="s">
        <v>5689</v>
      </c>
      <c r="J5232" s="1142" t="str">
        <f t="shared" si="163"/>
        <v>02.09.01.63.052 Dreging and Sampling Equipment Complit</v>
      </c>
    </row>
    <row r="5233" spans="1:10" x14ac:dyDescent="0.25">
      <c r="A5233" s="1142">
        <v>2</v>
      </c>
      <c r="B5233" s="1142">
        <v>9</v>
      </c>
      <c r="C5233" s="1142">
        <v>1</v>
      </c>
      <c r="D5233" s="1142">
        <v>63</v>
      </c>
      <c r="E5233" s="1142">
        <v>53</v>
      </c>
      <c r="F5233" s="1143" t="str">
        <f t="shared" si="162"/>
        <v>02.09.01.63.053</v>
      </c>
      <c r="G5233" s="1144"/>
      <c r="H5233" s="1142" t="s">
        <v>5232</v>
      </c>
      <c r="J5233" s="1142" t="str">
        <f t="shared" si="163"/>
        <v>02.09.01.63.053 Fermentor</v>
      </c>
    </row>
    <row r="5234" spans="1:10" x14ac:dyDescent="0.25">
      <c r="A5234" s="1142">
        <v>2</v>
      </c>
      <c r="B5234" s="1142">
        <v>9</v>
      </c>
      <c r="C5234" s="1142">
        <v>1</v>
      </c>
      <c r="D5234" s="1142">
        <v>63</v>
      </c>
      <c r="E5234" s="1142">
        <v>54</v>
      </c>
      <c r="F5234" s="1143" t="str">
        <f t="shared" si="162"/>
        <v>02.09.01.63.054</v>
      </c>
      <c r="G5234" s="1144"/>
      <c r="H5234" s="1142" t="s">
        <v>5690</v>
      </c>
      <c r="J5234" s="1142" t="str">
        <f t="shared" si="163"/>
        <v>02.09.01.63.054 Noise Tester/DB Tester</v>
      </c>
    </row>
    <row r="5235" spans="1:10" x14ac:dyDescent="0.25">
      <c r="A5235" s="1142">
        <v>2</v>
      </c>
      <c r="B5235" s="1142">
        <v>9</v>
      </c>
      <c r="C5235" s="1142">
        <v>1</v>
      </c>
      <c r="D5235" s="1142">
        <v>63</v>
      </c>
      <c r="E5235" s="1142">
        <v>55</v>
      </c>
      <c r="F5235" s="1143" t="str">
        <f t="shared" si="162"/>
        <v>02.09.01.63.055</v>
      </c>
      <c r="G5235" s="1144"/>
      <c r="H5235" s="1142" t="s">
        <v>5691</v>
      </c>
      <c r="J5235" s="1142" t="str">
        <f t="shared" si="163"/>
        <v>02.09.01.63.055 AAS Attachment for HG Determination and 16 Lamp</v>
      </c>
    </row>
    <row r="5236" spans="1:10" x14ac:dyDescent="0.25">
      <c r="A5236" s="1142">
        <v>2</v>
      </c>
      <c r="B5236" s="1142">
        <v>9</v>
      </c>
      <c r="C5236" s="1142">
        <v>1</v>
      </c>
      <c r="D5236" s="1142">
        <v>63</v>
      </c>
      <c r="E5236" s="1142">
        <v>56</v>
      </c>
      <c r="F5236" s="1143" t="str">
        <f t="shared" si="162"/>
        <v>02.09.01.63.056</v>
      </c>
      <c r="G5236" s="1144"/>
      <c r="H5236" s="1142" t="s">
        <v>5692</v>
      </c>
      <c r="J5236" s="1142" t="str">
        <f t="shared" si="163"/>
        <v>02.09.01.63.056 Parker Print Siuf Tester (PPS Tester)</v>
      </c>
    </row>
    <row r="5237" spans="1:10" x14ac:dyDescent="0.25">
      <c r="A5237" s="1142">
        <v>2</v>
      </c>
      <c r="B5237" s="1142">
        <v>9</v>
      </c>
      <c r="C5237" s="1142">
        <v>1</v>
      </c>
      <c r="D5237" s="1142">
        <v>63</v>
      </c>
      <c r="E5237" s="1142">
        <v>57</v>
      </c>
      <c r="F5237" s="1143" t="str">
        <f t="shared" si="162"/>
        <v>02.09.01.63.057</v>
      </c>
      <c r="G5237" s="1144"/>
      <c r="H5237" s="1142" t="s">
        <v>5693</v>
      </c>
      <c r="J5237" s="1142" t="str">
        <f t="shared" si="163"/>
        <v>02.09.01.63.057 Reed Nui Meter MK II Fomtion</v>
      </c>
    </row>
    <row r="5238" spans="1:10" x14ac:dyDescent="0.25">
      <c r="A5238" s="1142">
        <v>2</v>
      </c>
      <c r="B5238" s="1142">
        <v>9</v>
      </c>
      <c r="C5238" s="1142">
        <v>1</v>
      </c>
      <c r="D5238" s="1142">
        <v>63</v>
      </c>
      <c r="E5238" s="1142">
        <v>58</v>
      </c>
      <c r="F5238" s="1143" t="str">
        <f t="shared" si="162"/>
        <v>02.09.01.63.058</v>
      </c>
      <c r="G5238" s="1144"/>
      <c r="H5238" s="1142" t="s">
        <v>5694</v>
      </c>
      <c r="J5238" s="1142" t="str">
        <f t="shared" si="163"/>
        <v>02.09.01.63.058 Geer Type Drying Coaster</v>
      </c>
    </row>
    <row r="5239" spans="1:10" x14ac:dyDescent="0.25">
      <c r="A5239" s="1142">
        <v>2</v>
      </c>
      <c r="B5239" s="1142">
        <v>9</v>
      </c>
      <c r="C5239" s="1142">
        <v>1</v>
      </c>
      <c r="D5239" s="1142">
        <v>63</v>
      </c>
      <c r="E5239" s="1142">
        <v>59</v>
      </c>
      <c r="F5239" s="1143" t="str">
        <f t="shared" si="162"/>
        <v>02.09.01.63.059</v>
      </c>
      <c r="G5239" s="1144"/>
      <c r="H5239" s="1142" t="s">
        <v>5695</v>
      </c>
      <c r="J5239" s="1142" t="str">
        <f t="shared" si="163"/>
        <v>02.09.01.63.059 Chip Clasifier</v>
      </c>
    </row>
    <row r="5240" spans="1:10" x14ac:dyDescent="0.25">
      <c r="A5240" s="1142">
        <v>2</v>
      </c>
      <c r="B5240" s="1142">
        <v>9</v>
      </c>
      <c r="C5240" s="1142">
        <v>1</v>
      </c>
      <c r="D5240" s="1142">
        <v>63</v>
      </c>
      <c r="E5240" s="1142">
        <v>60</v>
      </c>
      <c r="F5240" s="1143" t="str">
        <f t="shared" si="162"/>
        <v>02.09.01.63.060</v>
      </c>
      <c r="G5240" s="1144"/>
      <c r="H5240" s="1142" t="s">
        <v>5696</v>
      </c>
      <c r="J5240" s="1142" t="str">
        <f t="shared" si="163"/>
        <v>02.09.01.63.060 Propotip Pengolahan Air Limbah</v>
      </c>
    </row>
    <row r="5241" spans="1:10" x14ac:dyDescent="0.25">
      <c r="A5241" s="1142">
        <v>2</v>
      </c>
      <c r="B5241" s="1142">
        <v>9</v>
      </c>
      <c r="C5241" s="1142">
        <v>1</v>
      </c>
      <c r="D5241" s="1142">
        <v>63</v>
      </c>
      <c r="E5241" s="1142">
        <v>61</v>
      </c>
      <c r="F5241" s="1143" t="str">
        <f t="shared" si="162"/>
        <v>02.09.01.63.061</v>
      </c>
      <c r="G5241" s="1144"/>
      <c r="H5241" s="1142" t="s">
        <v>5697</v>
      </c>
      <c r="J5241" s="1142" t="str">
        <f t="shared" si="163"/>
        <v>02.09.01.63.061 Alat Fraksinasi Serat</v>
      </c>
    </row>
    <row r="5242" spans="1:10" x14ac:dyDescent="0.25">
      <c r="A5242" s="1142">
        <v>2</v>
      </c>
      <c r="B5242" s="1142">
        <v>9</v>
      </c>
      <c r="C5242" s="1142">
        <v>1</v>
      </c>
      <c r="D5242" s="1142">
        <v>63</v>
      </c>
      <c r="E5242" s="1142">
        <v>62</v>
      </c>
      <c r="F5242" s="1143" t="str">
        <f t="shared" si="162"/>
        <v>02.09.01.63.062</v>
      </c>
      <c r="G5242" s="1144"/>
      <c r="H5242" s="1142" t="s">
        <v>5698</v>
      </c>
      <c r="J5242" s="1142" t="str">
        <f t="shared" si="163"/>
        <v>02.09.01.63.062 Coefisient of Erection Tester</v>
      </c>
    </row>
    <row r="5243" spans="1:10" x14ac:dyDescent="0.25">
      <c r="A5243" s="1142">
        <v>2</v>
      </c>
      <c r="B5243" s="1142">
        <v>9</v>
      </c>
      <c r="C5243" s="1142">
        <v>1</v>
      </c>
      <c r="D5243" s="1142">
        <v>63</v>
      </c>
      <c r="E5243" s="1142">
        <v>63</v>
      </c>
      <c r="F5243" s="1143" t="str">
        <f t="shared" si="162"/>
        <v>02.09.01.63.063</v>
      </c>
      <c r="G5243" s="1144"/>
      <c r="H5243" s="1142" t="s">
        <v>5699</v>
      </c>
      <c r="J5243" s="1142" t="str">
        <f t="shared" si="163"/>
        <v>02.09.01.63.063 Disstein Set</v>
      </c>
    </row>
    <row r="5244" spans="1:10" x14ac:dyDescent="0.25">
      <c r="A5244" s="1142">
        <v>2</v>
      </c>
      <c r="B5244" s="1142">
        <v>9</v>
      </c>
      <c r="C5244" s="1142">
        <v>1</v>
      </c>
      <c r="D5244" s="1142">
        <v>63</v>
      </c>
      <c r="E5244" s="1142">
        <v>64</v>
      </c>
      <c r="F5244" s="1143" t="str">
        <f t="shared" si="162"/>
        <v>02.09.01.63.064</v>
      </c>
      <c r="G5244" s="1144"/>
      <c r="H5244" s="1142" t="s">
        <v>5700</v>
      </c>
      <c r="J5244" s="1142" t="str">
        <f t="shared" si="163"/>
        <v>02.09.01.63.064 Dynamic Hand Sheet</v>
      </c>
    </row>
    <row r="5245" spans="1:10" x14ac:dyDescent="0.25">
      <c r="A5245" s="1142">
        <v>2</v>
      </c>
      <c r="B5245" s="1142">
        <v>9</v>
      </c>
      <c r="C5245" s="1142">
        <v>1</v>
      </c>
      <c r="D5245" s="1142">
        <v>63</v>
      </c>
      <c r="E5245" s="1142">
        <v>65</v>
      </c>
      <c r="F5245" s="1143" t="str">
        <f t="shared" si="162"/>
        <v>02.09.01.63.065</v>
      </c>
      <c r="G5245" s="1144"/>
      <c r="H5245" s="1142" t="s">
        <v>5701</v>
      </c>
      <c r="J5245" s="1142" t="str">
        <f t="shared" si="163"/>
        <v>02.09.01.63.065 Dynamic Gand Sheet</v>
      </c>
    </row>
    <row r="5246" spans="1:10" x14ac:dyDescent="0.25">
      <c r="A5246" s="1142">
        <v>2</v>
      </c>
      <c r="B5246" s="1142">
        <v>9</v>
      </c>
      <c r="C5246" s="1142">
        <v>1</v>
      </c>
      <c r="D5246" s="1142">
        <v>63</v>
      </c>
      <c r="E5246" s="1142">
        <v>66</v>
      </c>
      <c r="F5246" s="1143" t="str">
        <f t="shared" si="162"/>
        <v>02.09.01.63.066</v>
      </c>
      <c r="G5246" s="1144"/>
      <c r="H5246" s="1142" t="s">
        <v>5702</v>
      </c>
      <c r="J5246" s="1142" t="str">
        <f t="shared" si="163"/>
        <v>02.09.01.63.066 Multiflax</v>
      </c>
    </row>
    <row r="5247" spans="1:10" x14ac:dyDescent="0.25">
      <c r="A5247" s="1142">
        <v>2</v>
      </c>
      <c r="B5247" s="1142">
        <v>9</v>
      </c>
      <c r="C5247" s="1142">
        <v>1</v>
      </c>
      <c r="D5247" s="1142">
        <v>63</v>
      </c>
      <c r="E5247" s="1142">
        <v>67</v>
      </c>
      <c r="F5247" s="1143" t="str">
        <f t="shared" si="162"/>
        <v>02.09.01.63.067</v>
      </c>
      <c r="G5247" s="1144"/>
      <c r="H5247" s="1142" t="s">
        <v>5703</v>
      </c>
      <c r="J5247" s="1142" t="str">
        <f t="shared" si="163"/>
        <v>02.09.01.63.067 Prooper Coater Alt</v>
      </c>
    </row>
    <row r="5248" spans="1:10" x14ac:dyDescent="0.25">
      <c r="A5248" s="1142">
        <v>2</v>
      </c>
      <c r="B5248" s="1142">
        <v>9</v>
      </c>
      <c r="C5248" s="1142">
        <v>1</v>
      </c>
      <c r="D5248" s="1142">
        <v>63</v>
      </c>
      <c r="E5248" s="1142">
        <v>68</v>
      </c>
      <c r="F5248" s="1143" t="str">
        <f t="shared" si="162"/>
        <v>02.09.01.63.068</v>
      </c>
      <c r="G5248" s="1144"/>
      <c r="H5248" s="1142" t="s">
        <v>5704</v>
      </c>
      <c r="J5248" s="1142" t="str">
        <f t="shared" si="163"/>
        <v>02.09.01.63.068 Plowing Film</v>
      </c>
    </row>
    <row r="5249" spans="1:10" x14ac:dyDescent="0.25">
      <c r="A5249" s="1142">
        <v>2</v>
      </c>
      <c r="B5249" s="1142">
        <v>9</v>
      </c>
      <c r="C5249" s="1142">
        <v>1</v>
      </c>
      <c r="D5249" s="1142">
        <v>63</v>
      </c>
      <c r="E5249" s="1142">
        <v>69</v>
      </c>
      <c r="F5249" s="1143" t="str">
        <f t="shared" si="162"/>
        <v>02.09.01.63.069</v>
      </c>
      <c r="G5249" s="1144"/>
      <c r="H5249" s="1142" t="s">
        <v>5705</v>
      </c>
      <c r="J5249" s="1142" t="str">
        <f t="shared" si="163"/>
        <v>02.09.01.63.069 Elecrylic Stabilizer</v>
      </c>
    </row>
    <row r="5250" spans="1:10" x14ac:dyDescent="0.25">
      <c r="A5250" s="1142">
        <v>2</v>
      </c>
      <c r="B5250" s="1142">
        <v>9</v>
      </c>
      <c r="C5250" s="1142">
        <v>1</v>
      </c>
      <c r="D5250" s="1142">
        <v>63</v>
      </c>
      <c r="E5250" s="1142">
        <v>70</v>
      </c>
      <c r="F5250" s="1143" t="str">
        <f t="shared" si="162"/>
        <v>02.09.01.63.070</v>
      </c>
      <c r="G5250" s="1144"/>
      <c r="H5250" s="1142" t="s">
        <v>5706</v>
      </c>
      <c r="J5250" s="1142" t="str">
        <f t="shared" si="163"/>
        <v>02.09.01.63.070 Bioflio Fermentor</v>
      </c>
    </row>
    <row r="5251" spans="1:10" x14ac:dyDescent="0.25">
      <c r="A5251" s="1142">
        <v>2</v>
      </c>
      <c r="B5251" s="1142">
        <v>9</v>
      </c>
      <c r="C5251" s="1142">
        <v>1</v>
      </c>
      <c r="D5251" s="1142">
        <v>63</v>
      </c>
      <c r="E5251" s="1142">
        <v>71</v>
      </c>
      <c r="F5251" s="1143" t="str">
        <f t="shared" si="162"/>
        <v>02.09.01.63.071</v>
      </c>
      <c r="G5251" s="1144"/>
      <c r="H5251" s="1142" t="s">
        <v>5707</v>
      </c>
      <c r="J5251" s="1142" t="str">
        <f t="shared" si="163"/>
        <v>02.09.01.63.071 Set Up</v>
      </c>
    </row>
    <row r="5252" spans="1:10" x14ac:dyDescent="0.25">
      <c r="A5252" s="1142">
        <v>2</v>
      </c>
      <c r="B5252" s="1142">
        <v>9</v>
      </c>
      <c r="C5252" s="1142">
        <v>1</v>
      </c>
      <c r="D5252" s="1142">
        <v>63</v>
      </c>
      <c r="E5252" s="1142">
        <v>72</v>
      </c>
      <c r="F5252" s="1143" t="str">
        <f t="shared" ref="F5252:F5315" si="164">IF(A5252&lt;&gt;"",RIGHT("0"&amp;A5252,2)&amp;"."&amp;RIGHT("0"&amp;B5252,2)&amp;"."&amp;RIGHT("0"&amp;C5252,2)&amp;"."&amp;RIGHT("0"&amp;D5252,2)&amp;"."&amp;IF(LEN(E5252)&lt;3,RIGHT("00"&amp;E5252,3),E5252),"")</f>
        <v>02.09.01.63.072</v>
      </c>
      <c r="G5252" s="1144"/>
      <c r="H5252" s="1142" t="s">
        <v>5708</v>
      </c>
      <c r="J5252" s="1142" t="str">
        <f t="shared" ref="J5252:J5315" si="165">F5252&amp;" "&amp;H5252</f>
        <v>02.09.01.63.072 Alat Uji Komperator</v>
      </c>
    </row>
    <row r="5253" spans="1:10" x14ac:dyDescent="0.25">
      <c r="A5253" s="1142">
        <v>2</v>
      </c>
      <c r="B5253" s="1142">
        <v>9</v>
      </c>
      <c r="C5253" s="1142">
        <v>1</v>
      </c>
      <c r="D5253" s="1142">
        <v>63</v>
      </c>
      <c r="E5253" s="1142">
        <v>73</v>
      </c>
      <c r="F5253" s="1143" t="str">
        <f t="shared" si="164"/>
        <v>02.09.01.63.073</v>
      </c>
      <c r="G5253" s="1144"/>
      <c r="H5253" s="1142" t="s">
        <v>5709</v>
      </c>
      <c r="J5253" s="1142" t="str">
        <f t="shared" si="165"/>
        <v>02.09.01.63.073 Gas Detector</v>
      </c>
    </row>
    <row r="5254" spans="1:10" x14ac:dyDescent="0.25">
      <c r="A5254" s="1142">
        <v>2</v>
      </c>
      <c r="B5254" s="1142">
        <v>9</v>
      </c>
      <c r="C5254" s="1142">
        <v>1</v>
      </c>
      <c r="D5254" s="1142">
        <v>63</v>
      </c>
      <c r="E5254" s="1142">
        <v>74</v>
      </c>
      <c r="F5254" s="1143" t="str">
        <f t="shared" si="164"/>
        <v>02.09.01.63.074</v>
      </c>
      <c r="G5254" s="1144"/>
      <c r="H5254" s="1142" t="s">
        <v>5678</v>
      </c>
      <c r="J5254" s="1142" t="str">
        <f t="shared" si="165"/>
        <v>02.09.01.63.074 Fibre Clasifier</v>
      </c>
    </row>
    <row r="5255" spans="1:10" x14ac:dyDescent="0.25">
      <c r="A5255" s="1142">
        <v>2</v>
      </c>
      <c r="B5255" s="1142">
        <v>9</v>
      </c>
      <c r="C5255" s="1142">
        <v>1</v>
      </c>
      <c r="D5255" s="1142">
        <v>63</v>
      </c>
      <c r="E5255" s="1142">
        <v>75</v>
      </c>
      <c r="F5255" s="1143" t="str">
        <f t="shared" si="164"/>
        <v>02.09.01.63.075</v>
      </c>
      <c r="G5255" s="1144"/>
      <c r="H5255" s="1142" t="s">
        <v>5710</v>
      </c>
      <c r="J5255" s="1142" t="str">
        <f t="shared" si="165"/>
        <v>02.09.01.63.075 Alat Uji Permentasi Kertas</v>
      </c>
    </row>
    <row r="5256" spans="1:10" x14ac:dyDescent="0.25">
      <c r="A5256" s="1142">
        <v>2</v>
      </c>
      <c r="B5256" s="1142">
        <v>9</v>
      </c>
      <c r="C5256" s="1142">
        <v>1</v>
      </c>
      <c r="D5256" s="1142">
        <v>63</v>
      </c>
      <c r="E5256" s="1142">
        <v>76</v>
      </c>
      <c r="F5256" s="1143" t="str">
        <f t="shared" si="164"/>
        <v>02.09.01.63.076</v>
      </c>
      <c r="G5256" s="1144"/>
      <c r="H5256" s="1142" t="s">
        <v>5711</v>
      </c>
      <c r="J5256" s="1142" t="str">
        <f t="shared" si="165"/>
        <v>02.09.01.63.076 Portable Comparasit Sample</v>
      </c>
    </row>
    <row r="5257" spans="1:10" x14ac:dyDescent="0.25">
      <c r="A5257" s="1142">
        <v>2</v>
      </c>
      <c r="B5257" s="1142">
        <v>9</v>
      </c>
      <c r="C5257" s="1142">
        <v>1</v>
      </c>
      <c r="D5257" s="1142">
        <v>63</v>
      </c>
      <c r="E5257" s="1142">
        <v>77</v>
      </c>
      <c r="F5257" s="1143" t="str">
        <f t="shared" si="164"/>
        <v>02.09.01.63.077</v>
      </c>
      <c r="G5257" s="1144"/>
      <c r="H5257" s="1142" t="s">
        <v>5712</v>
      </c>
      <c r="J5257" s="1142" t="str">
        <f t="shared" si="165"/>
        <v>02.09.01.63.077 Laboratory Sewage Tream Plase</v>
      </c>
    </row>
    <row r="5258" spans="1:10" x14ac:dyDescent="0.25">
      <c r="A5258" s="1142">
        <v>2</v>
      </c>
      <c r="B5258" s="1142">
        <v>9</v>
      </c>
      <c r="C5258" s="1142">
        <v>1</v>
      </c>
      <c r="D5258" s="1142">
        <v>63</v>
      </c>
      <c r="E5258" s="1142">
        <v>78</v>
      </c>
      <c r="F5258" s="1143" t="str">
        <f t="shared" si="164"/>
        <v>02.09.01.63.078</v>
      </c>
      <c r="G5258" s="1144"/>
      <c r="H5258" s="1142" t="s">
        <v>5713</v>
      </c>
      <c r="J5258" s="1142" t="str">
        <f t="shared" si="165"/>
        <v>02.09.01.63.078 Granulator</v>
      </c>
    </row>
    <row r="5259" spans="1:10" x14ac:dyDescent="0.25">
      <c r="A5259" s="1142">
        <v>2</v>
      </c>
      <c r="B5259" s="1142">
        <v>9</v>
      </c>
      <c r="C5259" s="1142">
        <v>1</v>
      </c>
      <c r="D5259" s="1142">
        <v>63</v>
      </c>
      <c r="E5259" s="1142">
        <v>79</v>
      </c>
      <c r="F5259" s="1143" t="str">
        <f t="shared" si="164"/>
        <v>02.09.01.63.079</v>
      </c>
      <c r="G5259" s="1144"/>
      <c r="H5259" s="1142" t="s">
        <v>5714</v>
      </c>
      <c r="J5259" s="1142" t="str">
        <f t="shared" si="165"/>
        <v>02.09.01.63.079 New Quart Thermohygrograph</v>
      </c>
    </row>
    <row r="5260" spans="1:10" x14ac:dyDescent="0.25">
      <c r="A5260" s="1142">
        <v>2</v>
      </c>
      <c r="B5260" s="1142">
        <v>9</v>
      </c>
      <c r="C5260" s="1142">
        <v>1</v>
      </c>
      <c r="D5260" s="1142">
        <v>63</v>
      </c>
      <c r="E5260" s="1142">
        <v>80</v>
      </c>
      <c r="F5260" s="1143" t="str">
        <f t="shared" si="164"/>
        <v>02.09.01.63.080</v>
      </c>
      <c r="G5260" s="1144"/>
      <c r="H5260" s="1142" t="s">
        <v>3260</v>
      </c>
      <c r="J5260" s="1142" t="str">
        <f t="shared" si="165"/>
        <v>02.09.01.63.080 Head Lamp</v>
      </c>
    </row>
    <row r="5261" spans="1:10" x14ac:dyDescent="0.25">
      <c r="A5261" s="1142">
        <v>2</v>
      </c>
      <c r="B5261" s="1142">
        <v>9</v>
      </c>
      <c r="C5261" s="1142">
        <v>1</v>
      </c>
      <c r="D5261" s="1142">
        <v>63</v>
      </c>
      <c r="E5261" s="1142">
        <v>81</v>
      </c>
      <c r="F5261" s="1143" t="str">
        <f t="shared" si="164"/>
        <v>02.09.01.63.081</v>
      </c>
      <c r="G5261" s="1144"/>
      <c r="H5261" s="1142" t="s">
        <v>5715</v>
      </c>
      <c r="J5261" s="1142" t="str">
        <f t="shared" si="165"/>
        <v>02.09.01.63.081 Multimeter</v>
      </c>
    </row>
    <row r="5262" spans="1:10" x14ac:dyDescent="0.25">
      <c r="A5262" s="1142">
        <v>2</v>
      </c>
      <c r="B5262" s="1142">
        <v>9</v>
      </c>
      <c r="C5262" s="1142">
        <v>1</v>
      </c>
      <c r="D5262" s="1142">
        <v>63</v>
      </c>
      <c r="E5262" s="1142">
        <v>82</v>
      </c>
      <c r="F5262" s="1143" t="str">
        <f t="shared" si="164"/>
        <v>02.09.01.63.082</v>
      </c>
      <c r="G5262" s="1144"/>
      <c r="H5262" s="1142" t="s">
        <v>5716</v>
      </c>
      <c r="J5262" s="1142" t="str">
        <f t="shared" si="165"/>
        <v>02.09.01.63.082 Aneroid Barometer Jar</v>
      </c>
    </row>
    <row r="5263" spans="1:10" x14ac:dyDescent="0.25">
      <c r="A5263" s="1142">
        <v>2</v>
      </c>
      <c r="B5263" s="1142">
        <v>9</v>
      </c>
      <c r="C5263" s="1142">
        <v>1</v>
      </c>
      <c r="D5263" s="1142">
        <v>63</v>
      </c>
      <c r="E5263" s="1142">
        <v>83</v>
      </c>
      <c r="F5263" s="1143" t="str">
        <f t="shared" si="164"/>
        <v>02.09.01.63.083</v>
      </c>
      <c r="G5263" s="1144"/>
      <c r="H5263" s="1142" t="s">
        <v>372</v>
      </c>
      <c r="J5263" s="1142" t="str">
        <f t="shared" si="165"/>
        <v>02.09.01.63.083 Meja Kerja</v>
      </c>
    </row>
    <row r="5264" spans="1:10" x14ac:dyDescent="0.25">
      <c r="A5264" s="1142">
        <v>2</v>
      </c>
      <c r="B5264" s="1142">
        <v>9</v>
      </c>
      <c r="C5264" s="1142">
        <v>1</v>
      </c>
      <c r="D5264" s="1142">
        <v>63</v>
      </c>
      <c r="E5264" s="1142">
        <v>84</v>
      </c>
      <c r="F5264" s="1143" t="str">
        <f t="shared" si="164"/>
        <v>02.09.01.63.084</v>
      </c>
      <c r="G5264" s="1144"/>
      <c r="H5264" s="1142" t="s">
        <v>5717</v>
      </c>
      <c r="J5264" s="1142" t="str">
        <f t="shared" si="165"/>
        <v>02.09.01.63.084 Screen Pembatas</v>
      </c>
    </row>
    <row r="5265" spans="1:10" x14ac:dyDescent="0.25">
      <c r="A5265" s="1142">
        <v>2</v>
      </c>
      <c r="B5265" s="1142">
        <v>9</v>
      </c>
      <c r="C5265" s="1142">
        <v>1</v>
      </c>
      <c r="D5265" s="1142">
        <v>63</v>
      </c>
      <c r="E5265" s="1142">
        <v>85</v>
      </c>
      <c r="F5265" s="1143" t="str">
        <f t="shared" si="164"/>
        <v>02.09.01.63.085</v>
      </c>
      <c r="G5265" s="1144"/>
      <c r="H5265" s="1142" t="s">
        <v>5718</v>
      </c>
      <c r="J5265" s="1142" t="str">
        <f t="shared" si="165"/>
        <v>02.09.01.63.085 Thermometer Digital</v>
      </c>
    </row>
    <row r="5266" spans="1:10" x14ac:dyDescent="0.25">
      <c r="A5266" s="1142">
        <v>2</v>
      </c>
      <c r="B5266" s="1142">
        <v>9</v>
      </c>
      <c r="C5266" s="1142">
        <v>1</v>
      </c>
      <c r="D5266" s="1142">
        <v>63</v>
      </c>
      <c r="E5266" s="1142">
        <v>86</v>
      </c>
      <c r="F5266" s="1143" t="str">
        <f t="shared" si="164"/>
        <v>02.09.01.63.086</v>
      </c>
      <c r="G5266" s="1144"/>
      <c r="H5266" s="1142" t="s">
        <v>5719</v>
      </c>
      <c r="J5266" s="1142" t="str">
        <f t="shared" si="165"/>
        <v>02.09.01.63.086 Tempat Air Suling</v>
      </c>
    </row>
    <row r="5267" spans="1:10" x14ac:dyDescent="0.25">
      <c r="A5267" s="1142">
        <v>2</v>
      </c>
      <c r="B5267" s="1142">
        <v>9</v>
      </c>
      <c r="C5267" s="1142">
        <v>1</v>
      </c>
      <c r="D5267" s="1142">
        <v>63</v>
      </c>
      <c r="E5267" s="1142">
        <v>87</v>
      </c>
      <c r="F5267" s="1143" t="str">
        <f t="shared" si="164"/>
        <v>02.09.01.63.087</v>
      </c>
      <c r="G5267" s="1144"/>
      <c r="H5267" s="1142" t="s">
        <v>5720</v>
      </c>
      <c r="J5267" s="1142" t="str">
        <f t="shared" si="165"/>
        <v>02.09.01.63.087 Alat Penyaringan</v>
      </c>
    </row>
    <row r="5268" spans="1:10" x14ac:dyDescent="0.25">
      <c r="A5268" s="1142">
        <v>2</v>
      </c>
      <c r="B5268" s="1142">
        <v>9</v>
      </c>
      <c r="C5268" s="1142">
        <v>1</v>
      </c>
      <c r="D5268" s="1142">
        <v>63</v>
      </c>
      <c r="E5268" s="1142">
        <v>88</v>
      </c>
      <c r="F5268" s="1143" t="str">
        <f t="shared" si="164"/>
        <v>02.09.01.63.088</v>
      </c>
      <c r="G5268" s="1144"/>
      <c r="H5268" s="1142" t="s">
        <v>5721</v>
      </c>
      <c r="J5268" s="1142" t="str">
        <f t="shared" si="165"/>
        <v>02.09.01.63.088 Aneroid Jar</v>
      </c>
    </row>
    <row r="5269" spans="1:10" x14ac:dyDescent="0.25">
      <c r="A5269" s="1142">
        <v>2</v>
      </c>
      <c r="B5269" s="1142">
        <v>9</v>
      </c>
      <c r="C5269" s="1142">
        <v>1</v>
      </c>
      <c r="D5269" s="1142">
        <v>63</v>
      </c>
      <c r="E5269" s="1142">
        <v>89</v>
      </c>
      <c r="F5269" s="1143" t="str">
        <f t="shared" si="164"/>
        <v>02.09.01.63.089</v>
      </c>
      <c r="G5269" s="1144"/>
      <c r="H5269" s="1142" t="s">
        <v>5722</v>
      </c>
      <c r="J5269" s="1142" t="str">
        <f t="shared" si="165"/>
        <v>02.09.01.63.089 Automatic Pipet Dispenser</v>
      </c>
    </row>
    <row r="5270" spans="1:10" x14ac:dyDescent="0.25">
      <c r="A5270" s="1142">
        <v>2</v>
      </c>
      <c r="B5270" s="1142">
        <v>9</v>
      </c>
      <c r="C5270" s="1142">
        <v>1</v>
      </c>
      <c r="D5270" s="1142">
        <v>63</v>
      </c>
      <c r="E5270" s="1142">
        <v>90</v>
      </c>
      <c r="F5270" s="1143" t="str">
        <f t="shared" si="164"/>
        <v>02.09.01.63.090</v>
      </c>
      <c r="G5270" s="1144"/>
      <c r="H5270" s="1142" t="s">
        <v>5723</v>
      </c>
      <c r="J5270" s="1142" t="str">
        <f t="shared" si="165"/>
        <v>02.09.01.63.090 Exicator</v>
      </c>
    </row>
    <row r="5271" spans="1:10" x14ac:dyDescent="0.25">
      <c r="A5271" s="1142">
        <v>2</v>
      </c>
      <c r="B5271" s="1142">
        <v>9</v>
      </c>
      <c r="C5271" s="1142">
        <v>1</v>
      </c>
      <c r="D5271" s="1142">
        <v>63</v>
      </c>
      <c r="E5271" s="1142">
        <v>91</v>
      </c>
      <c r="F5271" s="1143" t="str">
        <f t="shared" si="164"/>
        <v>02.09.01.63.091</v>
      </c>
      <c r="G5271" s="1144"/>
      <c r="H5271" s="1142" t="s">
        <v>5724</v>
      </c>
      <c r="J5271" s="1142" t="str">
        <f t="shared" si="165"/>
        <v>02.09.01.63.091 Extration Heather</v>
      </c>
    </row>
    <row r="5272" spans="1:10" x14ac:dyDescent="0.25">
      <c r="A5272" s="1142">
        <v>2</v>
      </c>
      <c r="B5272" s="1142">
        <v>9</v>
      </c>
      <c r="C5272" s="1142">
        <v>1</v>
      </c>
      <c r="D5272" s="1142">
        <v>63</v>
      </c>
      <c r="E5272" s="1142">
        <v>92</v>
      </c>
      <c r="F5272" s="1143" t="str">
        <f t="shared" si="164"/>
        <v>02.09.01.63.092</v>
      </c>
      <c r="G5272" s="1144"/>
      <c r="H5272" s="1142" t="s">
        <v>5725</v>
      </c>
      <c r="J5272" s="1142" t="str">
        <f t="shared" si="165"/>
        <v>02.09.01.63.092 Faden Thermometer</v>
      </c>
    </row>
    <row r="5273" spans="1:10" x14ac:dyDescent="0.25">
      <c r="A5273" s="1142">
        <v>2</v>
      </c>
      <c r="B5273" s="1142">
        <v>9</v>
      </c>
      <c r="C5273" s="1142">
        <v>1</v>
      </c>
      <c r="D5273" s="1142">
        <v>63</v>
      </c>
      <c r="E5273" s="1142">
        <v>93</v>
      </c>
      <c r="F5273" s="1143" t="str">
        <f t="shared" si="164"/>
        <v>02.09.01.63.093</v>
      </c>
      <c r="G5273" s="1144"/>
      <c r="H5273" s="1142" t="s">
        <v>5726</v>
      </c>
      <c r="J5273" s="1142" t="str">
        <f t="shared" si="165"/>
        <v>02.09.01.63.093 Furne Hood</v>
      </c>
    </row>
    <row r="5274" spans="1:10" x14ac:dyDescent="0.25">
      <c r="A5274" s="1142">
        <v>2</v>
      </c>
      <c r="B5274" s="1142">
        <v>9</v>
      </c>
      <c r="C5274" s="1142">
        <v>1</v>
      </c>
      <c r="D5274" s="1142">
        <v>63</v>
      </c>
      <c r="E5274" s="1142">
        <v>94</v>
      </c>
      <c r="F5274" s="1143" t="str">
        <f t="shared" si="164"/>
        <v>02.09.01.63.094</v>
      </c>
      <c r="G5274" s="1144"/>
      <c r="H5274" s="1142" t="s">
        <v>5727</v>
      </c>
      <c r="J5274" s="1142" t="str">
        <f t="shared" si="165"/>
        <v>02.09.01.63.094 Mental Heater</v>
      </c>
    </row>
    <row r="5275" spans="1:10" x14ac:dyDescent="0.25">
      <c r="A5275" s="1142">
        <v>2</v>
      </c>
      <c r="B5275" s="1142">
        <v>9</v>
      </c>
      <c r="C5275" s="1142">
        <v>1</v>
      </c>
      <c r="D5275" s="1142">
        <v>63</v>
      </c>
      <c r="E5275" s="1142">
        <v>95</v>
      </c>
      <c r="F5275" s="1143" t="str">
        <f t="shared" si="164"/>
        <v>02.09.01.63.095</v>
      </c>
      <c r="G5275" s="1144"/>
      <c r="H5275" s="1142" t="s">
        <v>5728</v>
      </c>
      <c r="J5275" s="1142" t="str">
        <f t="shared" si="165"/>
        <v>02.09.01.63.095 Mechanic Heater</v>
      </c>
    </row>
    <row r="5276" spans="1:10" x14ac:dyDescent="0.25">
      <c r="A5276" s="1142">
        <v>2</v>
      </c>
      <c r="B5276" s="1142">
        <v>9</v>
      </c>
      <c r="C5276" s="1142">
        <v>1</v>
      </c>
      <c r="D5276" s="1142">
        <v>63</v>
      </c>
      <c r="E5276" s="1142">
        <v>96</v>
      </c>
      <c r="F5276" s="1143" t="str">
        <f t="shared" si="164"/>
        <v>02.09.01.63.096</v>
      </c>
      <c r="G5276" s="1144"/>
      <c r="H5276" s="1142" t="s">
        <v>5729</v>
      </c>
      <c r="J5276" s="1142" t="str">
        <f t="shared" si="165"/>
        <v>02.09.01.63.096 Neraca Analysis Kalibrator</v>
      </c>
    </row>
    <row r="5277" spans="1:10" x14ac:dyDescent="0.25">
      <c r="A5277" s="1142">
        <v>2</v>
      </c>
      <c r="B5277" s="1142">
        <v>9</v>
      </c>
      <c r="C5277" s="1142">
        <v>1</v>
      </c>
      <c r="D5277" s="1142">
        <v>63</v>
      </c>
      <c r="E5277" s="1142">
        <v>97</v>
      </c>
      <c r="F5277" s="1143" t="str">
        <f t="shared" si="164"/>
        <v>02.09.01.63.097</v>
      </c>
      <c r="G5277" s="1144"/>
      <c r="H5277" s="1142" t="s">
        <v>5730</v>
      </c>
      <c r="J5277" s="1142" t="str">
        <f t="shared" si="165"/>
        <v>02.09.01.63.097 Standard Masa</v>
      </c>
    </row>
    <row r="5278" spans="1:10" x14ac:dyDescent="0.25">
      <c r="A5278" s="1142">
        <v>2</v>
      </c>
      <c r="B5278" s="1142">
        <v>9</v>
      </c>
      <c r="C5278" s="1142">
        <v>1</v>
      </c>
      <c r="D5278" s="1142">
        <v>63</v>
      </c>
      <c r="E5278" s="1142">
        <v>98</v>
      </c>
      <c r="F5278" s="1143" t="str">
        <f t="shared" si="164"/>
        <v>02.09.01.63.098</v>
      </c>
      <c r="G5278" s="1144"/>
      <c r="H5278" s="1142" t="s">
        <v>5731</v>
      </c>
      <c r="J5278" s="1142" t="str">
        <f t="shared" si="165"/>
        <v>02.09.01.63.098 Tabung Dektruksi</v>
      </c>
    </row>
    <row r="5279" spans="1:10" x14ac:dyDescent="0.25">
      <c r="A5279" s="1142">
        <v>2</v>
      </c>
      <c r="B5279" s="1142">
        <v>9</v>
      </c>
      <c r="C5279" s="1142">
        <v>1</v>
      </c>
      <c r="D5279" s="1142">
        <v>63</v>
      </c>
      <c r="E5279" s="1142">
        <v>99</v>
      </c>
      <c r="F5279" s="1143" t="str">
        <f t="shared" si="164"/>
        <v>02.09.01.63.099</v>
      </c>
      <c r="G5279" s="1144"/>
      <c r="H5279" s="1142" t="s">
        <v>5732</v>
      </c>
      <c r="J5279" s="1142" t="str">
        <f t="shared" si="165"/>
        <v>02.09.01.63.099 Karl Fisher</v>
      </c>
    </row>
    <row r="5280" spans="1:10" x14ac:dyDescent="0.25">
      <c r="A5280" s="1142">
        <v>2</v>
      </c>
      <c r="B5280" s="1142">
        <v>9</v>
      </c>
      <c r="C5280" s="1142">
        <v>1</v>
      </c>
      <c r="D5280" s="1142">
        <v>63</v>
      </c>
      <c r="E5280" s="1142">
        <v>100</v>
      </c>
      <c r="F5280" s="1143" t="str">
        <f t="shared" si="164"/>
        <v>02.09.01.63.100</v>
      </c>
      <c r="G5280" s="1144"/>
      <c r="H5280" s="1142" t="s">
        <v>5733</v>
      </c>
      <c r="J5280" s="1142" t="str">
        <f t="shared" si="165"/>
        <v>02.09.01.63.100 Alat Laboratorium Lainnya (Lain-Lain)</v>
      </c>
    </row>
    <row r="5281" spans="1:10" x14ac:dyDescent="0.25">
      <c r="A5281" s="1142">
        <v>2</v>
      </c>
      <c r="B5281" s="1142">
        <v>9</v>
      </c>
      <c r="C5281" s="1142">
        <v>1</v>
      </c>
      <c r="D5281" s="1142">
        <v>64</v>
      </c>
      <c r="E5281" s="1142">
        <v>1</v>
      </c>
      <c r="F5281" s="1143" t="str">
        <f t="shared" si="164"/>
        <v>02.09.01.64.001</v>
      </c>
      <c r="G5281" s="1144"/>
      <c r="H5281" s="1142" t="s">
        <v>5734</v>
      </c>
      <c r="J5281" s="1142" t="str">
        <f t="shared" si="165"/>
        <v>02.09.01.64.001 Altifity Water Mater</v>
      </c>
    </row>
    <row r="5282" spans="1:10" x14ac:dyDescent="0.25">
      <c r="A5282" s="1142">
        <v>2</v>
      </c>
      <c r="B5282" s="1142">
        <v>9</v>
      </c>
      <c r="C5282" s="1142">
        <v>1</v>
      </c>
      <c r="D5282" s="1142">
        <v>64</v>
      </c>
      <c r="E5282" s="1142">
        <v>2</v>
      </c>
      <c r="F5282" s="1143" t="str">
        <f t="shared" si="164"/>
        <v>02.09.01.64.002</v>
      </c>
      <c r="G5282" s="1144"/>
      <c r="H5282" s="1142" t="s">
        <v>5735</v>
      </c>
      <c r="J5282" s="1142" t="str">
        <f t="shared" si="165"/>
        <v>02.09.01.64.002 Oxigen Meter</v>
      </c>
    </row>
    <row r="5283" spans="1:10" x14ac:dyDescent="0.25">
      <c r="A5283" s="1142">
        <v>2</v>
      </c>
      <c r="B5283" s="1142">
        <v>9</v>
      </c>
      <c r="C5283" s="1142">
        <v>1</v>
      </c>
      <c r="D5283" s="1142">
        <v>64</v>
      </c>
      <c r="E5283" s="1142">
        <v>3</v>
      </c>
      <c r="F5283" s="1143" t="str">
        <f t="shared" si="164"/>
        <v>02.09.01.64.003</v>
      </c>
      <c r="G5283" s="1144"/>
      <c r="H5283" s="1142" t="s">
        <v>5736</v>
      </c>
      <c r="J5283" s="1142" t="str">
        <f t="shared" si="165"/>
        <v>02.09.01.64.003 Alat Reasifikasi</v>
      </c>
    </row>
    <row r="5284" spans="1:10" x14ac:dyDescent="0.25">
      <c r="A5284" s="1142">
        <v>2</v>
      </c>
      <c r="B5284" s="1142">
        <v>9</v>
      </c>
      <c r="C5284" s="1142">
        <v>1</v>
      </c>
      <c r="D5284" s="1142">
        <v>64</v>
      </c>
      <c r="E5284" s="1142">
        <v>4</v>
      </c>
      <c r="F5284" s="1143" t="str">
        <f t="shared" si="164"/>
        <v>02.09.01.64.004</v>
      </c>
      <c r="G5284" s="1144"/>
      <c r="H5284" s="1142" t="s">
        <v>5737</v>
      </c>
      <c r="J5284" s="1142" t="str">
        <f t="shared" si="165"/>
        <v>02.09.01.64.004 Sample Consetrator</v>
      </c>
    </row>
    <row r="5285" spans="1:10" x14ac:dyDescent="0.25">
      <c r="A5285" s="1142">
        <v>2</v>
      </c>
      <c r="B5285" s="1142">
        <v>9</v>
      </c>
      <c r="C5285" s="1142">
        <v>1</v>
      </c>
      <c r="D5285" s="1142">
        <v>64</v>
      </c>
      <c r="E5285" s="1142">
        <v>5</v>
      </c>
      <c r="F5285" s="1143" t="str">
        <f t="shared" si="164"/>
        <v>02.09.01.64.005</v>
      </c>
      <c r="G5285" s="1144"/>
      <c r="H5285" s="1142" t="s">
        <v>5738</v>
      </c>
      <c r="J5285" s="1142" t="str">
        <f t="shared" si="165"/>
        <v>02.09.01.64.005 Alat Detruksi</v>
      </c>
    </row>
    <row r="5286" spans="1:10" x14ac:dyDescent="0.25">
      <c r="A5286" s="1142">
        <v>2</v>
      </c>
      <c r="B5286" s="1142">
        <v>9</v>
      </c>
      <c r="C5286" s="1142">
        <v>1</v>
      </c>
      <c r="D5286" s="1142">
        <v>64</v>
      </c>
      <c r="E5286" s="1142">
        <v>6</v>
      </c>
      <c r="F5286" s="1143" t="str">
        <f t="shared" si="164"/>
        <v>02.09.01.64.006</v>
      </c>
      <c r="G5286" s="1144"/>
      <c r="H5286" s="1142" t="s">
        <v>5739</v>
      </c>
      <c r="J5286" s="1142" t="str">
        <f t="shared" si="165"/>
        <v>02.09.01.64.006 Universal Noister Tesater</v>
      </c>
    </row>
    <row r="5287" spans="1:10" x14ac:dyDescent="0.25">
      <c r="A5287" s="1142">
        <v>2</v>
      </c>
      <c r="B5287" s="1142">
        <v>9</v>
      </c>
      <c r="C5287" s="1142">
        <v>1</v>
      </c>
      <c r="D5287" s="1142">
        <v>64</v>
      </c>
      <c r="E5287" s="1142">
        <v>7</v>
      </c>
      <c r="F5287" s="1143" t="str">
        <f t="shared" si="164"/>
        <v>02.09.01.64.007</v>
      </c>
      <c r="G5287" s="1144"/>
      <c r="H5287" s="1142" t="s">
        <v>5740</v>
      </c>
      <c r="J5287" s="1142" t="str">
        <f t="shared" si="165"/>
        <v>02.09.01.64.007 Grindet Ciclotek</v>
      </c>
    </row>
    <row r="5288" spans="1:10" x14ac:dyDescent="0.25">
      <c r="A5288" s="1142">
        <v>2</v>
      </c>
      <c r="B5288" s="1142">
        <v>9</v>
      </c>
      <c r="C5288" s="1142">
        <v>1</v>
      </c>
      <c r="D5288" s="1142">
        <v>64</v>
      </c>
      <c r="E5288" s="1142">
        <v>8</v>
      </c>
      <c r="F5288" s="1143" t="str">
        <f t="shared" si="164"/>
        <v>02.09.01.64.008</v>
      </c>
      <c r="G5288" s="1144"/>
      <c r="H5288" s="1142" t="s">
        <v>5741</v>
      </c>
      <c r="J5288" s="1142" t="str">
        <f t="shared" si="165"/>
        <v>02.09.01.64.008 Handy Aspirator</v>
      </c>
    </row>
    <row r="5289" spans="1:10" x14ac:dyDescent="0.25">
      <c r="A5289" s="1142">
        <v>2</v>
      </c>
      <c r="B5289" s="1142">
        <v>9</v>
      </c>
      <c r="C5289" s="1142">
        <v>1</v>
      </c>
      <c r="D5289" s="1142">
        <v>64</v>
      </c>
      <c r="E5289" s="1142">
        <v>9</v>
      </c>
      <c r="F5289" s="1143" t="str">
        <f t="shared" si="164"/>
        <v>02.09.01.64.009</v>
      </c>
      <c r="G5289" s="1144"/>
      <c r="H5289" s="1142" t="s">
        <v>5742</v>
      </c>
      <c r="J5289" s="1142" t="str">
        <f t="shared" si="165"/>
        <v>02.09.01.64.009 Tabung Centrifuge</v>
      </c>
    </row>
    <row r="5290" spans="1:10" x14ac:dyDescent="0.25">
      <c r="A5290" s="1142">
        <v>2</v>
      </c>
      <c r="B5290" s="1142">
        <v>9</v>
      </c>
      <c r="C5290" s="1142">
        <v>1</v>
      </c>
      <c r="D5290" s="1142">
        <v>64</v>
      </c>
      <c r="E5290" s="1142">
        <v>10</v>
      </c>
      <c r="F5290" s="1143" t="str">
        <f t="shared" si="164"/>
        <v>02.09.01.64.010</v>
      </c>
      <c r="G5290" s="1144"/>
      <c r="H5290" s="1142" t="s">
        <v>5743</v>
      </c>
      <c r="J5290" s="1142" t="str">
        <f t="shared" si="165"/>
        <v>02.09.01.64.010 Kolom Fraksinasi</v>
      </c>
    </row>
    <row r="5291" spans="1:10" x14ac:dyDescent="0.25">
      <c r="A5291" s="1142">
        <v>2</v>
      </c>
      <c r="B5291" s="1142">
        <v>9</v>
      </c>
      <c r="C5291" s="1142">
        <v>1</v>
      </c>
      <c r="D5291" s="1142">
        <v>64</v>
      </c>
      <c r="E5291" s="1142">
        <v>11</v>
      </c>
      <c r="F5291" s="1143" t="str">
        <f t="shared" si="164"/>
        <v>02.09.01.64.011</v>
      </c>
      <c r="G5291" s="1144"/>
      <c r="H5291" s="1142" t="s">
        <v>5744</v>
      </c>
      <c r="J5291" s="1142" t="str">
        <f t="shared" si="165"/>
        <v>02.09.01.64.011 Detector HPLC</v>
      </c>
    </row>
    <row r="5292" spans="1:10" x14ac:dyDescent="0.25">
      <c r="A5292" s="1142">
        <v>2</v>
      </c>
      <c r="B5292" s="1142">
        <v>9</v>
      </c>
      <c r="C5292" s="1142">
        <v>1</v>
      </c>
      <c r="D5292" s="1142">
        <v>64</v>
      </c>
      <c r="E5292" s="1142">
        <v>12</v>
      </c>
      <c r="F5292" s="1143" t="str">
        <f t="shared" si="164"/>
        <v>02.09.01.64.012</v>
      </c>
      <c r="G5292" s="1144"/>
      <c r="H5292" s="1142" t="s">
        <v>5745</v>
      </c>
      <c r="J5292" s="1142" t="str">
        <f t="shared" si="165"/>
        <v>02.09.01.64.012 Elctric Counter Fryer</v>
      </c>
    </row>
    <row r="5293" spans="1:10" x14ac:dyDescent="0.25">
      <c r="A5293" s="1142">
        <v>2</v>
      </c>
      <c r="B5293" s="1142">
        <v>9</v>
      </c>
      <c r="C5293" s="1142">
        <v>1</v>
      </c>
      <c r="D5293" s="1142">
        <v>64</v>
      </c>
      <c r="E5293" s="1142">
        <v>13</v>
      </c>
      <c r="F5293" s="1143" t="str">
        <f t="shared" si="164"/>
        <v>02.09.01.64.013</v>
      </c>
      <c r="G5293" s="1144"/>
      <c r="H5293" s="1142" t="s">
        <v>5746</v>
      </c>
      <c r="J5293" s="1142" t="str">
        <f t="shared" si="165"/>
        <v>02.09.01.64.013 Testtoterm</v>
      </c>
    </row>
    <row r="5294" spans="1:10" x14ac:dyDescent="0.25">
      <c r="A5294" s="1142">
        <v>2</v>
      </c>
      <c r="B5294" s="1142">
        <v>9</v>
      </c>
      <c r="C5294" s="1142">
        <v>1</v>
      </c>
      <c r="D5294" s="1142">
        <v>64</v>
      </c>
      <c r="E5294" s="1142">
        <v>14</v>
      </c>
      <c r="F5294" s="1143" t="str">
        <f t="shared" si="164"/>
        <v>02.09.01.64.014</v>
      </c>
      <c r="G5294" s="1144"/>
      <c r="H5294" s="1142" t="s">
        <v>5747</v>
      </c>
      <c r="J5294" s="1142" t="str">
        <f t="shared" si="165"/>
        <v>02.09.01.64.014 Conmotector</v>
      </c>
    </row>
    <row r="5295" spans="1:10" x14ac:dyDescent="0.25">
      <c r="A5295" s="1142">
        <v>2</v>
      </c>
      <c r="B5295" s="1142">
        <v>9</v>
      </c>
      <c r="C5295" s="1142">
        <v>1</v>
      </c>
      <c r="D5295" s="1142">
        <v>64</v>
      </c>
      <c r="E5295" s="1142">
        <v>15</v>
      </c>
      <c r="F5295" s="1143" t="str">
        <f t="shared" si="164"/>
        <v>02.09.01.64.015</v>
      </c>
      <c r="G5295" s="1144"/>
      <c r="H5295" s="1142" t="s">
        <v>5748</v>
      </c>
      <c r="J5295" s="1142" t="str">
        <f t="shared" si="165"/>
        <v>02.09.01.64.015 Hallow Chatode Lamp</v>
      </c>
    </row>
    <row r="5296" spans="1:10" x14ac:dyDescent="0.25">
      <c r="A5296" s="1142">
        <v>2</v>
      </c>
      <c r="B5296" s="1142">
        <v>9</v>
      </c>
      <c r="C5296" s="1142">
        <v>1</v>
      </c>
      <c r="D5296" s="1142">
        <v>64</v>
      </c>
      <c r="E5296" s="1142">
        <v>16</v>
      </c>
      <c r="F5296" s="1143" t="str">
        <f t="shared" si="164"/>
        <v>02.09.01.64.016</v>
      </c>
      <c r="G5296" s="1144"/>
      <c r="H5296" s="1142" t="s">
        <v>5749</v>
      </c>
      <c r="J5296" s="1142" t="str">
        <f t="shared" si="165"/>
        <v>02.09.01.64.016 Destilasi Bertingkat</v>
      </c>
    </row>
    <row r="5297" spans="1:10" x14ac:dyDescent="0.25">
      <c r="A5297" s="1142">
        <v>2</v>
      </c>
      <c r="B5297" s="1142">
        <v>9</v>
      </c>
      <c r="C5297" s="1142">
        <v>1</v>
      </c>
      <c r="D5297" s="1142">
        <v>64</v>
      </c>
      <c r="E5297" s="1142">
        <v>17</v>
      </c>
      <c r="F5297" s="1143" t="str">
        <f t="shared" si="164"/>
        <v>02.09.01.64.017</v>
      </c>
      <c r="G5297" s="1144"/>
      <c r="H5297" s="1142" t="s">
        <v>5750</v>
      </c>
      <c r="J5297" s="1142" t="str">
        <f t="shared" si="165"/>
        <v>02.09.01.64.017 Heating Mantle</v>
      </c>
    </row>
    <row r="5298" spans="1:10" x14ac:dyDescent="0.25">
      <c r="A5298" s="1142">
        <v>2</v>
      </c>
      <c r="B5298" s="1142">
        <v>9</v>
      </c>
      <c r="C5298" s="1142">
        <v>1</v>
      </c>
      <c r="D5298" s="1142">
        <v>64</v>
      </c>
      <c r="E5298" s="1142">
        <v>18</v>
      </c>
      <c r="F5298" s="1143" t="str">
        <f t="shared" si="164"/>
        <v>02.09.01.64.018</v>
      </c>
      <c r="G5298" s="1144"/>
      <c r="H5298" s="1142" t="s">
        <v>5751</v>
      </c>
      <c r="J5298" s="1142" t="str">
        <f t="shared" si="165"/>
        <v>02.09.01.64.018 Anak Timbangan</v>
      </c>
    </row>
    <row r="5299" spans="1:10" x14ac:dyDescent="0.25">
      <c r="A5299" s="1142">
        <v>2</v>
      </c>
      <c r="B5299" s="1142">
        <v>9</v>
      </c>
      <c r="C5299" s="1142">
        <v>1</v>
      </c>
      <c r="D5299" s="1142">
        <v>64</v>
      </c>
      <c r="E5299" s="1142">
        <v>19</v>
      </c>
      <c r="F5299" s="1143" t="str">
        <f t="shared" si="164"/>
        <v>02.09.01.64.019</v>
      </c>
      <c r="G5299" s="1144"/>
      <c r="H5299" s="1142" t="s">
        <v>5752</v>
      </c>
      <c r="J5299" s="1142" t="str">
        <f t="shared" si="165"/>
        <v>02.09.01.64.019 Wastle Water Tester</v>
      </c>
    </row>
    <row r="5300" spans="1:10" x14ac:dyDescent="0.25">
      <c r="A5300" s="1142">
        <v>2</v>
      </c>
      <c r="B5300" s="1142">
        <v>9</v>
      </c>
      <c r="C5300" s="1142">
        <v>1</v>
      </c>
      <c r="D5300" s="1142">
        <v>64</v>
      </c>
      <c r="E5300" s="1142">
        <v>20</v>
      </c>
      <c r="F5300" s="1143" t="str">
        <f t="shared" si="164"/>
        <v>02.09.01.64.020</v>
      </c>
      <c r="G5300" s="1144"/>
      <c r="H5300" s="1142" t="s">
        <v>5753</v>
      </c>
      <c r="J5300" s="1142" t="str">
        <f t="shared" si="165"/>
        <v>02.09.01.64.020 Alat Kalibrasi Thermometer</v>
      </c>
    </row>
    <row r="5301" spans="1:10" x14ac:dyDescent="0.25">
      <c r="A5301" s="1142">
        <v>2</v>
      </c>
      <c r="B5301" s="1142">
        <v>9</v>
      </c>
      <c r="C5301" s="1142">
        <v>1</v>
      </c>
      <c r="D5301" s="1142">
        <v>64</v>
      </c>
      <c r="E5301" s="1142">
        <v>21</v>
      </c>
      <c r="F5301" s="1143" t="str">
        <f t="shared" si="164"/>
        <v>02.09.01.64.021</v>
      </c>
      <c r="G5301" s="1144"/>
      <c r="H5301" s="1142" t="s">
        <v>5754</v>
      </c>
      <c r="J5301" s="1142" t="str">
        <f t="shared" si="165"/>
        <v>02.09.01.64.021 Cawan  Kwarsa</v>
      </c>
    </row>
    <row r="5302" spans="1:10" x14ac:dyDescent="0.25">
      <c r="A5302" s="1142">
        <v>2</v>
      </c>
      <c r="B5302" s="1142">
        <v>9</v>
      </c>
      <c r="C5302" s="1142">
        <v>1</v>
      </c>
      <c r="D5302" s="1142">
        <v>64</v>
      </c>
      <c r="E5302" s="1142">
        <v>22</v>
      </c>
      <c r="F5302" s="1143" t="str">
        <f t="shared" si="164"/>
        <v>02.09.01.64.022</v>
      </c>
      <c r="G5302" s="1144"/>
      <c r="H5302" s="1142" t="s">
        <v>5755</v>
      </c>
      <c r="J5302" s="1142" t="str">
        <f t="shared" si="165"/>
        <v>02.09.01.64.022 Scuber Unit</v>
      </c>
    </row>
    <row r="5303" spans="1:10" x14ac:dyDescent="0.25">
      <c r="A5303" s="1142">
        <v>2</v>
      </c>
      <c r="B5303" s="1142">
        <v>9</v>
      </c>
      <c r="C5303" s="1142">
        <v>1</v>
      </c>
      <c r="D5303" s="1142">
        <v>64</v>
      </c>
      <c r="E5303" s="1142">
        <v>23</v>
      </c>
      <c r="F5303" s="1143" t="str">
        <f t="shared" si="164"/>
        <v>02.09.01.64.023</v>
      </c>
      <c r="G5303" s="1144"/>
      <c r="H5303" s="1142" t="s">
        <v>5756</v>
      </c>
      <c r="J5303" s="1142" t="str">
        <f t="shared" si="165"/>
        <v>02.09.01.64.023 Alat Lab. Hematologi &amp; Urinalis Lain-Lain</v>
      </c>
    </row>
    <row r="5304" spans="1:10" x14ac:dyDescent="0.25">
      <c r="A5304" s="1142">
        <v>2</v>
      </c>
      <c r="B5304" s="1142">
        <v>9</v>
      </c>
      <c r="C5304" s="1142">
        <v>2</v>
      </c>
      <c r="D5304" s="1142">
        <v>1</v>
      </c>
      <c r="E5304" s="1142">
        <v>1</v>
      </c>
      <c r="F5304" s="1143" t="str">
        <f t="shared" si="164"/>
        <v>02.09.02.01.001</v>
      </c>
      <c r="G5304" s="1144"/>
      <c r="H5304" s="1142" t="s">
        <v>5757</v>
      </c>
      <c r="J5304" s="1142" t="str">
        <f t="shared" si="165"/>
        <v>02.09.02.01.001 Kit Bahasa A</v>
      </c>
    </row>
    <row r="5305" spans="1:10" x14ac:dyDescent="0.25">
      <c r="A5305" s="1142">
        <v>2</v>
      </c>
      <c r="B5305" s="1142">
        <v>9</v>
      </c>
      <c r="C5305" s="1142">
        <v>2</v>
      </c>
      <c r="D5305" s="1142">
        <v>1</v>
      </c>
      <c r="E5305" s="1142">
        <v>2</v>
      </c>
      <c r="F5305" s="1143" t="str">
        <f t="shared" si="164"/>
        <v>02.09.02.01.002</v>
      </c>
      <c r="G5305" s="1144"/>
      <c r="H5305" s="1142" t="s">
        <v>5758</v>
      </c>
      <c r="J5305" s="1142" t="str">
        <f t="shared" si="165"/>
        <v>02.09.02.01.002 Papan Panel</v>
      </c>
    </row>
    <row r="5306" spans="1:10" x14ac:dyDescent="0.25">
      <c r="A5306" s="1142">
        <v>2</v>
      </c>
      <c r="B5306" s="1142">
        <v>9</v>
      </c>
      <c r="C5306" s="1142">
        <v>2</v>
      </c>
      <c r="D5306" s="1142">
        <v>1</v>
      </c>
      <c r="E5306" s="1142">
        <v>3</v>
      </c>
      <c r="F5306" s="1143" t="str">
        <f t="shared" si="164"/>
        <v>02.09.02.01.003</v>
      </c>
      <c r="G5306" s="1144"/>
      <c r="H5306" s="1142" t="s">
        <v>5759</v>
      </c>
      <c r="J5306" s="1142" t="str">
        <f t="shared" si="165"/>
        <v>02.09.02.01.003 Kit SAS Individual</v>
      </c>
    </row>
    <row r="5307" spans="1:10" x14ac:dyDescent="0.25">
      <c r="A5307" s="1142">
        <v>2</v>
      </c>
      <c r="B5307" s="1142">
        <v>9</v>
      </c>
      <c r="C5307" s="1142">
        <v>2</v>
      </c>
      <c r="D5307" s="1142">
        <v>1</v>
      </c>
      <c r="E5307" s="1142">
        <v>4</v>
      </c>
      <c r="F5307" s="1143" t="str">
        <f t="shared" si="164"/>
        <v>02.09.02.01.004</v>
      </c>
      <c r="G5307" s="1144"/>
      <c r="H5307" s="1142" t="s">
        <v>5760</v>
      </c>
      <c r="J5307" s="1142" t="str">
        <f t="shared" si="165"/>
        <v>02.09.02.01.004 Kotak Alat-alat Peraga Meloce SAS</v>
      </c>
    </row>
    <row r="5308" spans="1:10" x14ac:dyDescent="0.25">
      <c r="A5308" s="1142">
        <v>2</v>
      </c>
      <c r="B5308" s="1142">
        <v>9</v>
      </c>
      <c r="C5308" s="1142">
        <v>2</v>
      </c>
      <c r="D5308" s="1142">
        <v>1</v>
      </c>
      <c r="E5308" s="1142">
        <v>5</v>
      </c>
      <c r="F5308" s="1143" t="str">
        <f t="shared" si="164"/>
        <v>02.09.02.01.005</v>
      </c>
      <c r="G5308" s="1144"/>
      <c r="H5308" s="1142" t="s">
        <v>5761</v>
      </c>
      <c r="J5308" s="1142" t="str">
        <f t="shared" si="165"/>
        <v>02.09.02.01.005 Gambar Total</v>
      </c>
    </row>
    <row r="5309" spans="1:10" x14ac:dyDescent="0.25">
      <c r="A5309" s="1142">
        <v>2</v>
      </c>
      <c r="B5309" s="1142">
        <v>9</v>
      </c>
      <c r="C5309" s="1142">
        <v>2</v>
      </c>
      <c r="D5309" s="1142">
        <v>1</v>
      </c>
      <c r="E5309" s="1142">
        <v>6</v>
      </c>
      <c r="F5309" s="1143" t="str">
        <f t="shared" si="164"/>
        <v>02.09.02.01.006</v>
      </c>
      <c r="G5309" s="1144"/>
      <c r="H5309" s="1142" t="s">
        <v>5762</v>
      </c>
      <c r="J5309" s="1142" t="str">
        <f t="shared" si="165"/>
        <v>02.09.02.01.006 Gambar Analitik</v>
      </c>
    </row>
    <row r="5310" spans="1:10" x14ac:dyDescent="0.25">
      <c r="A5310" s="1142">
        <v>2</v>
      </c>
      <c r="B5310" s="1142">
        <v>9</v>
      </c>
      <c r="C5310" s="1142">
        <v>2</v>
      </c>
      <c r="D5310" s="1142">
        <v>1</v>
      </c>
      <c r="E5310" s="1142">
        <v>7</v>
      </c>
      <c r="F5310" s="1143" t="str">
        <f t="shared" si="164"/>
        <v>02.09.02.01.007</v>
      </c>
      <c r="G5310" s="1144"/>
      <c r="H5310" s="1142" t="s">
        <v>5763</v>
      </c>
      <c r="J5310" s="1142" t="str">
        <f t="shared" si="165"/>
        <v>02.09.02.01.007 Kotak Bahasa utk Kartu Kalimat Huruf Cetak &amp; Kartu</v>
      </c>
    </row>
    <row r="5311" spans="1:10" x14ac:dyDescent="0.25">
      <c r="A5311" s="1142">
        <v>2</v>
      </c>
      <c r="B5311" s="1142">
        <v>9</v>
      </c>
      <c r="C5311" s="1142">
        <v>2</v>
      </c>
      <c r="D5311" s="1142">
        <v>1</v>
      </c>
      <c r="E5311" s="1142">
        <v>8</v>
      </c>
      <c r="F5311" s="1143" t="str">
        <f t="shared" si="164"/>
        <v>02.09.02.01.008</v>
      </c>
      <c r="G5311" s="1144"/>
      <c r="H5311" s="1142" t="s">
        <v>5764</v>
      </c>
      <c r="J5311" s="1142" t="str">
        <f t="shared" si="165"/>
        <v>02.09.02.01.008 Kartu Kalimat Huruf Cetak</v>
      </c>
    </row>
    <row r="5312" spans="1:10" x14ac:dyDescent="0.25">
      <c r="A5312" s="1142">
        <v>2</v>
      </c>
      <c r="B5312" s="1142">
        <v>9</v>
      </c>
      <c r="C5312" s="1142">
        <v>2</v>
      </c>
      <c r="D5312" s="1142">
        <v>1</v>
      </c>
      <c r="E5312" s="1142">
        <v>9</v>
      </c>
      <c r="F5312" s="1143" t="str">
        <f t="shared" si="164"/>
        <v>02.09.02.01.009</v>
      </c>
      <c r="G5312" s="1144"/>
      <c r="H5312" s="1142" t="s">
        <v>5765</v>
      </c>
      <c r="J5312" s="1142" t="str">
        <f t="shared" si="165"/>
        <v>02.09.02.01.009 Kartu Kalimat Dengan Huruf  Cetak</v>
      </c>
    </row>
    <row r="5313" spans="1:10" x14ac:dyDescent="0.25">
      <c r="A5313" s="1142">
        <v>2</v>
      </c>
      <c r="B5313" s="1142">
        <v>9</v>
      </c>
      <c r="C5313" s="1142">
        <v>2</v>
      </c>
      <c r="D5313" s="1142">
        <v>1</v>
      </c>
      <c r="E5313" s="1142">
        <v>10</v>
      </c>
      <c r="F5313" s="1143" t="str">
        <f t="shared" si="164"/>
        <v>02.09.02.01.010</v>
      </c>
      <c r="G5313" s="1144"/>
      <c r="H5313" s="1142" t="s">
        <v>5766</v>
      </c>
      <c r="J5313" s="1142" t="str">
        <f t="shared" si="165"/>
        <v>02.09.02.01.010 Kotak Bahasa Untuk Kartu Kata dan Kartu Suku Kata,</v>
      </c>
    </row>
    <row r="5314" spans="1:10" x14ac:dyDescent="0.25">
      <c r="A5314" s="1142">
        <v>2</v>
      </c>
      <c r="B5314" s="1142">
        <v>9</v>
      </c>
      <c r="C5314" s="1142">
        <v>2</v>
      </c>
      <c r="D5314" s="1142">
        <v>1</v>
      </c>
      <c r="E5314" s="1142">
        <v>11</v>
      </c>
      <c r="F5314" s="1143" t="str">
        <f t="shared" si="164"/>
        <v>02.09.02.01.011</v>
      </c>
      <c r="G5314" s="1144"/>
      <c r="H5314" s="1142" t="s">
        <v>5767</v>
      </c>
      <c r="J5314" s="1142" t="str">
        <f t="shared" si="165"/>
        <v>02.09.02.01.011 Kartu Kata dengan Huruf Cetak</v>
      </c>
    </row>
    <row r="5315" spans="1:10" x14ac:dyDescent="0.25">
      <c r="A5315" s="1142">
        <v>2</v>
      </c>
      <c r="B5315" s="1142">
        <v>9</v>
      </c>
      <c r="C5315" s="1142">
        <v>2</v>
      </c>
      <c r="D5315" s="1142">
        <v>1</v>
      </c>
      <c r="E5315" s="1142">
        <v>12</v>
      </c>
      <c r="F5315" s="1143" t="str">
        <f t="shared" si="164"/>
        <v>02.09.02.01.012</v>
      </c>
      <c r="G5315" s="1144"/>
      <c r="H5315" s="1142" t="s">
        <v>5768</v>
      </c>
      <c r="J5315" s="1142" t="str">
        <f t="shared" si="165"/>
        <v>02.09.02.01.012 Kartu Suku Kata dengan Huruf cetak</v>
      </c>
    </row>
    <row r="5316" spans="1:10" x14ac:dyDescent="0.25">
      <c r="A5316" s="1142">
        <v>2</v>
      </c>
      <c r="B5316" s="1142">
        <v>9</v>
      </c>
      <c r="C5316" s="1142">
        <v>2</v>
      </c>
      <c r="D5316" s="1142">
        <v>1</v>
      </c>
      <c r="E5316" s="1142">
        <v>13</v>
      </c>
      <c r="F5316" s="1143" t="str">
        <f t="shared" ref="F5316:F5379" si="166">IF(A5316&lt;&gt;"",RIGHT("0"&amp;A5316,2)&amp;"."&amp;RIGHT("0"&amp;B5316,2)&amp;"."&amp;RIGHT("0"&amp;C5316,2)&amp;"."&amp;RIGHT("0"&amp;D5316,2)&amp;"."&amp;IF(LEN(E5316)&lt;3,RIGHT("00"&amp;E5316,3),E5316),"")</f>
        <v>02.09.02.01.013</v>
      </c>
      <c r="G5316" s="1144"/>
      <c r="H5316" s="1142" t="s">
        <v>5769</v>
      </c>
      <c r="J5316" s="1142" t="str">
        <f t="shared" ref="J5316:J5379" si="167">F5316&amp;" "&amp;H5316</f>
        <v>02.09.02.01.013 Kartu Huruf dengan Huruf Cetak</v>
      </c>
    </row>
    <row r="5317" spans="1:10" x14ac:dyDescent="0.25">
      <c r="A5317" s="1142">
        <v>2</v>
      </c>
      <c r="B5317" s="1142">
        <v>9</v>
      </c>
      <c r="C5317" s="1142">
        <v>2</v>
      </c>
      <c r="D5317" s="1142">
        <v>1</v>
      </c>
      <c r="E5317" s="1142">
        <v>14</v>
      </c>
      <c r="F5317" s="1143" t="str">
        <f t="shared" si="166"/>
        <v>02.09.02.01.014</v>
      </c>
      <c r="G5317" s="1144"/>
      <c r="H5317" s="1142" t="s">
        <v>5770</v>
      </c>
      <c r="J5317" s="1142" t="str">
        <f t="shared" si="167"/>
        <v>02.09.02.01.014 Papan Alphabet</v>
      </c>
    </row>
    <row r="5318" spans="1:10" x14ac:dyDescent="0.25">
      <c r="A5318" s="1142">
        <v>2</v>
      </c>
      <c r="B5318" s="1142">
        <v>9</v>
      </c>
      <c r="C5318" s="1142">
        <v>2</v>
      </c>
      <c r="D5318" s="1142">
        <v>1</v>
      </c>
      <c r="E5318" s="1142">
        <v>15</v>
      </c>
      <c r="F5318" s="1143" t="str">
        <f t="shared" si="166"/>
        <v>02.09.02.01.015</v>
      </c>
      <c r="G5318" s="1144"/>
      <c r="H5318" s="1142" t="s">
        <v>5771</v>
      </c>
      <c r="J5318" s="1142" t="str">
        <f t="shared" si="167"/>
        <v>02.09.02.01.015 Kain Panel</v>
      </c>
    </row>
    <row r="5319" spans="1:10" x14ac:dyDescent="0.25">
      <c r="A5319" s="1142">
        <v>2</v>
      </c>
      <c r="B5319" s="1142">
        <v>9</v>
      </c>
      <c r="C5319" s="1142">
        <v>2</v>
      </c>
      <c r="D5319" s="1142">
        <v>1</v>
      </c>
      <c r="E5319" s="1142">
        <v>16</v>
      </c>
      <c r="F5319" s="1143" t="str">
        <f t="shared" si="166"/>
        <v>02.09.02.01.016</v>
      </c>
      <c r="G5319" s="1144"/>
      <c r="H5319" s="1142" t="s">
        <v>5772</v>
      </c>
      <c r="J5319" s="1142" t="str">
        <f t="shared" si="167"/>
        <v>02.09.02.01.016 Alat Peraga Bahasa Indonesi Lain-lain</v>
      </c>
    </row>
    <row r="5320" spans="1:10" x14ac:dyDescent="0.25">
      <c r="A5320" s="1142">
        <v>2</v>
      </c>
      <c r="B5320" s="1142">
        <v>9</v>
      </c>
      <c r="C5320" s="1142">
        <v>2</v>
      </c>
      <c r="D5320" s="1142">
        <v>2</v>
      </c>
      <c r="E5320" s="1142">
        <v>1</v>
      </c>
      <c r="F5320" s="1143" t="str">
        <f t="shared" si="166"/>
        <v>02.09.02.02.001</v>
      </c>
      <c r="G5320" s="1144"/>
      <c r="H5320" s="1142" t="s">
        <v>5773</v>
      </c>
      <c r="J5320" s="1142" t="str">
        <f t="shared" si="167"/>
        <v>02.09.02.02.001 Kit Matematika</v>
      </c>
    </row>
    <row r="5321" spans="1:10" x14ac:dyDescent="0.25">
      <c r="A5321" s="1142">
        <v>2</v>
      </c>
      <c r="B5321" s="1142">
        <v>9</v>
      </c>
      <c r="C5321" s="1142">
        <v>2</v>
      </c>
      <c r="D5321" s="1142">
        <v>2</v>
      </c>
      <c r="E5321" s="1142">
        <v>2</v>
      </c>
      <c r="F5321" s="1143" t="str">
        <f t="shared" si="166"/>
        <v>02.09.02.02.002</v>
      </c>
      <c r="G5321" s="1144"/>
      <c r="H5321" s="1142" t="s">
        <v>5774</v>
      </c>
      <c r="J5321" s="1142" t="str">
        <f t="shared" si="167"/>
        <v>02.09.02.02.002 Roda Motor</v>
      </c>
    </row>
    <row r="5322" spans="1:10" x14ac:dyDescent="0.25">
      <c r="A5322" s="1142">
        <v>2</v>
      </c>
      <c r="B5322" s="1142">
        <v>9</v>
      </c>
      <c r="C5322" s="1142">
        <v>2</v>
      </c>
      <c r="D5322" s="1142">
        <v>2</v>
      </c>
      <c r="E5322" s="1142">
        <v>3</v>
      </c>
      <c r="F5322" s="1143" t="str">
        <f t="shared" si="166"/>
        <v>02.09.02.02.003</v>
      </c>
      <c r="G5322" s="1144"/>
      <c r="H5322" s="1142" t="s">
        <v>5775</v>
      </c>
      <c r="J5322" s="1142" t="str">
        <f t="shared" si="167"/>
        <v>02.09.02.02.003 Bapanku</v>
      </c>
    </row>
    <row r="5323" spans="1:10" x14ac:dyDescent="0.25">
      <c r="A5323" s="1142">
        <v>2</v>
      </c>
      <c r="B5323" s="1142">
        <v>9</v>
      </c>
      <c r="C5323" s="1142">
        <v>2</v>
      </c>
      <c r="D5323" s="1142">
        <v>2</v>
      </c>
      <c r="E5323" s="1142">
        <v>4</v>
      </c>
      <c r="F5323" s="1143" t="str">
        <f t="shared" si="166"/>
        <v>02.09.02.02.004</v>
      </c>
      <c r="G5323" s="1144"/>
      <c r="H5323" s="1142" t="s">
        <v>5776</v>
      </c>
      <c r="J5323" s="1142" t="str">
        <f t="shared" si="167"/>
        <v>02.09.02.02.004 Muka Jam</v>
      </c>
    </row>
    <row r="5324" spans="1:10" x14ac:dyDescent="0.25">
      <c r="A5324" s="1142">
        <v>2</v>
      </c>
      <c r="B5324" s="1142">
        <v>9</v>
      </c>
      <c r="C5324" s="1142">
        <v>2</v>
      </c>
      <c r="D5324" s="1142">
        <v>2</v>
      </c>
      <c r="E5324" s="1142">
        <v>5</v>
      </c>
      <c r="F5324" s="1143" t="str">
        <f t="shared" si="166"/>
        <v>02.09.02.02.005</v>
      </c>
      <c r="G5324" s="1144"/>
      <c r="H5324" s="1142" t="s">
        <v>5777</v>
      </c>
      <c r="J5324" s="1142" t="str">
        <f t="shared" si="167"/>
        <v>02.09.02.02.005 Rak Bilangan Dua Ruang</v>
      </c>
    </row>
    <row r="5325" spans="1:10" x14ac:dyDescent="0.25">
      <c r="A5325" s="1142">
        <v>2</v>
      </c>
      <c r="B5325" s="1142">
        <v>9</v>
      </c>
      <c r="C5325" s="1142">
        <v>2</v>
      </c>
      <c r="D5325" s="1142">
        <v>2</v>
      </c>
      <c r="E5325" s="1142">
        <v>6</v>
      </c>
      <c r="F5325" s="1143" t="str">
        <f t="shared" si="166"/>
        <v>02.09.02.02.006</v>
      </c>
      <c r="G5325" s="1144"/>
      <c r="H5325" s="1142" t="s">
        <v>5778</v>
      </c>
      <c r="J5325" s="1142" t="str">
        <f t="shared" si="167"/>
        <v>02.09.02.02.006 Rak Bilangan Tiga Ruang</v>
      </c>
    </row>
    <row r="5326" spans="1:10" x14ac:dyDescent="0.25">
      <c r="A5326" s="1142">
        <v>2</v>
      </c>
      <c r="B5326" s="1142">
        <v>9</v>
      </c>
      <c r="C5326" s="1142">
        <v>2</v>
      </c>
      <c r="D5326" s="1142">
        <v>2</v>
      </c>
      <c r="E5326" s="1142">
        <v>7</v>
      </c>
      <c r="F5326" s="1143" t="str">
        <f t="shared" si="166"/>
        <v>02.09.02.02.007</v>
      </c>
      <c r="G5326" s="1144"/>
      <c r="H5326" s="1142" t="s">
        <v>5758</v>
      </c>
      <c r="J5326" s="1142" t="str">
        <f t="shared" si="167"/>
        <v>02.09.02.02.007 Papan Panel</v>
      </c>
    </row>
    <row r="5327" spans="1:10" x14ac:dyDescent="0.25">
      <c r="A5327" s="1142">
        <v>2</v>
      </c>
      <c r="B5327" s="1142">
        <v>9</v>
      </c>
      <c r="C5327" s="1142">
        <v>2</v>
      </c>
      <c r="D5327" s="1142">
        <v>2</v>
      </c>
      <c r="E5327" s="1142">
        <v>8</v>
      </c>
      <c r="F5327" s="1143" t="str">
        <f t="shared" si="166"/>
        <v>02.09.02.02.008</v>
      </c>
      <c r="G5327" s="1144"/>
      <c r="H5327" s="1142" t="s">
        <v>5779</v>
      </c>
      <c r="J5327" s="1142" t="str">
        <f t="shared" si="167"/>
        <v>02.09.02.02.008 Papan Bergerak</v>
      </c>
    </row>
    <row r="5328" spans="1:10" x14ac:dyDescent="0.25">
      <c r="A5328" s="1142">
        <v>2</v>
      </c>
      <c r="B5328" s="1142">
        <v>9</v>
      </c>
      <c r="C5328" s="1142">
        <v>2</v>
      </c>
      <c r="D5328" s="1142">
        <v>2</v>
      </c>
      <c r="E5328" s="1142">
        <v>9</v>
      </c>
      <c r="F5328" s="1143" t="str">
        <f t="shared" si="166"/>
        <v>02.09.02.02.009</v>
      </c>
      <c r="G5328" s="1144"/>
      <c r="H5328" s="1142" t="s">
        <v>5778</v>
      </c>
      <c r="J5328" s="1142" t="str">
        <f t="shared" si="167"/>
        <v>02.09.02.02.009 Rak Bilangan Tiga Ruang</v>
      </c>
    </row>
    <row r="5329" spans="1:10" x14ac:dyDescent="0.25">
      <c r="A5329" s="1142">
        <v>2</v>
      </c>
      <c r="B5329" s="1142">
        <v>9</v>
      </c>
      <c r="C5329" s="1142">
        <v>2</v>
      </c>
      <c r="D5329" s="1142">
        <v>2</v>
      </c>
      <c r="E5329" s="1142">
        <v>10</v>
      </c>
      <c r="F5329" s="1143" t="str">
        <f t="shared" si="166"/>
        <v>02.09.02.02.010</v>
      </c>
      <c r="G5329" s="1144"/>
      <c r="H5329" s="1142" t="s">
        <v>5780</v>
      </c>
      <c r="J5329" s="1142" t="str">
        <f t="shared" si="167"/>
        <v>02.09.02.02.010 Papan Berpaku</v>
      </c>
    </row>
    <row r="5330" spans="1:10" x14ac:dyDescent="0.25">
      <c r="A5330" s="1142">
        <v>2</v>
      </c>
      <c r="B5330" s="1142">
        <v>9</v>
      </c>
      <c r="C5330" s="1142">
        <v>2</v>
      </c>
      <c r="D5330" s="1142">
        <v>2</v>
      </c>
      <c r="E5330" s="1142">
        <v>11</v>
      </c>
      <c r="F5330" s="1143" t="str">
        <f t="shared" si="166"/>
        <v>02.09.02.02.011</v>
      </c>
      <c r="G5330" s="1144"/>
      <c r="H5330" s="1142" t="s">
        <v>5781</v>
      </c>
      <c r="J5330" s="1142" t="str">
        <f t="shared" si="167"/>
        <v>02.09.02.02.011 Papan Pasak</v>
      </c>
    </row>
    <row r="5331" spans="1:10" x14ac:dyDescent="0.25">
      <c r="A5331" s="1142">
        <v>2</v>
      </c>
      <c r="B5331" s="1142">
        <v>9</v>
      </c>
      <c r="C5331" s="1142">
        <v>2</v>
      </c>
      <c r="D5331" s="1142">
        <v>2</v>
      </c>
      <c r="E5331" s="1142">
        <v>12</v>
      </c>
      <c r="F5331" s="1143" t="str">
        <f t="shared" si="166"/>
        <v>02.09.02.02.012</v>
      </c>
      <c r="G5331" s="1144"/>
      <c r="H5331" s="1142" t="s">
        <v>5782</v>
      </c>
      <c r="J5331" s="1142" t="str">
        <f t="shared" si="167"/>
        <v>02.09.02.02.012 Kubus Untuk Bilangan Berbaris Sepuluh</v>
      </c>
    </row>
    <row r="5332" spans="1:10" x14ac:dyDescent="0.25">
      <c r="A5332" s="1142">
        <v>2</v>
      </c>
      <c r="B5332" s="1142">
        <v>9</v>
      </c>
      <c r="C5332" s="1142">
        <v>2</v>
      </c>
      <c r="D5332" s="1142">
        <v>2</v>
      </c>
      <c r="E5332" s="1142">
        <v>13</v>
      </c>
      <c r="F5332" s="1143" t="str">
        <f t="shared" si="166"/>
        <v>02.09.02.02.013</v>
      </c>
      <c r="G5332" s="1144"/>
      <c r="H5332" s="1142" t="s">
        <v>5783</v>
      </c>
      <c r="J5332" s="1142" t="str">
        <f t="shared" si="167"/>
        <v>02.09.02.02.013 Abakus Untuk Bilangan Berbaris</v>
      </c>
    </row>
    <row r="5333" spans="1:10" x14ac:dyDescent="0.25">
      <c r="A5333" s="1142">
        <v>2</v>
      </c>
      <c r="B5333" s="1142">
        <v>9</v>
      </c>
      <c r="C5333" s="1142">
        <v>2</v>
      </c>
      <c r="D5333" s="1142">
        <v>2</v>
      </c>
      <c r="E5333" s="1142">
        <v>14</v>
      </c>
      <c r="F5333" s="1143" t="str">
        <f t="shared" si="166"/>
        <v>02.09.02.02.014</v>
      </c>
      <c r="G5333" s="1144"/>
      <c r="H5333" s="1142" t="s">
        <v>5784</v>
      </c>
      <c r="J5333" s="1142" t="str">
        <f t="shared" si="167"/>
        <v>02.09.02.02.014 Pengukur Luas</v>
      </c>
    </row>
    <row r="5334" spans="1:10" x14ac:dyDescent="0.25">
      <c r="A5334" s="1142">
        <v>2</v>
      </c>
      <c r="B5334" s="1142">
        <v>9</v>
      </c>
      <c r="C5334" s="1142">
        <v>2</v>
      </c>
      <c r="D5334" s="1142">
        <v>2</v>
      </c>
      <c r="E5334" s="1142">
        <v>15</v>
      </c>
      <c r="F5334" s="1143" t="str">
        <f t="shared" si="166"/>
        <v>02.09.02.02.015</v>
      </c>
      <c r="G5334" s="1144"/>
      <c r="H5334" s="1142" t="s">
        <v>5785</v>
      </c>
      <c r="J5334" s="1142" t="str">
        <f t="shared" si="167"/>
        <v>02.09.02.02.015 Blok Untuk Bilangan</v>
      </c>
    </row>
    <row r="5335" spans="1:10" x14ac:dyDescent="0.25">
      <c r="A5335" s="1142">
        <v>2</v>
      </c>
      <c r="B5335" s="1142">
        <v>9</v>
      </c>
      <c r="C5335" s="1142">
        <v>2</v>
      </c>
      <c r="D5335" s="1142">
        <v>2</v>
      </c>
      <c r="E5335" s="1142">
        <v>16</v>
      </c>
      <c r="F5335" s="1143" t="str">
        <f t="shared" si="166"/>
        <v>02.09.02.02.016</v>
      </c>
      <c r="G5335" s="1144"/>
      <c r="H5335" s="1142" t="s">
        <v>5786</v>
      </c>
      <c r="J5335" s="1142" t="str">
        <f t="shared" si="167"/>
        <v>02.09.02.02.016 Bata</v>
      </c>
    </row>
    <row r="5336" spans="1:10" x14ac:dyDescent="0.25">
      <c r="A5336" s="1142">
        <v>2</v>
      </c>
      <c r="B5336" s="1142">
        <v>9</v>
      </c>
      <c r="C5336" s="1142">
        <v>2</v>
      </c>
      <c r="D5336" s="1142">
        <v>2</v>
      </c>
      <c r="E5336" s="1142">
        <v>17</v>
      </c>
      <c r="F5336" s="1143" t="str">
        <f t="shared" si="166"/>
        <v>02.09.02.02.017</v>
      </c>
      <c r="G5336" s="1144"/>
      <c r="H5336" s="1142" t="s">
        <v>5787</v>
      </c>
      <c r="J5336" s="1142" t="str">
        <f t="shared" si="167"/>
        <v>02.09.02.02.017 Mistar Geser C</v>
      </c>
    </row>
    <row r="5337" spans="1:10" x14ac:dyDescent="0.25">
      <c r="A5337" s="1142">
        <v>2</v>
      </c>
      <c r="B5337" s="1142">
        <v>9</v>
      </c>
      <c r="C5337" s="1142">
        <v>2</v>
      </c>
      <c r="D5337" s="1142">
        <v>2</v>
      </c>
      <c r="E5337" s="1142">
        <v>18</v>
      </c>
      <c r="F5337" s="1143" t="str">
        <f t="shared" si="166"/>
        <v>02.09.02.02.018</v>
      </c>
      <c r="G5337" s="1144"/>
      <c r="H5337" s="1142" t="s">
        <v>5788</v>
      </c>
      <c r="J5337" s="1142" t="str">
        <f t="shared" si="167"/>
        <v>02.09.02.02.018 Bangun-bangun ruang</v>
      </c>
    </row>
    <row r="5338" spans="1:10" x14ac:dyDescent="0.25">
      <c r="A5338" s="1142">
        <v>2</v>
      </c>
      <c r="B5338" s="1142">
        <v>9</v>
      </c>
      <c r="C5338" s="1142">
        <v>2</v>
      </c>
      <c r="D5338" s="1142">
        <v>2</v>
      </c>
      <c r="E5338" s="1142">
        <v>19</v>
      </c>
      <c r="F5338" s="1143" t="str">
        <f t="shared" si="166"/>
        <v>02.09.02.02.019</v>
      </c>
      <c r="G5338" s="1144"/>
      <c r="H5338" s="1142" t="s">
        <v>5789</v>
      </c>
      <c r="J5338" s="1142" t="str">
        <f t="shared" si="167"/>
        <v>02.09.02.02.019 Pola Bangun Ruang</v>
      </c>
    </row>
    <row r="5339" spans="1:10" x14ac:dyDescent="0.25">
      <c r="A5339" s="1142">
        <v>2</v>
      </c>
      <c r="B5339" s="1142">
        <v>9</v>
      </c>
      <c r="C5339" s="1142">
        <v>2</v>
      </c>
      <c r="D5339" s="1142">
        <v>2</v>
      </c>
      <c r="E5339" s="1142">
        <v>20</v>
      </c>
      <c r="F5339" s="1143" t="str">
        <f t="shared" si="166"/>
        <v>02.09.02.02.020</v>
      </c>
      <c r="G5339" s="1144"/>
      <c r="H5339" s="1142" t="s">
        <v>5790</v>
      </c>
      <c r="J5339" s="1142" t="str">
        <f t="shared" si="167"/>
        <v>02.09.02.02.020 Kerangka Benda Ruang</v>
      </c>
    </row>
    <row r="5340" spans="1:10" x14ac:dyDescent="0.25">
      <c r="A5340" s="1142">
        <v>2</v>
      </c>
      <c r="B5340" s="1142">
        <v>9</v>
      </c>
      <c r="C5340" s="1142">
        <v>2</v>
      </c>
      <c r="D5340" s="1142">
        <v>2</v>
      </c>
      <c r="E5340" s="1142">
        <v>21</v>
      </c>
      <c r="F5340" s="1143" t="str">
        <f t="shared" si="166"/>
        <v>02.09.02.02.021</v>
      </c>
      <c r="G5340" s="1144"/>
      <c r="H5340" s="1142" t="s">
        <v>5791</v>
      </c>
      <c r="J5340" s="1142" t="str">
        <f t="shared" si="167"/>
        <v>02.09.02.02.021 Aritmatika Jam</v>
      </c>
    </row>
    <row r="5341" spans="1:10" x14ac:dyDescent="0.25">
      <c r="A5341" s="1142">
        <v>2</v>
      </c>
      <c r="B5341" s="1142">
        <v>9</v>
      </c>
      <c r="C5341" s="1142">
        <v>2</v>
      </c>
      <c r="D5341" s="1142">
        <v>2</v>
      </c>
      <c r="E5341" s="1142">
        <v>22</v>
      </c>
      <c r="F5341" s="1143" t="str">
        <f t="shared" si="166"/>
        <v>02.09.02.02.022</v>
      </c>
      <c r="G5341" s="1144"/>
      <c r="H5341" s="1142" t="s">
        <v>5792</v>
      </c>
      <c r="J5341" s="1142" t="str">
        <f t="shared" si="167"/>
        <v>02.09.02.02.022 Garis dan Bangun Ruang</v>
      </c>
    </row>
    <row r="5342" spans="1:10" x14ac:dyDescent="0.25">
      <c r="A5342" s="1142">
        <v>2</v>
      </c>
      <c r="B5342" s="1142">
        <v>9</v>
      </c>
      <c r="C5342" s="1142">
        <v>2</v>
      </c>
      <c r="D5342" s="1142">
        <v>2</v>
      </c>
      <c r="E5342" s="1142">
        <v>23</v>
      </c>
      <c r="F5342" s="1143" t="str">
        <f t="shared" si="166"/>
        <v>02.09.02.02.023</v>
      </c>
      <c r="G5342" s="1144"/>
      <c r="H5342" s="1142" t="s">
        <v>5793</v>
      </c>
      <c r="J5342" s="1142" t="str">
        <f t="shared" si="167"/>
        <v>02.09.02.02.023 Pengukur Panjang Kurva</v>
      </c>
    </row>
    <row r="5343" spans="1:10" x14ac:dyDescent="0.25">
      <c r="A5343" s="1142">
        <v>2</v>
      </c>
      <c r="B5343" s="1142">
        <v>9</v>
      </c>
      <c r="C5343" s="1142">
        <v>2</v>
      </c>
      <c r="D5343" s="1142">
        <v>2</v>
      </c>
      <c r="E5343" s="1142">
        <v>24</v>
      </c>
      <c r="F5343" s="1143" t="str">
        <f t="shared" si="166"/>
        <v>02.09.02.02.024</v>
      </c>
      <c r="G5343" s="1144"/>
      <c r="H5343" s="1142" t="s">
        <v>5794</v>
      </c>
      <c r="J5343" s="1142" t="str">
        <f t="shared" si="167"/>
        <v>02.09.02.02.024 Penggaris Plastik</v>
      </c>
    </row>
    <row r="5344" spans="1:10" x14ac:dyDescent="0.25">
      <c r="A5344" s="1142">
        <v>2</v>
      </c>
      <c r="B5344" s="1142">
        <v>9</v>
      </c>
      <c r="C5344" s="1142">
        <v>2</v>
      </c>
      <c r="D5344" s="1142">
        <v>2</v>
      </c>
      <c r="E5344" s="1142">
        <v>25</v>
      </c>
      <c r="F5344" s="1143" t="str">
        <f t="shared" si="166"/>
        <v>02.09.02.02.025</v>
      </c>
      <c r="G5344" s="1144"/>
      <c r="H5344" s="1142" t="s">
        <v>5795</v>
      </c>
      <c r="J5344" s="1142" t="str">
        <f t="shared" si="167"/>
        <v>02.09.02.02.025 Pipa Plastik</v>
      </c>
    </row>
    <row r="5345" spans="1:10" x14ac:dyDescent="0.25">
      <c r="A5345" s="1142">
        <v>2</v>
      </c>
      <c r="B5345" s="1142">
        <v>9</v>
      </c>
      <c r="C5345" s="1142">
        <v>2</v>
      </c>
      <c r="D5345" s="1142">
        <v>2</v>
      </c>
      <c r="E5345" s="1142">
        <v>26</v>
      </c>
      <c r="F5345" s="1143" t="str">
        <f t="shared" si="166"/>
        <v>02.09.02.02.026</v>
      </c>
      <c r="G5345" s="1144"/>
      <c r="H5345" s="1142" t="s">
        <v>5796</v>
      </c>
      <c r="J5345" s="1142" t="str">
        <f t="shared" si="167"/>
        <v>02.09.02.02.026 Simetri Cermin</v>
      </c>
    </row>
    <row r="5346" spans="1:10" x14ac:dyDescent="0.25">
      <c r="A5346" s="1142">
        <v>2</v>
      </c>
      <c r="B5346" s="1142">
        <v>9</v>
      </c>
      <c r="C5346" s="1142">
        <v>2</v>
      </c>
      <c r="D5346" s="1142">
        <v>2</v>
      </c>
      <c r="E5346" s="1142">
        <v>27</v>
      </c>
      <c r="F5346" s="1143" t="str">
        <f t="shared" si="166"/>
        <v>02.09.02.02.027</v>
      </c>
      <c r="G5346" s="1144"/>
      <c r="H5346" s="1142" t="s">
        <v>5797</v>
      </c>
      <c r="J5346" s="1142" t="str">
        <f t="shared" si="167"/>
        <v>02.09.02.02.027 Blok Untuk Bilangan Berbaris</v>
      </c>
    </row>
    <row r="5347" spans="1:10" x14ac:dyDescent="0.25">
      <c r="A5347" s="1142">
        <v>2</v>
      </c>
      <c r="B5347" s="1142">
        <v>9</v>
      </c>
      <c r="C5347" s="1142">
        <v>2</v>
      </c>
      <c r="D5347" s="1142">
        <v>2</v>
      </c>
      <c r="E5347" s="1142">
        <v>28</v>
      </c>
      <c r="F5347" s="1143" t="str">
        <f t="shared" si="166"/>
        <v>02.09.02.02.028</v>
      </c>
      <c r="G5347" s="1144"/>
      <c r="H5347" s="1142" t="s">
        <v>5798</v>
      </c>
      <c r="J5347" s="1142" t="str">
        <f t="shared" si="167"/>
        <v>02.09.02.02.028 Blok Simetri Putar</v>
      </c>
    </row>
    <row r="5348" spans="1:10" x14ac:dyDescent="0.25">
      <c r="A5348" s="1142">
        <v>2</v>
      </c>
      <c r="B5348" s="1142">
        <v>9</v>
      </c>
      <c r="C5348" s="1142">
        <v>2</v>
      </c>
      <c r="D5348" s="1142">
        <v>2</v>
      </c>
      <c r="E5348" s="1142">
        <v>29</v>
      </c>
      <c r="F5348" s="1143" t="str">
        <f t="shared" si="166"/>
        <v>02.09.02.02.029</v>
      </c>
      <c r="G5348" s="1144"/>
      <c r="H5348" s="1142" t="s">
        <v>5799</v>
      </c>
      <c r="J5348" s="1142" t="str">
        <f t="shared" si="167"/>
        <v>02.09.02.02.029 Blok Untuk Bilangan Berbaris Dua</v>
      </c>
    </row>
    <row r="5349" spans="1:10" x14ac:dyDescent="0.25">
      <c r="A5349" s="1142">
        <v>2</v>
      </c>
      <c r="B5349" s="1142">
        <v>9</v>
      </c>
      <c r="C5349" s="1142">
        <v>2</v>
      </c>
      <c r="D5349" s="1142">
        <v>2</v>
      </c>
      <c r="E5349" s="1142">
        <v>30</v>
      </c>
      <c r="F5349" s="1143" t="str">
        <f t="shared" si="166"/>
        <v>02.09.02.02.030</v>
      </c>
      <c r="G5349" s="1144"/>
      <c r="H5349" s="1142" t="s">
        <v>5800</v>
      </c>
      <c r="J5349" s="1142" t="str">
        <f t="shared" si="167"/>
        <v>02.09.02.02.030 Blok Untuk Bilangan Berbaris Lima</v>
      </c>
    </row>
    <row r="5350" spans="1:10" x14ac:dyDescent="0.25">
      <c r="A5350" s="1142">
        <v>2</v>
      </c>
      <c r="B5350" s="1142">
        <v>9</v>
      </c>
      <c r="C5350" s="1142">
        <v>2</v>
      </c>
      <c r="D5350" s="1142">
        <v>2</v>
      </c>
      <c r="E5350" s="1142">
        <v>31</v>
      </c>
      <c r="F5350" s="1143" t="str">
        <f t="shared" si="166"/>
        <v>02.09.02.02.031</v>
      </c>
      <c r="G5350" s="1144"/>
      <c r="H5350" s="1142" t="s">
        <v>5801</v>
      </c>
      <c r="J5350" s="1142" t="str">
        <f t="shared" si="167"/>
        <v>02.09.02.02.031 Bangunan dan Daerah Bangun Datar</v>
      </c>
    </row>
    <row r="5351" spans="1:10" x14ac:dyDescent="0.25">
      <c r="A5351" s="1142">
        <v>2</v>
      </c>
      <c r="B5351" s="1142">
        <v>9</v>
      </c>
      <c r="C5351" s="1142">
        <v>2</v>
      </c>
      <c r="D5351" s="1142">
        <v>2</v>
      </c>
      <c r="E5351" s="1142">
        <v>32</v>
      </c>
      <c r="F5351" s="1143" t="str">
        <f t="shared" si="166"/>
        <v>02.09.02.02.032</v>
      </c>
      <c r="G5351" s="1144"/>
      <c r="H5351" s="1142" t="s">
        <v>5802</v>
      </c>
      <c r="J5351" s="1142" t="str">
        <f t="shared" si="167"/>
        <v>02.09.02.02.032 Kubus Satuan</v>
      </c>
    </row>
    <row r="5352" spans="1:10" x14ac:dyDescent="0.25">
      <c r="A5352" s="1142">
        <v>2</v>
      </c>
      <c r="B5352" s="1142">
        <v>9</v>
      </c>
      <c r="C5352" s="1142">
        <v>2</v>
      </c>
      <c r="D5352" s="1142">
        <v>2</v>
      </c>
      <c r="E5352" s="1142">
        <v>33</v>
      </c>
      <c r="F5352" s="1143" t="str">
        <f t="shared" si="166"/>
        <v>02.09.02.02.033</v>
      </c>
      <c r="G5352" s="1144"/>
      <c r="H5352" s="1142" t="s">
        <v>5803</v>
      </c>
      <c r="J5352" s="1142" t="str">
        <f t="shared" si="167"/>
        <v>02.09.02.02.033 Busur Derajat</v>
      </c>
    </row>
    <row r="5353" spans="1:10" x14ac:dyDescent="0.25">
      <c r="A5353" s="1142">
        <v>2</v>
      </c>
      <c r="B5353" s="1142">
        <v>9</v>
      </c>
      <c r="C5353" s="1142">
        <v>2</v>
      </c>
      <c r="D5353" s="1142">
        <v>2</v>
      </c>
      <c r="E5353" s="1142">
        <v>34</v>
      </c>
      <c r="F5353" s="1143" t="str">
        <f t="shared" si="166"/>
        <v>02.09.02.02.034</v>
      </c>
      <c r="G5353" s="1144"/>
      <c r="H5353" s="1142" t="s">
        <v>5804</v>
      </c>
      <c r="J5353" s="1142" t="str">
        <f t="shared" si="167"/>
        <v>02.09.02.02.034 Miter Ceser B</v>
      </c>
    </row>
    <row r="5354" spans="1:10" x14ac:dyDescent="0.25">
      <c r="A5354" s="1142">
        <v>2</v>
      </c>
      <c r="B5354" s="1142">
        <v>9</v>
      </c>
      <c r="C5354" s="1142">
        <v>2</v>
      </c>
      <c r="D5354" s="1142">
        <v>2</v>
      </c>
      <c r="E5354" s="1142">
        <v>35</v>
      </c>
      <c r="F5354" s="1143" t="str">
        <f t="shared" si="166"/>
        <v>02.09.02.02.035</v>
      </c>
      <c r="G5354" s="1144"/>
      <c r="H5354" s="1142" t="s">
        <v>5805</v>
      </c>
      <c r="J5354" s="1142" t="str">
        <f t="shared" si="167"/>
        <v>02.09.02.02.035 Penggaris Siku-siku</v>
      </c>
    </row>
    <row r="5355" spans="1:10" x14ac:dyDescent="0.25">
      <c r="A5355" s="1142">
        <v>2</v>
      </c>
      <c r="B5355" s="1142">
        <v>9</v>
      </c>
      <c r="C5355" s="1142">
        <v>2</v>
      </c>
      <c r="D5355" s="1142">
        <v>2</v>
      </c>
      <c r="E5355" s="1142">
        <v>36</v>
      </c>
      <c r="F5355" s="1143" t="str">
        <f t="shared" si="166"/>
        <v>02.09.02.02.036</v>
      </c>
      <c r="G5355" s="1144"/>
      <c r="H5355" s="1142" t="s">
        <v>5806</v>
      </c>
      <c r="J5355" s="1142" t="str">
        <f t="shared" si="167"/>
        <v>02.09.02.02.036 Jangka</v>
      </c>
    </row>
    <row r="5356" spans="1:10" x14ac:dyDescent="0.25">
      <c r="A5356" s="1142">
        <v>2</v>
      </c>
      <c r="B5356" s="1142">
        <v>9</v>
      </c>
      <c r="C5356" s="1142">
        <v>2</v>
      </c>
      <c r="D5356" s="1142">
        <v>2</v>
      </c>
      <c r="E5356" s="1142">
        <v>37</v>
      </c>
      <c r="F5356" s="1143" t="str">
        <f t="shared" si="166"/>
        <v>02.09.02.02.037</v>
      </c>
      <c r="G5356" s="1144"/>
      <c r="H5356" s="1142" t="s">
        <v>5807</v>
      </c>
      <c r="J5356" s="1142" t="str">
        <f t="shared" si="167"/>
        <v>02.09.02.02.037 coin</v>
      </c>
    </row>
    <row r="5357" spans="1:10" x14ac:dyDescent="0.25">
      <c r="A5357" s="1142">
        <v>2</v>
      </c>
      <c r="B5357" s="1142">
        <v>9</v>
      </c>
      <c r="C5357" s="1142">
        <v>2</v>
      </c>
      <c r="D5357" s="1142">
        <v>2</v>
      </c>
      <c r="E5357" s="1142">
        <v>38</v>
      </c>
      <c r="F5357" s="1143" t="str">
        <f t="shared" si="166"/>
        <v>02.09.02.02.038</v>
      </c>
      <c r="G5357" s="1144"/>
      <c r="H5357" s="1142" t="s">
        <v>5808</v>
      </c>
      <c r="J5357" s="1142" t="str">
        <f t="shared" si="167"/>
        <v>02.09.02.02.038 Dadu matematika</v>
      </c>
    </row>
    <row r="5358" spans="1:10" x14ac:dyDescent="0.25">
      <c r="A5358" s="1142">
        <v>2</v>
      </c>
      <c r="B5358" s="1142">
        <v>9</v>
      </c>
      <c r="C5358" s="1142">
        <v>2</v>
      </c>
      <c r="D5358" s="1142">
        <v>2</v>
      </c>
      <c r="E5358" s="1142">
        <v>39</v>
      </c>
      <c r="F5358" s="1143" t="str">
        <f t="shared" si="166"/>
        <v>02.09.02.02.039</v>
      </c>
      <c r="G5358" s="1144"/>
      <c r="H5358" s="1142" t="s">
        <v>5809</v>
      </c>
      <c r="J5358" s="1142" t="str">
        <f t="shared" si="167"/>
        <v>02.09.02.02.039 Pusingan</v>
      </c>
    </row>
    <row r="5359" spans="1:10" x14ac:dyDescent="0.25">
      <c r="A5359" s="1142">
        <v>2</v>
      </c>
      <c r="B5359" s="1142">
        <v>9</v>
      </c>
      <c r="C5359" s="1142">
        <v>2</v>
      </c>
      <c r="D5359" s="1142">
        <v>2</v>
      </c>
      <c r="E5359" s="1142">
        <v>40</v>
      </c>
      <c r="F5359" s="1143" t="str">
        <f t="shared" si="166"/>
        <v>02.09.02.02.040</v>
      </c>
      <c r="G5359" s="1144"/>
      <c r="H5359" s="1142" t="s">
        <v>5810</v>
      </c>
      <c r="J5359" s="1142" t="str">
        <f t="shared" si="167"/>
        <v>02.09.02.02.040 Blok Pytheagoras</v>
      </c>
    </row>
    <row r="5360" spans="1:10" x14ac:dyDescent="0.25">
      <c r="A5360" s="1142">
        <v>2</v>
      </c>
      <c r="B5360" s="1142">
        <v>9</v>
      </c>
      <c r="C5360" s="1142">
        <v>2</v>
      </c>
      <c r="D5360" s="1142">
        <v>2</v>
      </c>
      <c r="E5360" s="1142">
        <v>41</v>
      </c>
      <c r="F5360" s="1143" t="str">
        <f t="shared" si="166"/>
        <v>02.09.02.02.041</v>
      </c>
      <c r="G5360" s="1144"/>
      <c r="H5360" s="1142" t="s">
        <v>5811</v>
      </c>
      <c r="J5360" s="1142" t="str">
        <f t="shared" si="167"/>
        <v>02.09.02.02.041 Blok Logica</v>
      </c>
    </row>
    <row r="5361" spans="1:10" x14ac:dyDescent="0.25">
      <c r="A5361" s="1142">
        <v>2</v>
      </c>
      <c r="B5361" s="1142">
        <v>9</v>
      </c>
      <c r="C5361" s="1142">
        <v>2</v>
      </c>
      <c r="D5361" s="1142">
        <v>2</v>
      </c>
      <c r="E5361" s="1142">
        <v>42</v>
      </c>
      <c r="F5361" s="1143" t="str">
        <f t="shared" si="166"/>
        <v>02.09.02.02.042</v>
      </c>
      <c r="G5361" s="1144"/>
      <c r="H5361" s="1142" t="s">
        <v>5812</v>
      </c>
      <c r="J5361" s="1142" t="str">
        <f t="shared" si="167"/>
        <v>02.09.02.02.042 Blok Segitiga ABC</v>
      </c>
    </row>
    <row r="5362" spans="1:10" x14ac:dyDescent="0.25">
      <c r="A5362" s="1142">
        <v>2</v>
      </c>
      <c r="B5362" s="1142">
        <v>9</v>
      </c>
      <c r="C5362" s="1142">
        <v>2</v>
      </c>
      <c r="D5362" s="1142">
        <v>2</v>
      </c>
      <c r="E5362" s="1142">
        <v>43</v>
      </c>
      <c r="F5362" s="1143" t="str">
        <f t="shared" si="166"/>
        <v>02.09.02.02.043</v>
      </c>
      <c r="G5362" s="1144"/>
      <c r="H5362" s="1142" t="s">
        <v>5813</v>
      </c>
      <c r="J5362" s="1142" t="str">
        <f t="shared" si="167"/>
        <v>02.09.02.02.043 Pengukur Sudut Elevansi</v>
      </c>
    </row>
    <row r="5363" spans="1:10" x14ac:dyDescent="0.25">
      <c r="A5363" s="1142">
        <v>2</v>
      </c>
      <c r="B5363" s="1142">
        <v>9</v>
      </c>
      <c r="C5363" s="1142">
        <v>2</v>
      </c>
      <c r="D5363" s="1142">
        <v>2</v>
      </c>
      <c r="E5363" s="1142">
        <v>44</v>
      </c>
      <c r="F5363" s="1143" t="str">
        <f t="shared" si="166"/>
        <v>02.09.02.02.044</v>
      </c>
      <c r="G5363" s="1144"/>
      <c r="H5363" s="1142" t="s">
        <v>5814</v>
      </c>
      <c r="J5363" s="1142" t="str">
        <f t="shared" si="167"/>
        <v>02.09.02.02.044 Model Kubus</v>
      </c>
    </row>
    <row r="5364" spans="1:10" x14ac:dyDescent="0.25">
      <c r="A5364" s="1142">
        <v>2</v>
      </c>
      <c r="B5364" s="1142">
        <v>9</v>
      </c>
      <c r="C5364" s="1142">
        <v>2</v>
      </c>
      <c r="D5364" s="1142">
        <v>2</v>
      </c>
      <c r="E5364" s="1142">
        <v>45</v>
      </c>
      <c r="F5364" s="1143" t="str">
        <f t="shared" si="166"/>
        <v>02.09.02.02.045</v>
      </c>
      <c r="G5364" s="1144"/>
      <c r="H5364" s="1142" t="s">
        <v>5815</v>
      </c>
      <c r="J5364" s="1142" t="str">
        <f t="shared" si="167"/>
        <v>02.09.02.02.045 Model Balok</v>
      </c>
    </row>
    <row r="5365" spans="1:10" x14ac:dyDescent="0.25">
      <c r="A5365" s="1142">
        <v>2</v>
      </c>
      <c r="B5365" s="1142">
        <v>9</v>
      </c>
      <c r="C5365" s="1142">
        <v>2</v>
      </c>
      <c r="D5365" s="1142">
        <v>2</v>
      </c>
      <c r="E5365" s="1142">
        <v>46</v>
      </c>
      <c r="F5365" s="1143" t="str">
        <f t="shared" si="166"/>
        <v>02.09.02.02.046</v>
      </c>
      <c r="G5365" s="1144"/>
      <c r="H5365" s="1142" t="s">
        <v>5816</v>
      </c>
      <c r="J5365" s="1142" t="str">
        <f t="shared" si="167"/>
        <v>02.09.02.02.046 Model Prisma Segitiga Siku-siku</v>
      </c>
    </row>
    <row r="5366" spans="1:10" x14ac:dyDescent="0.25">
      <c r="A5366" s="1142">
        <v>2</v>
      </c>
      <c r="B5366" s="1142">
        <v>9</v>
      </c>
      <c r="C5366" s="1142">
        <v>2</v>
      </c>
      <c r="D5366" s="1142">
        <v>2</v>
      </c>
      <c r="E5366" s="1142">
        <v>47</v>
      </c>
      <c r="F5366" s="1143" t="str">
        <f t="shared" si="166"/>
        <v>02.09.02.02.047</v>
      </c>
      <c r="G5366" s="1144"/>
      <c r="H5366" s="1142" t="s">
        <v>5817</v>
      </c>
      <c r="J5366" s="1142" t="str">
        <f t="shared" si="167"/>
        <v>02.09.02.02.047 Model Prisma Tegak Segitiga</v>
      </c>
    </row>
    <row r="5367" spans="1:10" x14ac:dyDescent="0.25">
      <c r="A5367" s="1142">
        <v>2</v>
      </c>
      <c r="B5367" s="1142">
        <v>9</v>
      </c>
      <c r="C5367" s="1142">
        <v>2</v>
      </c>
      <c r="D5367" s="1142">
        <v>2</v>
      </c>
      <c r="E5367" s="1142">
        <v>48</v>
      </c>
      <c r="F5367" s="1143" t="str">
        <f t="shared" si="166"/>
        <v>02.09.02.02.048</v>
      </c>
      <c r="G5367" s="1144"/>
      <c r="H5367" s="1142" t="s">
        <v>5818</v>
      </c>
      <c r="J5367" s="1142" t="str">
        <f t="shared" si="167"/>
        <v>02.09.02.02.048 Bidang Delapan Beraturan</v>
      </c>
    </row>
    <row r="5368" spans="1:10" x14ac:dyDescent="0.25">
      <c r="A5368" s="1142">
        <v>2</v>
      </c>
      <c r="B5368" s="1142">
        <v>9</v>
      </c>
      <c r="C5368" s="1142">
        <v>2</v>
      </c>
      <c r="D5368" s="1142">
        <v>2</v>
      </c>
      <c r="E5368" s="1142">
        <v>49</v>
      </c>
      <c r="F5368" s="1143" t="str">
        <f t="shared" si="166"/>
        <v>02.09.02.02.049</v>
      </c>
      <c r="G5368" s="1144"/>
      <c r="H5368" s="1142" t="s">
        <v>5819</v>
      </c>
      <c r="J5368" s="1142" t="str">
        <f t="shared" si="167"/>
        <v>02.09.02.02.049 Model Bidang Dua Belas Beraturan</v>
      </c>
    </row>
    <row r="5369" spans="1:10" x14ac:dyDescent="0.25">
      <c r="A5369" s="1142">
        <v>2</v>
      </c>
      <c r="B5369" s="1142">
        <v>9</v>
      </c>
      <c r="C5369" s="1142">
        <v>2</v>
      </c>
      <c r="D5369" s="1142">
        <v>2</v>
      </c>
      <c r="E5369" s="1142">
        <v>50</v>
      </c>
      <c r="F5369" s="1143" t="str">
        <f t="shared" si="166"/>
        <v>02.09.02.02.050</v>
      </c>
      <c r="G5369" s="1144"/>
      <c r="H5369" s="1142" t="s">
        <v>5820</v>
      </c>
      <c r="J5369" s="1142" t="str">
        <f t="shared" si="167"/>
        <v>02.09.02.02.050 Model Tabung Jaring-jaring</v>
      </c>
    </row>
    <row r="5370" spans="1:10" x14ac:dyDescent="0.25">
      <c r="A5370" s="1142">
        <v>2</v>
      </c>
      <c r="B5370" s="1142">
        <v>9</v>
      </c>
      <c r="C5370" s="1142">
        <v>2</v>
      </c>
      <c r="D5370" s="1142">
        <v>2</v>
      </c>
      <c r="E5370" s="1142">
        <v>51</v>
      </c>
      <c r="F5370" s="1143" t="str">
        <f t="shared" si="166"/>
        <v>02.09.02.02.051</v>
      </c>
      <c r="G5370" s="1144"/>
      <c r="H5370" s="1142" t="s">
        <v>5821</v>
      </c>
      <c r="J5370" s="1142" t="str">
        <f t="shared" si="167"/>
        <v>02.09.02.02.051 Model Bola dan Setengah Bola</v>
      </c>
    </row>
    <row r="5371" spans="1:10" x14ac:dyDescent="0.25">
      <c r="A5371" s="1142">
        <v>2</v>
      </c>
      <c r="B5371" s="1142">
        <v>9</v>
      </c>
      <c r="C5371" s="1142">
        <v>2</v>
      </c>
      <c r="D5371" s="1142">
        <v>2</v>
      </c>
      <c r="E5371" s="1142">
        <v>52</v>
      </c>
      <c r="F5371" s="1143" t="str">
        <f t="shared" si="166"/>
        <v>02.09.02.02.052</v>
      </c>
      <c r="G5371" s="1144"/>
      <c r="H5371" s="1142" t="s">
        <v>5822</v>
      </c>
      <c r="J5371" s="1142" t="str">
        <f t="shared" si="167"/>
        <v>02.09.02.02.052 Kit Matematika SD</v>
      </c>
    </row>
    <row r="5372" spans="1:10" x14ac:dyDescent="0.25">
      <c r="A5372" s="1142">
        <v>2</v>
      </c>
      <c r="B5372" s="1142">
        <v>9</v>
      </c>
      <c r="C5372" s="1142">
        <v>2</v>
      </c>
      <c r="D5372" s="1142">
        <v>2</v>
      </c>
      <c r="E5372" s="1142">
        <v>53</v>
      </c>
      <c r="F5372" s="1143" t="str">
        <f t="shared" si="166"/>
        <v>02.09.02.02.053</v>
      </c>
      <c r="G5372" s="1144"/>
      <c r="H5372" s="1142" t="s">
        <v>5777</v>
      </c>
      <c r="J5372" s="1142" t="str">
        <f t="shared" si="167"/>
        <v>02.09.02.02.053 Rak Bilangan Dua Ruang</v>
      </c>
    </row>
    <row r="5373" spans="1:10" x14ac:dyDescent="0.25">
      <c r="A5373" s="1142">
        <v>2</v>
      </c>
      <c r="B5373" s="1142">
        <v>9</v>
      </c>
      <c r="C5373" s="1142">
        <v>2</v>
      </c>
      <c r="D5373" s="1142">
        <v>2</v>
      </c>
      <c r="E5373" s="1142">
        <v>54</v>
      </c>
      <c r="F5373" s="1143" t="str">
        <f t="shared" si="166"/>
        <v>02.09.02.02.054</v>
      </c>
      <c r="G5373" s="1144"/>
      <c r="H5373" s="1142" t="s">
        <v>5823</v>
      </c>
      <c r="J5373" s="1142" t="str">
        <f t="shared" si="167"/>
        <v>02.09.02.02.054 Papan Paku Kecil</v>
      </c>
    </row>
    <row r="5374" spans="1:10" x14ac:dyDescent="0.25">
      <c r="A5374" s="1142">
        <v>2</v>
      </c>
      <c r="B5374" s="1142">
        <v>9</v>
      </c>
      <c r="C5374" s="1142">
        <v>2</v>
      </c>
      <c r="D5374" s="1142">
        <v>2</v>
      </c>
      <c r="E5374" s="1142">
        <v>55</v>
      </c>
      <c r="F5374" s="1143" t="str">
        <f t="shared" si="166"/>
        <v>02.09.02.02.055</v>
      </c>
      <c r="G5374" s="1144"/>
      <c r="H5374" s="1142" t="s">
        <v>5778</v>
      </c>
      <c r="J5374" s="1142" t="str">
        <f t="shared" si="167"/>
        <v>02.09.02.02.055 Rak Bilangan Tiga Ruang</v>
      </c>
    </row>
    <row r="5375" spans="1:10" x14ac:dyDescent="0.25">
      <c r="A5375" s="1142">
        <v>2</v>
      </c>
      <c r="B5375" s="1142">
        <v>9</v>
      </c>
      <c r="C5375" s="1142">
        <v>2</v>
      </c>
      <c r="D5375" s="1142">
        <v>2</v>
      </c>
      <c r="E5375" s="1142">
        <v>56</v>
      </c>
      <c r="F5375" s="1143" t="str">
        <f t="shared" si="166"/>
        <v>02.09.02.02.056</v>
      </c>
      <c r="G5375" s="1144"/>
      <c r="H5375" s="1142" t="s">
        <v>5824</v>
      </c>
      <c r="J5375" s="1142" t="str">
        <f t="shared" si="167"/>
        <v>02.09.02.02.056 Kartu Gambar</v>
      </c>
    </row>
    <row r="5376" spans="1:10" x14ac:dyDescent="0.25">
      <c r="A5376" s="1142">
        <v>2</v>
      </c>
      <c r="B5376" s="1142">
        <v>9</v>
      </c>
      <c r="C5376" s="1142">
        <v>2</v>
      </c>
      <c r="D5376" s="1142">
        <v>2</v>
      </c>
      <c r="E5376" s="1142">
        <v>57</v>
      </c>
      <c r="F5376" s="1143" t="str">
        <f t="shared" si="166"/>
        <v>02.09.02.02.057</v>
      </c>
      <c r="G5376" s="1144"/>
      <c r="H5376" s="1142" t="s">
        <v>5825</v>
      </c>
      <c r="J5376" s="1142" t="str">
        <f t="shared" si="167"/>
        <v>02.09.02.02.057 Satuan Sosok</v>
      </c>
    </row>
    <row r="5377" spans="1:10" x14ac:dyDescent="0.25">
      <c r="A5377" s="1142">
        <v>2</v>
      </c>
      <c r="B5377" s="1142">
        <v>9</v>
      </c>
      <c r="C5377" s="1142">
        <v>2</v>
      </c>
      <c r="D5377" s="1142">
        <v>2</v>
      </c>
      <c r="E5377" s="1142">
        <v>58</v>
      </c>
      <c r="F5377" s="1143" t="str">
        <f t="shared" si="166"/>
        <v>02.09.02.02.058</v>
      </c>
      <c r="G5377" s="1144"/>
      <c r="H5377" s="1142" t="s">
        <v>5826</v>
      </c>
      <c r="J5377" s="1142" t="str">
        <f t="shared" si="167"/>
        <v>02.09.02.02.058 Gawang Penghitung</v>
      </c>
    </row>
    <row r="5378" spans="1:10" x14ac:dyDescent="0.25">
      <c r="A5378" s="1142">
        <v>2</v>
      </c>
      <c r="B5378" s="1142">
        <v>9</v>
      </c>
      <c r="C5378" s="1142">
        <v>2</v>
      </c>
      <c r="D5378" s="1142">
        <v>2</v>
      </c>
      <c r="E5378" s="1142">
        <v>59</v>
      </c>
      <c r="F5378" s="1143" t="str">
        <f t="shared" si="166"/>
        <v>02.09.02.02.059</v>
      </c>
      <c r="G5378" s="1144"/>
      <c r="H5378" s="1142" t="s">
        <v>5827</v>
      </c>
      <c r="J5378" s="1142" t="str">
        <f t="shared" si="167"/>
        <v>02.09.02.02.059 Gawang Angka</v>
      </c>
    </row>
    <row r="5379" spans="1:10" x14ac:dyDescent="0.25">
      <c r="A5379" s="1142">
        <v>2</v>
      </c>
      <c r="B5379" s="1142">
        <v>9</v>
      </c>
      <c r="C5379" s="1142">
        <v>2</v>
      </c>
      <c r="D5379" s="1142">
        <v>2</v>
      </c>
      <c r="E5379" s="1142">
        <v>60</v>
      </c>
      <c r="F5379" s="1143" t="str">
        <f t="shared" si="166"/>
        <v>02.09.02.02.060</v>
      </c>
      <c r="G5379" s="1144"/>
      <c r="H5379" s="1142" t="s">
        <v>5828</v>
      </c>
      <c r="J5379" s="1142" t="str">
        <f t="shared" si="167"/>
        <v>02.09.02.02.060 Model Jam Bentuk dasar</v>
      </c>
    </row>
    <row r="5380" spans="1:10" x14ac:dyDescent="0.25">
      <c r="A5380" s="1142">
        <v>2</v>
      </c>
      <c r="B5380" s="1142">
        <v>9</v>
      </c>
      <c r="C5380" s="1142">
        <v>2</v>
      </c>
      <c r="D5380" s="1142">
        <v>2</v>
      </c>
      <c r="E5380" s="1142">
        <v>61</v>
      </c>
      <c r="F5380" s="1143" t="str">
        <f t="shared" ref="F5380:F5443" si="168">IF(A5380&lt;&gt;"",RIGHT("0"&amp;A5380,2)&amp;"."&amp;RIGHT("0"&amp;B5380,2)&amp;"."&amp;RIGHT("0"&amp;C5380,2)&amp;"."&amp;RIGHT("0"&amp;D5380,2)&amp;"."&amp;IF(LEN(E5380)&lt;3,RIGHT("00"&amp;E5380,3),E5380),"")</f>
        <v>02.09.02.02.061</v>
      </c>
      <c r="G5380" s="1144"/>
      <c r="H5380" s="1142" t="s">
        <v>5829</v>
      </c>
      <c r="J5380" s="1142" t="str">
        <f t="shared" ref="J5380:J5443" si="169">F5380&amp;" "&amp;H5380</f>
        <v>02.09.02.02.061 Bola Gelinding</v>
      </c>
    </row>
    <row r="5381" spans="1:10" x14ac:dyDescent="0.25">
      <c r="A5381" s="1142">
        <v>2</v>
      </c>
      <c r="B5381" s="1142">
        <v>9</v>
      </c>
      <c r="C5381" s="1142">
        <v>2</v>
      </c>
      <c r="D5381" s="1142">
        <v>2</v>
      </c>
      <c r="E5381" s="1142">
        <v>62</v>
      </c>
      <c r="F5381" s="1143" t="str">
        <f t="shared" si="168"/>
        <v>02.09.02.02.062</v>
      </c>
      <c r="G5381" s="1144"/>
      <c r="H5381" s="1142" t="s">
        <v>5830</v>
      </c>
      <c r="J5381" s="1142" t="str">
        <f t="shared" si="169"/>
        <v>02.09.02.02.062 Lempar Galang</v>
      </c>
    </row>
    <row r="5382" spans="1:10" x14ac:dyDescent="0.25">
      <c r="A5382" s="1142">
        <v>2</v>
      </c>
      <c r="B5382" s="1142">
        <v>9</v>
      </c>
      <c r="C5382" s="1142">
        <v>2</v>
      </c>
      <c r="D5382" s="1142">
        <v>2</v>
      </c>
      <c r="E5382" s="1142">
        <v>63</v>
      </c>
      <c r="F5382" s="1143" t="str">
        <f t="shared" si="168"/>
        <v>02.09.02.02.063</v>
      </c>
      <c r="G5382" s="1144"/>
      <c r="H5382" s="1142" t="s">
        <v>5830</v>
      </c>
      <c r="J5382" s="1142" t="str">
        <f t="shared" si="169"/>
        <v>02.09.02.02.063 Lempar Galang</v>
      </c>
    </row>
    <row r="5383" spans="1:10" x14ac:dyDescent="0.25">
      <c r="A5383" s="1142">
        <v>2</v>
      </c>
      <c r="B5383" s="1142">
        <v>9</v>
      </c>
      <c r="C5383" s="1142">
        <v>2</v>
      </c>
      <c r="D5383" s="1142">
        <v>2</v>
      </c>
      <c r="E5383" s="1142">
        <v>64</v>
      </c>
      <c r="F5383" s="1143" t="str">
        <f t="shared" si="168"/>
        <v>02.09.02.02.064</v>
      </c>
      <c r="G5383" s="1144"/>
      <c r="H5383" s="1142" t="s">
        <v>5831</v>
      </c>
      <c r="J5383" s="1142" t="str">
        <f t="shared" si="169"/>
        <v>02.09.02.02.064 Detak-detak tiang</v>
      </c>
    </row>
    <row r="5384" spans="1:10" x14ac:dyDescent="0.25">
      <c r="A5384" s="1142">
        <v>2</v>
      </c>
      <c r="B5384" s="1142">
        <v>9</v>
      </c>
      <c r="C5384" s="1142">
        <v>2</v>
      </c>
      <c r="D5384" s="1142">
        <v>2</v>
      </c>
      <c r="E5384" s="1142">
        <v>65</v>
      </c>
      <c r="F5384" s="1143" t="str">
        <f t="shared" si="168"/>
        <v>02.09.02.02.065</v>
      </c>
      <c r="G5384" s="1144"/>
      <c r="H5384" s="1142" t="s">
        <v>5832</v>
      </c>
      <c r="J5384" s="1142" t="str">
        <f t="shared" si="169"/>
        <v>02.09.02.02.065 Mistra Papan tulis</v>
      </c>
    </row>
    <row r="5385" spans="1:10" x14ac:dyDescent="0.25">
      <c r="A5385" s="1142">
        <v>2</v>
      </c>
      <c r="B5385" s="1142">
        <v>9</v>
      </c>
      <c r="C5385" s="1142">
        <v>2</v>
      </c>
      <c r="D5385" s="1142">
        <v>2</v>
      </c>
      <c r="E5385" s="1142">
        <v>66</v>
      </c>
      <c r="F5385" s="1143" t="str">
        <f t="shared" si="168"/>
        <v>02.09.02.02.066</v>
      </c>
      <c r="G5385" s="1144"/>
      <c r="H5385" s="1142" t="s">
        <v>5833</v>
      </c>
      <c r="J5385" s="1142" t="str">
        <f t="shared" si="169"/>
        <v>02.09.02.02.066 Papan Tulis Berkotak</v>
      </c>
    </row>
    <row r="5386" spans="1:10" x14ac:dyDescent="0.25">
      <c r="A5386" s="1142">
        <v>2</v>
      </c>
      <c r="B5386" s="1142">
        <v>9</v>
      </c>
      <c r="C5386" s="1142">
        <v>2</v>
      </c>
      <c r="D5386" s="1142">
        <v>2</v>
      </c>
      <c r="E5386" s="1142">
        <v>67</v>
      </c>
      <c r="F5386" s="1143" t="str">
        <f t="shared" si="168"/>
        <v>02.09.02.02.067</v>
      </c>
      <c r="G5386" s="1144"/>
      <c r="H5386" s="1142" t="s">
        <v>5834</v>
      </c>
      <c r="J5386" s="1142" t="str">
        <f t="shared" si="169"/>
        <v>02.09.02.02.067 Kain Pianel</v>
      </c>
    </row>
    <row r="5387" spans="1:10" x14ac:dyDescent="0.25">
      <c r="A5387" s="1142">
        <v>2</v>
      </c>
      <c r="B5387" s="1142">
        <v>9</v>
      </c>
      <c r="C5387" s="1142">
        <v>2</v>
      </c>
      <c r="D5387" s="1142">
        <v>2</v>
      </c>
      <c r="E5387" s="1142">
        <v>68</v>
      </c>
      <c r="F5387" s="1143" t="str">
        <f t="shared" si="168"/>
        <v>02.09.02.02.068</v>
      </c>
      <c r="G5387" s="1144"/>
      <c r="H5387" s="1142" t="s">
        <v>5835</v>
      </c>
      <c r="J5387" s="1142" t="str">
        <f t="shared" si="169"/>
        <v>02.09.02.02.068 Model Bangun Ruang</v>
      </c>
    </row>
    <row r="5388" spans="1:10" x14ac:dyDescent="0.25">
      <c r="A5388" s="1142">
        <v>2</v>
      </c>
      <c r="B5388" s="1142">
        <v>9</v>
      </c>
      <c r="C5388" s="1142">
        <v>2</v>
      </c>
      <c r="D5388" s="1142">
        <v>2</v>
      </c>
      <c r="E5388" s="1142">
        <v>69</v>
      </c>
      <c r="F5388" s="1143" t="str">
        <f t="shared" si="168"/>
        <v>02.09.02.02.069</v>
      </c>
      <c r="G5388" s="1144"/>
      <c r="H5388" s="1142" t="s">
        <v>5836</v>
      </c>
      <c r="J5388" s="1142" t="str">
        <f t="shared" si="169"/>
        <v>02.09.02.02.069 Alat Peraga Matematika</v>
      </c>
    </row>
    <row r="5389" spans="1:10" x14ac:dyDescent="0.25">
      <c r="A5389" s="1142">
        <v>2</v>
      </c>
      <c r="B5389" s="1142">
        <v>9</v>
      </c>
      <c r="C5389" s="1142">
        <v>2</v>
      </c>
      <c r="D5389" s="1142">
        <v>2</v>
      </c>
      <c r="E5389" s="1142">
        <v>70</v>
      </c>
      <c r="F5389" s="1143" t="str">
        <f t="shared" si="168"/>
        <v>02.09.02.02.070</v>
      </c>
      <c r="G5389" s="1144"/>
      <c r="H5389" s="1142" t="s">
        <v>5837</v>
      </c>
      <c r="J5389" s="1142" t="str">
        <f t="shared" si="169"/>
        <v>02.09.02.02.070 Alat Peraga Matematika Lain-lain</v>
      </c>
    </row>
    <row r="5390" spans="1:10" x14ac:dyDescent="0.25">
      <c r="A5390" s="1142">
        <v>2</v>
      </c>
      <c r="B5390" s="1142">
        <v>9</v>
      </c>
      <c r="C5390" s="1142">
        <v>2</v>
      </c>
      <c r="D5390" s="1142">
        <v>3</v>
      </c>
      <c r="E5390" s="1142">
        <v>1</v>
      </c>
      <c r="F5390" s="1143" t="str">
        <f t="shared" si="168"/>
        <v>02.09.02.03.001</v>
      </c>
      <c r="G5390" s="1144"/>
      <c r="H5390" s="1142" t="s">
        <v>5838</v>
      </c>
      <c r="J5390" s="1142" t="str">
        <f t="shared" si="169"/>
        <v>02.09.02.03.001 Kotak Peti lengkap</v>
      </c>
    </row>
    <row r="5391" spans="1:10" x14ac:dyDescent="0.25">
      <c r="A5391" s="1142">
        <v>2</v>
      </c>
      <c r="B5391" s="1142">
        <v>9</v>
      </c>
      <c r="C5391" s="1142">
        <v>2</v>
      </c>
      <c r="D5391" s="1142">
        <v>3</v>
      </c>
      <c r="E5391" s="1142">
        <v>2</v>
      </c>
      <c r="F5391" s="1143" t="str">
        <f t="shared" si="168"/>
        <v>02.09.02.03.002</v>
      </c>
      <c r="G5391" s="1144"/>
      <c r="H5391" s="1142" t="s">
        <v>5839</v>
      </c>
      <c r="J5391" s="1142" t="str">
        <f t="shared" si="169"/>
        <v>02.09.02.03.002 Bingkai Plastik</v>
      </c>
    </row>
    <row r="5392" spans="1:10" x14ac:dyDescent="0.25">
      <c r="A5392" s="1142">
        <v>2</v>
      </c>
      <c r="B5392" s="1142">
        <v>9</v>
      </c>
      <c r="C5392" s="1142">
        <v>2</v>
      </c>
      <c r="D5392" s="1142">
        <v>3</v>
      </c>
      <c r="E5392" s="1142">
        <v>3</v>
      </c>
      <c r="F5392" s="1143" t="str">
        <f t="shared" si="168"/>
        <v>02.09.02.03.003</v>
      </c>
      <c r="G5392" s="1144"/>
      <c r="H5392" s="1142" t="s">
        <v>5840</v>
      </c>
      <c r="J5392" s="1142" t="str">
        <f t="shared" si="169"/>
        <v>02.09.02.03.003 Baut</v>
      </c>
    </row>
    <row r="5393" spans="1:10" x14ac:dyDescent="0.25">
      <c r="A5393" s="1142">
        <v>2</v>
      </c>
      <c r="B5393" s="1142">
        <v>9</v>
      </c>
      <c r="C5393" s="1142">
        <v>2</v>
      </c>
      <c r="D5393" s="1142">
        <v>3</v>
      </c>
      <c r="E5393" s="1142">
        <v>4</v>
      </c>
      <c r="F5393" s="1143" t="str">
        <f t="shared" si="168"/>
        <v>02.09.02.03.004</v>
      </c>
      <c r="G5393" s="1144"/>
      <c r="H5393" s="1142" t="s">
        <v>5841</v>
      </c>
      <c r="J5393" s="1142" t="str">
        <f t="shared" si="169"/>
        <v>02.09.02.03.004 Pasak</v>
      </c>
    </row>
    <row r="5394" spans="1:10" x14ac:dyDescent="0.25">
      <c r="A5394" s="1142">
        <v>2</v>
      </c>
      <c r="B5394" s="1142">
        <v>9</v>
      </c>
      <c r="C5394" s="1142">
        <v>2</v>
      </c>
      <c r="D5394" s="1142">
        <v>3</v>
      </c>
      <c r="E5394" s="1142">
        <v>5</v>
      </c>
      <c r="F5394" s="1143" t="str">
        <f t="shared" si="168"/>
        <v>02.09.02.03.005</v>
      </c>
      <c r="G5394" s="1144"/>
      <c r="H5394" s="1142" t="s">
        <v>5842</v>
      </c>
      <c r="J5394" s="1142" t="str">
        <f t="shared" si="169"/>
        <v>02.09.02.03.005 Pemegang Batera</v>
      </c>
    </row>
    <row r="5395" spans="1:10" x14ac:dyDescent="0.25">
      <c r="A5395" s="1142">
        <v>2</v>
      </c>
      <c r="B5395" s="1142">
        <v>9</v>
      </c>
      <c r="C5395" s="1142">
        <v>2</v>
      </c>
      <c r="D5395" s="1142">
        <v>3</v>
      </c>
      <c r="E5395" s="1142">
        <v>6</v>
      </c>
      <c r="F5395" s="1143" t="str">
        <f t="shared" si="168"/>
        <v>02.09.02.03.006</v>
      </c>
      <c r="G5395" s="1144"/>
      <c r="H5395" s="1142" t="s">
        <v>5843</v>
      </c>
      <c r="J5395" s="1142" t="str">
        <f t="shared" si="169"/>
        <v>02.09.02.03.006 Sklar</v>
      </c>
    </row>
    <row r="5396" spans="1:10" x14ac:dyDescent="0.25">
      <c r="A5396" s="1142">
        <v>2</v>
      </c>
      <c r="B5396" s="1142">
        <v>9</v>
      </c>
      <c r="C5396" s="1142">
        <v>2</v>
      </c>
      <c r="D5396" s="1142">
        <v>3</v>
      </c>
      <c r="E5396" s="1142">
        <v>7</v>
      </c>
      <c r="F5396" s="1143" t="str">
        <f t="shared" si="168"/>
        <v>02.09.02.03.007</v>
      </c>
      <c r="G5396" s="1144"/>
      <c r="H5396" s="1142" t="s">
        <v>5844</v>
      </c>
      <c r="J5396" s="1142" t="str">
        <f t="shared" si="169"/>
        <v>02.09.02.03.007 Piting</v>
      </c>
    </row>
    <row r="5397" spans="1:10" x14ac:dyDescent="0.25">
      <c r="A5397" s="1142">
        <v>2</v>
      </c>
      <c r="B5397" s="1142">
        <v>9</v>
      </c>
      <c r="C5397" s="1142">
        <v>2</v>
      </c>
      <c r="D5397" s="1142">
        <v>3</v>
      </c>
      <c r="E5397" s="1142">
        <v>8</v>
      </c>
      <c r="F5397" s="1143" t="str">
        <f t="shared" si="168"/>
        <v>02.09.02.03.008</v>
      </c>
      <c r="G5397" s="1144"/>
      <c r="H5397" s="1142" t="s">
        <v>5845</v>
      </c>
      <c r="J5397" s="1142" t="str">
        <f t="shared" si="169"/>
        <v>02.09.02.03.008 Kabel Listril</v>
      </c>
    </row>
    <row r="5398" spans="1:10" x14ac:dyDescent="0.25">
      <c r="A5398" s="1142">
        <v>2</v>
      </c>
      <c r="B5398" s="1142">
        <v>9</v>
      </c>
      <c r="C5398" s="1142">
        <v>2</v>
      </c>
      <c r="D5398" s="1142">
        <v>3</v>
      </c>
      <c r="E5398" s="1142">
        <v>9</v>
      </c>
      <c r="F5398" s="1143" t="str">
        <f t="shared" si="168"/>
        <v>02.09.02.03.009</v>
      </c>
      <c r="G5398" s="1144"/>
      <c r="H5398" s="1142" t="s">
        <v>5846</v>
      </c>
      <c r="J5398" s="1142" t="str">
        <f t="shared" si="169"/>
        <v>02.09.02.03.009 Pembakar Spirtus</v>
      </c>
    </row>
    <row r="5399" spans="1:10" x14ac:dyDescent="0.25">
      <c r="A5399" s="1142">
        <v>2</v>
      </c>
      <c r="B5399" s="1142">
        <v>9</v>
      </c>
      <c r="C5399" s="1142">
        <v>2</v>
      </c>
      <c r="D5399" s="1142">
        <v>3</v>
      </c>
      <c r="E5399" s="1142">
        <v>10</v>
      </c>
      <c r="F5399" s="1143" t="str">
        <f t="shared" si="168"/>
        <v>02.09.02.03.010</v>
      </c>
      <c r="G5399" s="1144"/>
      <c r="H5399" s="1142" t="s">
        <v>5847</v>
      </c>
      <c r="J5399" s="1142" t="str">
        <f t="shared" si="169"/>
        <v>02.09.02.03.010 Gelas Kimia</v>
      </c>
    </row>
    <row r="5400" spans="1:10" x14ac:dyDescent="0.25">
      <c r="A5400" s="1142">
        <v>2</v>
      </c>
      <c r="B5400" s="1142">
        <v>9</v>
      </c>
      <c r="C5400" s="1142">
        <v>2</v>
      </c>
      <c r="D5400" s="1142">
        <v>3</v>
      </c>
      <c r="E5400" s="1142">
        <v>11</v>
      </c>
      <c r="F5400" s="1143" t="str">
        <f t="shared" si="168"/>
        <v>02.09.02.03.011</v>
      </c>
      <c r="G5400" s="1144"/>
      <c r="H5400" s="1142" t="s">
        <v>5848</v>
      </c>
      <c r="J5400" s="1142" t="str">
        <f t="shared" si="169"/>
        <v>02.09.02.03.011 Pemegang</v>
      </c>
    </row>
    <row r="5401" spans="1:10" x14ac:dyDescent="0.25">
      <c r="A5401" s="1142">
        <v>2</v>
      </c>
      <c r="B5401" s="1142">
        <v>9</v>
      </c>
      <c r="C5401" s="1142">
        <v>2</v>
      </c>
      <c r="D5401" s="1142">
        <v>3</v>
      </c>
      <c r="E5401" s="1142">
        <v>12</v>
      </c>
      <c r="F5401" s="1143" t="str">
        <f t="shared" si="168"/>
        <v>02.09.02.03.012</v>
      </c>
      <c r="G5401" s="1144"/>
      <c r="H5401" s="1142" t="s">
        <v>5849</v>
      </c>
      <c r="J5401" s="1142" t="str">
        <f t="shared" si="169"/>
        <v>02.09.02.03.012 Kaca/Skala</v>
      </c>
    </row>
    <row r="5402" spans="1:10" x14ac:dyDescent="0.25">
      <c r="A5402" s="1142">
        <v>2</v>
      </c>
      <c r="B5402" s="1142">
        <v>9</v>
      </c>
      <c r="C5402" s="1142">
        <v>2</v>
      </c>
      <c r="D5402" s="1142">
        <v>3</v>
      </c>
      <c r="E5402" s="1142">
        <v>13</v>
      </c>
      <c r="F5402" s="1143" t="str">
        <f t="shared" si="168"/>
        <v>02.09.02.03.013</v>
      </c>
      <c r="G5402" s="1144"/>
      <c r="H5402" s="1142" t="s">
        <v>5850</v>
      </c>
      <c r="J5402" s="1142" t="str">
        <f t="shared" si="169"/>
        <v>02.09.02.03.013 Sumbat Karet (Untuk 01-02-79-0110)</v>
      </c>
    </row>
    <row r="5403" spans="1:10" x14ac:dyDescent="0.25">
      <c r="A5403" s="1142">
        <v>2</v>
      </c>
      <c r="B5403" s="1142">
        <v>9</v>
      </c>
      <c r="C5403" s="1142">
        <v>2</v>
      </c>
      <c r="D5403" s="1142">
        <v>3</v>
      </c>
      <c r="E5403" s="1142">
        <v>14</v>
      </c>
      <c r="F5403" s="1143" t="str">
        <f t="shared" si="168"/>
        <v>02.09.02.03.014</v>
      </c>
      <c r="G5403" s="1144"/>
      <c r="H5403" s="1142" t="s">
        <v>5851</v>
      </c>
      <c r="J5403" s="1142" t="str">
        <f t="shared" si="169"/>
        <v>02.09.02.03.014 Batang Muai</v>
      </c>
    </row>
    <row r="5404" spans="1:10" x14ac:dyDescent="0.25">
      <c r="A5404" s="1142">
        <v>2</v>
      </c>
      <c r="B5404" s="1142">
        <v>9</v>
      </c>
      <c r="C5404" s="1142">
        <v>2</v>
      </c>
      <c r="D5404" s="1142">
        <v>3</v>
      </c>
      <c r="E5404" s="1142">
        <v>15</v>
      </c>
      <c r="F5404" s="1143" t="str">
        <f t="shared" si="168"/>
        <v>02.09.02.03.015</v>
      </c>
      <c r="G5404" s="1144"/>
      <c r="H5404" s="1142" t="s">
        <v>5852</v>
      </c>
      <c r="J5404" s="1142" t="str">
        <f t="shared" si="169"/>
        <v>02.09.02.03.015 langan Neraca</v>
      </c>
    </row>
    <row r="5405" spans="1:10" x14ac:dyDescent="0.25">
      <c r="A5405" s="1142">
        <v>2</v>
      </c>
      <c r="B5405" s="1142">
        <v>9</v>
      </c>
      <c r="C5405" s="1142">
        <v>2</v>
      </c>
      <c r="D5405" s="1142">
        <v>3</v>
      </c>
      <c r="E5405" s="1142">
        <v>16</v>
      </c>
      <c r="F5405" s="1143" t="str">
        <f t="shared" si="168"/>
        <v>02.09.02.03.016</v>
      </c>
      <c r="G5405" s="1144"/>
      <c r="H5405" s="1142" t="s">
        <v>5853</v>
      </c>
      <c r="J5405" s="1142" t="str">
        <f t="shared" si="169"/>
        <v>02.09.02.03.016 Poros Neraca</v>
      </c>
    </row>
    <row r="5406" spans="1:10" x14ac:dyDescent="0.25">
      <c r="A5406" s="1142">
        <v>2</v>
      </c>
      <c r="B5406" s="1142">
        <v>9</v>
      </c>
      <c r="C5406" s="1142">
        <v>2</v>
      </c>
      <c r="D5406" s="1142">
        <v>3</v>
      </c>
      <c r="E5406" s="1142">
        <v>17</v>
      </c>
      <c r="F5406" s="1143" t="str">
        <f t="shared" si="168"/>
        <v>02.09.02.03.017</v>
      </c>
      <c r="G5406" s="1144"/>
      <c r="H5406" s="1142" t="s">
        <v>5854</v>
      </c>
      <c r="J5406" s="1142" t="str">
        <f t="shared" si="169"/>
        <v>02.09.02.03.017 Mangkok Neraca</v>
      </c>
    </row>
    <row r="5407" spans="1:10" x14ac:dyDescent="0.25">
      <c r="A5407" s="1142">
        <v>2</v>
      </c>
      <c r="B5407" s="1142">
        <v>9</v>
      </c>
      <c r="C5407" s="1142">
        <v>2</v>
      </c>
      <c r="D5407" s="1142">
        <v>3</v>
      </c>
      <c r="E5407" s="1142">
        <v>18</v>
      </c>
      <c r="F5407" s="1143" t="str">
        <f t="shared" si="168"/>
        <v>02.09.02.03.018</v>
      </c>
      <c r="G5407" s="1144"/>
      <c r="H5407" s="1142" t="s">
        <v>5855</v>
      </c>
      <c r="J5407" s="1142" t="str">
        <f t="shared" si="169"/>
        <v>02.09.02.03.018 Jarum Penunjuk</v>
      </c>
    </row>
    <row r="5408" spans="1:10" x14ac:dyDescent="0.25">
      <c r="A5408" s="1142">
        <v>2</v>
      </c>
      <c r="B5408" s="1142">
        <v>9</v>
      </c>
      <c r="C5408" s="1142">
        <v>2</v>
      </c>
      <c r="D5408" s="1142">
        <v>3</v>
      </c>
      <c r="E5408" s="1142">
        <v>19</v>
      </c>
      <c r="F5408" s="1143" t="str">
        <f t="shared" si="168"/>
        <v>02.09.02.03.019</v>
      </c>
      <c r="G5408" s="1144"/>
      <c r="H5408" s="1142" t="s">
        <v>5856</v>
      </c>
      <c r="J5408" s="1142" t="str">
        <f t="shared" si="169"/>
        <v>02.09.02.03.019 Kubus Plastik</v>
      </c>
    </row>
    <row r="5409" spans="1:10" x14ac:dyDescent="0.25">
      <c r="A5409" s="1142">
        <v>2</v>
      </c>
      <c r="B5409" s="1142">
        <v>9</v>
      </c>
      <c r="C5409" s="1142">
        <v>2</v>
      </c>
      <c r="D5409" s="1142">
        <v>3</v>
      </c>
      <c r="E5409" s="1142">
        <v>20</v>
      </c>
      <c r="F5409" s="1143" t="str">
        <f t="shared" si="168"/>
        <v>02.09.02.03.020</v>
      </c>
      <c r="G5409" s="1144"/>
      <c r="H5409" s="1142" t="s">
        <v>5857</v>
      </c>
      <c r="J5409" s="1142" t="str">
        <f t="shared" si="169"/>
        <v>02.09.02.03.020 Kubus Kayu</v>
      </c>
    </row>
    <row r="5410" spans="1:10" x14ac:dyDescent="0.25">
      <c r="A5410" s="1142">
        <v>2</v>
      </c>
      <c r="B5410" s="1142">
        <v>9</v>
      </c>
      <c r="C5410" s="1142">
        <v>2</v>
      </c>
      <c r="D5410" s="1142">
        <v>3</v>
      </c>
      <c r="E5410" s="1142">
        <v>21</v>
      </c>
      <c r="F5410" s="1143" t="str">
        <f t="shared" si="168"/>
        <v>02.09.02.03.021</v>
      </c>
      <c r="G5410" s="1144"/>
      <c r="H5410" s="1142" t="s">
        <v>5858</v>
      </c>
      <c r="J5410" s="1142" t="str">
        <f t="shared" si="169"/>
        <v>02.09.02.03.021 Bola baja</v>
      </c>
    </row>
    <row r="5411" spans="1:10" x14ac:dyDescent="0.25">
      <c r="A5411" s="1142">
        <v>2</v>
      </c>
      <c r="B5411" s="1142">
        <v>9</v>
      </c>
      <c r="C5411" s="1142">
        <v>2</v>
      </c>
      <c r="D5411" s="1142">
        <v>3</v>
      </c>
      <c r="E5411" s="1142">
        <v>22</v>
      </c>
      <c r="F5411" s="1143" t="str">
        <f t="shared" si="168"/>
        <v>02.09.02.03.022</v>
      </c>
      <c r="G5411" s="1144"/>
      <c r="H5411" s="1142" t="s">
        <v>5859</v>
      </c>
      <c r="J5411" s="1142" t="str">
        <f t="shared" si="169"/>
        <v>02.09.02.03.022 Pipa Intai Bias</v>
      </c>
    </row>
    <row r="5412" spans="1:10" x14ac:dyDescent="0.25">
      <c r="A5412" s="1142">
        <v>2</v>
      </c>
      <c r="B5412" s="1142">
        <v>9</v>
      </c>
      <c r="C5412" s="1142">
        <v>2</v>
      </c>
      <c r="D5412" s="1142">
        <v>3</v>
      </c>
      <c r="E5412" s="1142">
        <v>23</v>
      </c>
      <c r="F5412" s="1143" t="str">
        <f t="shared" si="168"/>
        <v>02.09.02.03.023</v>
      </c>
      <c r="G5412" s="1144"/>
      <c r="H5412" s="1142" t="s">
        <v>5860</v>
      </c>
      <c r="J5412" s="1142" t="str">
        <f t="shared" si="169"/>
        <v>02.09.02.03.023 Kontrol Tunggal</v>
      </c>
    </row>
    <row r="5413" spans="1:10" x14ac:dyDescent="0.25">
      <c r="A5413" s="1142">
        <v>2</v>
      </c>
      <c r="B5413" s="1142">
        <v>9</v>
      </c>
      <c r="C5413" s="1142">
        <v>2</v>
      </c>
      <c r="D5413" s="1142">
        <v>3</v>
      </c>
      <c r="E5413" s="1142">
        <v>24</v>
      </c>
      <c r="F5413" s="1143" t="str">
        <f t="shared" si="168"/>
        <v>02.09.02.03.024</v>
      </c>
      <c r="G5413" s="1144"/>
      <c r="H5413" s="1142" t="s">
        <v>5861</v>
      </c>
      <c r="J5413" s="1142" t="str">
        <f t="shared" si="169"/>
        <v>02.09.02.03.024 Kontrol Ganda</v>
      </c>
    </row>
    <row r="5414" spans="1:10" x14ac:dyDescent="0.25">
      <c r="A5414" s="1142">
        <v>2</v>
      </c>
      <c r="B5414" s="1142">
        <v>9</v>
      </c>
      <c r="C5414" s="1142">
        <v>2</v>
      </c>
      <c r="D5414" s="1142">
        <v>3</v>
      </c>
      <c r="E5414" s="1142">
        <v>25</v>
      </c>
      <c r="F5414" s="1143" t="str">
        <f t="shared" si="168"/>
        <v>02.09.02.03.025</v>
      </c>
      <c r="G5414" s="1144"/>
      <c r="H5414" s="1142" t="s">
        <v>5862</v>
      </c>
      <c r="J5414" s="1142" t="str">
        <f t="shared" si="169"/>
        <v>02.09.02.03.025 Pegas</v>
      </c>
    </row>
    <row r="5415" spans="1:10" x14ac:dyDescent="0.25">
      <c r="A5415" s="1142">
        <v>2</v>
      </c>
      <c r="B5415" s="1142">
        <v>9</v>
      </c>
      <c r="C5415" s="1142">
        <v>2</v>
      </c>
      <c r="D5415" s="1142">
        <v>3</v>
      </c>
      <c r="E5415" s="1142">
        <v>26</v>
      </c>
      <c r="F5415" s="1143" t="str">
        <f t="shared" si="168"/>
        <v>02.09.02.03.026</v>
      </c>
      <c r="G5415" s="1144"/>
      <c r="H5415" s="1142" t="s">
        <v>5863</v>
      </c>
      <c r="J5415" s="1142" t="str">
        <f t="shared" si="169"/>
        <v>02.09.02.03.026 Volume Konstan</v>
      </c>
    </row>
    <row r="5416" spans="1:10" x14ac:dyDescent="0.25">
      <c r="A5416" s="1142">
        <v>2</v>
      </c>
      <c r="B5416" s="1142">
        <v>9</v>
      </c>
      <c r="C5416" s="1142">
        <v>2</v>
      </c>
      <c r="D5416" s="1142">
        <v>3</v>
      </c>
      <c r="E5416" s="1142">
        <v>27</v>
      </c>
      <c r="F5416" s="1143" t="str">
        <f t="shared" si="168"/>
        <v>02.09.02.03.027</v>
      </c>
      <c r="G5416" s="1144"/>
      <c r="H5416" s="1142" t="s">
        <v>5864</v>
      </c>
      <c r="J5416" s="1142" t="str">
        <f t="shared" si="169"/>
        <v>02.09.02.03.027 Kawat Damai</v>
      </c>
    </row>
    <row r="5417" spans="1:10" x14ac:dyDescent="0.25">
      <c r="A5417" s="1142">
        <v>2</v>
      </c>
      <c r="B5417" s="1142">
        <v>9</v>
      </c>
      <c r="C5417" s="1142">
        <v>2</v>
      </c>
      <c r="D5417" s="1142">
        <v>3</v>
      </c>
      <c r="E5417" s="1142">
        <v>28</v>
      </c>
      <c r="F5417" s="1143" t="str">
        <f t="shared" si="168"/>
        <v>02.09.02.03.028</v>
      </c>
      <c r="G5417" s="1144"/>
      <c r="H5417" s="1142" t="s">
        <v>5865</v>
      </c>
      <c r="J5417" s="1142" t="str">
        <f t="shared" si="169"/>
        <v>02.09.02.03.028 Turbin Air</v>
      </c>
    </row>
    <row r="5418" spans="1:10" x14ac:dyDescent="0.25">
      <c r="A5418" s="1142">
        <v>2</v>
      </c>
      <c r="B5418" s="1142">
        <v>9</v>
      </c>
      <c r="C5418" s="1142">
        <v>2</v>
      </c>
      <c r="D5418" s="1142">
        <v>3</v>
      </c>
      <c r="E5418" s="1142">
        <v>29</v>
      </c>
      <c r="F5418" s="1143" t="str">
        <f t="shared" si="168"/>
        <v>02.09.02.03.029</v>
      </c>
      <c r="G5418" s="1144"/>
      <c r="H5418" s="1142" t="s">
        <v>5866</v>
      </c>
      <c r="J5418" s="1142" t="str">
        <f t="shared" si="169"/>
        <v>02.09.02.03.029 Klem Plastik</v>
      </c>
    </row>
    <row r="5419" spans="1:10" x14ac:dyDescent="0.25">
      <c r="A5419" s="1142">
        <v>2</v>
      </c>
      <c r="B5419" s="1142">
        <v>9</v>
      </c>
      <c r="C5419" s="1142">
        <v>2</v>
      </c>
      <c r="D5419" s="1142">
        <v>3</v>
      </c>
      <c r="E5419" s="1142">
        <v>30</v>
      </c>
      <c r="F5419" s="1143" t="str">
        <f t="shared" si="168"/>
        <v>02.09.02.03.030</v>
      </c>
      <c r="G5419" s="1144"/>
      <c r="H5419" s="1142" t="s">
        <v>4071</v>
      </c>
      <c r="J5419" s="1142" t="str">
        <f t="shared" si="169"/>
        <v>02.09.02.03.030 Tabung Reaksi</v>
      </c>
    </row>
    <row r="5420" spans="1:10" x14ac:dyDescent="0.25">
      <c r="A5420" s="1142">
        <v>2</v>
      </c>
      <c r="B5420" s="1142">
        <v>9</v>
      </c>
      <c r="C5420" s="1142">
        <v>2</v>
      </c>
      <c r="D5420" s="1142">
        <v>3</v>
      </c>
      <c r="E5420" s="1142">
        <v>31</v>
      </c>
      <c r="F5420" s="1143" t="str">
        <f t="shared" si="168"/>
        <v>02.09.02.03.031</v>
      </c>
      <c r="G5420" s="1144"/>
      <c r="H5420" s="1142" t="s">
        <v>5867</v>
      </c>
      <c r="J5420" s="1142" t="str">
        <f t="shared" si="169"/>
        <v>02.09.02.03.031 Magnet</v>
      </c>
    </row>
    <row r="5421" spans="1:10" x14ac:dyDescent="0.25">
      <c r="A5421" s="1142">
        <v>2</v>
      </c>
      <c r="B5421" s="1142">
        <v>9</v>
      </c>
      <c r="C5421" s="1142">
        <v>2</v>
      </c>
      <c r="D5421" s="1142">
        <v>3</v>
      </c>
      <c r="E5421" s="1142">
        <v>32</v>
      </c>
      <c r="F5421" s="1143" t="str">
        <f t="shared" si="168"/>
        <v>02.09.02.03.032</v>
      </c>
      <c r="G5421" s="1144"/>
      <c r="H5421" s="1142" t="s">
        <v>5868</v>
      </c>
      <c r="J5421" s="1142" t="str">
        <f t="shared" si="169"/>
        <v>02.09.02.03.032 Sistem Optik</v>
      </c>
    </row>
    <row r="5422" spans="1:10" x14ac:dyDescent="0.25">
      <c r="A5422" s="1142">
        <v>2</v>
      </c>
      <c r="B5422" s="1142">
        <v>9</v>
      </c>
      <c r="C5422" s="1142">
        <v>2</v>
      </c>
      <c r="D5422" s="1142">
        <v>3</v>
      </c>
      <c r="E5422" s="1142">
        <v>33</v>
      </c>
      <c r="F5422" s="1143" t="str">
        <f t="shared" si="168"/>
        <v>02.09.02.03.033</v>
      </c>
      <c r="G5422" s="1144"/>
      <c r="H5422" s="1142" t="s">
        <v>5869</v>
      </c>
      <c r="J5422" s="1142" t="str">
        <f t="shared" si="169"/>
        <v>02.09.02.03.033 Isi Kelompok Penyimpanan 1</v>
      </c>
    </row>
    <row r="5423" spans="1:10" x14ac:dyDescent="0.25">
      <c r="A5423" s="1142">
        <v>2</v>
      </c>
      <c r="B5423" s="1142">
        <v>9</v>
      </c>
      <c r="C5423" s="1142">
        <v>2</v>
      </c>
      <c r="D5423" s="1142">
        <v>3</v>
      </c>
      <c r="E5423" s="1142">
        <v>34</v>
      </c>
      <c r="F5423" s="1143" t="str">
        <f t="shared" si="168"/>
        <v>02.09.02.03.034</v>
      </c>
      <c r="G5423" s="1144"/>
      <c r="H5423" s="1142" t="s">
        <v>5870</v>
      </c>
      <c r="J5423" s="1142" t="str">
        <f t="shared" si="169"/>
        <v>02.09.02.03.034 Isi Kelompok Penyimpanan 2</v>
      </c>
    </row>
    <row r="5424" spans="1:10" x14ac:dyDescent="0.25">
      <c r="A5424" s="1142">
        <v>2</v>
      </c>
      <c r="B5424" s="1142">
        <v>9</v>
      </c>
      <c r="C5424" s="1142">
        <v>2</v>
      </c>
      <c r="D5424" s="1142">
        <v>3</v>
      </c>
      <c r="E5424" s="1142">
        <v>35</v>
      </c>
      <c r="F5424" s="1143" t="str">
        <f t="shared" si="168"/>
        <v>02.09.02.03.035</v>
      </c>
      <c r="G5424" s="1144"/>
      <c r="H5424" s="1142" t="s">
        <v>5871</v>
      </c>
      <c r="J5424" s="1142" t="str">
        <f t="shared" si="169"/>
        <v>02.09.02.03.035 Isi Kelompok Penyimpanan 3</v>
      </c>
    </row>
    <row r="5425" spans="1:10" x14ac:dyDescent="0.25">
      <c r="A5425" s="1142">
        <v>2</v>
      </c>
      <c r="B5425" s="1142">
        <v>9</v>
      </c>
      <c r="C5425" s="1142">
        <v>2</v>
      </c>
      <c r="D5425" s="1142">
        <v>3</v>
      </c>
      <c r="E5425" s="1142">
        <v>36</v>
      </c>
      <c r="F5425" s="1143" t="str">
        <f t="shared" si="168"/>
        <v>02.09.02.03.036</v>
      </c>
      <c r="G5425" s="1144"/>
      <c r="H5425" s="1142" t="s">
        <v>5872</v>
      </c>
      <c r="J5425" s="1142" t="str">
        <f t="shared" si="169"/>
        <v>02.09.02.03.036 Isi Kelompok Penyimpanan 4</v>
      </c>
    </row>
    <row r="5426" spans="1:10" x14ac:dyDescent="0.25">
      <c r="A5426" s="1142">
        <v>2</v>
      </c>
      <c r="B5426" s="1142">
        <v>9</v>
      </c>
      <c r="C5426" s="1142">
        <v>2</v>
      </c>
      <c r="D5426" s="1142">
        <v>3</v>
      </c>
      <c r="E5426" s="1142">
        <v>37</v>
      </c>
      <c r="F5426" s="1143" t="str">
        <f t="shared" si="168"/>
        <v>02.09.02.03.037</v>
      </c>
      <c r="G5426" s="1144"/>
      <c r="H5426" s="1142" t="s">
        <v>5873</v>
      </c>
      <c r="J5426" s="1142" t="str">
        <f t="shared" si="169"/>
        <v>02.09.02.03.037 Isi Kelompok Penyimpanan 5</v>
      </c>
    </row>
    <row r="5427" spans="1:10" x14ac:dyDescent="0.25">
      <c r="A5427" s="1142">
        <v>2</v>
      </c>
      <c r="B5427" s="1142">
        <v>9</v>
      </c>
      <c r="C5427" s="1142">
        <v>2</v>
      </c>
      <c r="D5427" s="1142">
        <v>3</v>
      </c>
      <c r="E5427" s="1142">
        <v>38</v>
      </c>
      <c r="F5427" s="1143" t="str">
        <f t="shared" si="168"/>
        <v>02.09.02.03.038</v>
      </c>
      <c r="G5427" s="1144"/>
      <c r="H5427" s="1142" t="s">
        <v>5874</v>
      </c>
      <c r="J5427" s="1142" t="str">
        <f t="shared" si="169"/>
        <v>02.09.02.03.038 Isi Kelompok Penyimpanan 6</v>
      </c>
    </row>
    <row r="5428" spans="1:10" x14ac:dyDescent="0.25">
      <c r="A5428" s="1142">
        <v>2</v>
      </c>
      <c r="B5428" s="1142">
        <v>9</v>
      </c>
      <c r="C5428" s="1142">
        <v>2</v>
      </c>
      <c r="D5428" s="1142">
        <v>3</v>
      </c>
      <c r="E5428" s="1142">
        <v>39</v>
      </c>
      <c r="F5428" s="1143" t="str">
        <f t="shared" si="168"/>
        <v>02.09.02.03.039</v>
      </c>
      <c r="G5428" s="1144"/>
      <c r="H5428" s="1142" t="s">
        <v>5875</v>
      </c>
      <c r="J5428" s="1142" t="str">
        <f t="shared" si="169"/>
        <v>02.09.02.03.039 Isi Kelompok Penyimpanan 7</v>
      </c>
    </row>
    <row r="5429" spans="1:10" x14ac:dyDescent="0.25">
      <c r="A5429" s="1142">
        <v>2</v>
      </c>
      <c r="B5429" s="1142">
        <v>9</v>
      </c>
      <c r="C5429" s="1142">
        <v>2</v>
      </c>
      <c r="D5429" s="1142">
        <v>3</v>
      </c>
      <c r="E5429" s="1142">
        <v>40</v>
      </c>
      <c r="F5429" s="1143" t="str">
        <f t="shared" si="168"/>
        <v>02.09.02.03.040</v>
      </c>
      <c r="G5429" s="1144"/>
      <c r="H5429" s="1142" t="s">
        <v>5876</v>
      </c>
      <c r="J5429" s="1142" t="str">
        <f t="shared" si="169"/>
        <v>02.09.02.03.040 Tutup Penyimpanan 21415</v>
      </c>
    </row>
    <row r="5430" spans="1:10" x14ac:dyDescent="0.25">
      <c r="A5430" s="1142">
        <v>2</v>
      </c>
      <c r="B5430" s="1142">
        <v>9</v>
      </c>
      <c r="C5430" s="1142">
        <v>2</v>
      </c>
      <c r="D5430" s="1142">
        <v>3</v>
      </c>
      <c r="E5430" s="1142">
        <v>41</v>
      </c>
      <c r="F5430" s="1143" t="str">
        <f t="shared" si="168"/>
        <v>02.09.02.03.041</v>
      </c>
      <c r="G5430" s="1144"/>
      <c r="H5430" s="1142" t="s">
        <v>5877</v>
      </c>
      <c r="J5430" s="1142" t="str">
        <f t="shared" si="169"/>
        <v>02.09.02.03.041 Kelompok Penyimpanan/Laci 8</v>
      </c>
    </row>
    <row r="5431" spans="1:10" x14ac:dyDescent="0.25">
      <c r="A5431" s="1142">
        <v>2</v>
      </c>
      <c r="B5431" s="1142">
        <v>9</v>
      </c>
      <c r="C5431" s="1142">
        <v>2</v>
      </c>
      <c r="D5431" s="1142">
        <v>3</v>
      </c>
      <c r="E5431" s="1142">
        <v>42</v>
      </c>
      <c r="F5431" s="1143" t="str">
        <f t="shared" si="168"/>
        <v>02.09.02.03.042</v>
      </c>
      <c r="G5431" s="1144"/>
      <c r="H5431" s="1142" t="s">
        <v>5878</v>
      </c>
      <c r="J5431" s="1142" t="str">
        <f t="shared" si="169"/>
        <v>02.09.02.03.042 Tutup Penyimpanan 3</v>
      </c>
    </row>
    <row r="5432" spans="1:10" x14ac:dyDescent="0.25">
      <c r="A5432" s="1142">
        <v>2</v>
      </c>
      <c r="B5432" s="1142">
        <v>9</v>
      </c>
      <c r="C5432" s="1142">
        <v>2</v>
      </c>
      <c r="D5432" s="1142">
        <v>3</v>
      </c>
      <c r="E5432" s="1142">
        <v>43</v>
      </c>
      <c r="F5432" s="1143" t="str">
        <f t="shared" si="168"/>
        <v>02.09.02.03.043</v>
      </c>
      <c r="G5432" s="1144"/>
      <c r="H5432" s="1142" t="s">
        <v>5879</v>
      </c>
      <c r="J5432" s="1142" t="str">
        <f t="shared" si="169"/>
        <v>02.09.02.03.043 Tutup Penyimpanan 7</v>
      </c>
    </row>
    <row r="5433" spans="1:10" x14ac:dyDescent="0.25">
      <c r="A5433" s="1142">
        <v>2</v>
      </c>
      <c r="B5433" s="1142">
        <v>9</v>
      </c>
      <c r="C5433" s="1142">
        <v>2</v>
      </c>
      <c r="D5433" s="1142">
        <v>3</v>
      </c>
      <c r="E5433" s="1142">
        <v>44</v>
      </c>
      <c r="F5433" s="1143" t="str">
        <f t="shared" si="168"/>
        <v>02.09.02.03.044</v>
      </c>
      <c r="G5433" s="1144"/>
      <c r="H5433" s="1142" t="s">
        <v>5880</v>
      </c>
      <c r="J5433" s="1142" t="str">
        <f t="shared" si="169"/>
        <v>02.09.02.03.044 Pedoman Guru</v>
      </c>
    </row>
    <row r="5434" spans="1:10" x14ac:dyDescent="0.25">
      <c r="A5434" s="1142">
        <v>2</v>
      </c>
      <c r="B5434" s="1142">
        <v>9</v>
      </c>
      <c r="C5434" s="1142">
        <v>2</v>
      </c>
      <c r="D5434" s="1142">
        <v>3</v>
      </c>
      <c r="E5434" s="1142">
        <v>45</v>
      </c>
      <c r="F5434" s="1143" t="str">
        <f t="shared" si="168"/>
        <v>02.09.02.03.045</v>
      </c>
      <c r="G5434" s="1144"/>
      <c r="H5434" s="1142" t="s">
        <v>5881</v>
      </c>
      <c r="J5434" s="1142" t="str">
        <f t="shared" si="169"/>
        <v>02.09.02.03.045 Petunjuk Percobaan</v>
      </c>
    </row>
    <row r="5435" spans="1:10" x14ac:dyDescent="0.25">
      <c r="A5435" s="1142">
        <v>2</v>
      </c>
      <c r="B5435" s="1142">
        <v>9</v>
      </c>
      <c r="C5435" s="1142">
        <v>2</v>
      </c>
      <c r="D5435" s="1142">
        <v>3</v>
      </c>
      <c r="E5435" s="1142">
        <v>46</v>
      </c>
      <c r="F5435" s="1143" t="str">
        <f t="shared" si="168"/>
        <v>02.09.02.03.046</v>
      </c>
      <c r="G5435" s="1144"/>
      <c r="H5435" s="1142" t="s">
        <v>5882</v>
      </c>
      <c r="J5435" s="1142" t="str">
        <f t="shared" si="169"/>
        <v>02.09.02.03.046 ALat Peraga IPA Dasar Lain-lain</v>
      </c>
    </row>
    <row r="5436" spans="1:10" x14ac:dyDescent="0.25">
      <c r="A5436" s="1142">
        <v>2</v>
      </c>
      <c r="B5436" s="1142">
        <v>9</v>
      </c>
      <c r="C5436" s="1142">
        <v>2</v>
      </c>
      <c r="D5436" s="1142">
        <v>4</v>
      </c>
      <c r="E5436" s="1142">
        <v>1</v>
      </c>
      <c r="F5436" s="1143" t="str">
        <f t="shared" si="168"/>
        <v>02.09.02.04.001</v>
      </c>
      <c r="G5436" s="1144"/>
      <c r="H5436" s="1142" t="s">
        <v>5883</v>
      </c>
      <c r="J5436" s="1142" t="str">
        <f t="shared" si="169"/>
        <v>02.09.02.04.001 Kerangka Karet</v>
      </c>
    </row>
    <row r="5437" spans="1:10" x14ac:dyDescent="0.25">
      <c r="A5437" s="1142">
        <v>2</v>
      </c>
      <c r="B5437" s="1142">
        <v>9</v>
      </c>
      <c r="C5437" s="1142">
        <v>2</v>
      </c>
      <c r="D5437" s="1142">
        <v>4</v>
      </c>
      <c r="E5437" s="1142">
        <v>2</v>
      </c>
      <c r="F5437" s="1143" t="str">
        <f t="shared" si="168"/>
        <v>02.09.02.04.002</v>
      </c>
      <c r="G5437" s="1144"/>
      <c r="H5437" s="1142" t="s">
        <v>5884</v>
      </c>
      <c r="J5437" s="1142" t="str">
        <f t="shared" si="169"/>
        <v>02.09.02.04.002 Model Tenkorang</v>
      </c>
    </row>
    <row r="5438" spans="1:10" x14ac:dyDescent="0.25">
      <c r="A5438" s="1142">
        <v>2</v>
      </c>
      <c r="B5438" s="1142">
        <v>9</v>
      </c>
      <c r="C5438" s="1142">
        <v>2</v>
      </c>
      <c r="D5438" s="1142">
        <v>4</v>
      </c>
      <c r="E5438" s="1142">
        <v>3</v>
      </c>
      <c r="F5438" s="1143" t="str">
        <f t="shared" si="168"/>
        <v>02.09.02.04.003</v>
      </c>
      <c r="G5438" s="1144"/>
      <c r="H5438" s="1142" t="s">
        <v>5885</v>
      </c>
      <c r="J5438" s="1142" t="str">
        <f t="shared" si="169"/>
        <v>02.09.02.04.003 Model Lidah</v>
      </c>
    </row>
    <row r="5439" spans="1:10" x14ac:dyDescent="0.25">
      <c r="A5439" s="1142">
        <v>2</v>
      </c>
      <c r="B5439" s="1142">
        <v>9</v>
      </c>
      <c r="C5439" s="1142">
        <v>2</v>
      </c>
      <c r="D5439" s="1142">
        <v>4</v>
      </c>
      <c r="E5439" s="1142">
        <v>4</v>
      </c>
      <c r="F5439" s="1143" t="str">
        <f t="shared" si="168"/>
        <v>02.09.02.04.004</v>
      </c>
      <c r="G5439" s="1144"/>
      <c r="H5439" s="1142" t="s">
        <v>5886</v>
      </c>
      <c r="J5439" s="1142" t="str">
        <f t="shared" si="169"/>
        <v>02.09.02.04.004 Model Torso Wanita</v>
      </c>
    </row>
    <row r="5440" spans="1:10" x14ac:dyDescent="0.25">
      <c r="A5440" s="1142">
        <v>2</v>
      </c>
      <c r="B5440" s="1142">
        <v>9</v>
      </c>
      <c r="C5440" s="1142">
        <v>2</v>
      </c>
      <c r="D5440" s="1142">
        <v>4</v>
      </c>
      <c r="E5440" s="1142">
        <v>5</v>
      </c>
      <c r="F5440" s="1143" t="str">
        <f t="shared" si="168"/>
        <v>02.09.02.04.005</v>
      </c>
      <c r="G5440" s="1144"/>
      <c r="H5440" s="1142" t="s">
        <v>5887</v>
      </c>
      <c r="J5440" s="1142" t="str">
        <f t="shared" si="169"/>
        <v>02.09.02.04.005 Model Jantung</v>
      </c>
    </row>
    <row r="5441" spans="1:10" x14ac:dyDescent="0.25">
      <c r="A5441" s="1142">
        <v>2</v>
      </c>
      <c r="B5441" s="1142">
        <v>9</v>
      </c>
      <c r="C5441" s="1142">
        <v>2</v>
      </c>
      <c r="D5441" s="1142">
        <v>4</v>
      </c>
      <c r="E5441" s="1142">
        <v>6</v>
      </c>
      <c r="F5441" s="1143" t="str">
        <f t="shared" si="168"/>
        <v>02.09.02.04.006</v>
      </c>
      <c r="G5441" s="1144"/>
      <c r="H5441" s="1142" t="s">
        <v>5888</v>
      </c>
      <c r="J5441" s="1142" t="str">
        <f t="shared" si="169"/>
        <v>02.09.02.04.006 Model Rahang Gigi</v>
      </c>
    </row>
    <row r="5442" spans="1:10" x14ac:dyDescent="0.25">
      <c r="A5442" s="1142">
        <v>2</v>
      </c>
      <c r="B5442" s="1142">
        <v>9</v>
      </c>
      <c r="C5442" s="1142">
        <v>2</v>
      </c>
      <c r="D5442" s="1142">
        <v>4</v>
      </c>
      <c r="E5442" s="1142">
        <v>7</v>
      </c>
      <c r="F5442" s="1143" t="str">
        <f t="shared" si="168"/>
        <v>02.09.02.04.007</v>
      </c>
      <c r="G5442" s="1144"/>
      <c r="H5442" s="1142" t="s">
        <v>5889</v>
      </c>
      <c r="J5442" s="1142" t="str">
        <f t="shared" si="169"/>
        <v>02.09.02.04.007 Model Pencernaan Makanan</v>
      </c>
    </row>
    <row r="5443" spans="1:10" x14ac:dyDescent="0.25">
      <c r="A5443" s="1142">
        <v>2</v>
      </c>
      <c r="B5443" s="1142">
        <v>9</v>
      </c>
      <c r="C5443" s="1142">
        <v>2</v>
      </c>
      <c r="D5443" s="1142">
        <v>4</v>
      </c>
      <c r="E5443" s="1142">
        <v>8</v>
      </c>
      <c r="F5443" s="1143" t="str">
        <f t="shared" si="168"/>
        <v>02.09.02.04.008</v>
      </c>
      <c r="G5443" s="1144"/>
      <c r="H5443" s="1142" t="s">
        <v>5890</v>
      </c>
      <c r="J5443" s="1142" t="str">
        <f t="shared" si="169"/>
        <v>02.09.02.04.008 Model Mata</v>
      </c>
    </row>
    <row r="5444" spans="1:10" x14ac:dyDescent="0.25">
      <c r="A5444" s="1142">
        <v>2</v>
      </c>
      <c r="B5444" s="1142">
        <v>9</v>
      </c>
      <c r="C5444" s="1142">
        <v>2</v>
      </c>
      <c r="D5444" s="1142">
        <v>4</v>
      </c>
      <c r="E5444" s="1142">
        <v>9</v>
      </c>
      <c r="F5444" s="1143" t="str">
        <f t="shared" ref="F5444:F5507" si="170">IF(A5444&lt;&gt;"",RIGHT("0"&amp;A5444,2)&amp;"."&amp;RIGHT("0"&amp;B5444,2)&amp;"."&amp;RIGHT("0"&amp;C5444,2)&amp;"."&amp;RIGHT("0"&amp;D5444,2)&amp;"."&amp;IF(LEN(E5444)&lt;3,RIGHT("00"&amp;E5444,3),E5444),"")</f>
        <v>02.09.02.04.009</v>
      </c>
      <c r="G5444" s="1144"/>
      <c r="H5444" s="1142" t="s">
        <v>5891</v>
      </c>
      <c r="J5444" s="1142" t="str">
        <f t="shared" ref="J5444:J5507" si="171">F5444&amp;" "&amp;H5444</f>
        <v>02.09.02.04.009 Model Kuda</v>
      </c>
    </row>
    <row r="5445" spans="1:10" x14ac:dyDescent="0.25">
      <c r="A5445" s="1142">
        <v>2</v>
      </c>
      <c r="B5445" s="1142">
        <v>9</v>
      </c>
      <c r="C5445" s="1142">
        <v>2</v>
      </c>
      <c r="D5445" s="1142">
        <v>4</v>
      </c>
      <c r="E5445" s="1142">
        <v>10</v>
      </c>
      <c r="F5445" s="1143" t="str">
        <f t="shared" si="170"/>
        <v>02.09.02.04.010</v>
      </c>
      <c r="G5445" s="1144"/>
      <c r="H5445" s="1142" t="s">
        <v>5892</v>
      </c>
      <c r="J5445" s="1142" t="str">
        <f t="shared" si="171"/>
        <v>02.09.02.04.010 Model Lembu</v>
      </c>
    </row>
    <row r="5446" spans="1:10" x14ac:dyDescent="0.25">
      <c r="A5446" s="1142">
        <v>2</v>
      </c>
      <c r="B5446" s="1142">
        <v>9</v>
      </c>
      <c r="C5446" s="1142">
        <v>2</v>
      </c>
      <c r="D5446" s="1142">
        <v>4</v>
      </c>
      <c r="E5446" s="1142">
        <v>11</v>
      </c>
      <c r="F5446" s="1143" t="str">
        <f t="shared" si="170"/>
        <v>02.09.02.04.011</v>
      </c>
      <c r="G5446" s="1144"/>
      <c r="H5446" s="1142" t="s">
        <v>5893</v>
      </c>
      <c r="J5446" s="1142" t="str">
        <f t="shared" si="171"/>
        <v>02.09.02.04.011 Model Torso Mini</v>
      </c>
    </row>
    <row r="5447" spans="1:10" x14ac:dyDescent="0.25">
      <c r="A5447" s="1142">
        <v>2</v>
      </c>
      <c r="B5447" s="1142">
        <v>9</v>
      </c>
      <c r="C5447" s="1142">
        <v>2</v>
      </c>
      <c r="D5447" s="1142">
        <v>4</v>
      </c>
      <c r="E5447" s="1142">
        <v>12</v>
      </c>
      <c r="F5447" s="1143" t="str">
        <f t="shared" si="170"/>
        <v>02.09.02.04.012</v>
      </c>
      <c r="G5447" s="1144"/>
      <c r="H5447" s="1142" t="s">
        <v>5894</v>
      </c>
      <c r="J5447" s="1142" t="str">
        <f t="shared" si="171"/>
        <v>02.09.02.04.012 Mistar</v>
      </c>
    </row>
    <row r="5448" spans="1:10" x14ac:dyDescent="0.25">
      <c r="A5448" s="1142">
        <v>2</v>
      </c>
      <c r="B5448" s="1142">
        <v>9</v>
      </c>
      <c r="C5448" s="1142">
        <v>2</v>
      </c>
      <c r="D5448" s="1142">
        <v>4</v>
      </c>
      <c r="E5448" s="1142">
        <v>13</v>
      </c>
      <c r="F5448" s="1143" t="str">
        <f t="shared" si="170"/>
        <v>02.09.02.04.013</v>
      </c>
      <c r="G5448" s="1144"/>
      <c r="H5448" s="1142" t="s">
        <v>5895</v>
      </c>
      <c r="J5448" s="1142" t="str">
        <f t="shared" si="171"/>
        <v>02.09.02.04.013 Bujur Sangkar 1 Cm2</v>
      </c>
    </row>
    <row r="5449" spans="1:10" x14ac:dyDescent="0.25">
      <c r="A5449" s="1142">
        <v>2</v>
      </c>
      <c r="B5449" s="1142">
        <v>9</v>
      </c>
      <c r="C5449" s="1142">
        <v>2</v>
      </c>
      <c r="D5449" s="1142">
        <v>4</v>
      </c>
      <c r="E5449" s="1142">
        <v>14</v>
      </c>
      <c r="F5449" s="1143" t="str">
        <f t="shared" si="170"/>
        <v>02.09.02.04.014</v>
      </c>
      <c r="G5449" s="1144"/>
      <c r="H5449" s="1142" t="s">
        <v>5896</v>
      </c>
      <c r="J5449" s="1142" t="str">
        <f t="shared" si="171"/>
        <v>02.09.02.04.014 Bujur Sangkar 1 Dm2</v>
      </c>
    </row>
    <row r="5450" spans="1:10" x14ac:dyDescent="0.25">
      <c r="A5450" s="1142">
        <v>2</v>
      </c>
      <c r="B5450" s="1142">
        <v>9</v>
      </c>
      <c r="C5450" s="1142">
        <v>2</v>
      </c>
      <c r="D5450" s="1142">
        <v>4</v>
      </c>
      <c r="E5450" s="1142">
        <v>15</v>
      </c>
      <c r="F5450" s="1143" t="str">
        <f t="shared" si="170"/>
        <v>02.09.02.04.015</v>
      </c>
      <c r="G5450" s="1144"/>
      <c r="H5450" s="1142" t="s">
        <v>5897</v>
      </c>
      <c r="J5450" s="1142" t="str">
        <f t="shared" si="171"/>
        <v>02.09.02.04.015 Kubus 1 Cm3</v>
      </c>
    </row>
    <row r="5451" spans="1:10" x14ac:dyDescent="0.25">
      <c r="A5451" s="1142">
        <v>2</v>
      </c>
      <c r="B5451" s="1142">
        <v>9</v>
      </c>
      <c r="C5451" s="1142">
        <v>2</v>
      </c>
      <c r="D5451" s="1142">
        <v>4</v>
      </c>
      <c r="E5451" s="1142">
        <v>16</v>
      </c>
      <c r="F5451" s="1143" t="str">
        <f t="shared" si="170"/>
        <v>02.09.02.04.016</v>
      </c>
      <c r="G5451" s="1144"/>
      <c r="H5451" s="1142" t="s">
        <v>5898</v>
      </c>
      <c r="J5451" s="1142" t="str">
        <f t="shared" si="171"/>
        <v>02.09.02.04.016 Gelas Ukur</v>
      </c>
    </row>
    <row r="5452" spans="1:10" x14ac:dyDescent="0.25">
      <c r="A5452" s="1142">
        <v>2</v>
      </c>
      <c r="B5452" s="1142">
        <v>9</v>
      </c>
      <c r="C5452" s="1142">
        <v>2</v>
      </c>
      <c r="D5452" s="1142">
        <v>4</v>
      </c>
      <c r="E5452" s="1142">
        <v>17</v>
      </c>
      <c r="F5452" s="1143" t="str">
        <f t="shared" si="170"/>
        <v>02.09.02.04.017</v>
      </c>
      <c r="G5452" s="1144"/>
      <c r="H5452" s="1142" t="s">
        <v>5899</v>
      </c>
      <c r="J5452" s="1142" t="str">
        <f t="shared" si="171"/>
        <v>02.09.02.04.017 Pipet Tetes</v>
      </c>
    </row>
    <row r="5453" spans="1:10" x14ac:dyDescent="0.25">
      <c r="A5453" s="1142">
        <v>2</v>
      </c>
      <c r="B5453" s="1142">
        <v>9</v>
      </c>
      <c r="C5453" s="1142">
        <v>2</v>
      </c>
      <c r="D5453" s="1142">
        <v>4</v>
      </c>
      <c r="E5453" s="1142">
        <v>18</v>
      </c>
      <c r="F5453" s="1143" t="str">
        <f t="shared" si="170"/>
        <v>02.09.02.04.018</v>
      </c>
      <c r="G5453" s="1144"/>
      <c r="H5453" s="1142" t="s">
        <v>5900</v>
      </c>
      <c r="J5453" s="1142" t="str">
        <f t="shared" si="171"/>
        <v>02.09.02.04.018 Botol Plastik</v>
      </c>
    </row>
    <row r="5454" spans="1:10" x14ac:dyDescent="0.25">
      <c r="A5454" s="1142">
        <v>2</v>
      </c>
      <c r="B5454" s="1142">
        <v>9</v>
      </c>
      <c r="C5454" s="1142">
        <v>2</v>
      </c>
      <c r="D5454" s="1142">
        <v>4</v>
      </c>
      <c r="E5454" s="1142">
        <v>19</v>
      </c>
      <c r="F5454" s="1143" t="str">
        <f t="shared" si="170"/>
        <v>02.09.02.04.019</v>
      </c>
      <c r="G5454" s="1144"/>
      <c r="H5454" s="1142" t="s">
        <v>5610</v>
      </c>
      <c r="J5454" s="1142" t="str">
        <f t="shared" si="171"/>
        <v>02.09.02.04.019 Statip</v>
      </c>
    </row>
    <row r="5455" spans="1:10" x14ac:dyDescent="0.25">
      <c r="A5455" s="1142">
        <v>2</v>
      </c>
      <c r="B5455" s="1142">
        <v>9</v>
      </c>
      <c r="C5455" s="1142">
        <v>2</v>
      </c>
      <c r="D5455" s="1142">
        <v>4</v>
      </c>
      <c r="E5455" s="1142">
        <v>20</v>
      </c>
      <c r="F5455" s="1143" t="str">
        <f t="shared" si="170"/>
        <v>02.09.02.04.020</v>
      </c>
      <c r="G5455" s="1144"/>
      <c r="H5455" s="1142" t="s">
        <v>5901</v>
      </c>
      <c r="J5455" s="1142" t="str">
        <f t="shared" si="171"/>
        <v>02.09.02.04.020 Klem Rangkap</v>
      </c>
    </row>
    <row r="5456" spans="1:10" x14ac:dyDescent="0.25">
      <c r="A5456" s="1142">
        <v>2</v>
      </c>
      <c r="B5456" s="1142">
        <v>9</v>
      </c>
      <c r="C5456" s="1142">
        <v>2</v>
      </c>
      <c r="D5456" s="1142">
        <v>4</v>
      </c>
      <c r="E5456" s="1142">
        <v>21</v>
      </c>
      <c r="F5456" s="1143" t="str">
        <f t="shared" si="170"/>
        <v>02.09.02.04.021</v>
      </c>
      <c r="G5456" s="1144"/>
      <c r="H5456" s="1142" t="s">
        <v>5902</v>
      </c>
      <c r="J5456" s="1142" t="str">
        <f t="shared" si="171"/>
        <v>02.09.02.04.021 Batu timbangan</v>
      </c>
    </row>
    <row r="5457" spans="1:10" x14ac:dyDescent="0.25">
      <c r="A5457" s="1142">
        <v>2</v>
      </c>
      <c r="B5457" s="1142">
        <v>9</v>
      </c>
      <c r="C5457" s="1142">
        <v>2</v>
      </c>
      <c r="D5457" s="1142">
        <v>4</v>
      </c>
      <c r="E5457" s="1142">
        <v>22</v>
      </c>
      <c r="F5457" s="1143" t="str">
        <f t="shared" si="170"/>
        <v>02.09.02.04.022</v>
      </c>
      <c r="G5457" s="1144"/>
      <c r="H5457" s="1142" t="s">
        <v>5903</v>
      </c>
      <c r="J5457" s="1142" t="str">
        <f t="shared" si="171"/>
        <v>02.09.02.04.022 Gelas minum</v>
      </c>
    </row>
    <row r="5458" spans="1:10" x14ac:dyDescent="0.25">
      <c r="A5458" s="1142">
        <v>2</v>
      </c>
      <c r="B5458" s="1142">
        <v>9</v>
      </c>
      <c r="C5458" s="1142">
        <v>2</v>
      </c>
      <c r="D5458" s="1142">
        <v>4</v>
      </c>
      <c r="E5458" s="1142">
        <v>23</v>
      </c>
      <c r="F5458" s="1143" t="str">
        <f t="shared" si="170"/>
        <v>02.09.02.04.023</v>
      </c>
      <c r="G5458" s="1144"/>
      <c r="H5458" s="1142" t="s">
        <v>5904</v>
      </c>
      <c r="J5458" s="1142" t="str">
        <f t="shared" si="171"/>
        <v>02.09.02.04.023 Labu Erien Mayer</v>
      </c>
    </row>
    <row r="5459" spans="1:10" x14ac:dyDescent="0.25">
      <c r="A5459" s="1142">
        <v>2</v>
      </c>
      <c r="B5459" s="1142">
        <v>9</v>
      </c>
      <c r="C5459" s="1142">
        <v>2</v>
      </c>
      <c r="D5459" s="1142">
        <v>4</v>
      </c>
      <c r="E5459" s="1142">
        <v>24</v>
      </c>
      <c r="F5459" s="1143" t="str">
        <f t="shared" si="170"/>
        <v>02.09.02.04.024</v>
      </c>
      <c r="G5459" s="1144"/>
      <c r="H5459" s="1142" t="s">
        <v>4091</v>
      </c>
      <c r="J5459" s="1142" t="str">
        <f t="shared" si="171"/>
        <v>02.09.02.04.024 Corong</v>
      </c>
    </row>
    <row r="5460" spans="1:10" x14ac:dyDescent="0.25">
      <c r="A5460" s="1142">
        <v>2</v>
      </c>
      <c r="B5460" s="1142">
        <v>9</v>
      </c>
      <c r="C5460" s="1142">
        <v>2</v>
      </c>
      <c r="D5460" s="1142">
        <v>4</v>
      </c>
      <c r="E5460" s="1142">
        <v>25</v>
      </c>
      <c r="F5460" s="1143" t="str">
        <f t="shared" si="170"/>
        <v>02.09.02.04.025</v>
      </c>
      <c r="G5460" s="1144"/>
      <c r="H5460" s="1142" t="s">
        <v>5795</v>
      </c>
      <c r="J5460" s="1142" t="str">
        <f t="shared" si="171"/>
        <v>02.09.02.04.025 Pipa Plastik</v>
      </c>
    </row>
    <row r="5461" spans="1:10" x14ac:dyDescent="0.25">
      <c r="A5461" s="1142">
        <v>2</v>
      </c>
      <c r="B5461" s="1142">
        <v>9</v>
      </c>
      <c r="C5461" s="1142">
        <v>2</v>
      </c>
      <c r="D5461" s="1142">
        <v>4</v>
      </c>
      <c r="E5461" s="1142">
        <v>26</v>
      </c>
      <c r="F5461" s="1143" t="str">
        <f t="shared" si="170"/>
        <v>02.09.02.04.026</v>
      </c>
      <c r="G5461" s="1144"/>
      <c r="H5461" s="1142" t="s">
        <v>1361</v>
      </c>
      <c r="J5461" s="1142" t="str">
        <f t="shared" si="171"/>
        <v>02.09.02.04.026 Bak Air</v>
      </c>
    </row>
    <row r="5462" spans="1:10" x14ac:dyDescent="0.25">
      <c r="A5462" s="1142">
        <v>2</v>
      </c>
      <c r="B5462" s="1142">
        <v>9</v>
      </c>
      <c r="C5462" s="1142">
        <v>2</v>
      </c>
      <c r="D5462" s="1142">
        <v>4</v>
      </c>
      <c r="E5462" s="1142">
        <v>27</v>
      </c>
      <c r="F5462" s="1143" t="str">
        <f t="shared" si="170"/>
        <v>02.09.02.04.027</v>
      </c>
      <c r="G5462" s="1144"/>
      <c r="H5462" s="1142" t="s">
        <v>5905</v>
      </c>
      <c r="J5462" s="1142" t="str">
        <f t="shared" si="171"/>
        <v>02.09.02.04.027 Sumbat Erlemenyer</v>
      </c>
    </row>
    <row r="5463" spans="1:10" x14ac:dyDescent="0.25">
      <c r="A5463" s="1142">
        <v>2</v>
      </c>
      <c r="B5463" s="1142">
        <v>9</v>
      </c>
      <c r="C5463" s="1142">
        <v>2</v>
      </c>
      <c r="D5463" s="1142">
        <v>4</v>
      </c>
      <c r="E5463" s="1142">
        <v>28</v>
      </c>
      <c r="F5463" s="1143" t="str">
        <f t="shared" si="170"/>
        <v>02.09.02.04.028</v>
      </c>
      <c r="G5463" s="1144"/>
      <c r="H5463" s="1142" t="s">
        <v>5906</v>
      </c>
      <c r="J5463" s="1142" t="str">
        <f t="shared" si="171"/>
        <v>02.09.02.04.028 Bendera dan Gabus</v>
      </c>
    </row>
    <row r="5464" spans="1:10" x14ac:dyDescent="0.25">
      <c r="A5464" s="1142">
        <v>2</v>
      </c>
      <c r="B5464" s="1142">
        <v>9</v>
      </c>
      <c r="C5464" s="1142">
        <v>2</v>
      </c>
      <c r="D5464" s="1142">
        <v>4</v>
      </c>
      <c r="E5464" s="1142">
        <v>29</v>
      </c>
      <c r="F5464" s="1143" t="str">
        <f t="shared" si="170"/>
        <v>02.09.02.04.029</v>
      </c>
      <c r="G5464" s="1144"/>
      <c r="H5464" s="1142" t="s">
        <v>5907</v>
      </c>
      <c r="J5464" s="1142" t="str">
        <f t="shared" si="171"/>
        <v>02.09.02.04.029 Lilin</v>
      </c>
    </row>
    <row r="5465" spans="1:10" x14ac:dyDescent="0.25">
      <c r="A5465" s="1142">
        <v>2</v>
      </c>
      <c r="B5465" s="1142">
        <v>9</v>
      </c>
      <c r="C5465" s="1142">
        <v>2</v>
      </c>
      <c r="D5465" s="1142">
        <v>4</v>
      </c>
      <c r="E5465" s="1142">
        <v>30</v>
      </c>
      <c r="F5465" s="1143" t="str">
        <f t="shared" si="170"/>
        <v>02.09.02.04.030</v>
      </c>
      <c r="G5465" s="1144"/>
      <c r="H5465" s="1142" t="s">
        <v>5908</v>
      </c>
      <c r="J5465" s="1142" t="str">
        <f t="shared" si="171"/>
        <v>02.09.02.04.030 Balon Karet</v>
      </c>
    </row>
    <row r="5466" spans="1:10" x14ac:dyDescent="0.25">
      <c r="A5466" s="1142">
        <v>2</v>
      </c>
      <c r="B5466" s="1142">
        <v>9</v>
      </c>
      <c r="C5466" s="1142">
        <v>2</v>
      </c>
      <c r="D5466" s="1142">
        <v>4</v>
      </c>
      <c r="E5466" s="1142">
        <v>31</v>
      </c>
      <c r="F5466" s="1143" t="str">
        <f t="shared" si="170"/>
        <v>02.09.02.04.031</v>
      </c>
      <c r="G5466" s="1144"/>
      <c r="H5466" s="1142" t="s">
        <v>5909</v>
      </c>
      <c r="J5466" s="1142" t="str">
        <f t="shared" si="171"/>
        <v>02.09.02.04.031 Buku</v>
      </c>
    </row>
    <row r="5467" spans="1:10" x14ac:dyDescent="0.25">
      <c r="A5467" s="1142">
        <v>2</v>
      </c>
      <c r="B5467" s="1142">
        <v>9</v>
      </c>
      <c r="C5467" s="1142">
        <v>2</v>
      </c>
      <c r="D5467" s="1142">
        <v>4</v>
      </c>
      <c r="E5467" s="1142">
        <v>32</v>
      </c>
      <c r="F5467" s="1143" t="str">
        <f t="shared" si="170"/>
        <v>02.09.02.04.032</v>
      </c>
      <c r="G5467" s="1144"/>
      <c r="H5467" s="1142" t="s">
        <v>5910</v>
      </c>
      <c r="J5467" s="1142" t="str">
        <f t="shared" si="171"/>
        <v>02.09.02.04.032 Cawan Alumunium</v>
      </c>
    </row>
    <row r="5468" spans="1:10" x14ac:dyDescent="0.25">
      <c r="A5468" s="1142">
        <v>2</v>
      </c>
      <c r="B5468" s="1142">
        <v>9</v>
      </c>
      <c r="C5468" s="1142">
        <v>2</v>
      </c>
      <c r="D5468" s="1142">
        <v>4</v>
      </c>
      <c r="E5468" s="1142">
        <v>33</v>
      </c>
      <c r="F5468" s="1143" t="str">
        <f t="shared" si="170"/>
        <v>02.09.02.04.033</v>
      </c>
      <c r="G5468" s="1144"/>
      <c r="H5468" s="1142" t="s">
        <v>5911</v>
      </c>
      <c r="J5468" s="1142" t="str">
        <f t="shared" si="171"/>
        <v>02.09.02.04.033 Ember (Pot)</v>
      </c>
    </row>
    <row r="5469" spans="1:10" x14ac:dyDescent="0.25">
      <c r="A5469" s="1142">
        <v>2</v>
      </c>
      <c r="B5469" s="1142">
        <v>9</v>
      </c>
      <c r="C5469" s="1142">
        <v>2</v>
      </c>
      <c r="D5469" s="1142">
        <v>4</v>
      </c>
      <c r="E5469" s="1142">
        <v>34</v>
      </c>
      <c r="F5469" s="1143" t="str">
        <f t="shared" si="170"/>
        <v>02.09.02.04.034</v>
      </c>
      <c r="G5469" s="1144"/>
      <c r="H5469" s="1142" t="s">
        <v>5912</v>
      </c>
      <c r="J5469" s="1142" t="str">
        <f t="shared" si="171"/>
        <v>02.09.02.04.034 Thermometer Kamar</v>
      </c>
    </row>
    <row r="5470" spans="1:10" x14ac:dyDescent="0.25">
      <c r="A5470" s="1142">
        <v>2</v>
      </c>
      <c r="B5470" s="1142">
        <v>9</v>
      </c>
      <c r="C5470" s="1142">
        <v>2</v>
      </c>
      <c r="D5470" s="1142">
        <v>4</v>
      </c>
      <c r="E5470" s="1142">
        <v>35</v>
      </c>
      <c r="F5470" s="1143" t="str">
        <f t="shared" si="170"/>
        <v>02.09.02.04.035</v>
      </c>
      <c r="G5470" s="1144"/>
      <c r="H5470" s="1142" t="s">
        <v>5913</v>
      </c>
      <c r="J5470" s="1142" t="str">
        <f t="shared" si="171"/>
        <v>02.09.02.04.035 Thermometer 0.0 - 100.0 C</v>
      </c>
    </row>
    <row r="5471" spans="1:10" x14ac:dyDescent="0.25">
      <c r="A5471" s="1142">
        <v>2</v>
      </c>
      <c r="B5471" s="1142">
        <v>9</v>
      </c>
      <c r="C5471" s="1142">
        <v>2</v>
      </c>
      <c r="D5471" s="1142">
        <v>4</v>
      </c>
      <c r="E5471" s="1142">
        <v>36</v>
      </c>
      <c r="F5471" s="1143" t="str">
        <f t="shared" si="170"/>
        <v>02.09.02.04.036</v>
      </c>
      <c r="G5471" s="1144"/>
      <c r="H5471" s="1142" t="s">
        <v>4122</v>
      </c>
      <c r="J5471" s="1142" t="str">
        <f t="shared" si="171"/>
        <v>02.09.02.04.036 Pengaduk</v>
      </c>
    </row>
    <row r="5472" spans="1:10" x14ac:dyDescent="0.25">
      <c r="A5472" s="1142">
        <v>2</v>
      </c>
      <c r="B5472" s="1142">
        <v>9</v>
      </c>
      <c r="C5472" s="1142">
        <v>2</v>
      </c>
      <c r="D5472" s="1142">
        <v>4</v>
      </c>
      <c r="E5472" s="1142">
        <v>37</v>
      </c>
      <c r="F5472" s="1143" t="str">
        <f t="shared" si="170"/>
        <v>02.09.02.04.037</v>
      </c>
      <c r="G5472" s="1144"/>
      <c r="H5472" s="1142" t="s">
        <v>5914</v>
      </c>
      <c r="J5472" s="1142" t="str">
        <f t="shared" si="171"/>
        <v>02.09.02.04.037 Thermometer Badan</v>
      </c>
    </row>
    <row r="5473" spans="1:10" x14ac:dyDescent="0.25">
      <c r="A5473" s="1142">
        <v>2</v>
      </c>
      <c r="B5473" s="1142">
        <v>9</v>
      </c>
      <c r="C5473" s="1142">
        <v>2</v>
      </c>
      <c r="D5473" s="1142">
        <v>4</v>
      </c>
      <c r="E5473" s="1142">
        <v>38</v>
      </c>
      <c r="F5473" s="1143" t="str">
        <f t="shared" si="170"/>
        <v>02.09.02.04.038</v>
      </c>
      <c r="G5473" s="1144"/>
      <c r="H5473" s="1142" t="s">
        <v>5915</v>
      </c>
      <c r="J5473" s="1142" t="str">
        <f t="shared" si="171"/>
        <v>02.09.02.04.038 Balok Berkait</v>
      </c>
    </row>
    <row r="5474" spans="1:10" x14ac:dyDescent="0.25">
      <c r="A5474" s="1142">
        <v>2</v>
      </c>
      <c r="B5474" s="1142">
        <v>9</v>
      </c>
      <c r="C5474" s="1142">
        <v>2</v>
      </c>
      <c r="D5474" s="1142">
        <v>4</v>
      </c>
      <c r="E5474" s="1142">
        <v>39</v>
      </c>
      <c r="F5474" s="1143" t="str">
        <f t="shared" si="170"/>
        <v>02.09.02.04.039</v>
      </c>
      <c r="G5474" s="1144"/>
      <c r="H5474" s="1142" t="s">
        <v>5916</v>
      </c>
      <c r="J5474" s="1142" t="str">
        <f t="shared" si="171"/>
        <v>02.09.02.04.039 Silinder Berkait</v>
      </c>
    </row>
    <row r="5475" spans="1:10" x14ac:dyDescent="0.25">
      <c r="A5475" s="1142">
        <v>2</v>
      </c>
      <c r="B5475" s="1142">
        <v>9</v>
      </c>
      <c r="C5475" s="1142">
        <v>2</v>
      </c>
      <c r="D5475" s="1142">
        <v>4</v>
      </c>
      <c r="E5475" s="1142">
        <v>40</v>
      </c>
      <c r="F5475" s="1143" t="str">
        <f t="shared" si="170"/>
        <v>02.09.02.04.040</v>
      </c>
      <c r="G5475" s="1144"/>
      <c r="H5475" s="1142" t="s">
        <v>5917</v>
      </c>
      <c r="J5475" s="1142" t="str">
        <f t="shared" si="171"/>
        <v>02.09.02.04.040 Tali/Benang</v>
      </c>
    </row>
    <row r="5476" spans="1:10" x14ac:dyDescent="0.25">
      <c r="A5476" s="1142">
        <v>2</v>
      </c>
      <c r="B5476" s="1142">
        <v>9</v>
      </c>
      <c r="C5476" s="1142">
        <v>2</v>
      </c>
      <c r="D5476" s="1142">
        <v>4</v>
      </c>
      <c r="E5476" s="1142">
        <v>41</v>
      </c>
      <c r="F5476" s="1143" t="str">
        <f t="shared" si="170"/>
        <v>02.09.02.04.041</v>
      </c>
      <c r="G5476" s="1144"/>
      <c r="H5476" s="1142" t="s">
        <v>5918</v>
      </c>
      <c r="J5476" s="1142" t="str">
        <f t="shared" si="171"/>
        <v>02.09.02.04.041 Lembaran Plastik</v>
      </c>
    </row>
    <row r="5477" spans="1:10" x14ac:dyDescent="0.25">
      <c r="A5477" s="1142">
        <v>2</v>
      </c>
      <c r="B5477" s="1142">
        <v>9</v>
      </c>
      <c r="C5477" s="1142">
        <v>2</v>
      </c>
      <c r="D5477" s="1142">
        <v>4</v>
      </c>
      <c r="E5477" s="1142">
        <v>42</v>
      </c>
      <c r="F5477" s="1143" t="str">
        <f t="shared" si="170"/>
        <v>02.09.02.04.042</v>
      </c>
      <c r="G5477" s="1144"/>
      <c r="H5477" s="1142" t="s">
        <v>5919</v>
      </c>
      <c r="J5477" s="1142" t="str">
        <f t="shared" si="171"/>
        <v>02.09.02.04.042 Sumbat Pipa Runcing</v>
      </c>
    </row>
    <row r="5478" spans="1:10" x14ac:dyDescent="0.25">
      <c r="A5478" s="1142">
        <v>2</v>
      </c>
      <c r="B5478" s="1142">
        <v>9</v>
      </c>
      <c r="C5478" s="1142">
        <v>2</v>
      </c>
      <c r="D5478" s="1142">
        <v>4</v>
      </c>
      <c r="E5478" s="1142">
        <v>43</v>
      </c>
      <c r="F5478" s="1143" t="str">
        <f t="shared" si="170"/>
        <v>02.09.02.04.043</v>
      </c>
      <c r="G5478" s="1144"/>
      <c r="H5478" s="1142" t="s">
        <v>5920</v>
      </c>
      <c r="J5478" s="1142" t="str">
        <f t="shared" si="171"/>
        <v>02.09.02.04.043 Pipet Isap</v>
      </c>
    </row>
    <row r="5479" spans="1:10" x14ac:dyDescent="0.25">
      <c r="A5479" s="1142">
        <v>2</v>
      </c>
      <c r="B5479" s="1142">
        <v>9</v>
      </c>
      <c r="C5479" s="1142">
        <v>2</v>
      </c>
      <c r="D5479" s="1142">
        <v>4</v>
      </c>
      <c r="E5479" s="1142">
        <v>44</v>
      </c>
      <c r="F5479" s="1143" t="str">
        <f t="shared" si="170"/>
        <v>02.09.02.04.044</v>
      </c>
      <c r="G5479" s="1144"/>
      <c r="H5479" s="1142" t="s">
        <v>5604</v>
      </c>
      <c r="J5479" s="1142" t="str">
        <f t="shared" si="171"/>
        <v>02.09.02.04.044 Kaki Tiga</v>
      </c>
    </row>
    <row r="5480" spans="1:10" x14ac:dyDescent="0.25">
      <c r="A5480" s="1142">
        <v>2</v>
      </c>
      <c r="B5480" s="1142">
        <v>9</v>
      </c>
      <c r="C5480" s="1142">
        <v>2</v>
      </c>
      <c r="D5480" s="1142">
        <v>4</v>
      </c>
      <c r="E5480" s="1142">
        <v>45</v>
      </c>
      <c r="F5480" s="1143" t="str">
        <f t="shared" si="170"/>
        <v>02.09.02.04.045</v>
      </c>
      <c r="G5480" s="1144"/>
      <c r="H5480" s="1142" t="s">
        <v>5921</v>
      </c>
      <c r="J5480" s="1142" t="str">
        <f t="shared" si="171"/>
        <v>02.09.02.04.045 Sumbat-sumbat Pipa Gelas</v>
      </c>
    </row>
    <row r="5481" spans="1:10" x14ac:dyDescent="0.25">
      <c r="A5481" s="1142">
        <v>2</v>
      </c>
      <c r="B5481" s="1142">
        <v>9</v>
      </c>
      <c r="C5481" s="1142">
        <v>2</v>
      </c>
      <c r="D5481" s="1142">
        <v>4</v>
      </c>
      <c r="E5481" s="1142">
        <v>46</v>
      </c>
      <c r="F5481" s="1143" t="str">
        <f t="shared" si="170"/>
        <v>02.09.02.04.046</v>
      </c>
      <c r="G5481" s="1144"/>
      <c r="H5481" s="1142" t="s">
        <v>5922</v>
      </c>
      <c r="J5481" s="1142" t="str">
        <f t="shared" si="171"/>
        <v>02.09.02.04.046 Penjepit Tabung Reaksi Jembatan</v>
      </c>
    </row>
    <row r="5482" spans="1:10" x14ac:dyDescent="0.25">
      <c r="A5482" s="1142">
        <v>2</v>
      </c>
      <c r="B5482" s="1142">
        <v>9</v>
      </c>
      <c r="C5482" s="1142">
        <v>2</v>
      </c>
      <c r="D5482" s="1142">
        <v>4</v>
      </c>
      <c r="E5482" s="1142">
        <v>47</v>
      </c>
      <c r="F5482" s="1143" t="str">
        <f t="shared" si="170"/>
        <v>02.09.02.04.047</v>
      </c>
      <c r="G5482" s="1144"/>
      <c r="H5482" s="1142" t="s">
        <v>5923</v>
      </c>
      <c r="J5482" s="1142" t="str">
        <f t="shared" si="171"/>
        <v>02.09.02.04.047 Jembatan</v>
      </c>
    </row>
    <row r="5483" spans="1:10" x14ac:dyDescent="0.25">
      <c r="A5483" s="1142">
        <v>2</v>
      </c>
      <c r="B5483" s="1142">
        <v>9</v>
      </c>
      <c r="C5483" s="1142">
        <v>2</v>
      </c>
      <c r="D5483" s="1142">
        <v>4</v>
      </c>
      <c r="E5483" s="1142">
        <v>48</v>
      </c>
      <c r="F5483" s="1143" t="str">
        <f t="shared" si="170"/>
        <v>02.09.02.04.048</v>
      </c>
      <c r="G5483" s="1144"/>
      <c r="H5483" s="1142" t="s">
        <v>5924</v>
      </c>
      <c r="J5483" s="1142" t="str">
        <f t="shared" si="171"/>
        <v>02.09.02.04.048 Batang Bambu/Besi</v>
      </c>
    </row>
    <row r="5484" spans="1:10" x14ac:dyDescent="0.25">
      <c r="A5484" s="1142">
        <v>2</v>
      </c>
      <c r="B5484" s="1142">
        <v>9</v>
      </c>
      <c r="C5484" s="1142">
        <v>2</v>
      </c>
      <c r="D5484" s="1142">
        <v>4</v>
      </c>
      <c r="E5484" s="1142">
        <v>49</v>
      </c>
      <c r="F5484" s="1143" t="str">
        <f t="shared" si="170"/>
        <v>02.09.02.04.049</v>
      </c>
      <c r="G5484" s="1144"/>
      <c r="H5484" s="1142" t="s">
        <v>4110</v>
      </c>
      <c r="J5484" s="1142" t="str">
        <f t="shared" si="171"/>
        <v>02.09.02.04.049 Lampu Spirtus</v>
      </c>
    </row>
    <row r="5485" spans="1:10" x14ac:dyDescent="0.25">
      <c r="A5485" s="1142">
        <v>2</v>
      </c>
      <c r="B5485" s="1142">
        <v>9</v>
      </c>
      <c r="C5485" s="1142">
        <v>2</v>
      </c>
      <c r="D5485" s="1142">
        <v>4</v>
      </c>
      <c r="E5485" s="1142">
        <v>50</v>
      </c>
      <c r="F5485" s="1143" t="str">
        <f t="shared" si="170"/>
        <v>02.09.02.04.050</v>
      </c>
      <c r="G5485" s="1144"/>
      <c r="H5485" s="1142" t="s">
        <v>5925</v>
      </c>
      <c r="J5485" s="1142" t="str">
        <f t="shared" si="171"/>
        <v>02.09.02.04.050 Batang Logam</v>
      </c>
    </row>
    <row r="5486" spans="1:10" x14ac:dyDescent="0.25">
      <c r="A5486" s="1142">
        <v>2</v>
      </c>
      <c r="B5486" s="1142">
        <v>9</v>
      </c>
      <c r="C5486" s="1142">
        <v>2</v>
      </c>
      <c r="D5486" s="1142">
        <v>4</v>
      </c>
      <c r="E5486" s="1142">
        <v>51</v>
      </c>
      <c r="F5486" s="1143" t="str">
        <f t="shared" si="170"/>
        <v>02.09.02.04.051</v>
      </c>
      <c r="G5486" s="1144"/>
      <c r="H5486" s="1142" t="s">
        <v>5926</v>
      </c>
      <c r="J5486" s="1142" t="str">
        <f t="shared" si="171"/>
        <v>02.09.02.04.051 Batang Kuningan</v>
      </c>
    </row>
    <row r="5487" spans="1:10" x14ac:dyDescent="0.25">
      <c r="A5487" s="1142">
        <v>2</v>
      </c>
      <c r="B5487" s="1142">
        <v>9</v>
      </c>
      <c r="C5487" s="1142">
        <v>2</v>
      </c>
      <c r="D5487" s="1142">
        <v>4</v>
      </c>
      <c r="E5487" s="1142">
        <v>52</v>
      </c>
      <c r="F5487" s="1143" t="str">
        <f t="shared" si="170"/>
        <v>02.09.02.04.052</v>
      </c>
      <c r="G5487" s="1144"/>
      <c r="H5487" s="1142" t="s">
        <v>5927</v>
      </c>
      <c r="J5487" s="1142" t="str">
        <f t="shared" si="171"/>
        <v>02.09.02.04.052 Batang Gelas</v>
      </c>
    </row>
    <row r="5488" spans="1:10" x14ac:dyDescent="0.25">
      <c r="A5488" s="1142">
        <v>2</v>
      </c>
      <c r="B5488" s="1142">
        <v>9</v>
      </c>
      <c r="C5488" s="1142">
        <v>2</v>
      </c>
      <c r="D5488" s="1142">
        <v>4</v>
      </c>
      <c r="E5488" s="1142">
        <v>53</v>
      </c>
      <c r="F5488" s="1143" t="str">
        <f t="shared" si="170"/>
        <v>02.09.02.04.053</v>
      </c>
      <c r="G5488" s="1144"/>
      <c r="H5488" s="1142" t="s">
        <v>5928</v>
      </c>
      <c r="J5488" s="1142" t="str">
        <f t="shared" si="171"/>
        <v>02.09.02.04.053 Sapu Tangan</v>
      </c>
    </row>
    <row r="5489" spans="1:10" x14ac:dyDescent="0.25">
      <c r="A5489" s="1142">
        <v>2</v>
      </c>
      <c r="B5489" s="1142">
        <v>9</v>
      </c>
      <c r="C5489" s="1142">
        <v>2</v>
      </c>
      <c r="D5489" s="1142">
        <v>4</v>
      </c>
      <c r="E5489" s="1142">
        <v>54</v>
      </c>
      <c r="F5489" s="1143" t="str">
        <f t="shared" si="170"/>
        <v>02.09.02.04.054</v>
      </c>
      <c r="G5489" s="1144"/>
      <c r="H5489" s="1142" t="s">
        <v>5929</v>
      </c>
      <c r="J5489" s="1142" t="str">
        <f t="shared" si="171"/>
        <v>02.09.02.04.054 Kertas Karton</v>
      </c>
    </row>
    <row r="5490" spans="1:10" x14ac:dyDescent="0.25">
      <c r="A5490" s="1142">
        <v>2</v>
      </c>
      <c r="B5490" s="1142">
        <v>9</v>
      </c>
      <c r="C5490" s="1142">
        <v>2</v>
      </c>
      <c r="D5490" s="1142">
        <v>4</v>
      </c>
      <c r="E5490" s="1142">
        <v>55</v>
      </c>
      <c r="F5490" s="1143" t="str">
        <f t="shared" si="170"/>
        <v>02.09.02.04.055</v>
      </c>
      <c r="G5490" s="1144"/>
      <c r="H5490" s="1142" t="s">
        <v>5930</v>
      </c>
      <c r="J5490" s="1142" t="str">
        <f t="shared" si="171"/>
        <v>02.09.02.04.055 Landasan Segitiga</v>
      </c>
    </row>
    <row r="5491" spans="1:10" x14ac:dyDescent="0.25">
      <c r="A5491" s="1142">
        <v>2</v>
      </c>
      <c r="B5491" s="1142">
        <v>9</v>
      </c>
      <c r="C5491" s="1142">
        <v>2</v>
      </c>
      <c r="D5491" s="1142">
        <v>4</v>
      </c>
      <c r="E5491" s="1142">
        <v>56</v>
      </c>
      <c r="F5491" s="1143" t="str">
        <f t="shared" si="170"/>
        <v>02.09.02.04.056</v>
      </c>
      <c r="G5491" s="1144"/>
      <c r="H5491" s="1142" t="s">
        <v>5931</v>
      </c>
      <c r="J5491" s="1142" t="str">
        <f t="shared" si="171"/>
        <v>02.09.02.04.056 Pemberat</v>
      </c>
    </row>
    <row r="5492" spans="1:10" x14ac:dyDescent="0.25">
      <c r="A5492" s="1142">
        <v>2</v>
      </c>
      <c r="B5492" s="1142">
        <v>9</v>
      </c>
      <c r="C5492" s="1142">
        <v>2</v>
      </c>
      <c r="D5492" s="1142">
        <v>4</v>
      </c>
      <c r="E5492" s="1142">
        <v>57</v>
      </c>
      <c r="F5492" s="1143" t="str">
        <f t="shared" si="170"/>
        <v>02.09.02.04.057</v>
      </c>
      <c r="G5492" s="1144"/>
      <c r="H5492" s="1142" t="s">
        <v>5932</v>
      </c>
      <c r="J5492" s="1142" t="str">
        <f t="shared" si="171"/>
        <v>02.09.02.04.057 Statip Lilin</v>
      </c>
    </row>
    <row r="5493" spans="1:10" x14ac:dyDescent="0.25">
      <c r="A5493" s="1142">
        <v>2</v>
      </c>
      <c r="B5493" s="1142">
        <v>9</v>
      </c>
      <c r="C5493" s="1142">
        <v>2</v>
      </c>
      <c r="D5493" s="1142">
        <v>4</v>
      </c>
      <c r="E5493" s="1142">
        <v>58</v>
      </c>
      <c r="F5493" s="1143" t="str">
        <f t="shared" si="170"/>
        <v>02.09.02.04.058</v>
      </c>
      <c r="G5493" s="1144"/>
      <c r="H5493" s="1142" t="s">
        <v>5933</v>
      </c>
      <c r="J5493" s="1142" t="str">
        <f t="shared" si="171"/>
        <v>02.09.02.04.058 Gelas Horizontal</v>
      </c>
    </row>
    <row r="5494" spans="1:10" x14ac:dyDescent="0.25">
      <c r="A5494" s="1142">
        <v>2</v>
      </c>
      <c r="B5494" s="1142">
        <v>9</v>
      </c>
      <c r="C5494" s="1142">
        <v>2</v>
      </c>
      <c r="D5494" s="1142">
        <v>4</v>
      </c>
      <c r="E5494" s="1142">
        <v>59</v>
      </c>
      <c r="F5494" s="1143" t="str">
        <f t="shared" si="170"/>
        <v>02.09.02.04.059</v>
      </c>
      <c r="G5494" s="1144"/>
      <c r="H5494" s="1142" t="s">
        <v>5934</v>
      </c>
      <c r="J5494" s="1142" t="str">
        <f t="shared" si="171"/>
        <v>02.09.02.04.059 Layar</v>
      </c>
    </row>
    <row r="5495" spans="1:10" x14ac:dyDescent="0.25">
      <c r="A5495" s="1142">
        <v>2</v>
      </c>
      <c r="B5495" s="1142">
        <v>9</v>
      </c>
      <c r="C5495" s="1142">
        <v>2</v>
      </c>
      <c r="D5495" s="1142">
        <v>4</v>
      </c>
      <c r="E5495" s="1142">
        <v>60</v>
      </c>
      <c r="F5495" s="1143" t="str">
        <f t="shared" si="170"/>
        <v>02.09.02.04.060</v>
      </c>
      <c r="G5495" s="1144"/>
      <c r="H5495" s="1142" t="s">
        <v>5935</v>
      </c>
      <c r="J5495" s="1142" t="str">
        <f t="shared" si="171"/>
        <v>02.09.02.04.060 Lensa</v>
      </c>
    </row>
    <row r="5496" spans="1:10" x14ac:dyDescent="0.25">
      <c r="A5496" s="1142">
        <v>2</v>
      </c>
      <c r="B5496" s="1142">
        <v>9</v>
      </c>
      <c r="C5496" s="1142">
        <v>2</v>
      </c>
      <c r="D5496" s="1142">
        <v>4</v>
      </c>
      <c r="E5496" s="1142">
        <v>61</v>
      </c>
      <c r="F5496" s="1143" t="str">
        <f t="shared" si="170"/>
        <v>02.09.02.04.061</v>
      </c>
      <c r="G5496" s="1144"/>
      <c r="H5496" s="1142" t="s">
        <v>5936</v>
      </c>
      <c r="J5496" s="1142" t="str">
        <f t="shared" si="171"/>
        <v>02.09.02.04.061 Kapas/Kertas Yang Kering</v>
      </c>
    </row>
    <row r="5497" spans="1:10" x14ac:dyDescent="0.25">
      <c r="A5497" s="1142">
        <v>2</v>
      </c>
      <c r="B5497" s="1142">
        <v>9</v>
      </c>
      <c r="C5497" s="1142">
        <v>2</v>
      </c>
      <c r="D5497" s="1142">
        <v>4</v>
      </c>
      <c r="E5497" s="1142">
        <v>62</v>
      </c>
      <c r="F5497" s="1143" t="str">
        <f t="shared" si="170"/>
        <v>02.09.02.04.062</v>
      </c>
      <c r="G5497" s="1144"/>
      <c r="H5497" s="1142" t="s">
        <v>5937</v>
      </c>
      <c r="J5497" s="1142" t="str">
        <f t="shared" si="171"/>
        <v>02.09.02.04.062 Stetip Film</v>
      </c>
    </row>
    <row r="5498" spans="1:10" x14ac:dyDescent="0.25">
      <c r="A5498" s="1142">
        <v>2</v>
      </c>
      <c r="B5498" s="1142">
        <v>9</v>
      </c>
      <c r="C5498" s="1142">
        <v>2</v>
      </c>
      <c r="D5498" s="1142">
        <v>4</v>
      </c>
      <c r="E5498" s="1142">
        <v>63</v>
      </c>
      <c r="F5498" s="1143" t="str">
        <f t="shared" si="170"/>
        <v>02.09.02.04.063</v>
      </c>
      <c r="G5498" s="1144"/>
      <c r="H5498" s="1142" t="s">
        <v>5938</v>
      </c>
      <c r="J5498" s="1142" t="str">
        <f t="shared" si="171"/>
        <v>02.09.02.04.063 Baterai</v>
      </c>
    </row>
    <row r="5499" spans="1:10" x14ac:dyDescent="0.25">
      <c r="A5499" s="1142">
        <v>2</v>
      </c>
      <c r="B5499" s="1142">
        <v>9</v>
      </c>
      <c r="C5499" s="1142">
        <v>2</v>
      </c>
      <c r="D5499" s="1142">
        <v>4</v>
      </c>
      <c r="E5499" s="1142">
        <v>64</v>
      </c>
      <c r="F5499" s="1143" t="str">
        <f t="shared" si="170"/>
        <v>02.09.02.04.064</v>
      </c>
      <c r="G5499" s="1144"/>
      <c r="H5499" s="1142" t="s">
        <v>5939</v>
      </c>
      <c r="J5499" s="1142" t="str">
        <f t="shared" si="171"/>
        <v>02.09.02.04.064 Lampu Pijar</v>
      </c>
    </row>
    <row r="5500" spans="1:10" x14ac:dyDescent="0.25">
      <c r="A5500" s="1142">
        <v>2</v>
      </c>
      <c r="B5500" s="1142">
        <v>9</v>
      </c>
      <c r="C5500" s="1142">
        <v>2</v>
      </c>
      <c r="D5500" s="1142">
        <v>4</v>
      </c>
      <c r="E5500" s="1142">
        <v>65</v>
      </c>
      <c r="F5500" s="1143" t="str">
        <f t="shared" si="170"/>
        <v>02.09.02.04.065</v>
      </c>
      <c r="G5500" s="1144"/>
      <c r="H5500" s="1142" t="s">
        <v>5940</v>
      </c>
      <c r="J5500" s="1142" t="str">
        <f t="shared" si="171"/>
        <v>02.09.02.04.065 Kawat Penghubung</v>
      </c>
    </row>
    <row r="5501" spans="1:10" x14ac:dyDescent="0.25">
      <c r="A5501" s="1142">
        <v>2</v>
      </c>
      <c r="B5501" s="1142">
        <v>9</v>
      </c>
      <c r="C5501" s="1142">
        <v>2</v>
      </c>
      <c r="D5501" s="1142">
        <v>4</v>
      </c>
      <c r="E5501" s="1142">
        <v>66</v>
      </c>
      <c r="F5501" s="1143" t="str">
        <f t="shared" si="170"/>
        <v>02.09.02.04.066</v>
      </c>
      <c r="G5501" s="1144"/>
      <c r="H5501" s="1142" t="s">
        <v>5941</v>
      </c>
      <c r="J5501" s="1142" t="str">
        <f t="shared" si="171"/>
        <v>02.09.02.04.066 Paku</v>
      </c>
    </row>
    <row r="5502" spans="1:10" x14ac:dyDescent="0.25">
      <c r="A5502" s="1142">
        <v>2</v>
      </c>
      <c r="B5502" s="1142">
        <v>9</v>
      </c>
      <c r="C5502" s="1142">
        <v>2</v>
      </c>
      <c r="D5502" s="1142">
        <v>4</v>
      </c>
      <c r="E5502" s="1142">
        <v>67</v>
      </c>
      <c r="F5502" s="1143" t="str">
        <f t="shared" si="170"/>
        <v>02.09.02.04.067</v>
      </c>
      <c r="G5502" s="1144"/>
      <c r="H5502" s="1142" t="s">
        <v>4071</v>
      </c>
      <c r="J5502" s="1142" t="str">
        <f t="shared" si="171"/>
        <v>02.09.02.04.067 Tabung Reaksi</v>
      </c>
    </row>
    <row r="5503" spans="1:10" x14ac:dyDescent="0.25">
      <c r="A5503" s="1142">
        <v>2</v>
      </c>
      <c r="B5503" s="1142">
        <v>9</v>
      </c>
      <c r="C5503" s="1142">
        <v>2</v>
      </c>
      <c r="D5503" s="1142">
        <v>4</v>
      </c>
      <c r="E5503" s="1142">
        <v>68</v>
      </c>
      <c r="F5503" s="1143" t="str">
        <f t="shared" si="170"/>
        <v>02.09.02.04.068</v>
      </c>
      <c r="G5503" s="1144"/>
      <c r="H5503" s="1142" t="s">
        <v>2549</v>
      </c>
      <c r="J5503" s="1142" t="str">
        <f t="shared" si="171"/>
        <v>02.09.02.04.068 Kompas</v>
      </c>
    </row>
    <row r="5504" spans="1:10" x14ac:dyDescent="0.25">
      <c r="A5504" s="1142">
        <v>2</v>
      </c>
      <c r="B5504" s="1142">
        <v>9</v>
      </c>
      <c r="C5504" s="1142">
        <v>2</v>
      </c>
      <c r="D5504" s="1142">
        <v>4</v>
      </c>
      <c r="E5504" s="1142">
        <v>69</v>
      </c>
      <c r="F5504" s="1143" t="str">
        <f t="shared" si="170"/>
        <v>02.09.02.04.069</v>
      </c>
      <c r="G5504" s="1144"/>
      <c r="H5504" s="1142" t="s">
        <v>5942</v>
      </c>
      <c r="J5504" s="1142" t="str">
        <f t="shared" si="171"/>
        <v>02.09.02.04.069 Kunci Sinyal</v>
      </c>
    </row>
    <row r="5505" spans="1:10" x14ac:dyDescent="0.25">
      <c r="A5505" s="1142">
        <v>2</v>
      </c>
      <c r="B5505" s="1142">
        <v>9</v>
      </c>
      <c r="C5505" s="1142">
        <v>2</v>
      </c>
      <c r="D5505" s="1142">
        <v>4</v>
      </c>
      <c r="E5505" s="1142">
        <v>70</v>
      </c>
      <c r="F5505" s="1143" t="str">
        <f t="shared" si="170"/>
        <v>02.09.02.04.070</v>
      </c>
      <c r="G5505" s="1144"/>
      <c r="H5505" s="1142" t="s">
        <v>5943</v>
      </c>
      <c r="J5505" s="1142" t="str">
        <f t="shared" si="171"/>
        <v>02.09.02.04.070 Bel Listrik</v>
      </c>
    </row>
    <row r="5506" spans="1:10" x14ac:dyDescent="0.25">
      <c r="A5506" s="1142">
        <v>2</v>
      </c>
      <c r="B5506" s="1142">
        <v>9</v>
      </c>
      <c r="C5506" s="1142">
        <v>2</v>
      </c>
      <c r="D5506" s="1142">
        <v>4</v>
      </c>
      <c r="E5506" s="1142">
        <v>71</v>
      </c>
      <c r="F5506" s="1143" t="str">
        <f t="shared" si="170"/>
        <v>02.09.02.04.071</v>
      </c>
      <c r="G5506" s="1144"/>
      <c r="H5506" s="1142" t="s">
        <v>5944</v>
      </c>
      <c r="J5506" s="1142" t="str">
        <f t="shared" si="171"/>
        <v>02.09.02.04.071 Alas Dengan Lampu + Kontak</v>
      </c>
    </row>
    <row r="5507" spans="1:10" x14ac:dyDescent="0.25">
      <c r="A5507" s="1142">
        <v>2</v>
      </c>
      <c r="B5507" s="1142">
        <v>9</v>
      </c>
      <c r="C5507" s="1142">
        <v>2</v>
      </c>
      <c r="D5507" s="1142">
        <v>4</v>
      </c>
      <c r="E5507" s="1142">
        <v>72</v>
      </c>
      <c r="F5507" s="1143" t="str">
        <f t="shared" si="170"/>
        <v>02.09.02.04.072</v>
      </c>
      <c r="G5507" s="1144"/>
      <c r="H5507" s="1142" t="s">
        <v>5945</v>
      </c>
      <c r="J5507" s="1142" t="str">
        <f t="shared" si="171"/>
        <v>02.09.02.04.072 Pasangan Batu Baterai Seri</v>
      </c>
    </row>
    <row r="5508" spans="1:10" x14ac:dyDescent="0.25">
      <c r="A5508" s="1142">
        <v>2</v>
      </c>
      <c r="B5508" s="1142">
        <v>9</v>
      </c>
      <c r="C5508" s="1142">
        <v>2</v>
      </c>
      <c r="D5508" s="1142">
        <v>4</v>
      </c>
      <c r="E5508" s="1142">
        <v>73</v>
      </c>
      <c r="F5508" s="1143" t="str">
        <f t="shared" ref="F5508:F5571" si="172">IF(A5508&lt;&gt;"",RIGHT("0"&amp;A5508,2)&amp;"."&amp;RIGHT("0"&amp;B5508,2)&amp;"."&amp;RIGHT("0"&amp;C5508,2)&amp;"."&amp;RIGHT("0"&amp;D5508,2)&amp;"."&amp;IF(LEN(E5508)&lt;3,RIGHT("00"&amp;E5508,3),E5508),"")</f>
        <v>02.09.02.04.073</v>
      </c>
      <c r="G5508" s="1144"/>
      <c r="H5508" s="1142" t="s">
        <v>5946</v>
      </c>
      <c r="J5508" s="1142" t="str">
        <f t="shared" ref="J5508:J5571" si="173">F5508&amp;" "&amp;H5508</f>
        <v>02.09.02.04.073 Pasangan Batu Baterai Paralel</v>
      </c>
    </row>
    <row r="5509" spans="1:10" x14ac:dyDescent="0.25">
      <c r="A5509" s="1142">
        <v>2</v>
      </c>
      <c r="B5509" s="1142">
        <v>9</v>
      </c>
      <c r="C5509" s="1142">
        <v>2</v>
      </c>
      <c r="D5509" s="1142">
        <v>4</v>
      </c>
      <c r="E5509" s="1142">
        <v>74</v>
      </c>
      <c r="F5509" s="1143" t="str">
        <f t="shared" si="172"/>
        <v>02.09.02.04.074</v>
      </c>
      <c r="G5509" s="1144"/>
      <c r="H5509" s="1142" t="s">
        <v>5947</v>
      </c>
      <c r="J5509" s="1142" t="str">
        <f t="shared" si="173"/>
        <v>02.09.02.04.074 Cawan Patri</v>
      </c>
    </row>
    <row r="5510" spans="1:10" x14ac:dyDescent="0.25">
      <c r="A5510" s="1142">
        <v>2</v>
      </c>
      <c r="B5510" s="1142">
        <v>9</v>
      </c>
      <c r="C5510" s="1142">
        <v>2</v>
      </c>
      <c r="D5510" s="1142">
        <v>4</v>
      </c>
      <c r="E5510" s="1142">
        <v>75</v>
      </c>
      <c r="F5510" s="1143" t="str">
        <f t="shared" si="172"/>
        <v>02.09.02.04.075</v>
      </c>
      <c r="G5510" s="1144"/>
      <c r="H5510" s="1142" t="s">
        <v>5948</v>
      </c>
      <c r="J5510" s="1142" t="str">
        <f t="shared" si="173"/>
        <v>02.09.02.04.075 Pensil Kaca</v>
      </c>
    </row>
    <row r="5511" spans="1:10" x14ac:dyDescent="0.25">
      <c r="A5511" s="1142">
        <v>2</v>
      </c>
      <c r="B5511" s="1142">
        <v>9</v>
      </c>
      <c r="C5511" s="1142">
        <v>2</v>
      </c>
      <c r="D5511" s="1142">
        <v>4</v>
      </c>
      <c r="E5511" s="1142">
        <v>76</v>
      </c>
      <c r="F5511" s="1143" t="str">
        <f t="shared" si="172"/>
        <v>02.09.02.04.076</v>
      </c>
      <c r="G5511" s="1144"/>
      <c r="H5511" s="1142" t="s">
        <v>5949</v>
      </c>
      <c r="J5511" s="1142" t="str">
        <f t="shared" si="173"/>
        <v>02.09.02.04.076 Pot Plastik</v>
      </c>
    </row>
    <row r="5512" spans="1:10" x14ac:dyDescent="0.25">
      <c r="A5512" s="1142">
        <v>2</v>
      </c>
      <c r="B5512" s="1142">
        <v>9</v>
      </c>
      <c r="C5512" s="1142">
        <v>2</v>
      </c>
      <c r="D5512" s="1142">
        <v>4</v>
      </c>
      <c r="E5512" s="1142">
        <v>77</v>
      </c>
      <c r="F5512" s="1143" t="str">
        <f t="shared" si="172"/>
        <v>02.09.02.04.077</v>
      </c>
      <c r="G5512" s="1144"/>
      <c r="H5512" s="1142" t="s">
        <v>5950</v>
      </c>
      <c r="J5512" s="1142" t="str">
        <f t="shared" si="173"/>
        <v>02.09.02.04.077 Pisau</v>
      </c>
    </row>
    <row r="5513" spans="1:10" x14ac:dyDescent="0.25">
      <c r="A5513" s="1142">
        <v>2</v>
      </c>
      <c r="B5513" s="1142">
        <v>9</v>
      </c>
      <c r="C5513" s="1142">
        <v>2</v>
      </c>
      <c r="D5513" s="1142">
        <v>4</v>
      </c>
      <c r="E5513" s="1142">
        <v>78</v>
      </c>
      <c r="F5513" s="1143" t="str">
        <f t="shared" si="172"/>
        <v>02.09.02.04.078</v>
      </c>
      <c r="G5513" s="1144"/>
      <c r="H5513" s="1142" t="s">
        <v>5951</v>
      </c>
      <c r="J5513" s="1142" t="str">
        <f t="shared" si="173"/>
        <v>02.09.02.04.078 Pipa Karet</v>
      </c>
    </row>
    <row r="5514" spans="1:10" x14ac:dyDescent="0.25">
      <c r="A5514" s="1142">
        <v>2</v>
      </c>
      <c r="B5514" s="1142">
        <v>9</v>
      </c>
      <c r="C5514" s="1142">
        <v>2</v>
      </c>
      <c r="D5514" s="1142">
        <v>4</v>
      </c>
      <c r="E5514" s="1142">
        <v>79</v>
      </c>
      <c r="F5514" s="1143" t="str">
        <f t="shared" si="172"/>
        <v>02.09.02.04.079</v>
      </c>
      <c r="G5514" s="1144"/>
      <c r="H5514" s="1142" t="s">
        <v>5952</v>
      </c>
      <c r="J5514" s="1142" t="str">
        <f t="shared" si="173"/>
        <v>02.09.02.04.079 Pipa Kaca Lurus</v>
      </c>
    </row>
    <row r="5515" spans="1:10" x14ac:dyDescent="0.25">
      <c r="A5515" s="1142">
        <v>2</v>
      </c>
      <c r="B5515" s="1142">
        <v>9</v>
      </c>
      <c r="C5515" s="1142">
        <v>2</v>
      </c>
      <c r="D5515" s="1142">
        <v>4</v>
      </c>
      <c r="E5515" s="1142">
        <v>80</v>
      </c>
      <c r="F5515" s="1143" t="str">
        <f t="shared" si="172"/>
        <v>02.09.02.04.080</v>
      </c>
      <c r="G5515" s="1144"/>
      <c r="H5515" s="1142" t="s">
        <v>5953</v>
      </c>
      <c r="J5515" s="1142" t="str">
        <f t="shared" si="173"/>
        <v>02.09.02.04.080 Statip Tabung Reaksi</v>
      </c>
    </row>
    <row r="5516" spans="1:10" x14ac:dyDescent="0.25">
      <c r="A5516" s="1142">
        <v>2</v>
      </c>
      <c r="B5516" s="1142">
        <v>9</v>
      </c>
      <c r="C5516" s="1142">
        <v>2</v>
      </c>
      <c r="D5516" s="1142">
        <v>4</v>
      </c>
      <c r="E5516" s="1142">
        <v>81</v>
      </c>
      <c r="F5516" s="1143" t="str">
        <f t="shared" si="172"/>
        <v>02.09.02.04.081</v>
      </c>
      <c r="G5516" s="1144"/>
      <c r="H5516" s="1142" t="s">
        <v>5954</v>
      </c>
      <c r="J5516" s="1142" t="str">
        <f t="shared" si="173"/>
        <v>02.09.02.04.081 Gelas Piala</v>
      </c>
    </row>
    <row r="5517" spans="1:10" x14ac:dyDescent="0.25">
      <c r="A5517" s="1142">
        <v>2</v>
      </c>
      <c r="B5517" s="1142">
        <v>9</v>
      </c>
      <c r="C5517" s="1142">
        <v>2</v>
      </c>
      <c r="D5517" s="1142">
        <v>4</v>
      </c>
      <c r="E5517" s="1142">
        <v>82</v>
      </c>
      <c r="F5517" s="1143" t="str">
        <f t="shared" si="172"/>
        <v>02.09.02.04.082</v>
      </c>
      <c r="G5517" s="1144"/>
      <c r="H5517" s="1142" t="s">
        <v>5955</v>
      </c>
      <c r="J5517" s="1142" t="str">
        <f t="shared" si="173"/>
        <v>02.09.02.04.082 Larutan Garam NaCi</v>
      </c>
    </row>
    <row r="5518" spans="1:10" x14ac:dyDescent="0.25">
      <c r="A5518" s="1142">
        <v>2</v>
      </c>
      <c r="B5518" s="1142">
        <v>9</v>
      </c>
      <c r="C5518" s="1142">
        <v>2</v>
      </c>
      <c r="D5518" s="1142">
        <v>4</v>
      </c>
      <c r="E5518" s="1142">
        <v>83</v>
      </c>
      <c r="F5518" s="1143" t="str">
        <f t="shared" si="172"/>
        <v>02.09.02.04.083</v>
      </c>
      <c r="G5518" s="1144"/>
      <c r="H5518" s="1142" t="s">
        <v>5956</v>
      </c>
      <c r="J5518" s="1142" t="str">
        <f t="shared" si="173"/>
        <v>02.09.02.04.083 Kertas Selopatan</v>
      </c>
    </row>
    <row r="5519" spans="1:10" x14ac:dyDescent="0.25">
      <c r="A5519" s="1142">
        <v>2</v>
      </c>
      <c r="B5519" s="1142">
        <v>9</v>
      </c>
      <c r="C5519" s="1142">
        <v>2</v>
      </c>
      <c r="D5519" s="1142">
        <v>4</v>
      </c>
      <c r="E5519" s="1142">
        <v>84</v>
      </c>
      <c r="F5519" s="1143" t="str">
        <f t="shared" si="172"/>
        <v>02.09.02.04.084</v>
      </c>
      <c r="G5519" s="1144"/>
      <c r="H5519" s="1142" t="s">
        <v>5957</v>
      </c>
      <c r="J5519" s="1142" t="str">
        <f t="shared" si="173"/>
        <v>02.09.02.04.084 Pinset + Pensil</v>
      </c>
    </row>
    <row r="5520" spans="1:10" x14ac:dyDescent="0.25">
      <c r="A5520" s="1142">
        <v>2</v>
      </c>
      <c r="B5520" s="1142">
        <v>9</v>
      </c>
      <c r="C5520" s="1142">
        <v>2</v>
      </c>
      <c r="D5520" s="1142">
        <v>4</v>
      </c>
      <c r="E5520" s="1142">
        <v>85</v>
      </c>
      <c r="F5520" s="1143" t="str">
        <f t="shared" si="172"/>
        <v>02.09.02.04.085</v>
      </c>
      <c r="G5520" s="1144"/>
      <c r="H5520" s="1142" t="s">
        <v>5958</v>
      </c>
      <c r="J5520" s="1142" t="str">
        <f t="shared" si="173"/>
        <v>02.09.02.04.085 Lilin Mainan</v>
      </c>
    </row>
    <row r="5521" spans="1:10" x14ac:dyDescent="0.25">
      <c r="A5521" s="1142">
        <v>2</v>
      </c>
      <c r="B5521" s="1142">
        <v>9</v>
      </c>
      <c r="C5521" s="1142">
        <v>2</v>
      </c>
      <c r="D5521" s="1142">
        <v>4</v>
      </c>
      <c r="E5521" s="1142">
        <v>86</v>
      </c>
      <c r="F5521" s="1143" t="str">
        <f t="shared" si="172"/>
        <v>02.09.02.04.086</v>
      </c>
      <c r="G5521" s="1144"/>
      <c r="H5521" s="1142" t="s">
        <v>5959</v>
      </c>
      <c r="J5521" s="1142" t="str">
        <f t="shared" si="173"/>
        <v>02.09.02.04.086 Jarum Pentul</v>
      </c>
    </row>
    <row r="5522" spans="1:10" x14ac:dyDescent="0.25">
      <c r="A5522" s="1142">
        <v>2</v>
      </c>
      <c r="B5522" s="1142">
        <v>9</v>
      </c>
      <c r="C5522" s="1142">
        <v>2</v>
      </c>
      <c r="D5522" s="1142">
        <v>4</v>
      </c>
      <c r="E5522" s="1142">
        <v>87</v>
      </c>
      <c r="F5522" s="1143" t="str">
        <f t="shared" si="172"/>
        <v>02.09.02.04.087</v>
      </c>
      <c r="G5522" s="1144"/>
      <c r="H5522" s="1142" t="s">
        <v>5960</v>
      </c>
      <c r="J5522" s="1142" t="str">
        <f t="shared" si="173"/>
        <v>02.09.02.04.087 Balok Gabus</v>
      </c>
    </row>
    <row r="5523" spans="1:10" x14ac:dyDescent="0.25">
      <c r="A5523" s="1142">
        <v>2</v>
      </c>
      <c r="B5523" s="1142">
        <v>9</v>
      </c>
      <c r="C5523" s="1142">
        <v>2</v>
      </c>
      <c r="D5523" s="1142">
        <v>4</v>
      </c>
      <c r="E5523" s="1142">
        <v>88</v>
      </c>
      <c r="F5523" s="1143" t="str">
        <f t="shared" si="172"/>
        <v>02.09.02.04.088</v>
      </c>
      <c r="G5523" s="1144"/>
      <c r="H5523" s="1142" t="s">
        <v>5961</v>
      </c>
      <c r="J5523" s="1142" t="str">
        <f t="shared" si="173"/>
        <v>02.09.02.04.088 Sepitan</v>
      </c>
    </row>
    <row r="5524" spans="1:10" x14ac:dyDescent="0.25">
      <c r="A5524" s="1142">
        <v>2</v>
      </c>
      <c r="B5524" s="1142">
        <v>9</v>
      </c>
      <c r="C5524" s="1142">
        <v>2</v>
      </c>
      <c r="D5524" s="1142">
        <v>4</v>
      </c>
      <c r="E5524" s="1142">
        <v>89</v>
      </c>
      <c r="F5524" s="1143" t="str">
        <f t="shared" si="172"/>
        <v>02.09.02.04.089</v>
      </c>
      <c r="G5524" s="1144"/>
      <c r="H5524" s="1142" t="s">
        <v>5962</v>
      </c>
      <c r="J5524" s="1142" t="str">
        <f t="shared" si="173"/>
        <v>02.09.02.04.089 Penjepit Kertas</v>
      </c>
    </row>
    <row r="5525" spans="1:10" x14ac:dyDescent="0.25">
      <c r="A5525" s="1142">
        <v>2</v>
      </c>
      <c r="B5525" s="1142">
        <v>9</v>
      </c>
      <c r="C5525" s="1142">
        <v>2</v>
      </c>
      <c r="D5525" s="1142">
        <v>4</v>
      </c>
      <c r="E5525" s="1142">
        <v>90</v>
      </c>
      <c r="F5525" s="1143" t="str">
        <f t="shared" si="172"/>
        <v>02.09.02.04.090</v>
      </c>
      <c r="G5525" s="1144"/>
      <c r="H5525" s="1142" t="s">
        <v>5963</v>
      </c>
      <c r="J5525" s="1142" t="str">
        <f t="shared" si="173"/>
        <v>02.09.02.04.090 Botol Spesiman</v>
      </c>
    </row>
    <row r="5526" spans="1:10" x14ac:dyDescent="0.25">
      <c r="A5526" s="1142">
        <v>2</v>
      </c>
      <c r="B5526" s="1142">
        <v>9</v>
      </c>
      <c r="C5526" s="1142">
        <v>2</v>
      </c>
      <c r="D5526" s="1142">
        <v>4</v>
      </c>
      <c r="E5526" s="1142">
        <v>91</v>
      </c>
      <c r="F5526" s="1143" t="str">
        <f t="shared" si="172"/>
        <v>02.09.02.04.091</v>
      </c>
      <c r="G5526" s="1144"/>
      <c r="H5526" s="1142" t="s">
        <v>5964</v>
      </c>
      <c r="J5526" s="1142" t="str">
        <f t="shared" si="173"/>
        <v>02.09.02.04.091 Sumbat Karet</v>
      </c>
    </row>
    <row r="5527" spans="1:10" x14ac:dyDescent="0.25">
      <c r="A5527" s="1142">
        <v>2</v>
      </c>
      <c r="B5527" s="1142">
        <v>9</v>
      </c>
      <c r="C5527" s="1142">
        <v>2</v>
      </c>
      <c r="D5527" s="1142">
        <v>4</v>
      </c>
      <c r="E5527" s="1142">
        <v>92</v>
      </c>
      <c r="F5527" s="1143" t="str">
        <f t="shared" si="172"/>
        <v>02.09.02.04.092</v>
      </c>
      <c r="G5527" s="1144"/>
      <c r="H5527" s="1142" t="s">
        <v>5965</v>
      </c>
      <c r="J5527" s="1142" t="str">
        <f t="shared" si="173"/>
        <v>02.09.02.04.092 Lilin dan Pemegangnya</v>
      </c>
    </row>
    <row r="5528" spans="1:10" x14ac:dyDescent="0.25">
      <c r="A5528" s="1142">
        <v>2</v>
      </c>
      <c r="B5528" s="1142">
        <v>9</v>
      </c>
      <c r="C5528" s="1142">
        <v>2</v>
      </c>
      <c r="D5528" s="1142">
        <v>4</v>
      </c>
      <c r="E5528" s="1142">
        <v>93</v>
      </c>
      <c r="F5528" s="1143" t="str">
        <f t="shared" si="172"/>
        <v>02.09.02.04.093</v>
      </c>
      <c r="G5528" s="1144"/>
      <c r="H5528" s="1142" t="s">
        <v>5966</v>
      </c>
      <c r="J5528" s="1142" t="str">
        <f t="shared" si="173"/>
        <v>02.09.02.04.093 Sumbat Berlubang 2 (Dua)</v>
      </c>
    </row>
    <row r="5529" spans="1:10" x14ac:dyDescent="0.25">
      <c r="A5529" s="1142">
        <v>2</v>
      </c>
      <c r="B5529" s="1142">
        <v>9</v>
      </c>
      <c r="C5529" s="1142">
        <v>2</v>
      </c>
      <c r="D5529" s="1142">
        <v>4</v>
      </c>
      <c r="E5529" s="1142">
        <v>94</v>
      </c>
      <c r="F5529" s="1143" t="str">
        <f t="shared" si="172"/>
        <v>02.09.02.04.094</v>
      </c>
      <c r="G5529" s="1144"/>
      <c r="H5529" s="1142" t="s">
        <v>5967</v>
      </c>
      <c r="J5529" s="1142" t="str">
        <f t="shared" si="173"/>
        <v>02.09.02.04.094 Pinset Bengkok</v>
      </c>
    </row>
    <row r="5530" spans="1:10" x14ac:dyDescent="0.25">
      <c r="A5530" s="1142">
        <v>2</v>
      </c>
      <c r="B5530" s="1142">
        <v>9</v>
      </c>
      <c r="C5530" s="1142">
        <v>2</v>
      </c>
      <c r="D5530" s="1142">
        <v>4</v>
      </c>
      <c r="E5530" s="1142">
        <v>95</v>
      </c>
      <c r="F5530" s="1143" t="str">
        <f t="shared" si="172"/>
        <v>02.09.02.04.095</v>
      </c>
      <c r="G5530" s="1144"/>
      <c r="H5530" s="1142" t="s">
        <v>5968</v>
      </c>
      <c r="J5530" s="1142" t="str">
        <f t="shared" si="173"/>
        <v>02.09.02.04.095 Alat Demonstrasi Pernapasan</v>
      </c>
    </row>
    <row r="5531" spans="1:10" x14ac:dyDescent="0.25">
      <c r="A5531" s="1142">
        <v>2</v>
      </c>
      <c r="B5531" s="1142">
        <v>9</v>
      </c>
      <c r="C5531" s="1142">
        <v>2</v>
      </c>
      <c r="D5531" s="1142">
        <v>4</v>
      </c>
      <c r="E5531" s="1142">
        <v>96</v>
      </c>
      <c r="F5531" s="1143" t="str">
        <f t="shared" si="172"/>
        <v>02.09.02.04.096</v>
      </c>
      <c r="G5531" s="1144"/>
      <c r="H5531" s="1142" t="s">
        <v>5969</v>
      </c>
      <c r="J5531" s="1142" t="str">
        <f t="shared" si="173"/>
        <v>02.09.02.04.096 Pipa Bentuk Y</v>
      </c>
    </row>
    <row r="5532" spans="1:10" x14ac:dyDescent="0.25">
      <c r="A5532" s="1142">
        <v>2</v>
      </c>
      <c r="B5532" s="1142">
        <v>9</v>
      </c>
      <c r="C5532" s="1142">
        <v>2</v>
      </c>
      <c r="D5532" s="1142">
        <v>4</v>
      </c>
      <c r="E5532" s="1142">
        <v>97</v>
      </c>
      <c r="F5532" s="1143" t="str">
        <f t="shared" si="172"/>
        <v>02.09.02.04.097</v>
      </c>
      <c r="G5532" s="1144"/>
      <c r="H5532" s="1142" t="s">
        <v>5970</v>
      </c>
      <c r="J5532" s="1142" t="str">
        <f t="shared" si="173"/>
        <v>02.09.02.04.097 Alat Peraga IPA Lanjutan Lain-lain</v>
      </c>
    </row>
    <row r="5533" spans="1:10" x14ac:dyDescent="0.25">
      <c r="A5533" s="1142">
        <v>2</v>
      </c>
      <c r="B5533" s="1142">
        <v>9</v>
      </c>
      <c r="C5533" s="1142">
        <v>2</v>
      </c>
      <c r="D5533" s="1142">
        <v>5</v>
      </c>
      <c r="E5533" s="1142">
        <v>1</v>
      </c>
      <c r="F5533" s="1143" t="str">
        <f t="shared" si="172"/>
        <v>02.09.02.05.001</v>
      </c>
      <c r="G5533" s="1144"/>
      <c r="H5533" s="1142" t="s">
        <v>5971</v>
      </c>
      <c r="J5533" s="1142" t="str">
        <f t="shared" si="173"/>
        <v>02.09.02.05.001 Bejana Berhubungan</v>
      </c>
    </row>
    <row r="5534" spans="1:10" x14ac:dyDescent="0.25">
      <c r="A5534" s="1142">
        <v>2</v>
      </c>
      <c r="B5534" s="1142">
        <v>9</v>
      </c>
      <c r="C5534" s="1142">
        <v>2</v>
      </c>
      <c r="D5534" s="1142">
        <v>5</v>
      </c>
      <c r="E5534" s="1142">
        <v>2</v>
      </c>
      <c r="F5534" s="1143" t="str">
        <f t="shared" si="172"/>
        <v>02.09.02.05.002</v>
      </c>
      <c r="G5534" s="1144"/>
      <c r="H5534" s="1142" t="s">
        <v>5972</v>
      </c>
      <c r="J5534" s="1142" t="str">
        <f t="shared" si="173"/>
        <v>02.09.02.05.002 Pipa Kapiler</v>
      </c>
    </row>
    <row r="5535" spans="1:10" x14ac:dyDescent="0.25">
      <c r="A5535" s="1142">
        <v>2</v>
      </c>
      <c r="B5535" s="1142">
        <v>9</v>
      </c>
      <c r="C5535" s="1142">
        <v>2</v>
      </c>
      <c r="D5535" s="1142">
        <v>5</v>
      </c>
      <c r="E5535" s="1142">
        <v>3</v>
      </c>
      <c r="F5535" s="1143" t="str">
        <f t="shared" si="172"/>
        <v>02.09.02.05.003</v>
      </c>
      <c r="G5535" s="1144"/>
      <c r="H5535" s="1142" t="s">
        <v>5973</v>
      </c>
      <c r="J5535" s="1142" t="str">
        <f t="shared" si="173"/>
        <v>02.09.02.05.003 Ember S'Gravesandre</v>
      </c>
    </row>
    <row r="5536" spans="1:10" x14ac:dyDescent="0.25">
      <c r="A5536" s="1142">
        <v>2</v>
      </c>
      <c r="B5536" s="1142">
        <v>9</v>
      </c>
      <c r="C5536" s="1142">
        <v>2</v>
      </c>
      <c r="D5536" s="1142">
        <v>5</v>
      </c>
      <c r="E5536" s="1142">
        <v>4</v>
      </c>
      <c r="F5536" s="1143" t="str">
        <f t="shared" si="172"/>
        <v>02.09.02.05.004</v>
      </c>
      <c r="G5536" s="1144"/>
      <c r="H5536" s="1142" t="s">
        <v>5974</v>
      </c>
      <c r="J5536" s="1142" t="str">
        <f t="shared" si="173"/>
        <v>02.09.02.05.004 Galangan Kapal</v>
      </c>
    </row>
    <row r="5537" spans="1:10" x14ac:dyDescent="0.25">
      <c r="A5537" s="1142">
        <v>2</v>
      </c>
      <c r="B5537" s="1142">
        <v>9</v>
      </c>
      <c r="C5537" s="1142">
        <v>2</v>
      </c>
      <c r="D5537" s="1142">
        <v>5</v>
      </c>
      <c r="E5537" s="1142">
        <v>5</v>
      </c>
      <c r="F5537" s="1143" t="str">
        <f t="shared" si="172"/>
        <v>02.09.02.05.005</v>
      </c>
      <c r="G5537" s="1144"/>
      <c r="H5537" s="1142" t="s">
        <v>5975</v>
      </c>
      <c r="J5537" s="1142" t="str">
        <f t="shared" si="173"/>
        <v>02.09.02.05.005 Manometer Terbuka</v>
      </c>
    </row>
    <row r="5538" spans="1:10" x14ac:dyDescent="0.25">
      <c r="A5538" s="1142">
        <v>2</v>
      </c>
      <c r="B5538" s="1142">
        <v>9</v>
      </c>
      <c r="C5538" s="1142">
        <v>2</v>
      </c>
      <c r="D5538" s="1142">
        <v>5</v>
      </c>
      <c r="E5538" s="1142">
        <v>6</v>
      </c>
      <c r="F5538" s="1143" t="str">
        <f t="shared" si="172"/>
        <v>02.09.02.05.006</v>
      </c>
      <c r="G5538" s="1144"/>
      <c r="H5538" s="1142" t="s">
        <v>5976</v>
      </c>
      <c r="J5538" s="1142" t="str">
        <f t="shared" si="173"/>
        <v>02.09.02.05.006 Manometer Tertutup</v>
      </c>
    </row>
    <row r="5539" spans="1:10" x14ac:dyDescent="0.25">
      <c r="A5539" s="1142">
        <v>2</v>
      </c>
      <c r="B5539" s="1142">
        <v>9</v>
      </c>
      <c r="C5539" s="1142">
        <v>2</v>
      </c>
      <c r="D5539" s="1142">
        <v>5</v>
      </c>
      <c r="E5539" s="1142">
        <v>7</v>
      </c>
      <c r="F5539" s="1143" t="str">
        <f t="shared" si="172"/>
        <v>02.09.02.05.007</v>
      </c>
      <c r="G5539" s="1144"/>
      <c r="H5539" s="1142" t="s">
        <v>5977</v>
      </c>
      <c r="J5539" s="1142" t="str">
        <f t="shared" si="173"/>
        <v>02.09.02.05.007 Pompa Karet</v>
      </c>
    </row>
    <row r="5540" spans="1:10" x14ac:dyDescent="0.25">
      <c r="A5540" s="1142">
        <v>2</v>
      </c>
      <c r="B5540" s="1142">
        <v>9</v>
      </c>
      <c r="C5540" s="1142">
        <v>2</v>
      </c>
      <c r="D5540" s="1142">
        <v>5</v>
      </c>
      <c r="E5540" s="1142">
        <v>8</v>
      </c>
      <c r="F5540" s="1143" t="str">
        <f t="shared" si="172"/>
        <v>02.09.02.05.008</v>
      </c>
      <c r="G5540" s="1144"/>
      <c r="H5540" s="1142" t="s">
        <v>5978</v>
      </c>
      <c r="J5540" s="1142" t="str">
        <f t="shared" si="173"/>
        <v>02.09.02.05.008 2 Pipa Gelas + Karet Penyumbat</v>
      </c>
    </row>
    <row r="5541" spans="1:10" x14ac:dyDescent="0.25">
      <c r="A5541" s="1142">
        <v>2</v>
      </c>
      <c r="B5541" s="1142">
        <v>9</v>
      </c>
      <c r="C5541" s="1142">
        <v>2</v>
      </c>
      <c r="D5541" s="1142">
        <v>5</v>
      </c>
      <c r="E5541" s="1142">
        <v>9</v>
      </c>
      <c r="F5541" s="1143" t="str">
        <f t="shared" si="172"/>
        <v>02.09.02.05.009</v>
      </c>
      <c r="G5541" s="1144"/>
      <c r="H5541" s="1142" t="s">
        <v>5979</v>
      </c>
      <c r="J5541" s="1142" t="str">
        <f t="shared" si="173"/>
        <v>02.09.02.05.009 Pipa Bengkok + Sumbat</v>
      </c>
    </row>
    <row r="5542" spans="1:10" x14ac:dyDescent="0.25">
      <c r="A5542" s="1142">
        <v>2</v>
      </c>
      <c r="B5542" s="1142">
        <v>9</v>
      </c>
      <c r="C5542" s="1142">
        <v>2</v>
      </c>
      <c r="D5542" s="1142">
        <v>5</v>
      </c>
      <c r="E5542" s="1142">
        <v>10</v>
      </c>
      <c r="F5542" s="1143" t="str">
        <f t="shared" si="172"/>
        <v>02.09.02.05.010</v>
      </c>
      <c r="G5542" s="1144"/>
      <c r="H5542" s="1142" t="s">
        <v>5901</v>
      </c>
      <c r="J5542" s="1142" t="str">
        <f t="shared" si="173"/>
        <v>02.09.02.05.010 Klem Rangkap</v>
      </c>
    </row>
    <row r="5543" spans="1:10" x14ac:dyDescent="0.25">
      <c r="A5543" s="1142">
        <v>2</v>
      </c>
      <c r="B5543" s="1142">
        <v>9</v>
      </c>
      <c r="C5543" s="1142">
        <v>2</v>
      </c>
      <c r="D5543" s="1142">
        <v>5</v>
      </c>
      <c r="E5543" s="1142">
        <v>11</v>
      </c>
      <c r="F5543" s="1143" t="str">
        <f t="shared" si="172"/>
        <v>02.09.02.05.011</v>
      </c>
      <c r="G5543" s="1144"/>
      <c r="H5543" s="1142" t="s">
        <v>5980</v>
      </c>
      <c r="J5543" s="1142" t="str">
        <f t="shared" si="173"/>
        <v>02.09.02.05.011 Batu Timbangan Berkait</v>
      </c>
    </row>
    <row r="5544" spans="1:10" x14ac:dyDescent="0.25">
      <c r="A5544" s="1142">
        <v>2</v>
      </c>
      <c r="B5544" s="1142">
        <v>9</v>
      </c>
      <c r="C5544" s="1142">
        <v>2</v>
      </c>
      <c r="D5544" s="1142">
        <v>5</v>
      </c>
      <c r="E5544" s="1142">
        <v>12</v>
      </c>
      <c r="F5544" s="1143" t="str">
        <f t="shared" si="172"/>
        <v>02.09.02.05.012</v>
      </c>
      <c r="G5544" s="1144"/>
      <c r="H5544" s="1142" t="s">
        <v>5981</v>
      </c>
      <c r="J5544" s="1142" t="str">
        <f t="shared" si="173"/>
        <v>02.09.02.05.012 Alas Jungkitan</v>
      </c>
    </row>
    <row r="5545" spans="1:10" x14ac:dyDescent="0.25">
      <c r="A5545" s="1142">
        <v>2</v>
      </c>
      <c r="B5545" s="1142">
        <v>9</v>
      </c>
      <c r="C5545" s="1142">
        <v>2</v>
      </c>
      <c r="D5545" s="1142">
        <v>5</v>
      </c>
      <c r="E5545" s="1142">
        <v>13</v>
      </c>
      <c r="F5545" s="1143" t="str">
        <f t="shared" si="172"/>
        <v>02.09.02.05.013</v>
      </c>
      <c r="G5545" s="1144"/>
      <c r="H5545" s="1142" t="s">
        <v>5982</v>
      </c>
      <c r="J5545" s="1142" t="str">
        <f t="shared" si="173"/>
        <v>02.09.02.05.013 Katrol</v>
      </c>
    </row>
    <row r="5546" spans="1:10" x14ac:dyDescent="0.25">
      <c r="A5546" s="1142">
        <v>2</v>
      </c>
      <c r="B5546" s="1142">
        <v>9</v>
      </c>
      <c r="C5546" s="1142">
        <v>2</v>
      </c>
      <c r="D5546" s="1142">
        <v>5</v>
      </c>
      <c r="E5546" s="1142">
        <v>14</v>
      </c>
      <c r="F5546" s="1143" t="str">
        <f t="shared" si="172"/>
        <v>02.09.02.05.014</v>
      </c>
      <c r="G5546" s="1144"/>
      <c r="H5546" s="1142" t="s">
        <v>5983</v>
      </c>
      <c r="J5546" s="1142" t="str">
        <f t="shared" si="173"/>
        <v>02.09.02.05.014 Penahan Ben</v>
      </c>
    </row>
    <row r="5547" spans="1:10" x14ac:dyDescent="0.25">
      <c r="A5547" s="1142">
        <v>2</v>
      </c>
      <c r="B5547" s="1142">
        <v>9</v>
      </c>
      <c r="C5547" s="1142">
        <v>2</v>
      </c>
      <c r="D5547" s="1142">
        <v>5</v>
      </c>
      <c r="E5547" s="1142">
        <v>15</v>
      </c>
      <c r="F5547" s="1143" t="str">
        <f t="shared" si="172"/>
        <v>02.09.02.05.015</v>
      </c>
      <c r="G5547" s="1144"/>
      <c r="H5547" s="1142" t="s">
        <v>5984</v>
      </c>
      <c r="J5547" s="1142" t="str">
        <f t="shared" si="173"/>
        <v>02.09.02.05.015 Desimeter</v>
      </c>
    </row>
    <row r="5548" spans="1:10" x14ac:dyDescent="0.25">
      <c r="A5548" s="1142">
        <v>2</v>
      </c>
      <c r="B5548" s="1142">
        <v>9</v>
      </c>
      <c r="C5548" s="1142">
        <v>2</v>
      </c>
      <c r="D5548" s="1142">
        <v>5</v>
      </c>
      <c r="E5548" s="1142">
        <v>16</v>
      </c>
      <c r="F5548" s="1143" t="str">
        <f t="shared" si="172"/>
        <v>02.09.02.05.016</v>
      </c>
      <c r="G5548" s="1144"/>
      <c r="H5548" s="1142" t="s">
        <v>5985</v>
      </c>
      <c r="J5548" s="1142" t="str">
        <f t="shared" si="173"/>
        <v>02.09.02.05.016 Alat Untuk Menunjukan Tekanan Dalam Kelema</v>
      </c>
    </row>
    <row r="5549" spans="1:10" x14ac:dyDescent="0.25">
      <c r="A5549" s="1142">
        <v>2</v>
      </c>
      <c r="B5549" s="1142">
        <v>9</v>
      </c>
      <c r="C5549" s="1142">
        <v>2</v>
      </c>
      <c r="D5549" s="1142">
        <v>5</v>
      </c>
      <c r="E5549" s="1142">
        <v>17</v>
      </c>
      <c r="F5549" s="1143" t="str">
        <f t="shared" si="172"/>
        <v>02.09.02.05.017</v>
      </c>
      <c r="G5549" s="1144"/>
      <c r="H5549" s="1142" t="s">
        <v>5986</v>
      </c>
      <c r="J5549" s="1142" t="str">
        <f t="shared" si="173"/>
        <v>02.09.02.05.017 Tabung Resonansi</v>
      </c>
    </row>
    <row r="5550" spans="1:10" x14ac:dyDescent="0.25">
      <c r="A5550" s="1142">
        <v>2</v>
      </c>
      <c r="B5550" s="1142">
        <v>9</v>
      </c>
      <c r="C5550" s="1142">
        <v>2</v>
      </c>
      <c r="D5550" s="1142">
        <v>5</v>
      </c>
      <c r="E5550" s="1142">
        <v>18</v>
      </c>
      <c r="F5550" s="1143" t="str">
        <f t="shared" si="172"/>
        <v>02.09.02.05.018</v>
      </c>
      <c r="G5550" s="1144"/>
      <c r="H5550" s="1142" t="s">
        <v>5987</v>
      </c>
      <c r="J5550" s="1142" t="str">
        <f t="shared" si="173"/>
        <v>02.09.02.05.018 Garpu Penala</v>
      </c>
    </row>
    <row r="5551" spans="1:10" x14ac:dyDescent="0.25">
      <c r="A5551" s="1142">
        <v>2</v>
      </c>
      <c r="B5551" s="1142">
        <v>9</v>
      </c>
      <c r="C5551" s="1142">
        <v>2</v>
      </c>
      <c r="D5551" s="1142">
        <v>5</v>
      </c>
      <c r="E5551" s="1142">
        <v>19</v>
      </c>
      <c r="F5551" s="1143" t="str">
        <f t="shared" si="172"/>
        <v>02.09.02.05.019</v>
      </c>
      <c r="G5551" s="1144"/>
      <c r="H5551" s="1142" t="s">
        <v>5988</v>
      </c>
      <c r="J5551" s="1142" t="str">
        <f t="shared" si="173"/>
        <v>02.09.02.05.019 Lempeng Gelas</v>
      </c>
    </row>
    <row r="5552" spans="1:10" x14ac:dyDescent="0.25">
      <c r="A5552" s="1142">
        <v>2</v>
      </c>
      <c r="B5552" s="1142">
        <v>9</v>
      </c>
      <c r="C5552" s="1142">
        <v>2</v>
      </c>
      <c r="D5552" s="1142">
        <v>5</v>
      </c>
      <c r="E5552" s="1142">
        <v>20</v>
      </c>
      <c r="F5552" s="1143" t="str">
        <f t="shared" si="172"/>
        <v>02.09.02.05.020</v>
      </c>
      <c r="G5552" s="1144"/>
      <c r="H5552" s="1142" t="s">
        <v>5989</v>
      </c>
      <c r="J5552" s="1142" t="str">
        <f t="shared" si="173"/>
        <v>02.09.02.05.020 Galang Sandaran/Ring</v>
      </c>
    </row>
    <row r="5553" spans="1:10" x14ac:dyDescent="0.25">
      <c r="A5553" s="1142">
        <v>2</v>
      </c>
      <c r="B5553" s="1142">
        <v>9</v>
      </c>
      <c r="C5553" s="1142">
        <v>2</v>
      </c>
      <c r="D5553" s="1142">
        <v>5</v>
      </c>
      <c r="E5553" s="1142">
        <v>21</v>
      </c>
      <c r="F5553" s="1143" t="str">
        <f t="shared" si="172"/>
        <v>02.09.02.05.021</v>
      </c>
      <c r="G5553" s="1144"/>
      <c r="H5553" s="1142" t="s">
        <v>5990</v>
      </c>
      <c r="J5553" s="1142" t="str">
        <f t="shared" si="173"/>
        <v>02.09.02.05.021 Alat Menunjukan Aliran Zat Cair</v>
      </c>
    </row>
    <row r="5554" spans="1:10" x14ac:dyDescent="0.25">
      <c r="A5554" s="1142">
        <v>2</v>
      </c>
      <c r="B5554" s="1142">
        <v>9</v>
      </c>
      <c r="C5554" s="1142">
        <v>2</v>
      </c>
      <c r="D5554" s="1142">
        <v>5</v>
      </c>
      <c r="E5554" s="1142">
        <v>22</v>
      </c>
      <c r="F5554" s="1143" t="str">
        <f t="shared" si="172"/>
        <v>02.09.02.05.022</v>
      </c>
      <c r="G5554" s="1144"/>
      <c r="H5554" s="1142" t="s">
        <v>5991</v>
      </c>
      <c r="J5554" s="1142" t="str">
        <f t="shared" si="173"/>
        <v>02.09.02.05.022 Kertas Isap</v>
      </c>
    </row>
    <row r="5555" spans="1:10" x14ac:dyDescent="0.25">
      <c r="A5555" s="1142">
        <v>2</v>
      </c>
      <c r="B5555" s="1142">
        <v>9</v>
      </c>
      <c r="C5555" s="1142">
        <v>2</v>
      </c>
      <c r="D5555" s="1142">
        <v>5</v>
      </c>
      <c r="E5555" s="1142">
        <v>23</v>
      </c>
      <c r="F5555" s="1143" t="str">
        <f t="shared" si="172"/>
        <v>02.09.02.05.023</v>
      </c>
      <c r="G5555" s="1144"/>
      <c r="H5555" s="1142" t="s">
        <v>5992</v>
      </c>
      <c r="J5555" s="1142" t="str">
        <f t="shared" si="173"/>
        <v>02.09.02.05.023 Pipa Pendingin/Penyuling</v>
      </c>
    </row>
    <row r="5556" spans="1:10" x14ac:dyDescent="0.25">
      <c r="A5556" s="1142">
        <v>2</v>
      </c>
      <c r="B5556" s="1142">
        <v>9</v>
      </c>
      <c r="C5556" s="1142">
        <v>2</v>
      </c>
      <c r="D5556" s="1142">
        <v>5</v>
      </c>
      <c r="E5556" s="1142">
        <v>24</v>
      </c>
      <c r="F5556" s="1143" t="str">
        <f t="shared" si="172"/>
        <v>02.09.02.05.024</v>
      </c>
      <c r="G5556" s="1144"/>
      <c r="H5556" s="1142" t="s">
        <v>5993</v>
      </c>
      <c r="J5556" s="1142" t="str">
        <f t="shared" si="173"/>
        <v>02.09.02.05.024 Rol Optik</v>
      </c>
    </row>
    <row r="5557" spans="1:10" x14ac:dyDescent="0.25">
      <c r="A5557" s="1142">
        <v>2</v>
      </c>
      <c r="B5557" s="1142">
        <v>9</v>
      </c>
      <c r="C5557" s="1142">
        <v>2</v>
      </c>
      <c r="D5557" s="1142">
        <v>5</v>
      </c>
      <c r="E5557" s="1142">
        <v>25</v>
      </c>
      <c r="F5557" s="1143" t="str">
        <f t="shared" si="172"/>
        <v>02.09.02.05.025</v>
      </c>
      <c r="G5557" s="1144"/>
      <c r="H5557" s="1142" t="s">
        <v>5994</v>
      </c>
      <c r="J5557" s="1142" t="str">
        <f t="shared" si="173"/>
        <v>02.09.02.05.025 Sumber Cahaya</v>
      </c>
    </row>
    <row r="5558" spans="1:10" x14ac:dyDescent="0.25">
      <c r="A5558" s="1142">
        <v>2</v>
      </c>
      <c r="B5558" s="1142">
        <v>9</v>
      </c>
      <c r="C5558" s="1142">
        <v>2</v>
      </c>
      <c r="D5558" s="1142">
        <v>5</v>
      </c>
      <c r="E5558" s="1142">
        <v>26</v>
      </c>
      <c r="F5558" s="1143" t="str">
        <f t="shared" si="172"/>
        <v>02.09.02.05.026</v>
      </c>
      <c r="G5558" s="1144"/>
      <c r="H5558" s="1142" t="s">
        <v>5995</v>
      </c>
      <c r="J5558" s="1142" t="str">
        <f t="shared" si="173"/>
        <v>02.09.02.05.026 Rangka Penjepit</v>
      </c>
    </row>
    <row r="5559" spans="1:10" x14ac:dyDescent="0.25">
      <c r="A5559" s="1142">
        <v>2</v>
      </c>
      <c r="B5559" s="1142">
        <v>9</v>
      </c>
      <c r="C5559" s="1142">
        <v>2</v>
      </c>
      <c r="D5559" s="1142">
        <v>5</v>
      </c>
      <c r="E5559" s="1142">
        <v>27</v>
      </c>
      <c r="F5559" s="1143" t="str">
        <f t="shared" si="172"/>
        <v>02.09.02.05.027</v>
      </c>
      <c r="G5559" s="1144"/>
      <c r="H5559" s="1142" t="s">
        <v>5996</v>
      </c>
      <c r="J5559" s="1142" t="str">
        <f t="shared" si="173"/>
        <v>02.09.02.05.027 Celah Satu Horisontal</v>
      </c>
    </row>
    <row r="5560" spans="1:10" x14ac:dyDescent="0.25">
      <c r="A5560" s="1142">
        <v>2</v>
      </c>
      <c r="B5560" s="1142">
        <v>9</v>
      </c>
      <c r="C5560" s="1142">
        <v>2</v>
      </c>
      <c r="D5560" s="1142">
        <v>5</v>
      </c>
      <c r="E5560" s="1142">
        <v>28</v>
      </c>
      <c r="F5560" s="1143" t="str">
        <f t="shared" si="172"/>
        <v>02.09.02.05.028</v>
      </c>
      <c r="G5560" s="1144"/>
      <c r="H5560" s="1142" t="s">
        <v>5934</v>
      </c>
      <c r="J5560" s="1142" t="str">
        <f t="shared" si="173"/>
        <v>02.09.02.05.028 Layar</v>
      </c>
    </row>
    <row r="5561" spans="1:10" x14ac:dyDescent="0.25">
      <c r="A5561" s="1142">
        <v>2</v>
      </c>
      <c r="B5561" s="1142">
        <v>9</v>
      </c>
      <c r="C5561" s="1142">
        <v>2</v>
      </c>
      <c r="D5561" s="1142">
        <v>5</v>
      </c>
      <c r="E5561" s="1142">
        <v>29</v>
      </c>
      <c r="F5561" s="1143" t="str">
        <f t="shared" si="172"/>
        <v>02.09.02.05.029</v>
      </c>
      <c r="G5561" s="1144"/>
      <c r="H5561" s="1142" t="s">
        <v>5997</v>
      </c>
      <c r="J5561" s="1142" t="str">
        <f t="shared" si="173"/>
        <v>02.09.02.05.029 Cermin Datar dan Skala</v>
      </c>
    </row>
    <row r="5562" spans="1:10" x14ac:dyDescent="0.25">
      <c r="A5562" s="1142">
        <v>2</v>
      </c>
      <c r="B5562" s="1142">
        <v>9</v>
      </c>
      <c r="C5562" s="1142">
        <v>2</v>
      </c>
      <c r="D5562" s="1142">
        <v>5</v>
      </c>
      <c r="E5562" s="1142">
        <v>30</v>
      </c>
      <c r="F5562" s="1143" t="str">
        <f t="shared" si="172"/>
        <v>02.09.02.05.030</v>
      </c>
      <c r="G5562" s="1144"/>
      <c r="H5562" s="1142" t="s">
        <v>5998</v>
      </c>
      <c r="J5562" s="1142" t="str">
        <f t="shared" si="173"/>
        <v>02.09.02.05.030 Klem Pegas</v>
      </c>
    </row>
    <row r="5563" spans="1:10" x14ac:dyDescent="0.25">
      <c r="A5563" s="1142">
        <v>2</v>
      </c>
      <c r="B5563" s="1142">
        <v>9</v>
      </c>
      <c r="C5563" s="1142">
        <v>2</v>
      </c>
      <c r="D5563" s="1142">
        <v>5</v>
      </c>
      <c r="E5563" s="1142">
        <v>31</v>
      </c>
      <c r="F5563" s="1143" t="str">
        <f t="shared" si="172"/>
        <v>02.09.02.05.031</v>
      </c>
      <c r="G5563" s="1144"/>
      <c r="H5563" s="1142" t="s">
        <v>5999</v>
      </c>
      <c r="J5563" s="1142" t="str">
        <f t="shared" si="173"/>
        <v>02.09.02.05.031 Lempeng Perpeks 1/2 Lingkaran</v>
      </c>
    </row>
    <row r="5564" spans="1:10" x14ac:dyDescent="0.25">
      <c r="A5564" s="1142">
        <v>2</v>
      </c>
      <c r="B5564" s="1142">
        <v>9</v>
      </c>
      <c r="C5564" s="1142">
        <v>2</v>
      </c>
      <c r="D5564" s="1142">
        <v>5</v>
      </c>
      <c r="E5564" s="1142">
        <v>32</v>
      </c>
      <c r="F5564" s="1143" t="str">
        <f t="shared" si="172"/>
        <v>02.09.02.05.032</v>
      </c>
      <c r="G5564" s="1144"/>
      <c r="H5564" s="1142" t="s">
        <v>6000</v>
      </c>
      <c r="J5564" s="1142" t="str">
        <f t="shared" si="173"/>
        <v>02.09.02.05.032 Prisma (Lempeng)</v>
      </c>
    </row>
    <row r="5565" spans="1:10" x14ac:dyDescent="0.25">
      <c r="A5565" s="1142">
        <v>2</v>
      </c>
      <c r="B5565" s="1142">
        <v>9</v>
      </c>
      <c r="C5565" s="1142">
        <v>2</v>
      </c>
      <c r="D5565" s="1142">
        <v>5</v>
      </c>
      <c r="E5565" s="1142">
        <v>33</v>
      </c>
      <c r="F5565" s="1143" t="str">
        <f t="shared" si="172"/>
        <v>02.09.02.05.033</v>
      </c>
      <c r="G5565" s="1144"/>
      <c r="H5565" s="1142" t="s">
        <v>6001</v>
      </c>
      <c r="J5565" s="1142" t="str">
        <f t="shared" si="173"/>
        <v>02.09.02.05.033 Lempeng Plane Paralel</v>
      </c>
    </row>
    <row r="5566" spans="1:10" x14ac:dyDescent="0.25">
      <c r="A5566" s="1142">
        <v>2</v>
      </c>
      <c r="B5566" s="1142">
        <v>9</v>
      </c>
      <c r="C5566" s="1142">
        <v>2</v>
      </c>
      <c r="D5566" s="1142">
        <v>5</v>
      </c>
      <c r="E5566" s="1142">
        <v>34</v>
      </c>
      <c r="F5566" s="1143" t="str">
        <f t="shared" si="172"/>
        <v>02.09.02.05.034</v>
      </c>
      <c r="G5566" s="1144"/>
      <c r="H5566" s="1142" t="s">
        <v>6002</v>
      </c>
      <c r="J5566" s="1142" t="str">
        <f t="shared" si="173"/>
        <v>02.09.02.05.034 Celah Lima Horisontal</v>
      </c>
    </row>
    <row r="5567" spans="1:10" x14ac:dyDescent="0.25">
      <c r="A5567" s="1142">
        <v>2</v>
      </c>
      <c r="B5567" s="1142">
        <v>9</v>
      </c>
      <c r="C5567" s="1142">
        <v>2</v>
      </c>
      <c r="D5567" s="1142">
        <v>5</v>
      </c>
      <c r="E5567" s="1142">
        <v>35</v>
      </c>
      <c r="F5567" s="1143" t="str">
        <f t="shared" si="172"/>
        <v>02.09.02.05.035</v>
      </c>
      <c r="G5567" s="1144"/>
      <c r="H5567" s="1142" t="s">
        <v>6003</v>
      </c>
      <c r="J5567" s="1142" t="str">
        <f t="shared" si="173"/>
        <v>02.09.02.05.035 Lensa Pepeku Sikonfeks</v>
      </c>
    </row>
    <row r="5568" spans="1:10" x14ac:dyDescent="0.25">
      <c r="A5568" s="1142">
        <v>2</v>
      </c>
      <c r="B5568" s="1142">
        <v>9</v>
      </c>
      <c r="C5568" s="1142">
        <v>2</v>
      </c>
      <c r="D5568" s="1142">
        <v>5</v>
      </c>
      <c r="E5568" s="1142">
        <v>36</v>
      </c>
      <c r="F5568" s="1143" t="str">
        <f t="shared" si="172"/>
        <v>02.09.02.05.036</v>
      </c>
      <c r="G5568" s="1144"/>
      <c r="H5568" s="1142" t="s">
        <v>6004</v>
      </c>
      <c r="J5568" s="1142" t="str">
        <f t="shared" si="173"/>
        <v>02.09.02.05.036 Lensa Pereku  Konkaf</v>
      </c>
    </row>
    <row r="5569" spans="1:10" x14ac:dyDescent="0.25">
      <c r="A5569" s="1142">
        <v>2</v>
      </c>
      <c r="B5569" s="1142">
        <v>9</v>
      </c>
      <c r="C5569" s="1142">
        <v>2</v>
      </c>
      <c r="D5569" s="1142">
        <v>5</v>
      </c>
      <c r="E5569" s="1142">
        <v>37</v>
      </c>
      <c r="F5569" s="1143" t="str">
        <f t="shared" si="172"/>
        <v>02.09.02.05.037</v>
      </c>
      <c r="G5569" s="1144"/>
      <c r="H5569" s="1142" t="s">
        <v>6005</v>
      </c>
      <c r="J5569" s="1142" t="str">
        <f t="shared" si="173"/>
        <v>02.09.02.05.037 Lensa F + 15</v>
      </c>
    </row>
    <row r="5570" spans="1:10" x14ac:dyDescent="0.25">
      <c r="A5570" s="1142">
        <v>2</v>
      </c>
      <c r="B5570" s="1142">
        <v>9</v>
      </c>
      <c r="C5570" s="1142">
        <v>2</v>
      </c>
      <c r="D5570" s="1142">
        <v>5</v>
      </c>
      <c r="E5570" s="1142">
        <v>38</v>
      </c>
      <c r="F5570" s="1143" t="str">
        <f t="shared" si="172"/>
        <v>02.09.02.05.038</v>
      </c>
      <c r="G5570" s="1144"/>
      <c r="H5570" s="1142" t="s">
        <v>6006</v>
      </c>
      <c r="J5570" s="1142" t="str">
        <f t="shared" si="173"/>
        <v>02.09.02.05.038 Lensa F + 10</v>
      </c>
    </row>
    <row r="5571" spans="1:10" x14ac:dyDescent="0.25">
      <c r="A5571" s="1142">
        <v>2</v>
      </c>
      <c r="B5571" s="1142">
        <v>9</v>
      </c>
      <c r="C5571" s="1142">
        <v>2</v>
      </c>
      <c r="D5571" s="1142">
        <v>5</v>
      </c>
      <c r="E5571" s="1142">
        <v>39</v>
      </c>
      <c r="F5571" s="1143" t="str">
        <f t="shared" si="172"/>
        <v>02.09.02.05.039</v>
      </c>
      <c r="G5571" s="1144"/>
      <c r="H5571" s="1142" t="s">
        <v>6007</v>
      </c>
      <c r="J5571" s="1142" t="str">
        <f t="shared" si="173"/>
        <v>02.09.02.05.039 Lensa F + 5</v>
      </c>
    </row>
    <row r="5572" spans="1:10" x14ac:dyDescent="0.25">
      <c r="A5572" s="1142">
        <v>2</v>
      </c>
      <c r="B5572" s="1142">
        <v>9</v>
      </c>
      <c r="C5572" s="1142">
        <v>2</v>
      </c>
      <c r="D5572" s="1142">
        <v>5</v>
      </c>
      <c r="E5572" s="1142">
        <v>40</v>
      </c>
      <c r="F5572" s="1143" t="str">
        <f t="shared" ref="F5572:F5635" si="174">IF(A5572&lt;&gt;"",RIGHT("0"&amp;A5572,2)&amp;"."&amp;RIGHT("0"&amp;B5572,2)&amp;"."&amp;RIGHT("0"&amp;C5572,2)&amp;"."&amp;RIGHT("0"&amp;D5572,2)&amp;"."&amp;IF(LEN(E5572)&lt;3,RIGHT("00"&amp;E5572,3),E5572),"")</f>
        <v>02.09.02.05.040</v>
      </c>
      <c r="G5572" s="1144"/>
      <c r="H5572" s="1142" t="s">
        <v>6008</v>
      </c>
      <c r="J5572" s="1142" t="str">
        <f t="shared" ref="J5572:J5635" si="175">F5572&amp;" "&amp;H5572</f>
        <v>02.09.02.05.040 Lensa F + 30</v>
      </c>
    </row>
    <row r="5573" spans="1:10" x14ac:dyDescent="0.25">
      <c r="A5573" s="1142">
        <v>2</v>
      </c>
      <c r="B5573" s="1142">
        <v>9</v>
      </c>
      <c r="C5573" s="1142">
        <v>2</v>
      </c>
      <c r="D5573" s="1142">
        <v>5</v>
      </c>
      <c r="E5573" s="1142">
        <v>41</v>
      </c>
      <c r="F5573" s="1143" t="str">
        <f t="shared" si="174"/>
        <v>02.09.02.05.041</v>
      </c>
      <c r="G5573" s="1144"/>
      <c r="H5573" s="1142" t="s">
        <v>6005</v>
      </c>
      <c r="J5573" s="1142" t="str">
        <f t="shared" si="175"/>
        <v>02.09.02.05.041 Lensa F + 15</v>
      </c>
    </row>
    <row r="5574" spans="1:10" x14ac:dyDescent="0.25">
      <c r="A5574" s="1142">
        <v>2</v>
      </c>
      <c r="B5574" s="1142">
        <v>9</v>
      </c>
      <c r="C5574" s="1142">
        <v>2</v>
      </c>
      <c r="D5574" s="1142">
        <v>5</v>
      </c>
      <c r="E5574" s="1142">
        <v>42</v>
      </c>
      <c r="F5574" s="1143" t="str">
        <f t="shared" si="174"/>
        <v>02.09.02.05.042</v>
      </c>
      <c r="G5574" s="1144"/>
      <c r="H5574" s="1142" t="s">
        <v>6009</v>
      </c>
      <c r="J5574" s="1142" t="str">
        <f t="shared" si="175"/>
        <v>02.09.02.05.042 Lensa F + 12</v>
      </c>
    </row>
    <row r="5575" spans="1:10" x14ac:dyDescent="0.25">
      <c r="A5575" s="1142">
        <v>2</v>
      </c>
      <c r="B5575" s="1142">
        <v>9</v>
      </c>
      <c r="C5575" s="1142">
        <v>2</v>
      </c>
      <c r="D5575" s="1142">
        <v>5</v>
      </c>
      <c r="E5575" s="1142">
        <v>43</v>
      </c>
      <c r="F5575" s="1143" t="str">
        <f t="shared" si="174"/>
        <v>02.09.02.05.043</v>
      </c>
      <c r="G5575" s="1144"/>
      <c r="H5575" s="1142" t="s">
        <v>6010</v>
      </c>
      <c r="J5575" s="1142" t="str">
        <f t="shared" si="175"/>
        <v>02.09.02.05.043 Magnit Batang</v>
      </c>
    </row>
    <row r="5576" spans="1:10" x14ac:dyDescent="0.25">
      <c r="A5576" s="1142">
        <v>2</v>
      </c>
      <c r="B5576" s="1142">
        <v>9</v>
      </c>
      <c r="C5576" s="1142">
        <v>2</v>
      </c>
      <c r="D5576" s="1142">
        <v>5</v>
      </c>
      <c r="E5576" s="1142">
        <v>44</v>
      </c>
      <c r="F5576" s="1143" t="str">
        <f t="shared" si="174"/>
        <v>02.09.02.05.044</v>
      </c>
      <c r="G5576" s="1144"/>
      <c r="H5576" s="1142" t="s">
        <v>6011</v>
      </c>
      <c r="J5576" s="1142" t="str">
        <f t="shared" si="175"/>
        <v>02.09.02.05.044 Sebuk Besi</v>
      </c>
    </row>
    <row r="5577" spans="1:10" x14ac:dyDescent="0.25">
      <c r="A5577" s="1142">
        <v>2</v>
      </c>
      <c r="B5577" s="1142">
        <v>9</v>
      </c>
      <c r="C5577" s="1142">
        <v>2</v>
      </c>
      <c r="D5577" s="1142">
        <v>5</v>
      </c>
      <c r="E5577" s="1142">
        <v>45</v>
      </c>
      <c r="F5577" s="1143" t="str">
        <f t="shared" si="174"/>
        <v>02.09.02.05.045</v>
      </c>
      <c r="G5577" s="1144"/>
      <c r="H5577" s="1142" t="s">
        <v>6012</v>
      </c>
      <c r="J5577" s="1142" t="str">
        <f t="shared" si="175"/>
        <v>02.09.02.05.045 Tombok Tekan</v>
      </c>
    </row>
    <row r="5578" spans="1:10" x14ac:dyDescent="0.25">
      <c r="A5578" s="1142">
        <v>2</v>
      </c>
      <c r="B5578" s="1142">
        <v>9</v>
      </c>
      <c r="C5578" s="1142">
        <v>2</v>
      </c>
      <c r="D5578" s="1142">
        <v>5</v>
      </c>
      <c r="E5578" s="1142">
        <v>46</v>
      </c>
      <c r="F5578" s="1143" t="str">
        <f t="shared" si="174"/>
        <v>02.09.02.05.046</v>
      </c>
      <c r="G5578" s="1144"/>
      <c r="H5578" s="1142" t="s">
        <v>6013</v>
      </c>
      <c r="J5578" s="1142" t="str">
        <f t="shared" si="175"/>
        <v>02.09.02.05.046 Kumparan 300</v>
      </c>
    </row>
    <row r="5579" spans="1:10" x14ac:dyDescent="0.25">
      <c r="A5579" s="1142">
        <v>2</v>
      </c>
      <c r="B5579" s="1142">
        <v>9</v>
      </c>
      <c r="C5579" s="1142">
        <v>2</v>
      </c>
      <c r="D5579" s="1142">
        <v>5</v>
      </c>
      <c r="E5579" s="1142">
        <v>47</v>
      </c>
      <c r="F5579" s="1143" t="str">
        <f t="shared" si="174"/>
        <v>02.09.02.05.047</v>
      </c>
      <c r="G5579" s="1144"/>
      <c r="H5579" s="1142" t="s">
        <v>6014</v>
      </c>
      <c r="J5579" s="1142" t="str">
        <f t="shared" si="175"/>
        <v>02.09.02.05.047 Inti Kumparan  300 lilitan</v>
      </c>
    </row>
    <row r="5580" spans="1:10" x14ac:dyDescent="0.25">
      <c r="A5580" s="1142">
        <v>2</v>
      </c>
      <c r="B5580" s="1142">
        <v>9</v>
      </c>
      <c r="C5580" s="1142">
        <v>2</v>
      </c>
      <c r="D5580" s="1142">
        <v>5</v>
      </c>
      <c r="E5580" s="1142">
        <v>48</v>
      </c>
      <c r="F5580" s="1143" t="str">
        <f t="shared" si="174"/>
        <v>02.09.02.05.048</v>
      </c>
      <c r="G5580" s="1144"/>
      <c r="H5580" s="1142" t="s">
        <v>6015</v>
      </c>
      <c r="J5580" s="1142" t="str">
        <f t="shared" si="175"/>
        <v>02.09.02.05.048 Ampermeter</v>
      </c>
    </row>
    <row r="5581" spans="1:10" x14ac:dyDescent="0.25">
      <c r="A5581" s="1142">
        <v>2</v>
      </c>
      <c r="B5581" s="1142">
        <v>9</v>
      </c>
      <c r="C5581" s="1142">
        <v>2</v>
      </c>
      <c r="D5581" s="1142">
        <v>5</v>
      </c>
      <c r="E5581" s="1142">
        <v>49</v>
      </c>
      <c r="F5581" s="1143" t="str">
        <f t="shared" si="174"/>
        <v>02.09.02.05.049</v>
      </c>
      <c r="G5581" s="1144"/>
      <c r="H5581" s="1142" t="s">
        <v>6016</v>
      </c>
      <c r="J5581" s="1142" t="str">
        <f t="shared" si="175"/>
        <v>02.09.02.05.049 Batang Gelas/Plastik</v>
      </c>
    </row>
    <row r="5582" spans="1:10" x14ac:dyDescent="0.25">
      <c r="A5582" s="1142">
        <v>2</v>
      </c>
      <c r="B5582" s="1142">
        <v>9</v>
      </c>
      <c r="C5582" s="1142">
        <v>2</v>
      </c>
      <c r="D5582" s="1142">
        <v>5</v>
      </c>
      <c r="E5582" s="1142">
        <v>50</v>
      </c>
      <c r="F5582" s="1143" t="str">
        <f t="shared" si="174"/>
        <v>02.09.02.05.050</v>
      </c>
      <c r="G5582" s="1144"/>
      <c r="H5582" s="1142" t="s">
        <v>4540</v>
      </c>
      <c r="J5582" s="1142" t="str">
        <f t="shared" si="175"/>
        <v>02.09.02.05.050 Voltmeter</v>
      </c>
    </row>
    <row r="5583" spans="1:10" x14ac:dyDescent="0.25">
      <c r="A5583" s="1142">
        <v>2</v>
      </c>
      <c r="B5583" s="1142">
        <v>9</v>
      </c>
      <c r="C5583" s="1142">
        <v>2</v>
      </c>
      <c r="D5583" s="1142">
        <v>5</v>
      </c>
      <c r="E5583" s="1142">
        <v>51</v>
      </c>
      <c r="F5583" s="1143" t="str">
        <f t="shared" si="174"/>
        <v>02.09.02.05.051</v>
      </c>
      <c r="G5583" s="1144"/>
      <c r="H5583" s="1142" t="s">
        <v>6017</v>
      </c>
      <c r="J5583" s="1142" t="str">
        <f t="shared" si="175"/>
        <v>02.09.02.05.051 Beberapa Tahanan</v>
      </c>
    </row>
    <row r="5584" spans="1:10" x14ac:dyDescent="0.25">
      <c r="A5584" s="1142">
        <v>2</v>
      </c>
      <c r="B5584" s="1142">
        <v>9</v>
      </c>
      <c r="C5584" s="1142">
        <v>2</v>
      </c>
      <c r="D5584" s="1142">
        <v>5</v>
      </c>
      <c r="E5584" s="1142">
        <v>52</v>
      </c>
      <c r="F5584" s="1143" t="str">
        <f t="shared" si="174"/>
        <v>02.09.02.05.052</v>
      </c>
      <c r="G5584" s="1144"/>
      <c r="H5584" s="1142" t="s">
        <v>6018</v>
      </c>
      <c r="J5584" s="1142" t="str">
        <f t="shared" si="175"/>
        <v>02.09.02.05.052 Jarum Panjang</v>
      </c>
    </row>
    <row r="5585" spans="1:10" x14ac:dyDescent="0.25">
      <c r="A5585" s="1142">
        <v>2</v>
      </c>
      <c r="B5585" s="1142">
        <v>9</v>
      </c>
      <c r="C5585" s="1142">
        <v>2</v>
      </c>
      <c r="D5585" s="1142">
        <v>5</v>
      </c>
      <c r="E5585" s="1142">
        <v>53</v>
      </c>
      <c r="F5585" s="1143" t="str">
        <f t="shared" si="174"/>
        <v>02.09.02.05.053</v>
      </c>
      <c r="G5585" s="1144"/>
      <c r="H5585" s="1142" t="s">
        <v>6019</v>
      </c>
      <c r="J5585" s="1142" t="str">
        <f t="shared" si="175"/>
        <v>02.09.02.05.053 Lensa tangan</v>
      </c>
    </row>
    <row r="5586" spans="1:10" x14ac:dyDescent="0.25">
      <c r="A5586" s="1142">
        <v>2</v>
      </c>
      <c r="B5586" s="1142">
        <v>9</v>
      </c>
      <c r="C5586" s="1142">
        <v>2</v>
      </c>
      <c r="D5586" s="1142">
        <v>5</v>
      </c>
      <c r="E5586" s="1142">
        <v>54</v>
      </c>
      <c r="F5586" s="1143" t="str">
        <f t="shared" si="174"/>
        <v>02.09.02.05.054</v>
      </c>
      <c r="G5586" s="1144"/>
      <c r="H5586" s="1142" t="s">
        <v>6020</v>
      </c>
      <c r="J5586" s="1142" t="str">
        <f t="shared" si="175"/>
        <v>02.09.02.05.054 Papan Pengempes</v>
      </c>
    </row>
    <row r="5587" spans="1:10" x14ac:dyDescent="0.25">
      <c r="A5587" s="1142">
        <v>2</v>
      </c>
      <c r="B5587" s="1142">
        <v>9</v>
      </c>
      <c r="C5587" s="1142">
        <v>2</v>
      </c>
      <c r="D5587" s="1142">
        <v>5</v>
      </c>
      <c r="E5587" s="1142">
        <v>55</v>
      </c>
      <c r="F5587" s="1143" t="str">
        <f t="shared" si="174"/>
        <v>02.09.02.05.055</v>
      </c>
      <c r="G5587" s="1144"/>
      <c r="H5587" s="1142" t="s">
        <v>6021</v>
      </c>
      <c r="J5587" s="1142" t="str">
        <f t="shared" si="175"/>
        <v>02.09.02.05.055 Papan Perentang</v>
      </c>
    </row>
    <row r="5588" spans="1:10" x14ac:dyDescent="0.25">
      <c r="A5588" s="1142">
        <v>2</v>
      </c>
      <c r="B5588" s="1142">
        <v>9</v>
      </c>
      <c r="C5588" s="1142">
        <v>2</v>
      </c>
      <c r="D5588" s="1142">
        <v>5</v>
      </c>
      <c r="E5588" s="1142">
        <v>56</v>
      </c>
      <c r="F5588" s="1143" t="str">
        <f t="shared" si="174"/>
        <v>02.09.02.05.056</v>
      </c>
      <c r="G5588" s="1144"/>
      <c r="H5588" s="1142" t="s">
        <v>6022</v>
      </c>
      <c r="J5588" s="1142" t="str">
        <f t="shared" si="175"/>
        <v>02.09.02.05.056 Kertas Minyak</v>
      </c>
    </row>
    <row r="5589" spans="1:10" x14ac:dyDescent="0.25">
      <c r="A5589" s="1142">
        <v>2</v>
      </c>
      <c r="B5589" s="1142">
        <v>9</v>
      </c>
      <c r="C5589" s="1142">
        <v>2</v>
      </c>
      <c r="D5589" s="1142">
        <v>5</v>
      </c>
      <c r="E5589" s="1142">
        <v>57</v>
      </c>
      <c r="F5589" s="1143" t="str">
        <f t="shared" si="174"/>
        <v>02.09.02.05.057</v>
      </c>
      <c r="G5589" s="1144"/>
      <c r="H5589" s="1142" t="s">
        <v>6023</v>
      </c>
      <c r="J5589" s="1142" t="str">
        <f t="shared" si="175"/>
        <v>02.09.02.05.057 Gelas Obyek</v>
      </c>
    </row>
    <row r="5590" spans="1:10" x14ac:dyDescent="0.25">
      <c r="A5590" s="1142">
        <v>2</v>
      </c>
      <c r="B5590" s="1142">
        <v>9</v>
      </c>
      <c r="C5590" s="1142">
        <v>2</v>
      </c>
      <c r="D5590" s="1142">
        <v>5</v>
      </c>
      <c r="E5590" s="1142">
        <v>58</v>
      </c>
      <c r="F5590" s="1143" t="str">
        <f t="shared" si="174"/>
        <v>02.09.02.05.058</v>
      </c>
      <c r="G5590" s="1144"/>
      <c r="H5590" s="1142" t="s">
        <v>6024</v>
      </c>
      <c r="J5590" s="1142" t="str">
        <f t="shared" si="175"/>
        <v>02.09.02.05.058 Gelas Penutup</v>
      </c>
    </row>
    <row r="5591" spans="1:10" x14ac:dyDescent="0.25">
      <c r="A5591" s="1142">
        <v>2</v>
      </c>
      <c r="B5591" s="1142">
        <v>9</v>
      </c>
      <c r="C5591" s="1142">
        <v>2</v>
      </c>
      <c r="D5591" s="1142">
        <v>5</v>
      </c>
      <c r="E5591" s="1142">
        <v>59</v>
      </c>
      <c r="F5591" s="1143" t="str">
        <f t="shared" si="174"/>
        <v>02.09.02.05.059</v>
      </c>
      <c r="G5591" s="1144"/>
      <c r="H5591" s="1142" t="s">
        <v>6025</v>
      </c>
      <c r="J5591" s="1142" t="str">
        <f t="shared" si="175"/>
        <v>02.09.02.05.059 Mikroskop</v>
      </c>
    </row>
    <row r="5592" spans="1:10" x14ac:dyDescent="0.25">
      <c r="A5592" s="1142">
        <v>2</v>
      </c>
      <c r="B5592" s="1142">
        <v>9</v>
      </c>
      <c r="C5592" s="1142">
        <v>2</v>
      </c>
      <c r="D5592" s="1142">
        <v>5</v>
      </c>
      <c r="E5592" s="1142">
        <v>60</v>
      </c>
      <c r="F5592" s="1143" t="str">
        <f t="shared" si="174"/>
        <v>02.09.02.05.060</v>
      </c>
      <c r="G5592" s="1144"/>
      <c r="H5592" s="1142" t="s">
        <v>6026</v>
      </c>
      <c r="J5592" s="1142" t="str">
        <f t="shared" si="175"/>
        <v>02.09.02.05.060 Bronthymol Biru</v>
      </c>
    </row>
    <row r="5593" spans="1:10" x14ac:dyDescent="0.25">
      <c r="A5593" s="1142">
        <v>2</v>
      </c>
      <c r="B5593" s="1142">
        <v>9</v>
      </c>
      <c r="C5593" s="1142">
        <v>2</v>
      </c>
      <c r="D5593" s="1142">
        <v>5</v>
      </c>
      <c r="E5593" s="1142">
        <v>61</v>
      </c>
      <c r="F5593" s="1143" t="str">
        <f t="shared" si="174"/>
        <v>02.09.02.05.061</v>
      </c>
      <c r="G5593" s="1144"/>
      <c r="H5593" s="1142" t="s">
        <v>6027</v>
      </c>
      <c r="J5593" s="1142" t="str">
        <f t="shared" si="175"/>
        <v>02.09.02.05.061 Belyar</v>
      </c>
    </row>
    <row r="5594" spans="1:10" x14ac:dyDescent="0.25">
      <c r="A5594" s="1142">
        <v>2</v>
      </c>
      <c r="B5594" s="1142">
        <v>9</v>
      </c>
      <c r="C5594" s="1142">
        <v>2</v>
      </c>
      <c r="D5594" s="1142">
        <v>5</v>
      </c>
      <c r="E5594" s="1142">
        <v>62</v>
      </c>
      <c r="F5594" s="1143" t="str">
        <f t="shared" si="174"/>
        <v>02.09.02.05.062</v>
      </c>
      <c r="G5594" s="1144"/>
      <c r="H5594" s="1142" t="s">
        <v>42</v>
      </c>
      <c r="J5594" s="1142" t="str">
        <f t="shared" si="175"/>
        <v>02.09.02.05.062 Gunting</v>
      </c>
    </row>
    <row r="5595" spans="1:10" x14ac:dyDescent="0.25">
      <c r="A5595" s="1142">
        <v>2</v>
      </c>
      <c r="B5595" s="1142">
        <v>9</v>
      </c>
      <c r="C5595" s="1142">
        <v>2</v>
      </c>
      <c r="D5595" s="1142">
        <v>5</v>
      </c>
      <c r="E5595" s="1142">
        <v>63</v>
      </c>
      <c r="F5595" s="1143" t="str">
        <f t="shared" si="174"/>
        <v>02.09.02.05.063</v>
      </c>
      <c r="G5595" s="1144"/>
      <c r="H5595" s="1142" t="s">
        <v>6028</v>
      </c>
      <c r="J5595" s="1142" t="str">
        <f t="shared" si="175"/>
        <v>02.09.02.05.063 Glukosa</v>
      </c>
    </row>
    <row r="5596" spans="1:10" x14ac:dyDescent="0.25">
      <c r="A5596" s="1142">
        <v>2</v>
      </c>
      <c r="B5596" s="1142">
        <v>9</v>
      </c>
      <c r="C5596" s="1142">
        <v>2</v>
      </c>
      <c r="D5596" s="1142">
        <v>5</v>
      </c>
      <c r="E5596" s="1142">
        <v>64</v>
      </c>
      <c r="F5596" s="1143" t="str">
        <f t="shared" si="174"/>
        <v>02.09.02.05.064</v>
      </c>
      <c r="G5596" s="1144"/>
      <c r="H5596" s="1142" t="s">
        <v>6029</v>
      </c>
      <c r="J5596" s="1142" t="str">
        <f t="shared" si="175"/>
        <v>02.09.02.05.064 Pipa Manometer</v>
      </c>
    </row>
    <row r="5597" spans="1:10" x14ac:dyDescent="0.25">
      <c r="A5597" s="1142">
        <v>2</v>
      </c>
      <c r="B5597" s="1142">
        <v>9</v>
      </c>
      <c r="C5597" s="1142">
        <v>2</v>
      </c>
      <c r="D5597" s="1142">
        <v>5</v>
      </c>
      <c r="E5597" s="1142">
        <v>65</v>
      </c>
      <c r="F5597" s="1143" t="str">
        <f t="shared" si="174"/>
        <v>02.09.02.05.065</v>
      </c>
      <c r="G5597" s="1144"/>
      <c r="H5597" s="1142" t="s">
        <v>6030</v>
      </c>
      <c r="J5597" s="1142" t="str">
        <f t="shared" si="175"/>
        <v>02.09.02.05.065 Pipa Gelas</v>
      </c>
    </row>
    <row r="5598" spans="1:10" x14ac:dyDescent="0.25">
      <c r="A5598" s="1142">
        <v>2</v>
      </c>
      <c r="B5598" s="1142">
        <v>9</v>
      </c>
      <c r="C5598" s="1142">
        <v>2</v>
      </c>
      <c r="D5598" s="1142">
        <v>5</v>
      </c>
      <c r="E5598" s="1142">
        <v>66</v>
      </c>
      <c r="F5598" s="1143" t="str">
        <f t="shared" si="174"/>
        <v>02.09.02.05.066</v>
      </c>
      <c r="G5598" s="1144"/>
      <c r="H5598" s="1142" t="s">
        <v>6031</v>
      </c>
      <c r="J5598" s="1142" t="str">
        <f t="shared" si="175"/>
        <v>02.09.02.05.066 Sepit Kayu</v>
      </c>
    </row>
    <row r="5599" spans="1:10" x14ac:dyDescent="0.25">
      <c r="A5599" s="1142">
        <v>2</v>
      </c>
      <c r="B5599" s="1142">
        <v>9</v>
      </c>
      <c r="C5599" s="1142">
        <v>2</v>
      </c>
      <c r="D5599" s="1142">
        <v>5</v>
      </c>
      <c r="E5599" s="1142">
        <v>67</v>
      </c>
      <c r="F5599" s="1143" t="str">
        <f t="shared" si="174"/>
        <v>02.09.02.05.067</v>
      </c>
      <c r="G5599" s="1144"/>
      <c r="H5599" s="1142" t="s">
        <v>6032</v>
      </c>
      <c r="J5599" s="1142" t="str">
        <f t="shared" si="175"/>
        <v>02.09.02.05.067 Reagen Biuret</v>
      </c>
    </row>
    <row r="5600" spans="1:10" x14ac:dyDescent="0.25">
      <c r="A5600" s="1142">
        <v>2</v>
      </c>
      <c r="B5600" s="1142">
        <v>9</v>
      </c>
      <c r="C5600" s="1142">
        <v>2</v>
      </c>
      <c r="D5600" s="1142">
        <v>5</v>
      </c>
      <c r="E5600" s="1142">
        <v>68</v>
      </c>
      <c r="F5600" s="1143" t="str">
        <f t="shared" si="174"/>
        <v>02.09.02.05.068</v>
      </c>
      <c r="G5600" s="1144"/>
      <c r="H5600" s="1142" t="s">
        <v>6033</v>
      </c>
      <c r="J5600" s="1142" t="str">
        <f t="shared" si="175"/>
        <v>02.09.02.05.068 Mortir/Ulu</v>
      </c>
    </row>
    <row r="5601" spans="1:10" x14ac:dyDescent="0.25">
      <c r="A5601" s="1142">
        <v>2</v>
      </c>
      <c r="B5601" s="1142">
        <v>9</v>
      </c>
      <c r="C5601" s="1142">
        <v>2</v>
      </c>
      <c r="D5601" s="1142">
        <v>5</v>
      </c>
      <c r="E5601" s="1142">
        <v>69</v>
      </c>
      <c r="F5601" s="1143" t="str">
        <f t="shared" si="174"/>
        <v>02.09.02.05.069</v>
      </c>
      <c r="G5601" s="1144"/>
      <c r="H5601" s="1142" t="s">
        <v>6034</v>
      </c>
      <c r="J5601" s="1142" t="str">
        <f t="shared" si="175"/>
        <v>02.09.02.05.069 Rak Tabunga Reaksi</v>
      </c>
    </row>
    <row r="5602" spans="1:10" x14ac:dyDescent="0.25">
      <c r="A5602" s="1142">
        <v>2</v>
      </c>
      <c r="B5602" s="1142">
        <v>9</v>
      </c>
      <c r="C5602" s="1142">
        <v>2</v>
      </c>
      <c r="D5602" s="1142">
        <v>5</v>
      </c>
      <c r="E5602" s="1142">
        <v>70</v>
      </c>
      <c r="F5602" s="1143" t="str">
        <f t="shared" si="174"/>
        <v>02.09.02.05.070</v>
      </c>
      <c r="G5602" s="1144"/>
      <c r="H5602" s="1142" t="s">
        <v>6035</v>
      </c>
      <c r="J5602" s="1142" t="str">
        <f t="shared" si="175"/>
        <v>02.09.02.05.070 Sumbat Karet Berpipa</v>
      </c>
    </row>
    <row r="5603" spans="1:10" x14ac:dyDescent="0.25">
      <c r="A5603" s="1142">
        <v>2</v>
      </c>
      <c r="B5603" s="1142">
        <v>9</v>
      </c>
      <c r="C5603" s="1142">
        <v>2</v>
      </c>
      <c r="D5603" s="1142">
        <v>5</v>
      </c>
      <c r="E5603" s="1142">
        <v>71</v>
      </c>
      <c r="F5603" s="1143" t="str">
        <f t="shared" si="174"/>
        <v>02.09.02.05.071</v>
      </c>
      <c r="G5603" s="1144"/>
      <c r="H5603" s="1142" t="s">
        <v>6036</v>
      </c>
      <c r="J5603" s="1142" t="str">
        <f t="shared" si="175"/>
        <v>02.09.02.05.071 Sumbat Erlemeyer Berpipa</v>
      </c>
    </row>
    <row r="5604" spans="1:10" x14ac:dyDescent="0.25">
      <c r="A5604" s="1142">
        <v>2</v>
      </c>
      <c r="B5604" s="1142">
        <v>9</v>
      </c>
      <c r="C5604" s="1142">
        <v>2</v>
      </c>
      <c r="D5604" s="1142">
        <v>5</v>
      </c>
      <c r="E5604" s="1142">
        <v>72</v>
      </c>
      <c r="F5604" s="1143" t="str">
        <f t="shared" si="174"/>
        <v>02.09.02.05.072</v>
      </c>
      <c r="G5604" s="1144"/>
      <c r="H5604" s="1142" t="s">
        <v>6037</v>
      </c>
      <c r="J5604" s="1142" t="str">
        <f t="shared" si="175"/>
        <v>02.09.02.05.072 Sumbat tabung Reaksi + Pipa Lurus</v>
      </c>
    </row>
    <row r="5605" spans="1:10" x14ac:dyDescent="0.25">
      <c r="A5605" s="1142">
        <v>2</v>
      </c>
      <c r="B5605" s="1142">
        <v>9</v>
      </c>
      <c r="C5605" s="1142">
        <v>2</v>
      </c>
      <c r="D5605" s="1142">
        <v>5</v>
      </c>
      <c r="E5605" s="1142">
        <v>73</v>
      </c>
      <c r="F5605" s="1143" t="str">
        <f t="shared" si="174"/>
        <v>02.09.02.05.073</v>
      </c>
      <c r="G5605" s="1144"/>
      <c r="H5605" s="1142" t="s">
        <v>5622</v>
      </c>
      <c r="J5605" s="1142" t="str">
        <f t="shared" si="175"/>
        <v>02.09.02.05.073 Kawat Kasa</v>
      </c>
    </row>
    <row r="5606" spans="1:10" x14ac:dyDescent="0.25">
      <c r="A5606" s="1142">
        <v>2</v>
      </c>
      <c r="B5606" s="1142">
        <v>9</v>
      </c>
      <c r="C5606" s="1142">
        <v>2</v>
      </c>
      <c r="D5606" s="1142">
        <v>5</v>
      </c>
      <c r="E5606" s="1142">
        <v>74</v>
      </c>
      <c r="F5606" s="1143" t="str">
        <f t="shared" si="174"/>
        <v>02.09.02.05.074</v>
      </c>
      <c r="G5606" s="1144"/>
      <c r="H5606" s="1142" t="s">
        <v>6038</v>
      </c>
      <c r="J5606" s="1142" t="str">
        <f t="shared" si="175"/>
        <v>02.09.02.05.074 Thermos Kecil</v>
      </c>
    </row>
    <row r="5607" spans="1:10" x14ac:dyDescent="0.25">
      <c r="A5607" s="1142">
        <v>2</v>
      </c>
      <c r="B5607" s="1142">
        <v>9</v>
      </c>
      <c r="C5607" s="1142">
        <v>2</v>
      </c>
      <c r="D5607" s="1142">
        <v>5</v>
      </c>
      <c r="E5607" s="1142">
        <v>75</v>
      </c>
      <c r="F5607" s="1143" t="str">
        <f t="shared" si="174"/>
        <v>02.09.02.05.075</v>
      </c>
      <c r="G5607" s="1144"/>
      <c r="H5607" s="1142" t="s">
        <v>6039</v>
      </c>
      <c r="J5607" s="1142" t="str">
        <f t="shared" si="175"/>
        <v>02.09.02.05.075 Pot Besar</v>
      </c>
    </row>
    <row r="5608" spans="1:10" x14ac:dyDescent="0.25">
      <c r="A5608" s="1142">
        <v>2</v>
      </c>
      <c r="B5608" s="1142">
        <v>9</v>
      </c>
      <c r="C5608" s="1142">
        <v>2</v>
      </c>
      <c r="D5608" s="1142">
        <v>5</v>
      </c>
      <c r="E5608" s="1142">
        <v>76</v>
      </c>
      <c r="F5608" s="1143" t="str">
        <f t="shared" si="174"/>
        <v>02.09.02.05.076</v>
      </c>
      <c r="G5608" s="1144"/>
      <c r="H5608" s="1142" t="s">
        <v>6040</v>
      </c>
      <c r="J5608" s="1142" t="str">
        <f t="shared" si="175"/>
        <v>02.09.02.05.076 Alat Peraga IPA Menengah Lain-lain</v>
      </c>
    </row>
    <row r="5609" spans="1:10" x14ac:dyDescent="0.25">
      <c r="A5609" s="1142">
        <v>2</v>
      </c>
      <c r="B5609" s="1142">
        <v>9</v>
      </c>
      <c r="C5609" s="1142">
        <v>2</v>
      </c>
      <c r="D5609" s="1142">
        <v>6</v>
      </c>
      <c r="E5609" s="1142">
        <v>1</v>
      </c>
      <c r="F5609" s="1143" t="str">
        <f t="shared" si="174"/>
        <v>02.09.02.06.001</v>
      </c>
      <c r="G5609" s="1144"/>
      <c r="H5609" s="1142" t="s">
        <v>6041</v>
      </c>
      <c r="J5609" s="1142" t="str">
        <f t="shared" si="175"/>
        <v>02.09.02.06.001 Model Kepala dan Otak</v>
      </c>
    </row>
    <row r="5610" spans="1:10" x14ac:dyDescent="0.25">
      <c r="A5610" s="1142">
        <v>2</v>
      </c>
      <c r="B5610" s="1142">
        <v>9</v>
      </c>
      <c r="C5610" s="1142">
        <v>2</v>
      </c>
      <c r="D5610" s="1142">
        <v>6</v>
      </c>
      <c r="E5610" s="1142">
        <v>2</v>
      </c>
      <c r="F5610" s="1143" t="str">
        <f t="shared" si="174"/>
        <v>02.09.02.06.002</v>
      </c>
      <c r="G5610" s="1144"/>
      <c r="H5610" s="1142" t="s">
        <v>6042</v>
      </c>
      <c r="J5610" s="1142" t="str">
        <f t="shared" si="175"/>
        <v>02.09.02.06.002 Model Kulit</v>
      </c>
    </row>
    <row r="5611" spans="1:10" x14ac:dyDescent="0.25">
      <c r="A5611" s="1142">
        <v>2</v>
      </c>
      <c r="B5611" s="1142">
        <v>9</v>
      </c>
      <c r="C5611" s="1142">
        <v>2</v>
      </c>
      <c r="D5611" s="1142">
        <v>6</v>
      </c>
      <c r="E5611" s="1142">
        <v>3</v>
      </c>
      <c r="F5611" s="1143" t="str">
        <f t="shared" si="174"/>
        <v>02.09.02.06.003</v>
      </c>
      <c r="G5611" s="1144"/>
      <c r="H5611" s="1142" t="s">
        <v>5890</v>
      </c>
      <c r="J5611" s="1142" t="str">
        <f t="shared" si="175"/>
        <v>02.09.02.06.003 Model Mata</v>
      </c>
    </row>
    <row r="5612" spans="1:10" x14ac:dyDescent="0.25">
      <c r="A5612" s="1142">
        <v>2</v>
      </c>
      <c r="B5612" s="1142">
        <v>9</v>
      </c>
      <c r="C5612" s="1142">
        <v>2</v>
      </c>
      <c r="D5612" s="1142">
        <v>6</v>
      </c>
      <c r="E5612" s="1142">
        <v>4</v>
      </c>
      <c r="F5612" s="1143" t="str">
        <f t="shared" si="174"/>
        <v>02.09.02.06.004</v>
      </c>
      <c r="G5612" s="1144"/>
      <c r="H5612" s="1142" t="s">
        <v>6043</v>
      </c>
      <c r="J5612" s="1142" t="str">
        <f t="shared" si="175"/>
        <v>02.09.02.06.004 Model Telinga</v>
      </c>
    </row>
    <row r="5613" spans="1:10" x14ac:dyDescent="0.25">
      <c r="A5613" s="1142">
        <v>2</v>
      </c>
      <c r="B5613" s="1142">
        <v>9</v>
      </c>
      <c r="C5613" s="1142">
        <v>2</v>
      </c>
      <c r="D5613" s="1142">
        <v>6</v>
      </c>
      <c r="E5613" s="1142">
        <v>5</v>
      </c>
      <c r="F5613" s="1143" t="str">
        <f t="shared" si="174"/>
        <v>02.09.02.06.005</v>
      </c>
      <c r="G5613" s="1144"/>
      <c r="H5613" s="1142" t="s">
        <v>6044</v>
      </c>
      <c r="J5613" s="1142" t="str">
        <f t="shared" si="175"/>
        <v>02.09.02.06.005 Model Hati dan Ginjal</v>
      </c>
    </row>
    <row r="5614" spans="1:10" x14ac:dyDescent="0.25">
      <c r="A5614" s="1142">
        <v>2</v>
      </c>
      <c r="B5614" s="1142">
        <v>9</v>
      </c>
      <c r="C5614" s="1142">
        <v>2</v>
      </c>
      <c r="D5614" s="1142">
        <v>6</v>
      </c>
      <c r="E5614" s="1142">
        <v>6</v>
      </c>
      <c r="F5614" s="1143" t="str">
        <f t="shared" si="174"/>
        <v>02.09.02.06.006</v>
      </c>
      <c r="G5614" s="1144"/>
      <c r="H5614" s="1142" t="s">
        <v>6045</v>
      </c>
      <c r="J5614" s="1142" t="str">
        <f t="shared" si="175"/>
        <v>02.09.02.06.006 Model Gigi</v>
      </c>
    </row>
    <row r="5615" spans="1:10" x14ac:dyDescent="0.25">
      <c r="A5615" s="1142">
        <v>2</v>
      </c>
      <c r="B5615" s="1142">
        <v>9</v>
      </c>
      <c r="C5615" s="1142">
        <v>2</v>
      </c>
      <c r="D5615" s="1142">
        <v>6</v>
      </c>
      <c r="E5615" s="1142">
        <v>7</v>
      </c>
      <c r="F5615" s="1143" t="str">
        <f t="shared" si="174"/>
        <v>02.09.02.06.007</v>
      </c>
      <c r="G5615" s="1144"/>
      <c r="H5615" s="1142" t="s">
        <v>6046</v>
      </c>
      <c r="J5615" s="1142" t="str">
        <f t="shared" si="175"/>
        <v>02.09.02.06.007 Model Lambung</v>
      </c>
    </row>
    <row r="5616" spans="1:10" x14ac:dyDescent="0.25">
      <c r="A5616" s="1142">
        <v>2</v>
      </c>
      <c r="B5616" s="1142">
        <v>9</v>
      </c>
      <c r="C5616" s="1142">
        <v>2</v>
      </c>
      <c r="D5616" s="1142">
        <v>6</v>
      </c>
      <c r="E5616" s="1142">
        <v>8</v>
      </c>
      <c r="F5616" s="1143" t="str">
        <f t="shared" si="174"/>
        <v>02.09.02.06.008</v>
      </c>
      <c r="G5616" s="1144"/>
      <c r="H5616" s="1142" t="s">
        <v>6047</v>
      </c>
      <c r="J5616" s="1142" t="str">
        <f t="shared" si="175"/>
        <v>02.09.02.06.008 Model Ginjal</v>
      </c>
    </row>
    <row r="5617" spans="1:10" x14ac:dyDescent="0.25">
      <c r="A5617" s="1142">
        <v>2</v>
      </c>
      <c r="B5617" s="1142">
        <v>9</v>
      </c>
      <c r="C5617" s="1142">
        <v>2</v>
      </c>
      <c r="D5617" s="1142">
        <v>6</v>
      </c>
      <c r="E5617" s="1142">
        <v>9</v>
      </c>
      <c r="F5617" s="1143" t="str">
        <f t="shared" si="174"/>
        <v>02.09.02.06.009</v>
      </c>
      <c r="G5617" s="1144"/>
      <c r="H5617" s="1142" t="s">
        <v>6048</v>
      </c>
      <c r="J5617" s="1142" t="str">
        <f t="shared" si="175"/>
        <v>02.09.02.06.009 Slotted Weight dan Hanger 250 gram</v>
      </c>
    </row>
    <row r="5618" spans="1:10" x14ac:dyDescent="0.25">
      <c r="A5618" s="1142">
        <v>2</v>
      </c>
      <c r="B5618" s="1142">
        <v>9</v>
      </c>
      <c r="C5618" s="1142">
        <v>2</v>
      </c>
      <c r="D5618" s="1142">
        <v>6</v>
      </c>
      <c r="E5618" s="1142">
        <v>10</v>
      </c>
      <c r="F5618" s="1143" t="str">
        <f t="shared" si="174"/>
        <v>02.09.02.06.010</v>
      </c>
      <c r="G5618" s="1144"/>
      <c r="H5618" s="1142" t="s">
        <v>6049</v>
      </c>
      <c r="J5618" s="1142" t="str">
        <f t="shared" si="175"/>
        <v>02.09.02.06.010 Slotted Weight dan Hanger 10-100 gram</v>
      </c>
    </row>
    <row r="5619" spans="1:10" x14ac:dyDescent="0.25">
      <c r="A5619" s="1142">
        <v>2</v>
      </c>
      <c r="B5619" s="1142">
        <v>9</v>
      </c>
      <c r="C5619" s="1142">
        <v>2</v>
      </c>
      <c r="D5619" s="1142">
        <v>6</v>
      </c>
      <c r="E5619" s="1142">
        <v>11</v>
      </c>
      <c r="F5619" s="1143" t="str">
        <f t="shared" si="174"/>
        <v>02.09.02.06.011</v>
      </c>
      <c r="G5619" s="1144"/>
      <c r="H5619" s="1142" t="s">
        <v>5943</v>
      </c>
      <c r="J5619" s="1142" t="str">
        <f t="shared" si="175"/>
        <v>02.09.02.06.011 Bel Listrik</v>
      </c>
    </row>
    <row r="5620" spans="1:10" x14ac:dyDescent="0.25">
      <c r="A5620" s="1142">
        <v>2</v>
      </c>
      <c r="B5620" s="1142">
        <v>9</v>
      </c>
      <c r="C5620" s="1142">
        <v>2</v>
      </c>
      <c r="D5620" s="1142">
        <v>6</v>
      </c>
      <c r="E5620" s="1142">
        <v>12</v>
      </c>
      <c r="F5620" s="1143" t="str">
        <f t="shared" si="174"/>
        <v>02.09.02.06.012</v>
      </c>
      <c r="G5620" s="1144"/>
      <c r="H5620" s="1142" t="s">
        <v>6050</v>
      </c>
      <c r="J5620" s="1142" t="str">
        <f t="shared" si="175"/>
        <v>02.09.02.06.012 Elektroda Tembaga (Voltameter)</v>
      </c>
    </row>
    <row r="5621" spans="1:10" x14ac:dyDescent="0.25">
      <c r="A5621" s="1142">
        <v>2</v>
      </c>
      <c r="B5621" s="1142">
        <v>9</v>
      </c>
      <c r="C5621" s="1142">
        <v>2</v>
      </c>
      <c r="D5621" s="1142">
        <v>6</v>
      </c>
      <c r="E5621" s="1142">
        <v>13</v>
      </c>
      <c r="F5621" s="1143" t="str">
        <f t="shared" si="174"/>
        <v>02.09.02.06.013</v>
      </c>
      <c r="G5621" s="1144"/>
      <c r="H5621" s="1142" t="s">
        <v>6051</v>
      </c>
      <c r="J5621" s="1142" t="str">
        <f t="shared" si="175"/>
        <v>02.09.02.06.013 Alat Hartle</v>
      </c>
    </row>
    <row r="5622" spans="1:10" x14ac:dyDescent="0.25">
      <c r="A5622" s="1142">
        <v>2</v>
      </c>
      <c r="B5622" s="1142">
        <v>9</v>
      </c>
      <c r="C5622" s="1142">
        <v>2</v>
      </c>
      <c r="D5622" s="1142">
        <v>6</v>
      </c>
      <c r="E5622" s="1142">
        <v>14</v>
      </c>
      <c r="F5622" s="1143" t="str">
        <f t="shared" si="174"/>
        <v>02.09.02.06.014</v>
      </c>
      <c r="G5622" s="1144"/>
      <c r="H5622" s="1142" t="s">
        <v>6052</v>
      </c>
      <c r="J5622" s="1142" t="str">
        <f t="shared" si="175"/>
        <v>02.09.02.06.014 Hygrometer Basah dan Kering</v>
      </c>
    </row>
    <row r="5623" spans="1:10" x14ac:dyDescent="0.25">
      <c r="A5623" s="1142">
        <v>2</v>
      </c>
      <c r="B5623" s="1142">
        <v>9</v>
      </c>
      <c r="C5623" s="1142">
        <v>2</v>
      </c>
      <c r="D5623" s="1142">
        <v>6</v>
      </c>
      <c r="E5623" s="1142">
        <v>15</v>
      </c>
      <c r="F5623" s="1143" t="str">
        <f t="shared" si="174"/>
        <v>02.09.02.06.015</v>
      </c>
      <c r="G5623" s="1144"/>
      <c r="H5623" s="1142" t="s">
        <v>6053</v>
      </c>
      <c r="J5623" s="1142" t="str">
        <f t="shared" si="175"/>
        <v>02.09.02.06.015 Motor Listrik</v>
      </c>
    </row>
    <row r="5624" spans="1:10" x14ac:dyDescent="0.25">
      <c r="A5624" s="1142">
        <v>2</v>
      </c>
      <c r="B5624" s="1142">
        <v>9</v>
      </c>
      <c r="C5624" s="1142">
        <v>2</v>
      </c>
      <c r="D5624" s="1142">
        <v>6</v>
      </c>
      <c r="E5624" s="1142">
        <v>16</v>
      </c>
      <c r="F5624" s="1143" t="str">
        <f t="shared" si="174"/>
        <v>02.09.02.06.016</v>
      </c>
      <c r="G5624" s="1144"/>
      <c r="H5624" s="1142" t="s">
        <v>6054</v>
      </c>
      <c r="J5624" s="1142" t="str">
        <f t="shared" si="175"/>
        <v>02.09.02.06.016 Ticker Limer</v>
      </c>
    </row>
    <row r="5625" spans="1:10" x14ac:dyDescent="0.25">
      <c r="A5625" s="1142">
        <v>2</v>
      </c>
      <c r="B5625" s="1142">
        <v>9</v>
      </c>
      <c r="C5625" s="1142">
        <v>2</v>
      </c>
      <c r="D5625" s="1142">
        <v>6</v>
      </c>
      <c r="E5625" s="1142">
        <v>17</v>
      </c>
      <c r="F5625" s="1143" t="str">
        <f t="shared" si="174"/>
        <v>02.09.02.06.017</v>
      </c>
      <c r="G5625" s="1144"/>
      <c r="H5625" s="1142" t="s">
        <v>6055</v>
      </c>
      <c r="J5625" s="1142" t="str">
        <f t="shared" si="175"/>
        <v>02.09.02.06.017 Cunductivity App</v>
      </c>
    </row>
    <row r="5626" spans="1:10" x14ac:dyDescent="0.25">
      <c r="A5626" s="1142">
        <v>2</v>
      </c>
      <c r="B5626" s="1142">
        <v>9</v>
      </c>
      <c r="C5626" s="1142">
        <v>2</v>
      </c>
      <c r="D5626" s="1142">
        <v>6</v>
      </c>
      <c r="E5626" s="1142">
        <v>18</v>
      </c>
      <c r="F5626" s="1143" t="str">
        <f t="shared" si="174"/>
        <v>02.09.02.06.018</v>
      </c>
      <c r="G5626" s="1144"/>
      <c r="H5626" s="1142" t="s">
        <v>6056</v>
      </c>
      <c r="J5626" s="1142" t="str">
        <f t="shared" si="175"/>
        <v>02.09.02.06.018 Catrol Ganda</v>
      </c>
    </row>
    <row r="5627" spans="1:10" x14ac:dyDescent="0.25">
      <c r="A5627" s="1142">
        <v>2</v>
      </c>
      <c r="B5627" s="1142">
        <v>9</v>
      </c>
      <c r="C5627" s="1142">
        <v>2</v>
      </c>
      <c r="D5627" s="1142">
        <v>6</v>
      </c>
      <c r="E5627" s="1142">
        <v>19</v>
      </c>
      <c r="F5627" s="1143" t="str">
        <f t="shared" si="174"/>
        <v>02.09.02.06.019</v>
      </c>
      <c r="G5627" s="1144"/>
      <c r="H5627" s="1142" t="s">
        <v>6057</v>
      </c>
      <c r="J5627" s="1142" t="str">
        <f t="shared" si="175"/>
        <v>02.09.02.06.019 Silinder Materi</v>
      </c>
    </row>
    <row r="5628" spans="1:10" x14ac:dyDescent="0.25">
      <c r="A5628" s="1142">
        <v>2</v>
      </c>
      <c r="B5628" s="1142">
        <v>9</v>
      </c>
      <c r="C5628" s="1142">
        <v>2</v>
      </c>
      <c r="D5628" s="1142">
        <v>6</v>
      </c>
      <c r="E5628" s="1142">
        <v>20</v>
      </c>
      <c r="F5628" s="1143" t="str">
        <f t="shared" si="174"/>
        <v>02.09.02.06.020</v>
      </c>
      <c r="G5628" s="1144"/>
      <c r="H5628" s="1142" t="s">
        <v>6058</v>
      </c>
      <c r="J5628" s="1142" t="str">
        <f t="shared" si="175"/>
        <v>02.09.02.06.020 Pascal Syirine</v>
      </c>
    </row>
    <row r="5629" spans="1:10" x14ac:dyDescent="0.25">
      <c r="A5629" s="1142">
        <v>2</v>
      </c>
      <c r="B5629" s="1142">
        <v>9</v>
      </c>
      <c r="C5629" s="1142">
        <v>2</v>
      </c>
      <c r="D5629" s="1142">
        <v>6</v>
      </c>
      <c r="E5629" s="1142">
        <v>21</v>
      </c>
      <c r="F5629" s="1143" t="str">
        <f t="shared" si="174"/>
        <v>02.09.02.06.021</v>
      </c>
      <c r="G5629" s="1144"/>
      <c r="H5629" s="1142" t="s">
        <v>6059</v>
      </c>
      <c r="J5629" s="1142" t="str">
        <f t="shared" si="175"/>
        <v>02.09.02.06.021 Alat Difusi Zat Cair (Liquid Diff App)</v>
      </c>
    </row>
    <row r="5630" spans="1:10" x14ac:dyDescent="0.25">
      <c r="A5630" s="1142">
        <v>2</v>
      </c>
      <c r="B5630" s="1142">
        <v>9</v>
      </c>
      <c r="C5630" s="1142">
        <v>2</v>
      </c>
      <c r="D5630" s="1142">
        <v>6</v>
      </c>
      <c r="E5630" s="1142">
        <v>22</v>
      </c>
      <c r="F5630" s="1143" t="str">
        <f t="shared" si="174"/>
        <v>02.09.02.06.022</v>
      </c>
      <c r="G5630" s="1144"/>
      <c r="H5630" s="1142" t="s">
        <v>6060</v>
      </c>
      <c r="J5630" s="1142" t="str">
        <f t="shared" si="175"/>
        <v>02.09.02.06.022 Kotak Cacing Tanah</v>
      </c>
    </row>
    <row r="5631" spans="1:10" x14ac:dyDescent="0.25">
      <c r="A5631" s="1142">
        <v>2</v>
      </c>
      <c r="B5631" s="1142">
        <v>9</v>
      </c>
      <c r="C5631" s="1142">
        <v>2</v>
      </c>
      <c r="D5631" s="1142">
        <v>6</v>
      </c>
      <c r="E5631" s="1142">
        <v>23</v>
      </c>
      <c r="F5631" s="1143" t="str">
        <f t="shared" si="174"/>
        <v>02.09.02.06.023</v>
      </c>
      <c r="G5631" s="1144"/>
      <c r="H5631" s="1142" t="s">
        <v>6061</v>
      </c>
      <c r="J5631" s="1142" t="str">
        <f t="shared" si="175"/>
        <v>02.09.02.06.023 Alat Ukur Tekanan Air (Poot Presure App)</v>
      </c>
    </row>
    <row r="5632" spans="1:10" x14ac:dyDescent="0.25">
      <c r="A5632" s="1142">
        <v>2</v>
      </c>
      <c r="B5632" s="1142">
        <v>9</v>
      </c>
      <c r="C5632" s="1142">
        <v>2</v>
      </c>
      <c r="D5632" s="1142">
        <v>6</v>
      </c>
      <c r="E5632" s="1142">
        <v>24</v>
      </c>
      <c r="F5632" s="1143" t="str">
        <f t="shared" si="174"/>
        <v>02.09.02.06.024</v>
      </c>
      <c r="G5632" s="1144"/>
      <c r="H5632" s="1142" t="s">
        <v>636</v>
      </c>
      <c r="J5632" s="1142" t="str">
        <f t="shared" si="175"/>
        <v>02.09.02.06.024 Foto Meter</v>
      </c>
    </row>
    <row r="5633" spans="1:10" x14ac:dyDescent="0.25">
      <c r="A5633" s="1142">
        <v>2</v>
      </c>
      <c r="B5633" s="1142">
        <v>9</v>
      </c>
      <c r="C5633" s="1142">
        <v>2</v>
      </c>
      <c r="D5633" s="1142">
        <v>6</v>
      </c>
      <c r="E5633" s="1142">
        <v>25</v>
      </c>
      <c r="F5633" s="1143" t="str">
        <f t="shared" si="174"/>
        <v>02.09.02.06.025</v>
      </c>
      <c r="G5633" s="1144"/>
      <c r="H5633" s="1142" t="s">
        <v>6062</v>
      </c>
      <c r="J5633" s="1142" t="str">
        <f t="shared" si="175"/>
        <v>02.09.02.06.025 Kotak Kaca Obyek</v>
      </c>
    </row>
    <row r="5634" spans="1:10" x14ac:dyDescent="0.25">
      <c r="A5634" s="1142">
        <v>2</v>
      </c>
      <c r="B5634" s="1142">
        <v>9</v>
      </c>
      <c r="C5634" s="1142">
        <v>2</v>
      </c>
      <c r="D5634" s="1142">
        <v>6</v>
      </c>
      <c r="E5634" s="1142">
        <v>26</v>
      </c>
      <c r="F5634" s="1143" t="str">
        <f t="shared" si="174"/>
        <v>02.09.02.06.026</v>
      </c>
      <c r="G5634" s="1144"/>
      <c r="H5634" s="1142" t="s">
        <v>6063</v>
      </c>
      <c r="J5634" s="1142" t="str">
        <f t="shared" si="175"/>
        <v>02.09.02.06.026 Snaper For Crok Berer</v>
      </c>
    </row>
    <row r="5635" spans="1:10" x14ac:dyDescent="0.25">
      <c r="A5635" s="1142">
        <v>2</v>
      </c>
      <c r="B5635" s="1142">
        <v>9</v>
      </c>
      <c r="C5635" s="1142">
        <v>2</v>
      </c>
      <c r="D5635" s="1142">
        <v>6</v>
      </c>
      <c r="E5635" s="1142">
        <v>27</v>
      </c>
      <c r="F5635" s="1143" t="str">
        <f t="shared" si="174"/>
        <v>02.09.02.06.027</v>
      </c>
      <c r="G5635" s="1144"/>
      <c r="H5635" s="1142" t="s">
        <v>6064</v>
      </c>
      <c r="J5635" s="1142" t="str">
        <f t="shared" si="175"/>
        <v>02.09.02.06.027 Tabung Penyuling</v>
      </c>
    </row>
    <row r="5636" spans="1:10" x14ac:dyDescent="0.25">
      <c r="A5636" s="1142">
        <v>2</v>
      </c>
      <c r="B5636" s="1142">
        <v>9</v>
      </c>
      <c r="C5636" s="1142">
        <v>2</v>
      </c>
      <c r="D5636" s="1142">
        <v>6</v>
      </c>
      <c r="E5636" s="1142">
        <v>28</v>
      </c>
      <c r="F5636" s="1143" t="str">
        <f t="shared" ref="F5636:F5699" si="176">IF(A5636&lt;&gt;"",RIGHT("0"&amp;A5636,2)&amp;"."&amp;RIGHT("0"&amp;B5636,2)&amp;"."&amp;RIGHT("0"&amp;C5636,2)&amp;"."&amp;RIGHT("0"&amp;D5636,2)&amp;"."&amp;IF(LEN(E5636)&lt;3,RIGHT("00"&amp;E5636,3),E5636),"")</f>
        <v>02.09.02.06.028</v>
      </c>
      <c r="G5636" s="1144"/>
      <c r="H5636" s="1142" t="s">
        <v>4110</v>
      </c>
      <c r="J5636" s="1142" t="str">
        <f t="shared" ref="J5636:J5699" si="177">F5636&amp;" "&amp;H5636</f>
        <v>02.09.02.06.028 Lampu Spirtus</v>
      </c>
    </row>
    <row r="5637" spans="1:10" x14ac:dyDescent="0.25">
      <c r="A5637" s="1142">
        <v>2</v>
      </c>
      <c r="B5637" s="1142">
        <v>9</v>
      </c>
      <c r="C5637" s="1142">
        <v>2</v>
      </c>
      <c r="D5637" s="1142">
        <v>6</v>
      </c>
      <c r="E5637" s="1142">
        <v>29</v>
      </c>
      <c r="F5637" s="1143" t="str">
        <f t="shared" si="176"/>
        <v>02.09.02.06.029</v>
      </c>
      <c r="G5637" s="1144"/>
      <c r="H5637" s="1142" t="s">
        <v>6065</v>
      </c>
      <c r="J5637" s="1142" t="str">
        <f t="shared" si="177"/>
        <v>02.09.02.06.029 Segitiga Porselin</v>
      </c>
    </row>
    <row r="5638" spans="1:10" x14ac:dyDescent="0.25">
      <c r="A5638" s="1142">
        <v>2</v>
      </c>
      <c r="B5638" s="1142">
        <v>9</v>
      </c>
      <c r="C5638" s="1142">
        <v>2</v>
      </c>
      <c r="D5638" s="1142">
        <v>6</v>
      </c>
      <c r="E5638" s="1142">
        <v>30</v>
      </c>
      <c r="F5638" s="1143" t="str">
        <f t="shared" si="176"/>
        <v>02.09.02.06.030</v>
      </c>
      <c r="G5638" s="1144"/>
      <c r="H5638" s="1142" t="s">
        <v>6066</v>
      </c>
      <c r="J5638" s="1142" t="str">
        <f t="shared" si="177"/>
        <v>02.09.02.06.030 Jepitan Tabung Reaksi</v>
      </c>
    </row>
    <row r="5639" spans="1:10" x14ac:dyDescent="0.25">
      <c r="A5639" s="1142">
        <v>2</v>
      </c>
      <c r="B5639" s="1142">
        <v>9</v>
      </c>
      <c r="C5639" s="1142">
        <v>2</v>
      </c>
      <c r="D5639" s="1142">
        <v>6</v>
      </c>
      <c r="E5639" s="1142">
        <v>31</v>
      </c>
      <c r="F5639" s="1143" t="str">
        <f t="shared" si="176"/>
        <v>02.09.02.06.031</v>
      </c>
      <c r="G5639" s="1144"/>
      <c r="H5639" s="1142" t="s">
        <v>6067</v>
      </c>
      <c r="J5639" s="1142" t="str">
        <f t="shared" si="177"/>
        <v>02.09.02.06.031 Spatula Tanduk</v>
      </c>
    </row>
    <row r="5640" spans="1:10" x14ac:dyDescent="0.25">
      <c r="A5640" s="1142">
        <v>2</v>
      </c>
      <c r="B5640" s="1142">
        <v>9</v>
      </c>
      <c r="C5640" s="1142">
        <v>2</v>
      </c>
      <c r="D5640" s="1142">
        <v>6</v>
      </c>
      <c r="E5640" s="1142">
        <v>32</v>
      </c>
      <c r="F5640" s="1143" t="str">
        <f t="shared" si="176"/>
        <v>02.09.02.06.032</v>
      </c>
      <c r="G5640" s="1144"/>
      <c r="H5640" s="1142" t="s">
        <v>6068</v>
      </c>
      <c r="J5640" s="1142" t="str">
        <f t="shared" si="177"/>
        <v>02.09.02.06.032 Spatula Stainless Steel</v>
      </c>
    </row>
    <row r="5641" spans="1:10" x14ac:dyDescent="0.25">
      <c r="A5641" s="1142">
        <v>2</v>
      </c>
      <c r="B5641" s="1142">
        <v>9</v>
      </c>
      <c r="C5641" s="1142">
        <v>2</v>
      </c>
      <c r="D5641" s="1142">
        <v>6</v>
      </c>
      <c r="E5641" s="1142">
        <v>33</v>
      </c>
      <c r="F5641" s="1143" t="str">
        <f t="shared" si="176"/>
        <v>02.09.02.06.033</v>
      </c>
      <c r="G5641" s="1144"/>
      <c r="H5641" s="1142" t="s">
        <v>6069</v>
      </c>
      <c r="J5641" s="1142" t="str">
        <f t="shared" si="177"/>
        <v>02.09.02.06.033 Sikat Tabung Reaksi Besar Kecil</v>
      </c>
    </row>
    <row r="5642" spans="1:10" x14ac:dyDescent="0.25">
      <c r="A5642" s="1142">
        <v>2</v>
      </c>
      <c r="B5642" s="1142">
        <v>9</v>
      </c>
      <c r="C5642" s="1142">
        <v>2</v>
      </c>
      <c r="D5642" s="1142">
        <v>6</v>
      </c>
      <c r="E5642" s="1142">
        <v>34</v>
      </c>
      <c r="F5642" s="1143" t="str">
        <f t="shared" si="176"/>
        <v>02.09.02.06.034</v>
      </c>
      <c r="G5642" s="1144"/>
      <c r="H5642" s="1142" t="s">
        <v>6070</v>
      </c>
      <c r="J5642" s="1142" t="str">
        <f t="shared" si="177"/>
        <v>02.09.02.06.034 Pipa T</v>
      </c>
    </row>
    <row r="5643" spans="1:10" x14ac:dyDescent="0.25">
      <c r="A5643" s="1142">
        <v>2</v>
      </c>
      <c r="B5643" s="1142">
        <v>9</v>
      </c>
      <c r="C5643" s="1142">
        <v>2</v>
      </c>
      <c r="D5643" s="1142">
        <v>6</v>
      </c>
      <c r="E5643" s="1142">
        <v>35</v>
      </c>
      <c r="F5643" s="1143" t="str">
        <f t="shared" si="176"/>
        <v>02.09.02.06.035</v>
      </c>
      <c r="G5643" s="1144"/>
      <c r="H5643" s="1142" t="s">
        <v>6071</v>
      </c>
      <c r="J5643" s="1142" t="str">
        <f t="shared" si="177"/>
        <v>02.09.02.06.035 Pipa Y dari Kaca</v>
      </c>
    </row>
    <row r="5644" spans="1:10" x14ac:dyDescent="0.25">
      <c r="A5644" s="1142">
        <v>2</v>
      </c>
      <c r="B5644" s="1142">
        <v>9</v>
      </c>
      <c r="C5644" s="1142">
        <v>2</v>
      </c>
      <c r="D5644" s="1142">
        <v>6</v>
      </c>
      <c r="E5644" s="1142">
        <v>36</v>
      </c>
      <c r="F5644" s="1143" t="str">
        <f t="shared" si="176"/>
        <v>02.09.02.06.036</v>
      </c>
      <c r="G5644" s="1144"/>
      <c r="H5644" s="1142" t="s">
        <v>6072</v>
      </c>
      <c r="J5644" s="1142" t="str">
        <f t="shared" si="177"/>
        <v>02.09.02.06.036 Pipa Ukuran 5 ml</v>
      </c>
    </row>
    <row r="5645" spans="1:10" x14ac:dyDescent="0.25">
      <c r="A5645" s="1142">
        <v>2</v>
      </c>
      <c r="B5645" s="1142">
        <v>9</v>
      </c>
      <c r="C5645" s="1142">
        <v>2</v>
      </c>
      <c r="D5645" s="1142">
        <v>6</v>
      </c>
      <c r="E5645" s="1142">
        <v>37</v>
      </c>
      <c r="F5645" s="1143" t="str">
        <f t="shared" si="176"/>
        <v>02.09.02.06.037</v>
      </c>
      <c r="G5645" s="1144"/>
      <c r="H5645" s="1142" t="s">
        <v>6073</v>
      </c>
      <c r="J5645" s="1142" t="str">
        <f t="shared" si="177"/>
        <v>02.09.02.06.037 Pipa Ukuran 10 ml</v>
      </c>
    </row>
    <row r="5646" spans="1:10" x14ac:dyDescent="0.25">
      <c r="A5646" s="1142">
        <v>2</v>
      </c>
      <c r="B5646" s="1142">
        <v>9</v>
      </c>
      <c r="C5646" s="1142">
        <v>2</v>
      </c>
      <c r="D5646" s="1142">
        <v>6</v>
      </c>
      <c r="E5646" s="1142">
        <v>38</v>
      </c>
      <c r="F5646" s="1143" t="str">
        <f t="shared" si="176"/>
        <v>02.09.02.06.038</v>
      </c>
      <c r="G5646" s="1144"/>
      <c r="H5646" s="1142" t="s">
        <v>6074</v>
      </c>
      <c r="J5646" s="1142" t="str">
        <f t="shared" si="177"/>
        <v>02.09.02.06.038 Pipa Ukuran 25 ml</v>
      </c>
    </row>
    <row r="5647" spans="1:10" x14ac:dyDescent="0.25">
      <c r="A5647" s="1142">
        <v>2</v>
      </c>
      <c r="B5647" s="1142">
        <v>9</v>
      </c>
      <c r="C5647" s="1142">
        <v>2</v>
      </c>
      <c r="D5647" s="1142">
        <v>6</v>
      </c>
      <c r="E5647" s="1142">
        <v>39</v>
      </c>
      <c r="F5647" s="1143" t="str">
        <f t="shared" si="176"/>
        <v>02.09.02.06.039</v>
      </c>
      <c r="G5647" s="1144"/>
      <c r="H5647" s="1142" t="s">
        <v>6075</v>
      </c>
      <c r="J5647" s="1142" t="str">
        <f t="shared" si="177"/>
        <v>02.09.02.06.039 Model jantung</v>
      </c>
    </row>
    <row r="5648" spans="1:10" x14ac:dyDescent="0.25">
      <c r="A5648" s="1142">
        <v>2</v>
      </c>
      <c r="B5648" s="1142">
        <v>9</v>
      </c>
      <c r="C5648" s="1142">
        <v>2</v>
      </c>
      <c r="D5648" s="1142">
        <v>6</v>
      </c>
      <c r="E5648" s="1142">
        <v>40</v>
      </c>
      <c r="F5648" s="1143" t="str">
        <f t="shared" si="176"/>
        <v>02.09.02.06.040</v>
      </c>
      <c r="G5648" s="1144"/>
      <c r="H5648" s="1142" t="s">
        <v>6076</v>
      </c>
      <c r="J5648" s="1142" t="str">
        <f t="shared" si="177"/>
        <v>02.09.02.06.040 Alat Peraga IPA Atas lain-lain</v>
      </c>
    </row>
    <row r="5649" spans="1:10" x14ac:dyDescent="0.25">
      <c r="A5649" s="1142">
        <v>2</v>
      </c>
      <c r="B5649" s="1142">
        <v>9</v>
      </c>
      <c r="C5649" s="1142">
        <v>2</v>
      </c>
      <c r="D5649" s="1142">
        <v>7</v>
      </c>
      <c r="E5649" s="1142">
        <v>1</v>
      </c>
      <c r="F5649" s="1143" t="str">
        <f t="shared" si="176"/>
        <v>02.09.02.07.001</v>
      </c>
      <c r="G5649" s="1144"/>
      <c r="H5649" s="1142" t="s">
        <v>35</v>
      </c>
      <c r="J5649" s="1142" t="str">
        <f t="shared" si="177"/>
        <v>02.09.02.07.001 Peta</v>
      </c>
    </row>
    <row r="5650" spans="1:10" x14ac:dyDescent="0.25">
      <c r="A5650" s="1142">
        <v>2</v>
      </c>
      <c r="B5650" s="1142">
        <v>9</v>
      </c>
      <c r="C5650" s="1142">
        <v>2</v>
      </c>
      <c r="D5650" s="1142">
        <v>7</v>
      </c>
      <c r="E5650" s="1142">
        <v>2</v>
      </c>
      <c r="F5650" s="1143" t="str">
        <f t="shared" si="176"/>
        <v>02.09.02.07.002</v>
      </c>
      <c r="G5650" s="1144"/>
      <c r="H5650" s="1142" t="s">
        <v>6077</v>
      </c>
      <c r="J5650" s="1142" t="str">
        <f t="shared" si="177"/>
        <v>02.09.02.07.002 Alat Peraga IPS Lain-lain</v>
      </c>
    </row>
    <row r="5651" spans="1:10" x14ac:dyDescent="0.25">
      <c r="A5651" s="1142">
        <v>2</v>
      </c>
      <c r="B5651" s="1142">
        <v>9</v>
      </c>
      <c r="C5651" s="1142">
        <v>2</v>
      </c>
      <c r="D5651" s="1142">
        <v>8</v>
      </c>
      <c r="E5651" s="1142">
        <v>1</v>
      </c>
      <c r="F5651" s="1143" t="str">
        <f t="shared" si="176"/>
        <v>02.09.02.08.001</v>
      </c>
      <c r="G5651" s="1144"/>
      <c r="H5651" s="1142" t="s">
        <v>6078</v>
      </c>
      <c r="J5651" s="1142" t="str">
        <f t="shared" si="177"/>
        <v>02.09.02.08.001 Alat Peraga Membaca dan Menulis Al Quran</v>
      </c>
    </row>
    <row r="5652" spans="1:10" x14ac:dyDescent="0.25">
      <c r="A5652" s="1142">
        <v>2</v>
      </c>
      <c r="B5652" s="1142">
        <v>9</v>
      </c>
      <c r="C5652" s="1142">
        <v>2</v>
      </c>
      <c r="D5652" s="1142">
        <v>8</v>
      </c>
      <c r="E5652" s="1142">
        <v>2</v>
      </c>
      <c r="F5652" s="1143" t="str">
        <f t="shared" si="176"/>
        <v>02.09.02.08.002</v>
      </c>
      <c r="G5652" s="1144"/>
      <c r="H5652" s="1142" t="s">
        <v>6079</v>
      </c>
      <c r="J5652" s="1142" t="str">
        <f t="shared" si="177"/>
        <v>02.09.02.08.002 Papan peraga</v>
      </c>
    </row>
    <row r="5653" spans="1:10" x14ac:dyDescent="0.25">
      <c r="A5653" s="1142">
        <v>2</v>
      </c>
      <c r="B5653" s="1142">
        <v>9</v>
      </c>
      <c r="C5653" s="1142">
        <v>2</v>
      </c>
      <c r="D5653" s="1142">
        <v>8</v>
      </c>
      <c r="E5653" s="1142">
        <v>3</v>
      </c>
      <c r="F5653" s="1143" t="str">
        <f t="shared" si="176"/>
        <v>02.09.02.08.003</v>
      </c>
      <c r="G5653" s="1144"/>
      <c r="H5653" s="1142" t="s">
        <v>6080</v>
      </c>
      <c r="J5653" s="1142" t="str">
        <f t="shared" si="177"/>
        <v>02.09.02.08.003 Alat Peraga Agama Islam Lain-lain</v>
      </c>
    </row>
    <row r="5654" spans="1:10" x14ac:dyDescent="0.25">
      <c r="A5654" s="1142">
        <v>2</v>
      </c>
      <c r="B5654" s="1142">
        <v>9</v>
      </c>
      <c r="C5654" s="1142">
        <v>2</v>
      </c>
      <c r="D5654" s="1142">
        <v>9</v>
      </c>
      <c r="E5654" s="1142">
        <v>1</v>
      </c>
      <c r="F5654" s="1143" t="str">
        <f t="shared" si="176"/>
        <v>02.09.02.09.001</v>
      </c>
      <c r="G5654" s="1144"/>
      <c r="H5654" s="1142" t="s">
        <v>6081</v>
      </c>
      <c r="J5654" s="1142" t="str">
        <f t="shared" si="177"/>
        <v>02.09.02.09.001 Pisau Okulasi</v>
      </c>
    </row>
    <row r="5655" spans="1:10" x14ac:dyDescent="0.25">
      <c r="A5655" s="1142">
        <v>2</v>
      </c>
      <c r="B5655" s="1142">
        <v>9</v>
      </c>
      <c r="C5655" s="1142">
        <v>2</v>
      </c>
      <c r="D5655" s="1142">
        <v>9</v>
      </c>
      <c r="E5655" s="1142">
        <v>2</v>
      </c>
      <c r="F5655" s="1143" t="str">
        <f t="shared" si="176"/>
        <v>02.09.02.09.002</v>
      </c>
      <c r="G5655" s="1144"/>
      <c r="H5655" s="1142" t="s">
        <v>1884</v>
      </c>
      <c r="J5655" s="1142" t="str">
        <f t="shared" si="177"/>
        <v>02.09.02.09.002 Garpu</v>
      </c>
    </row>
    <row r="5656" spans="1:10" x14ac:dyDescent="0.25">
      <c r="A5656" s="1142">
        <v>2</v>
      </c>
      <c r="B5656" s="1142">
        <v>9</v>
      </c>
      <c r="C5656" s="1142">
        <v>2</v>
      </c>
      <c r="D5656" s="1142">
        <v>9</v>
      </c>
      <c r="E5656" s="1142">
        <v>3</v>
      </c>
      <c r="F5656" s="1143" t="str">
        <f t="shared" si="176"/>
        <v>02.09.02.09.003</v>
      </c>
      <c r="G5656" s="1144"/>
      <c r="H5656" s="1142" t="s">
        <v>6082</v>
      </c>
      <c r="J5656" s="1142" t="str">
        <f t="shared" si="177"/>
        <v>02.09.02.09.003 Gunting Stek</v>
      </c>
    </row>
    <row r="5657" spans="1:10" x14ac:dyDescent="0.25">
      <c r="A5657" s="1142">
        <v>2</v>
      </c>
      <c r="B5657" s="1142">
        <v>9</v>
      </c>
      <c r="C5657" s="1142">
        <v>2</v>
      </c>
      <c r="D5657" s="1142">
        <v>9</v>
      </c>
      <c r="E5657" s="1142">
        <v>4</v>
      </c>
      <c r="F5657" s="1143" t="str">
        <f t="shared" si="176"/>
        <v>02.09.02.09.004</v>
      </c>
      <c r="G5657" s="1144"/>
      <c r="H5657" s="1142" t="s">
        <v>6083</v>
      </c>
      <c r="J5657" s="1142" t="str">
        <f t="shared" si="177"/>
        <v>02.09.02.09.004 Gunting Pemangkas</v>
      </c>
    </row>
    <row r="5658" spans="1:10" x14ac:dyDescent="0.25">
      <c r="A5658" s="1142">
        <v>2</v>
      </c>
      <c r="B5658" s="1142">
        <v>9</v>
      </c>
      <c r="C5658" s="1142">
        <v>2</v>
      </c>
      <c r="D5658" s="1142">
        <v>9</v>
      </c>
      <c r="E5658" s="1142">
        <v>5</v>
      </c>
      <c r="F5658" s="1143" t="str">
        <f t="shared" si="176"/>
        <v>02.09.02.09.005</v>
      </c>
      <c r="G5658" s="1144"/>
      <c r="H5658" s="1142" t="s">
        <v>6084</v>
      </c>
      <c r="J5658" s="1142" t="str">
        <f t="shared" si="177"/>
        <v>02.09.02.09.005 Spryer Kecil</v>
      </c>
    </row>
    <row r="5659" spans="1:10" x14ac:dyDescent="0.25">
      <c r="A5659" s="1142">
        <v>2</v>
      </c>
      <c r="B5659" s="1142">
        <v>9</v>
      </c>
      <c r="C5659" s="1142">
        <v>2</v>
      </c>
      <c r="D5659" s="1142">
        <v>9</v>
      </c>
      <c r="E5659" s="1142">
        <v>6</v>
      </c>
      <c r="F5659" s="1143" t="str">
        <f t="shared" si="176"/>
        <v>02.09.02.09.006</v>
      </c>
      <c r="G5659" s="1144"/>
      <c r="H5659" s="1142" t="s">
        <v>6085</v>
      </c>
      <c r="J5659" s="1142" t="str">
        <f t="shared" si="177"/>
        <v>02.09.02.09.006 Sekop</v>
      </c>
    </row>
    <row r="5660" spans="1:10" x14ac:dyDescent="0.25">
      <c r="A5660" s="1142">
        <v>2</v>
      </c>
      <c r="B5660" s="1142">
        <v>9</v>
      </c>
      <c r="C5660" s="1142">
        <v>2</v>
      </c>
      <c r="D5660" s="1142">
        <v>9</v>
      </c>
      <c r="E5660" s="1142">
        <v>7</v>
      </c>
      <c r="F5660" s="1143" t="str">
        <f t="shared" si="176"/>
        <v>02.09.02.09.007</v>
      </c>
      <c r="G5660" s="1144"/>
      <c r="H5660" s="1142" t="s">
        <v>6086</v>
      </c>
      <c r="J5660" s="1142" t="str">
        <f t="shared" si="177"/>
        <v>02.09.02.09.007 Panci</v>
      </c>
    </row>
    <row r="5661" spans="1:10" x14ac:dyDescent="0.25">
      <c r="A5661" s="1142">
        <v>2</v>
      </c>
      <c r="B5661" s="1142">
        <v>9</v>
      </c>
      <c r="C5661" s="1142">
        <v>2</v>
      </c>
      <c r="D5661" s="1142">
        <v>9</v>
      </c>
      <c r="E5661" s="1142">
        <v>8</v>
      </c>
      <c r="F5661" s="1143" t="str">
        <f t="shared" si="176"/>
        <v>02.09.02.09.008</v>
      </c>
      <c r="G5661" s="1144"/>
      <c r="H5661" s="1142" t="s">
        <v>6087</v>
      </c>
      <c r="J5661" s="1142" t="str">
        <f t="shared" si="177"/>
        <v>02.09.02.09.008 Botol</v>
      </c>
    </row>
    <row r="5662" spans="1:10" x14ac:dyDescent="0.25">
      <c r="A5662" s="1142">
        <v>2</v>
      </c>
      <c r="B5662" s="1142">
        <v>9</v>
      </c>
      <c r="C5662" s="1142">
        <v>2</v>
      </c>
      <c r="D5662" s="1142">
        <v>9</v>
      </c>
      <c r="E5662" s="1142">
        <v>9</v>
      </c>
      <c r="F5662" s="1143" t="str">
        <f t="shared" si="176"/>
        <v>02.09.02.09.009</v>
      </c>
      <c r="G5662" s="1144"/>
      <c r="H5662" s="1142" t="s">
        <v>6088</v>
      </c>
      <c r="J5662" s="1142" t="str">
        <f t="shared" si="177"/>
        <v>02.09.02.09.009 Botol Jam (Botol Selat)</v>
      </c>
    </row>
    <row r="5663" spans="1:10" x14ac:dyDescent="0.25">
      <c r="A5663" s="1142">
        <v>2</v>
      </c>
      <c r="B5663" s="1142">
        <v>9</v>
      </c>
      <c r="C5663" s="1142">
        <v>2</v>
      </c>
      <c r="D5663" s="1142">
        <v>9</v>
      </c>
      <c r="E5663" s="1142">
        <v>10</v>
      </c>
      <c r="F5663" s="1143" t="str">
        <f t="shared" si="176"/>
        <v>02.09.02.09.010</v>
      </c>
      <c r="G5663" s="1144"/>
      <c r="H5663" s="1142" t="s">
        <v>5324</v>
      </c>
      <c r="J5663" s="1142" t="str">
        <f t="shared" si="177"/>
        <v>02.09.02.09.010 Penutup Botol</v>
      </c>
    </row>
    <row r="5664" spans="1:10" x14ac:dyDescent="0.25">
      <c r="A5664" s="1142">
        <v>2</v>
      </c>
      <c r="B5664" s="1142">
        <v>9</v>
      </c>
      <c r="C5664" s="1142">
        <v>2</v>
      </c>
      <c r="D5664" s="1142">
        <v>9</v>
      </c>
      <c r="E5664" s="1142">
        <v>11</v>
      </c>
      <c r="F5664" s="1143" t="str">
        <f t="shared" si="176"/>
        <v>02.09.02.09.011</v>
      </c>
      <c r="G5664" s="1144"/>
      <c r="H5664" s="1142" t="s">
        <v>6089</v>
      </c>
      <c r="J5664" s="1142" t="str">
        <f t="shared" si="177"/>
        <v>02.09.02.09.011 Pisau Buah</v>
      </c>
    </row>
    <row r="5665" spans="1:10" x14ac:dyDescent="0.25">
      <c r="A5665" s="1142">
        <v>2</v>
      </c>
      <c r="B5665" s="1142">
        <v>9</v>
      </c>
      <c r="C5665" s="1142">
        <v>2</v>
      </c>
      <c r="D5665" s="1142">
        <v>9</v>
      </c>
      <c r="E5665" s="1142">
        <v>12</v>
      </c>
      <c r="F5665" s="1143" t="str">
        <f t="shared" si="176"/>
        <v>02.09.02.09.012</v>
      </c>
      <c r="G5665" s="1144"/>
      <c r="H5665" s="1142" t="s">
        <v>6090</v>
      </c>
      <c r="J5665" s="1142" t="str">
        <f t="shared" si="177"/>
        <v>02.09.02.09.012 Spruit (Alat Penyuntik)</v>
      </c>
    </row>
    <row r="5666" spans="1:10" x14ac:dyDescent="0.25">
      <c r="A5666" s="1142">
        <v>2</v>
      </c>
      <c r="B5666" s="1142">
        <v>9</v>
      </c>
      <c r="C5666" s="1142">
        <v>2</v>
      </c>
      <c r="D5666" s="1142">
        <v>9</v>
      </c>
      <c r="E5666" s="1142">
        <v>13</v>
      </c>
      <c r="F5666" s="1143" t="str">
        <f t="shared" si="176"/>
        <v>02.09.02.09.013</v>
      </c>
      <c r="G5666" s="1144"/>
      <c r="H5666" s="1142" t="s">
        <v>6091</v>
      </c>
      <c r="J5666" s="1142" t="str">
        <f t="shared" si="177"/>
        <v>02.09.02.09.013 Tempat Minum Ayam</v>
      </c>
    </row>
    <row r="5667" spans="1:10" x14ac:dyDescent="0.25">
      <c r="A5667" s="1142">
        <v>2</v>
      </c>
      <c r="B5667" s="1142">
        <v>9</v>
      </c>
      <c r="C5667" s="1142">
        <v>2</v>
      </c>
      <c r="D5667" s="1142">
        <v>9</v>
      </c>
      <c r="E5667" s="1142">
        <v>14</v>
      </c>
      <c r="F5667" s="1143" t="str">
        <f t="shared" si="176"/>
        <v>02.09.02.09.014</v>
      </c>
      <c r="G5667" s="1144"/>
      <c r="H5667" s="1142" t="s">
        <v>6092</v>
      </c>
      <c r="J5667" s="1142" t="str">
        <f t="shared" si="177"/>
        <v>02.09.02.09.014 Lumpang Besi</v>
      </c>
    </row>
    <row r="5668" spans="1:10" x14ac:dyDescent="0.25">
      <c r="A5668" s="1142">
        <v>2</v>
      </c>
      <c r="B5668" s="1142">
        <v>9</v>
      </c>
      <c r="C5668" s="1142">
        <v>2</v>
      </c>
      <c r="D5668" s="1142">
        <v>9</v>
      </c>
      <c r="E5668" s="1142">
        <v>15</v>
      </c>
      <c r="F5668" s="1143" t="str">
        <f t="shared" si="176"/>
        <v>02.09.02.09.015</v>
      </c>
      <c r="G5668" s="1144"/>
      <c r="H5668" s="1142" t="s">
        <v>6093</v>
      </c>
      <c r="J5668" s="1142" t="str">
        <f t="shared" si="177"/>
        <v>02.09.02.09.015 Alat Peraga Ketrampilan Lain-lain</v>
      </c>
    </row>
    <row r="5669" spans="1:10" x14ac:dyDescent="0.25">
      <c r="A5669" s="1142">
        <v>2</v>
      </c>
      <c r="B5669" s="1142">
        <v>9</v>
      </c>
      <c r="C5669" s="1142">
        <v>2</v>
      </c>
      <c r="D5669" s="1142">
        <v>10</v>
      </c>
      <c r="E5669" s="1142">
        <v>1</v>
      </c>
      <c r="F5669" s="1143" t="str">
        <f t="shared" si="176"/>
        <v>02.09.02.10.001</v>
      </c>
      <c r="G5669" s="1144"/>
      <c r="H5669" s="1142" t="s">
        <v>6094</v>
      </c>
      <c r="J5669" s="1142" t="str">
        <f t="shared" si="177"/>
        <v>02.09.02.10.001 Gitar  Spanish</v>
      </c>
    </row>
    <row r="5670" spans="1:10" x14ac:dyDescent="0.25">
      <c r="A5670" s="1142">
        <v>2</v>
      </c>
      <c r="B5670" s="1142">
        <v>9</v>
      </c>
      <c r="C5670" s="1142">
        <v>2</v>
      </c>
      <c r="D5670" s="1142">
        <v>10</v>
      </c>
      <c r="E5670" s="1142">
        <v>2</v>
      </c>
      <c r="F5670" s="1143" t="str">
        <f t="shared" si="176"/>
        <v>02.09.02.10.002</v>
      </c>
      <c r="G5670" s="1144"/>
      <c r="H5670" s="1142" t="s">
        <v>6095</v>
      </c>
      <c r="J5670" s="1142" t="str">
        <f t="shared" si="177"/>
        <v>02.09.02.10.002 Gitar  Electrik</v>
      </c>
    </row>
    <row r="5671" spans="1:10" x14ac:dyDescent="0.25">
      <c r="A5671" s="1142">
        <v>2</v>
      </c>
      <c r="B5671" s="1142">
        <v>9</v>
      </c>
      <c r="C5671" s="1142">
        <v>2</v>
      </c>
      <c r="D5671" s="1142">
        <v>10</v>
      </c>
      <c r="E5671" s="1142">
        <v>3</v>
      </c>
      <c r="F5671" s="1143" t="str">
        <f t="shared" si="176"/>
        <v>02.09.02.10.003</v>
      </c>
      <c r="G5671" s="1144"/>
      <c r="H5671" s="1142" t="s">
        <v>6096</v>
      </c>
      <c r="J5671" s="1142" t="str">
        <f t="shared" si="177"/>
        <v>02.09.02.10.003 Piano</v>
      </c>
    </row>
    <row r="5672" spans="1:10" x14ac:dyDescent="0.25">
      <c r="A5672" s="1142">
        <v>2</v>
      </c>
      <c r="B5672" s="1142">
        <v>9</v>
      </c>
      <c r="C5672" s="1142">
        <v>2</v>
      </c>
      <c r="D5672" s="1142">
        <v>10</v>
      </c>
      <c r="E5672" s="1142">
        <v>4</v>
      </c>
      <c r="F5672" s="1143" t="str">
        <f t="shared" si="176"/>
        <v>02.09.02.10.004</v>
      </c>
      <c r="G5672" s="1144"/>
      <c r="H5672" s="1142" t="s">
        <v>6097</v>
      </c>
      <c r="J5672" s="1142" t="str">
        <f t="shared" si="177"/>
        <v>02.09.02.10.004 Organ/Electone</v>
      </c>
    </row>
    <row r="5673" spans="1:10" x14ac:dyDescent="0.25">
      <c r="A5673" s="1142">
        <v>2</v>
      </c>
      <c r="B5673" s="1142">
        <v>9</v>
      </c>
      <c r="C5673" s="1142">
        <v>2</v>
      </c>
      <c r="D5673" s="1142">
        <v>10</v>
      </c>
      <c r="E5673" s="1142">
        <v>5</v>
      </c>
      <c r="F5673" s="1143" t="str">
        <f t="shared" si="176"/>
        <v>02.09.02.10.005</v>
      </c>
      <c r="G5673" s="1144"/>
      <c r="H5673" s="1142" t="s">
        <v>6098</v>
      </c>
      <c r="J5673" s="1142" t="str">
        <f t="shared" si="177"/>
        <v>02.09.02.10.005 Recorder</v>
      </c>
    </row>
    <row r="5674" spans="1:10" x14ac:dyDescent="0.25">
      <c r="A5674" s="1142">
        <v>2</v>
      </c>
      <c r="B5674" s="1142">
        <v>9</v>
      </c>
      <c r="C5674" s="1142">
        <v>2</v>
      </c>
      <c r="D5674" s="1142">
        <v>10</v>
      </c>
      <c r="E5674" s="1142">
        <v>6</v>
      </c>
      <c r="F5674" s="1143" t="str">
        <f t="shared" si="176"/>
        <v>02.09.02.10.006</v>
      </c>
      <c r="G5674" s="1144"/>
      <c r="H5674" s="1142" t="s">
        <v>6099</v>
      </c>
      <c r="J5674" s="1142" t="str">
        <f t="shared" si="177"/>
        <v>02.09.02.10.006 Stem Fluid</v>
      </c>
    </row>
    <row r="5675" spans="1:10" x14ac:dyDescent="0.25">
      <c r="A5675" s="1142">
        <v>2</v>
      </c>
      <c r="B5675" s="1142">
        <v>9</v>
      </c>
      <c r="C5675" s="1142">
        <v>2</v>
      </c>
      <c r="D5675" s="1142">
        <v>10</v>
      </c>
      <c r="E5675" s="1142">
        <v>7</v>
      </c>
      <c r="F5675" s="1143" t="str">
        <f t="shared" si="176"/>
        <v>02.09.02.10.007</v>
      </c>
      <c r="G5675" s="1144"/>
      <c r="H5675" s="1142" t="s">
        <v>6100</v>
      </c>
      <c r="J5675" s="1142" t="str">
        <f t="shared" si="177"/>
        <v>02.09.02.10.007 Gambar Dinding Notasi Musik</v>
      </c>
    </row>
    <row r="5676" spans="1:10" x14ac:dyDescent="0.25">
      <c r="A5676" s="1142">
        <v>2</v>
      </c>
      <c r="B5676" s="1142">
        <v>9</v>
      </c>
      <c r="C5676" s="1142">
        <v>2</v>
      </c>
      <c r="D5676" s="1142">
        <v>10</v>
      </c>
      <c r="E5676" s="1142">
        <v>8</v>
      </c>
      <c r="F5676" s="1143" t="str">
        <f t="shared" si="176"/>
        <v>02.09.02.10.008</v>
      </c>
      <c r="G5676" s="1144"/>
      <c r="H5676" s="1142" t="s">
        <v>6101</v>
      </c>
      <c r="J5676" s="1142" t="str">
        <f t="shared" si="177"/>
        <v>02.09.02.10.008 Pianika</v>
      </c>
    </row>
    <row r="5677" spans="1:10" x14ac:dyDescent="0.25">
      <c r="A5677" s="1142">
        <v>2</v>
      </c>
      <c r="B5677" s="1142">
        <v>9</v>
      </c>
      <c r="C5677" s="1142">
        <v>2</v>
      </c>
      <c r="D5677" s="1142">
        <v>10</v>
      </c>
      <c r="E5677" s="1142">
        <v>9</v>
      </c>
      <c r="F5677" s="1143" t="str">
        <f t="shared" si="176"/>
        <v>02.09.02.10.009</v>
      </c>
      <c r="G5677" s="1144"/>
      <c r="H5677" s="1142" t="s">
        <v>6102</v>
      </c>
      <c r="J5677" s="1142" t="str">
        <f t="shared" si="177"/>
        <v>02.09.02.10.009 Harmonika</v>
      </c>
    </row>
    <row r="5678" spans="1:10" x14ac:dyDescent="0.25">
      <c r="A5678" s="1142">
        <v>2</v>
      </c>
      <c r="B5678" s="1142">
        <v>9</v>
      </c>
      <c r="C5678" s="1142">
        <v>2</v>
      </c>
      <c r="D5678" s="1142">
        <v>10</v>
      </c>
      <c r="E5678" s="1142">
        <v>10</v>
      </c>
      <c r="F5678" s="1143" t="str">
        <f t="shared" si="176"/>
        <v>02.09.02.10.010</v>
      </c>
      <c r="G5678" s="1144"/>
      <c r="H5678" s="1142" t="s">
        <v>6103</v>
      </c>
      <c r="J5678" s="1142" t="str">
        <f t="shared" si="177"/>
        <v>02.09.02.10.010 Gamelan</v>
      </c>
    </row>
    <row r="5679" spans="1:10" x14ac:dyDescent="0.25">
      <c r="A5679" s="1142">
        <v>2</v>
      </c>
      <c r="B5679" s="1142">
        <v>9</v>
      </c>
      <c r="C5679" s="1142">
        <v>2</v>
      </c>
      <c r="D5679" s="1142">
        <v>10</v>
      </c>
      <c r="E5679" s="1142">
        <v>11</v>
      </c>
      <c r="F5679" s="1143" t="str">
        <f t="shared" si="176"/>
        <v>02.09.02.10.011</v>
      </c>
      <c r="G5679" s="1144"/>
      <c r="H5679" s="1142" t="s">
        <v>6104</v>
      </c>
      <c r="J5679" s="1142" t="str">
        <f t="shared" si="177"/>
        <v>02.09.02.10.011 Angklung</v>
      </c>
    </row>
    <row r="5680" spans="1:10" x14ac:dyDescent="0.25">
      <c r="A5680" s="1142">
        <v>2</v>
      </c>
      <c r="B5680" s="1142">
        <v>9</v>
      </c>
      <c r="C5680" s="1142">
        <v>2</v>
      </c>
      <c r="D5680" s="1142">
        <v>10</v>
      </c>
      <c r="E5680" s="1142">
        <v>12</v>
      </c>
      <c r="F5680" s="1143" t="str">
        <f t="shared" si="176"/>
        <v>02.09.02.10.012</v>
      </c>
      <c r="G5680" s="1144"/>
      <c r="H5680" s="1142" t="s">
        <v>6105</v>
      </c>
      <c r="J5680" s="1142" t="str">
        <f t="shared" si="177"/>
        <v>02.09.02.10.012 Suling/Seruling</v>
      </c>
    </row>
    <row r="5681" spans="1:10" x14ac:dyDescent="0.25">
      <c r="A5681" s="1142">
        <v>2</v>
      </c>
      <c r="B5681" s="1142">
        <v>9</v>
      </c>
      <c r="C5681" s="1142">
        <v>2</v>
      </c>
      <c r="D5681" s="1142">
        <v>10</v>
      </c>
      <c r="E5681" s="1142">
        <v>13</v>
      </c>
      <c r="F5681" s="1143" t="str">
        <f t="shared" si="176"/>
        <v>02.09.02.10.013</v>
      </c>
      <c r="G5681" s="1144"/>
      <c r="H5681" s="1142" t="s">
        <v>6106</v>
      </c>
      <c r="J5681" s="1142" t="str">
        <f t="shared" si="177"/>
        <v>02.09.02.10.013 Kecapi</v>
      </c>
    </row>
    <row r="5682" spans="1:10" x14ac:dyDescent="0.25">
      <c r="A5682" s="1142">
        <v>2</v>
      </c>
      <c r="B5682" s="1142">
        <v>9</v>
      </c>
      <c r="C5682" s="1142">
        <v>2</v>
      </c>
      <c r="D5682" s="1142">
        <v>10</v>
      </c>
      <c r="E5682" s="1142">
        <v>14</v>
      </c>
      <c r="F5682" s="1143" t="str">
        <f t="shared" si="176"/>
        <v>02.09.02.10.014</v>
      </c>
      <c r="G5682" s="1144"/>
      <c r="H5682" s="1142" t="s">
        <v>6107</v>
      </c>
      <c r="J5682" s="1142" t="str">
        <f t="shared" si="177"/>
        <v>02.09.02.10.014 Rebab</v>
      </c>
    </row>
    <row r="5683" spans="1:10" x14ac:dyDescent="0.25">
      <c r="A5683" s="1142">
        <v>2</v>
      </c>
      <c r="B5683" s="1142">
        <v>9</v>
      </c>
      <c r="C5683" s="1142">
        <v>2</v>
      </c>
      <c r="D5683" s="1142">
        <v>10</v>
      </c>
      <c r="E5683" s="1142">
        <v>15</v>
      </c>
      <c r="F5683" s="1143" t="str">
        <f t="shared" si="176"/>
        <v>02.09.02.10.015</v>
      </c>
      <c r="G5683" s="1144"/>
      <c r="H5683" s="1142" t="s">
        <v>4654</v>
      </c>
      <c r="J5683" s="1142" t="str">
        <f t="shared" si="177"/>
        <v>02.09.02.10.015 Garpu Tala</v>
      </c>
    </row>
    <row r="5684" spans="1:10" x14ac:dyDescent="0.25">
      <c r="A5684" s="1142">
        <v>2</v>
      </c>
      <c r="B5684" s="1142">
        <v>9</v>
      </c>
      <c r="C5684" s="1142">
        <v>2</v>
      </c>
      <c r="D5684" s="1142">
        <v>10</v>
      </c>
      <c r="E5684" s="1142">
        <v>16</v>
      </c>
      <c r="F5684" s="1143" t="str">
        <f t="shared" si="176"/>
        <v>02.09.02.10.016</v>
      </c>
      <c r="G5684" s="1144"/>
      <c r="H5684" s="1142" t="s">
        <v>6108</v>
      </c>
      <c r="J5684" s="1142" t="str">
        <f t="shared" si="177"/>
        <v>02.09.02.10.016 Gendang</v>
      </c>
    </row>
    <row r="5685" spans="1:10" x14ac:dyDescent="0.25">
      <c r="A5685" s="1142">
        <v>2</v>
      </c>
      <c r="B5685" s="1142">
        <v>9</v>
      </c>
      <c r="C5685" s="1142">
        <v>2</v>
      </c>
      <c r="D5685" s="1142">
        <v>10</v>
      </c>
      <c r="E5685" s="1142">
        <v>17</v>
      </c>
      <c r="F5685" s="1143" t="str">
        <f t="shared" si="176"/>
        <v>02.09.02.10.017</v>
      </c>
      <c r="G5685" s="1144"/>
      <c r="H5685" s="1142" t="s">
        <v>6109</v>
      </c>
      <c r="J5685" s="1142" t="str">
        <f t="shared" si="177"/>
        <v>02.09.02.10.017 Alat Peraga Kesenian Lain-lain</v>
      </c>
    </row>
    <row r="5686" spans="1:10" x14ac:dyDescent="0.25">
      <c r="A5686" s="1142">
        <v>2</v>
      </c>
      <c r="B5686" s="1142">
        <v>9</v>
      </c>
      <c r="C5686" s="1142">
        <v>2</v>
      </c>
      <c r="D5686" s="1142">
        <v>11</v>
      </c>
      <c r="E5686" s="1142">
        <v>1</v>
      </c>
      <c r="F5686" s="1143" t="str">
        <f t="shared" si="176"/>
        <v>02.09.02.11.001</v>
      </c>
      <c r="G5686" s="1144"/>
      <c r="H5686" s="1142" t="s">
        <v>6110</v>
      </c>
      <c r="J5686" s="1142" t="str">
        <f t="shared" si="177"/>
        <v>02.09.02.11.001 Nama Nada</v>
      </c>
    </row>
    <row r="5687" spans="1:10" x14ac:dyDescent="0.25">
      <c r="A5687" s="1142">
        <v>2</v>
      </c>
      <c r="B5687" s="1142">
        <v>9</v>
      </c>
      <c r="C5687" s="1142">
        <v>2</v>
      </c>
      <c r="D5687" s="1142">
        <v>11</v>
      </c>
      <c r="E5687" s="1142">
        <v>2</v>
      </c>
      <c r="F5687" s="1143" t="str">
        <f t="shared" si="176"/>
        <v>02.09.02.11.002</v>
      </c>
      <c r="G5687" s="1144"/>
      <c r="H5687" s="1142" t="s">
        <v>6111</v>
      </c>
      <c r="J5687" s="1142" t="str">
        <f t="shared" si="177"/>
        <v>02.09.02.11.002 Bola Kasti</v>
      </c>
    </row>
    <row r="5688" spans="1:10" x14ac:dyDescent="0.25">
      <c r="A5688" s="1142">
        <v>2</v>
      </c>
      <c r="B5688" s="1142">
        <v>9</v>
      </c>
      <c r="C5688" s="1142">
        <v>2</v>
      </c>
      <c r="D5688" s="1142">
        <v>11</v>
      </c>
      <c r="E5688" s="1142">
        <v>3</v>
      </c>
      <c r="F5688" s="1143" t="str">
        <f t="shared" si="176"/>
        <v>02.09.02.11.003</v>
      </c>
      <c r="G5688" s="1144"/>
      <c r="H5688" s="1142" t="s">
        <v>6112</v>
      </c>
      <c r="J5688" s="1142" t="str">
        <f t="shared" si="177"/>
        <v>02.09.02.11.003 Kayu Pemukul</v>
      </c>
    </row>
    <row r="5689" spans="1:10" x14ac:dyDescent="0.25">
      <c r="A5689" s="1142">
        <v>2</v>
      </c>
      <c r="B5689" s="1142">
        <v>9</v>
      </c>
      <c r="C5689" s="1142">
        <v>2</v>
      </c>
      <c r="D5689" s="1142">
        <v>11</v>
      </c>
      <c r="E5689" s="1142">
        <v>4</v>
      </c>
      <c r="F5689" s="1143" t="str">
        <f t="shared" si="176"/>
        <v>02.09.02.11.004</v>
      </c>
      <c r="G5689" s="1144"/>
      <c r="H5689" s="1142" t="s">
        <v>6113</v>
      </c>
      <c r="J5689" s="1142" t="str">
        <f t="shared" si="177"/>
        <v>02.09.02.11.004 Start Blok</v>
      </c>
    </row>
    <row r="5690" spans="1:10" x14ac:dyDescent="0.25">
      <c r="A5690" s="1142">
        <v>2</v>
      </c>
      <c r="B5690" s="1142">
        <v>9</v>
      </c>
      <c r="C5690" s="1142">
        <v>2</v>
      </c>
      <c r="D5690" s="1142">
        <v>11</v>
      </c>
      <c r="E5690" s="1142">
        <v>5</v>
      </c>
      <c r="F5690" s="1143" t="str">
        <f t="shared" si="176"/>
        <v>02.09.02.11.005</v>
      </c>
      <c r="G5690" s="1144"/>
      <c r="H5690" s="1142" t="s">
        <v>6114</v>
      </c>
      <c r="J5690" s="1142" t="str">
        <f t="shared" si="177"/>
        <v>02.09.02.11.005 Bendera Start</v>
      </c>
    </row>
    <row r="5691" spans="1:10" x14ac:dyDescent="0.25">
      <c r="A5691" s="1142">
        <v>2</v>
      </c>
      <c r="B5691" s="1142">
        <v>9</v>
      </c>
      <c r="C5691" s="1142">
        <v>2</v>
      </c>
      <c r="D5691" s="1142">
        <v>11</v>
      </c>
      <c r="E5691" s="1142">
        <v>6</v>
      </c>
      <c r="F5691" s="1143" t="str">
        <f t="shared" si="176"/>
        <v>02.09.02.11.006</v>
      </c>
      <c r="G5691" s="1144"/>
      <c r="H5691" s="1142" t="s">
        <v>6115</v>
      </c>
      <c r="J5691" s="1142" t="str">
        <f t="shared" si="177"/>
        <v>02.09.02.11.006 Bola Pasil</v>
      </c>
    </row>
    <row r="5692" spans="1:10" x14ac:dyDescent="0.25">
      <c r="A5692" s="1142">
        <v>2</v>
      </c>
      <c r="B5692" s="1142">
        <v>9</v>
      </c>
      <c r="C5692" s="1142">
        <v>2</v>
      </c>
      <c r="D5692" s="1142">
        <v>11</v>
      </c>
      <c r="E5692" s="1142">
        <v>7</v>
      </c>
      <c r="F5692" s="1143" t="str">
        <f t="shared" si="176"/>
        <v>02.09.02.11.007</v>
      </c>
      <c r="G5692" s="1144"/>
      <c r="H5692" s="1142" t="s">
        <v>6116</v>
      </c>
      <c r="J5692" s="1142" t="str">
        <f t="shared" si="177"/>
        <v>02.09.02.11.007 Pita Ukuran (Meteran)</v>
      </c>
    </row>
    <row r="5693" spans="1:10" x14ac:dyDescent="0.25">
      <c r="A5693" s="1142">
        <v>2</v>
      </c>
      <c r="B5693" s="1142">
        <v>9</v>
      </c>
      <c r="C5693" s="1142">
        <v>2</v>
      </c>
      <c r="D5693" s="1142">
        <v>11</v>
      </c>
      <c r="E5693" s="1142">
        <v>8</v>
      </c>
      <c r="F5693" s="1143" t="str">
        <f t="shared" si="176"/>
        <v>02.09.02.11.008</v>
      </c>
      <c r="G5693" s="1144"/>
      <c r="H5693" s="1142" t="s">
        <v>6117</v>
      </c>
      <c r="J5693" s="1142" t="str">
        <f t="shared" si="177"/>
        <v>02.09.02.11.008 Alat Peraga Olah Raga Lain-lain</v>
      </c>
    </row>
    <row r="5694" spans="1:10" x14ac:dyDescent="0.25">
      <c r="A5694" s="1142">
        <v>2</v>
      </c>
      <c r="B5694" s="1142">
        <v>9</v>
      </c>
      <c r="C5694" s="1142">
        <v>2</v>
      </c>
      <c r="D5694" s="1142">
        <v>12</v>
      </c>
      <c r="E5694" s="1142">
        <v>1</v>
      </c>
      <c r="F5694" s="1143" t="str">
        <f t="shared" si="176"/>
        <v>02.09.02.12.001</v>
      </c>
      <c r="G5694" s="1144"/>
      <c r="H5694" s="1142" t="s">
        <v>6118</v>
      </c>
      <c r="J5694" s="1142" t="str">
        <f t="shared" si="177"/>
        <v>02.09.02.12.001 Lambang Negara (Garuda)</v>
      </c>
    </row>
    <row r="5695" spans="1:10" x14ac:dyDescent="0.25">
      <c r="A5695" s="1142">
        <v>2</v>
      </c>
      <c r="B5695" s="1142">
        <v>9</v>
      </c>
      <c r="C5695" s="1142">
        <v>2</v>
      </c>
      <c r="D5695" s="1142">
        <v>12</v>
      </c>
      <c r="E5695" s="1142">
        <v>2</v>
      </c>
      <c r="F5695" s="1143" t="str">
        <f t="shared" si="176"/>
        <v>02.09.02.12.002</v>
      </c>
      <c r="G5695" s="1144"/>
      <c r="H5695" s="1142" t="s">
        <v>6119</v>
      </c>
      <c r="J5695" s="1142" t="str">
        <f t="shared" si="177"/>
        <v>02.09.02.12.002 Bendera Merah Putih</v>
      </c>
    </row>
    <row r="5696" spans="1:10" x14ac:dyDescent="0.25">
      <c r="A5696" s="1142">
        <v>2</v>
      </c>
      <c r="B5696" s="1142">
        <v>9</v>
      </c>
      <c r="C5696" s="1142">
        <v>2</v>
      </c>
      <c r="D5696" s="1142">
        <v>12</v>
      </c>
      <c r="E5696" s="1142">
        <v>3</v>
      </c>
      <c r="F5696" s="1143" t="str">
        <f t="shared" si="176"/>
        <v>02.09.02.12.003</v>
      </c>
      <c r="G5696" s="1144"/>
      <c r="H5696" s="1142" t="s">
        <v>32</v>
      </c>
      <c r="J5696" s="1142" t="str">
        <f t="shared" si="177"/>
        <v>02.09.02.12.003 Gambar Presiden</v>
      </c>
    </row>
    <row r="5697" spans="1:10" x14ac:dyDescent="0.25">
      <c r="A5697" s="1142">
        <v>2</v>
      </c>
      <c r="B5697" s="1142">
        <v>9</v>
      </c>
      <c r="C5697" s="1142">
        <v>2</v>
      </c>
      <c r="D5697" s="1142">
        <v>12</v>
      </c>
      <c r="E5697" s="1142">
        <v>4</v>
      </c>
      <c r="F5697" s="1143" t="str">
        <f t="shared" si="176"/>
        <v>02.09.02.12.004</v>
      </c>
      <c r="G5697" s="1144"/>
      <c r="H5697" s="1142" t="s">
        <v>6120</v>
      </c>
      <c r="J5697" s="1142" t="str">
        <f t="shared" si="177"/>
        <v>02.09.02.12.004 Gambar Wakil Presiden</v>
      </c>
    </row>
    <row r="5698" spans="1:10" x14ac:dyDescent="0.25">
      <c r="A5698" s="1142">
        <v>2</v>
      </c>
      <c r="B5698" s="1142">
        <v>9</v>
      </c>
      <c r="C5698" s="1142">
        <v>2</v>
      </c>
      <c r="D5698" s="1142">
        <v>12</v>
      </c>
      <c r="E5698" s="1142">
        <v>5</v>
      </c>
      <c r="F5698" s="1143" t="str">
        <f t="shared" si="176"/>
        <v>02.09.02.12.005</v>
      </c>
      <c r="G5698" s="1144"/>
      <c r="H5698" s="1142" t="s">
        <v>6121</v>
      </c>
      <c r="J5698" s="1142" t="str">
        <f t="shared" si="177"/>
        <v>02.09.02.12.005 Gambar Tokoh-tokoh Nasional</v>
      </c>
    </row>
    <row r="5699" spans="1:10" x14ac:dyDescent="0.25">
      <c r="A5699" s="1142">
        <v>2</v>
      </c>
      <c r="B5699" s="1142">
        <v>9</v>
      </c>
      <c r="C5699" s="1142">
        <v>2</v>
      </c>
      <c r="D5699" s="1142">
        <v>12</v>
      </c>
      <c r="E5699" s="1142">
        <v>6</v>
      </c>
      <c r="F5699" s="1143" t="str">
        <f t="shared" si="176"/>
        <v>02.09.02.12.006</v>
      </c>
      <c r="G5699" s="1144"/>
      <c r="H5699" s="1142" t="s">
        <v>6122</v>
      </c>
      <c r="J5699" s="1142" t="str">
        <f t="shared" si="177"/>
        <v>02.09.02.12.006 ALat Peraga PMP Lain-lain</v>
      </c>
    </row>
    <row r="5700" spans="1:10" x14ac:dyDescent="0.25">
      <c r="A5700" s="1142">
        <v>2</v>
      </c>
      <c r="B5700" s="1142">
        <v>9</v>
      </c>
      <c r="C5700" s="1142">
        <v>3</v>
      </c>
      <c r="D5700" s="1142">
        <v>1</v>
      </c>
      <c r="E5700" s="1142">
        <v>1</v>
      </c>
      <c r="F5700" s="1143" t="str">
        <f t="shared" ref="F5700:F5763" si="178">IF(A5700&lt;&gt;"",RIGHT("0"&amp;A5700,2)&amp;"."&amp;RIGHT("0"&amp;B5700,2)&amp;"."&amp;RIGHT("0"&amp;C5700,2)&amp;"."&amp;RIGHT("0"&amp;D5700,2)&amp;"."&amp;IF(LEN(E5700)&lt;3,RIGHT("00"&amp;E5700,3),E5700),"")</f>
        <v>02.09.03.01.001</v>
      </c>
      <c r="G5700" s="1144"/>
      <c r="H5700" s="1142" t="s">
        <v>6123</v>
      </c>
      <c r="J5700" s="1142" t="str">
        <f t="shared" ref="J5700:J5763" si="179">F5700&amp;" "&amp;H5700</f>
        <v>02.09.03.01.001 Conductimeter</v>
      </c>
    </row>
    <row r="5701" spans="1:10" x14ac:dyDescent="0.25">
      <c r="A5701" s="1142">
        <v>2</v>
      </c>
      <c r="B5701" s="1142">
        <v>9</v>
      </c>
      <c r="C5701" s="1142">
        <v>3</v>
      </c>
      <c r="D5701" s="1142">
        <v>1</v>
      </c>
      <c r="E5701" s="1142">
        <v>2</v>
      </c>
      <c r="F5701" s="1143" t="str">
        <f t="shared" si="178"/>
        <v>02.09.03.01.002</v>
      </c>
      <c r="G5701" s="1144"/>
      <c r="H5701" s="1142" t="s">
        <v>6124</v>
      </c>
      <c r="J5701" s="1142" t="str">
        <f t="shared" si="179"/>
        <v>02.09.03.01.002 Coulometer</v>
      </c>
    </row>
    <row r="5702" spans="1:10" x14ac:dyDescent="0.25">
      <c r="A5702" s="1142">
        <v>2</v>
      </c>
      <c r="B5702" s="1142">
        <v>9</v>
      </c>
      <c r="C5702" s="1142">
        <v>3</v>
      </c>
      <c r="D5702" s="1142">
        <v>1</v>
      </c>
      <c r="E5702" s="1142">
        <v>3</v>
      </c>
      <c r="F5702" s="1143" t="str">
        <f t="shared" si="178"/>
        <v>02.09.03.01.003</v>
      </c>
      <c r="G5702" s="1144"/>
      <c r="H5702" s="1142" t="s">
        <v>6125</v>
      </c>
      <c r="J5702" s="1142" t="str">
        <f t="shared" si="179"/>
        <v>02.09.03.01.003 Potentiometer</v>
      </c>
    </row>
    <row r="5703" spans="1:10" x14ac:dyDescent="0.25">
      <c r="A5703" s="1142">
        <v>2</v>
      </c>
      <c r="B5703" s="1142">
        <v>9</v>
      </c>
      <c r="C5703" s="1142">
        <v>3</v>
      </c>
      <c r="D5703" s="1142">
        <v>1</v>
      </c>
      <c r="E5703" s="1142">
        <v>4</v>
      </c>
      <c r="F5703" s="1143" t="str">
        <f t="shared" si="178"/>
        <v>02.09.03.01.004</v>
      </c>
      <c r="G5703" s="1144"/>
      <c r="H5703" s="1142" t="s">
        <v>5585</v>
      </c>
      <c r="J5703" s="1142" t="str">
        <f t="shared" si="179"/>
        <v>02.09.03.01.004 Polarograph</v>
      </c>
    </row>
    <row r="5704" spans="1:10" x14ac:dyDescent="0.25">
      <c r="A5704" s="1142">
        <v>2</v>
      </c>
      <c r="B5704" s="1142">
        <v>9</v>
      </c>
      <c r="C5704" s="1142">
        <v>3</v>
      </c>
      <c r="D5704" s="1142">
        <v>1</v>
      </c>
      <c r="E5704" s="1142">
        <v>5</v>
      </c>
      <c r="F5704" s="1143" t="str">
        <f t="shared" si="178"/>
        <v>02.09.03.01.005</v>
      </c>
      <c r="G5704" s="1144"/>
      <c r="H5704" s="1142" t="s">
        <v>6126</v>
      </c>
      <c r="J5704" s="1142" t="str">
        <f t="shared" si="179"/>
        <v>02.09.03.01.005 Titralyzer</v>
      </c>
    </row>
    <row r="5705" spans="1:10" x14ac:dyDescent="0.25">
      <c r="A5705" s="1142">
        <v>2</v>
      </c>
      <c r="B5705" s="1142">
        <v>9</v>
      </c>
      <c r="C5705" s="1142">
        <v>3</v>
      </c>
      <c r="D5705" s="1142">
        <v>1</v>
      </c>
      <c r="E5705" s="1142">
        <v>6</v>
      </c>
      <c r="F5705" s="1143" t="str">
        <f t="shared" si="178"/>
        <v>02.09.03.01.006</v>
      </c>
      <c r="G5705" s="1144"/>
      <c r="H5705" s="1142" t="s">
        <v>6127</v>
      </c>
      <c r="J5705" s="1142" t="str">
        <f t="shared" si="179"/>
        <v>02.09.03.01.006 Lon Analyzer</v>
      </c>
    </row>
    <row r="5706" spans="1:10" x14ac:dyDescent="0.25">
      <c r="A5706" s="1142">
        <v>2</v>
      </c>
      <c r="B5706" s="1142">
        <v>9</v>
      </c>
      <c r="C5706" s="1142">
        <v>3</v>
      </c>
      <c r="D5706" s="1142">
        <v>1</v>
      </c>
      <c r="E5706" s="1142">
        <v>7</v>
      </c>
      <c r="F5706" s="1143" t="str">
        <f t="shared" si="178"/>
        <v>02.09.03.01.007</v>
      </c>
      <c r="G5706" s="1144"/>
      <c r="H5706" s="1142" t="s">
        <v>6128</v>
      </c>
      <c r="J5706" s="1142" t="str">
        <f t="shared" si="179"/>
        <v>02.09.03.01.007 Karl Fisher Water Tritator</v>
      </c>
    </row>
    <row r="5707" spans="1:10" x14ac:dyDescent="0.25">
      <c r="A5707" s="1142">
        <v>2</v>
      </c>
      <c r="B5707" s="1142">
        <v>9</v>
      </c>
      <c r="C5707" s="1142">
        <v>3</v>
      </c>
      <c r="D5707" s="1142">
        <v>1</v>
      </c>
      <c r="E5707" s="1142">
        <v>8</v>
      </c>
      <c r="F5707" s="1143" t="str">
        <f t="shared" si="178"/>
        <v>02.09.03.01.008</v>
      </c>
      <c r="G5707" s="1144"/>
      <c r="H5707" s="1142" t="s">
        <v>6129</v>
      </c>
      <c r="J5707" s="1142" t="str">
        <f t="shared" si="179"/>
        <v>02.09.03.01.008 Lecttrolylic</v>
      </c>
    </row>
    <row r="5708" spans="1:10" x14ac:dyDescent="0.25">
      <c r="A5708" s="1142">
        <v>2</v>
      </c>
      <c r="B5708" s="1142">
        <v>9</v>
      </c>
      <c r="C5708" s="1142">
        <v>3</v>
      </c>
      <c r="D5708" s="1142">
        <v>1</v>
      </c>
      <c r="E5708" s="1142">
        <v>9</v>
      </c>
      <c r="F5708" s="1143" t="str">
        <f t="shared" si="178"/>
        <v>02.09.03.01.009</v>
      </c>
      <c r="G5708" s="1144"/>
      <c r="H5708" s="1142" t="s">
        <v>6130</v>
      </c>
      <c r="J5708" s="1142" t="str">
        <f t="shared" si="179"/>
        <v>02.09.03.01.009 C-H-N Analyzer</v>
      </c>
    </row>
    <row r="5709" spans="1:10" x14ac:dyDescent="0.25">
      <c r="A5709" s="1142">
        <v>2</v>
      </c>
      <c r="B5709" s="1142">
        <v>9</v>
      </c>
      <c r="C5709" s="1142">
        <v>3</v>
      </c>
      <c r="D5709" s="1142">
        <v>1</v>
      </c>
      <c r="E5709" s="1142">
        <v>10</v>
      </c>
      <c r="F5709" s="1143" t="str">
        <f t="shared" si="178"/>
        <v>02.09.03.01.010</v>
      </c>
      <c r="G5709" s="1144"/>
      <c r="H5709" s="1142" t="s">
        <v>6131</v>
      </c>
      <c r="J5709" s="1142" t="str">
        <f t="shared" si="179"/>
        <v>02.09.03.01.010 C-H-O Analytical Microcombustion Equipment</v>
      </c>
    </row>
    <row r="5710" spans="1:10" x14ac:dyDescent="0.25">
      <c r="A5710" s="1142">
        <v>2</v>
      </c>
      <c r="B5710" s="1142">
        <v>9</v>
      </c>
      <c r="C5710" s="1142">
        <v>3</v>
      </c>
      <c r="D5710" s="1142">
        <v>1</v>
      </c>
      <c r="E5710" s="1142">
        <v>11</v>
      </c>
      <c r="F5710" s="1143" t="str">
        <f t="shared" si="178"/>
        <v>02.09.03.01.011</v>
      </c>
      <c r="G5710" s="1144"/>
      <c r="H5710" s="1142" t="s">
        <v>6132</v>
      </c>
      <c r="J5710" s="1142" t="str">
        <f t="shared" si="179"/>
        <v>02.09.03.01.011 Merz Automatic N-Analyzer</v>
      </c>
    </row>
    <row r="5711" spans="1:10" x14ac:dyDescent="0.25">
      <c r="A5711" s="1142">
        <v>2</v>
      </c>
      <c r="B5711" s="1142">
        <v>9</v>
      </c>
      <c r="C5711" s="1142">
        <v>3</v>
      </c>
      <c r="D5711" s="1142">
        <v>1</v>
      </c>
      <c r="E5711" s="1142">
        <v>12</v>
      </c>
      <c r="F5711" s="1143" t="str">
        <f t="shared" si="178"/>
        <v>02.09.03.01.012</v>
      </c>
      <c r="G5711" s="1144"/>
      <c r="H5711" s="1142" t="s">
        <v>6133</v>
      </c>
      <c r="J5711" s="1142" t="str">
        <f t="shared" si="179"/>
        <v>02.09.03.01.012 C&amp;S in Solid Combustion Analyzer</v>
      </c>
    </row>
    <row r="5712" spans="1:10" x14ac:dyDescent="0.25">
      <c r="A5712" s="1142">
        <v>2</v>
      </c>
      <c r="B5712" s="1142">
        <v>9</v>
      </c>
      <c r="C5712" s="1142">
        <v>3</v>
      </c>
      <c r="D5712" s="1142">
        <v>1</v>
      </c>
      <c r="E5712" s="1142">
        <v>13</v>
      </c>
      <c r="F5712" s="1143" t="str">
        <f t="shared" si="178"/>
        <v>02.09.03.01.013</v>
      </c>
      <c r="G5712" s="1144"/>
      <c r="H5712" s="1142" t="s">
        <v>6134</v>
      </c>
      <c r="J5712" s="1142" t="str">
        <f t="shared" si="179"/>
        <v>02.09.03.01.013 Amino Acid caobohydrate Analyzer</v>
      </c>
    </row>
    <row r="5713" spans="1:10" x14ac:dyDescent="0.25">
      <c r="A5713" s="1142">
        <v>2</v>
      </c>
      <c r="B5713" s="1142">
        <v>9</v>
      </c>
      <c r="C5713" s="1142">
        <v>3</v>
      </c>
      <c r="D5713" s="1142">
        <v>1</v>
      </c>
      <c r="E5713" s="1142">
        <v>14</v>
      </c>
      <c r="F5713" s="1143" t="str">
        <f t="shared" si="178"/>
        <v>02.09.03.01.014</v>
      </c>
      <c r="G5713" s="1144"/>
      <c r="H5713" s="1142" t="s">
        <v>6135</v>
      </c>
      <c r="J5713" s="1142" t="str">
        <f t="shared" si="179"/>
        <v>02.09.03.01.014 Electro Phoresis Analysis Equipment</v>
      </c>
    </row>
    <row r="5714" spans="1:10" x14ac:dyDescent="0.25">
      <c r="A5714" s="1142">
        <v>2</v>
      </c>
      <c r="B5714" s="1142">
        <v>9</v>
      </c>
      <c r="C5714" s="1142">
        <v>3</v>
      </c>
      <c r="D5714" s="1142">
        <v>1</v>
      </c>
      <c r="E5714" s="1142">
        <v>15</v>
      </c>
      <c r="F5714" s="1143" t="str">
        <f t="shared" si="178"/>
        <v>02.09.03.01.015</v>
      </c>
      <c r="G5714" s="1144"/>
      <c r="H5714" s="1142" t="s">
        <v>6136</v>
      </c>
      <c r="J5714" s="1142" t="str">
        <f t="shared" si="179"/>
        <v>02.09.03.01.015 Moisture Tester</v>
      </c>
    </row>
    <row r="5715" spans="1:10" x14ac:dyDescent="0.25">
      <c r="A5715" s="1142">
        <v>2</v>
      </c>
      <c r="B5715" s="1142">
        <v>9</v>
      </c>
      <c r="C5715" s="1142">
        <v>3</v>
      </c>
      <c r="D5715" s="1142">
        <v>1</v>
      </c>
      <c r="E5715" s="1142">
        <v>16</v>
      </c>
      <c r="F5715" s="1143" t="str">
        <f t="shared" si="178"/>
        <v>02.09.03.01.016</v>
      </c>
      <c r="G5715" s="1144"/>
      <c r="H5715" s="1142" t="s">
        <v>6137</v>
      </c>
      <c r="J5715" s="1142" t="str">
        <f t="shared" si="179"/>
        <v>02.09.03.01.016 KjeidahiDEgestion Block (For N Determinator)</v>
      </c>
    </row>
    <row r="5716" spans="1:10" x14ac:dyDescent="0.25">
      <c r="A5716" s="1142">
        <v>2</v>
      </c>
      <c r="B5716" s="1142">
        <v>9</v>
      </c>
      <c r="C5716" s="1142">
        <v>3</v>
      </c>
      <c r="D5716" s="1142">
        <v>1</v>
      </c>
      <c r="E5716" s="1142">
        <v>17</v>
      </c>
      <c r="F5716" s="1143" t="str">
        <f t="shared" si="178"/>
        <v>02.09.03.01.017</v>
      </c>
      <c r="G5716" s="1144"/>
      <c r="H5716" s="1142" t="s">
        <v>1186</v>
      </c>
      <c r="J5716" s="1142" t="str">
        <f t="shared" si="179"/>
        <v>02.09.03.01.017 Leak Detector</v>
      </c>
    </row>
    <row r="5717" spans="1:10" x14ac:dyDescent="0.25">
      <c r="A5717" s="1142">
        <v>2</v>
      </c>
      <c r="B5717" s="1142">
        <v>9</v>
      </c>
      <c r="C5717" s="1142">
        <v>3</v>
      </c>
      <c r="D5717" s="1142">
        <v>1</v>
      </c>
      <c r="E5717" s="1142">
        <v>18</v>
      </c>
      <c r="F5717" s="1143" t="str">
        <f t="shared" si="178"/>
        <v>02.09.03.01.018</v>
      </c>
      <c r="G5717" s="1144"/>
      <c r="H5717" s="1142" t="s">
        <v>6138</v>
      </c>
      <c r="J5717" s="1142" t="str">
        <f t="shared" si="179"/>
        <v>02.09.03.01.018 Ultra Violet Spechtrophotometer</v>
      </c>
    </row>
    <row r="5718" spans="1:10" x14ac:dyDescent="0.25">
      <c r="A5718" s="1142">
        <v>2</v>
      </c>
      <c r="B5718" s="1142">
        <v>9</v>
      </c>
      <c r="C5718" s="1142">
        <v>3</v>
      </c>
      <c r="D5718" s="1142">
        <v>1</v>
      </c>
      <c r="E5718" s="1142">
        <v>19</v>
      </c>
      <c r="F5718" s="1143" t="str">
        <f t="shared" si="178"/>
        <v>02.09.03.01.019</v>
      </c>
      <c r="G5718" s="1144"/>
      <c r="H5718" s="1142" t="s">
        <v>6139</v>
      </c>
      <c r="J5718" s="1142" t="str">
        <f t="shared" si="179"/>
        <v>02.09.03.01.019 Visible Light Spechtrophotometer</v>
      </c>
    </row>
    <row r="5719" spans="1:10" x14ac:dyDescent="0.25">
      <c r="A5719" s="1142">
        <v>2</v>
      </c>
      <c r="B5719" s="1142">
        <v>9</v>
      </c>
      <c r="C5719" s="1142">
        <v>3</v>
      </c>
      <c r="D5719" s="1142">
        <v>1</v>
      </c>
      <c r="E5719" s="1142">
        <v>20</v>
      </c>
      <c r="F5719" s="1143" t="str">
        <f t="shared" si="178"/>
        <v>02.09.03.01.020</v>
      </c>
      <c r="G5719" s="1144"/>
      <c r="H5719" s="1142" t="s">
        <v>6140</v>
      </c>
      <c r="J5719" s="1142" t="str">
        <f t="shared" si="179"/>
        <v>02.09.03.01.020 Infared Spechtrophotometer</v>
      </c>
    </row>
    <row r="5720" spans="1:10" x14ac:dyDescent="0.25">
      <c r="A5720" s="1142">
        <v>2</v>
      </c>
      <c r="B5720" s="1142">
        <v>9</v>
      </c>
      <c r="C5720" s="1142">
        <v>3</v>
      </c>
      <c r="D5720" s="1142">
        <v>1</v>
      </c>
      <c r="E5720" s="1142">
        <v>21</v>
      </c>
      <c r="F5720" s="1143" t="str">
        <f t="shared" si="178"/>
        <v>02.09.03.01.021</v>
      </c>
      <c r="G5720" s="1144"/>
      <c r="H5720" s="1142" t="s">
        <v>6141</v>
      </c>
      <c r="J5720" s="1142" t="str">
        <f t="shared" si="179"/>
        <v>02.09.03.01.021 Plame Spechtrophotometer</v>
      </c>
    </row>
    <row r="5721" spans="1:10" x14ac:dyDescent="0.25">
      <c r="A5721" s="1142">
        <v>2</v>
      </c>
      <c r="B5721" s="1142">
        <v>9</v>
      </c>
      <c r="C5721" s="1142">
        <v>3</v>
      </c>
      <c r="D5721" s="1142">
        <v>1</v>
      </c>
      <c r="E5721" s="1142">
        <v>22</v>
      </c>
      <c r="F5721" s="1143" t="str">
        <f t="shared" si="178"/>
        <v>02.09.03.01.022</v>
      </c>
      <c r="G5721" s="1144"/>
      <c r="H5721" s="1142" t="s">
        <v>6142</v>
      </c>
      <c r="J5721" s="1142" t="str">
        <f t="shared" si="179"/>
        <v>02.09.03.01.022 Atomic Absorption (Flame) Spechtrophotometer</v>
      </c>
    </row>
    <row r="5722" spans="1:10" x14ac:dyDescent="0.25">
      <c r="A5722" s="1142">
        <v>2</v>
      </c>
      <c r="B5722" s="1142">
        <v>9</v>
      </c>
      <c r="C5722" s="1142">
        <v>3</v>
      </c>
      <c r="D5722" s="1142">
        <v>1</v>
      </c>
      <c r="E5722" s="1142">
        <v>23</v>
      </c>
      <c r="F5722" s="1143" t="str">
        <f t="shared" si="178"/>
        <v>02.09.03.01.023</v>
      </c>
      <c r="G5722" s="1144"/>
      <c r="H5722" s="1142" t="s">
        <v>6143</v>
      </c>
      <c r="J5722" s="1142" t="str">
        <f t="shared" si="179"/>
        <v>02.09.03.01.023 Emmision Spechtrophotometer</v>
      </c>
    </row>
    <row r="5723" spans="1:10" x14ac:dyDescent="0.25">
      <c r="A5723" s="1142">
        <v>2</v>
      </c>
      <c r="B5723" s="1142">
        <v>9</v>
      </c>
      <c r="C5723" s="1142">
        <v>3</v>
      </c>
      <c r="D5723" s="1142">
        <v>1</v>
      </c>
      <c r="E5723" s="1142">
        <v>24</v>
      </c>
      <c r="F5723" s="1143" t="str">
        <f t="shared" si="178"/>
        <v>02.09.03.01.024</v>
      </c>
      <c r="G5723" s="1144"/>
      <c r="H5723" s="1142" t="s">
        <v>6144</v>
      </c>
      <c r="J5723" s="1142" t="str">
        <f t="shared" si="179"/>
        <v>02.09.03.01.024 X-Ray Flouresonce (XRP)</v>
      </c>
    </row>
    <row r="5724" spans="1:10" x14ac:dyDescent="0.25">
      <c r="A5724" s="1142">
        <v>2</v>
      </c>
      <c r="B5724" s="1142">
        <v>9</v>
      </c>
      <c r="C5724" s="1142">
        <v>3</v>
      </c>
      <c r="D5724" s="1142">
        <v>1</v>
      </c>
      <c r="E5724" s="1142">
        <v>25</v>
      </c>
      <c r="F5724" s="1143" t="str">
        <f t="shared" si="178"/>
        <v>02.09.03.01.025</v>
      </c>
      <c r="G5724" s="1144"/>
      <c r="H5724" s="1142" t="s">
        <v>6145</v>
      </c>
      <c r="J5724" s="1142" t="str">
        <f t="shared" si="179"/>
        <v>02.09.03.01.025 Fluorimeter</v>
      </c>
    </row>
    <row r="5725" spans="1:10" x14ac:dyDescent="0.25">
      <c r="A5725" s="1142">
        <v>2</v>
      </c>
      <c r="B5725" s="1142">
        <v>9</v>
      </c>
      <c r="C5725" s="1142">
        <v>3</v>
      </c>
      <c r="D5725" s="1142">
        <v>1</v>
      </c>
      <c r="E5725" s="1142">
        <v>26</v>
      </c>
      <c r="F5725" s="1143" t="str">
        <f t="shared" si="178"/>
        <v>02.09.03.01.026</v>
      </c>
      <c r="G5725" s="1144"/>
      <c r="H5725" s="1142" t="s">
        <v>6146</v>
      </c>
      <c r="J5725" s="1142" t="str">
        <f t="shared" si="179"/>
        <v>02.09.03.01.026 Turbidimeter/Nephelometer</v>
      </c>
    </row>
    <row r="5726" spans="1:10" x14ac:dyDescent="0.25">
      <c r="A5726" s="1142">
        <v>2</v>
      </c>
      <c r="B5726" s="1142">
        <v>9</v>
      </c>
      <c r="C5726" s="1142">
        <v>3</v>
      </c>
      <c r="D5726" s="1142">
        <v>1</v>
      </c>
      <c r="E5726" s="1142">
        <v>27</v>
      </c>
      <c r="F5726" s="1143" t="str">
        <f t="shared" si="178"/>
        <v>02.09.03.01.027</v>
      </c>
      <c r="G5726" s="1144"/>
      <c r="H5726" s="1142" t="s">
        <v>6147</v>
      </c>
      <c r="J5726" s="1142" t="str">
        <f t="shared" si="179"/>
        <v>02.09.03.01.027 Polarimeter/Refractometer</v>
      </c>
    </row>
    <row r="5727" spans="1:10" x14ac:dyDescent="0.25">
      <c r="A5727" s="1142">
        <v>2</v>
      </c>
      <c r="B5727" s="1142">
        <v>9</v>
      </c>
      <c r="C5727" s="1142">
        <v>3</v>
      </c>
      <c r="D5727" s="1142">
        <v>1</v>
      </c>
      <c r="E5727" s="1142">
        <v>28</v>
      </c>
      <c r="F5727" s="1143" t="str">
        <f t="shared" si="178"/>
        <v>02.09.03.01.028</v>
      </c>
      <c r="G5727" s="1144"/>
      <c r="H5727" s="1142" t="s">
        <v>6148</v>
      </c>
      <c r="J5727" s="1142" t="str">
        <f t="shared" si="179"/>
        <v>02.09.03.01.028 X-Ray Diffactometer</v>
      </c>
    </row>
    <row r="5728" spans="1:10" x14ac:dyDescent="0.25">
      <c r="A5728" s="1142">
        <v>2</v>
      </c>
      <c r="B5728" s="1142">
        <v>9</v>
      </c>
      <c r="C5728" s="1142">
        <v>3</v>
      </c>
      <c r="D5728" s="1142">
        <v>1</v>
      </c>
      <c r="E5728" s="1142">
        <v>29</v>
      </c>
      <c r="F5728" s="1143" t="str">
        <f t="shared" si="178"/>
        <v>02.09.03.01.029</v>
      </c>
      <c r="G5728" s="1144"/>
      <c r="H5728" s="1142" t="s">
        <v>6149</v>
      </c>
      <c r="J5728" s="1142" t="str">
        <f t="shared" si="179"/>
        <v>02.09.03.01.029 Thermoluminiscence Dosimeter (TLD) Reader</v>
      </c>
    </row>
    <row r="5729" spans="1:10" x14ac:dyDescent="0.25">
      <c r="A5729" s="1142">
        <v>2</v>
      </c>
      <c r="B5729" s="1142">
        <v>9</v>
      </c>
      <c r="C5729" s="1142">
        <v>3</v>
      </c>
      <c r="D5729" s="1142">
        <v>1</v>
      </c>
      <c r="E5729" s="1142">
        <v>30</v>
      </c>
      <c r="F5729" s="1143" t="str">
        <f t="shared" si="178"/>
        <v>02.09.03.01.030</v>
      </c>
      <c r="G5729" s="1144"/>
      <c r="H5729" s="1142" t="s">
        <v>6150</v>
      </c>
      <c r="J5729" s="1142" t="str">
        <f t="shared" si="179"/>
        <v>02.09.03.01.030 Uranium Ore Analyzer</v>
      </c>
    </row>
    <row r="5730" spans="1:10" x14ac:dyDescent="0.25">
      <c r="A5730" s="1142">
        <v>2</v>
      </c>
      <c r="B5730" s="1142">
        <v>9</v>
      </c>
      <c r="C5730" s="1142">
        <v>3</v>
      </c>
      <c r="D5730" s="1142">
        <v>1</v>
      </c>
      <c r="E5730" s="1142">
        <v>31</v>
      </c>
      <c r="F5730" s="1143" t="str">
        <f t="shared" si="178"/>
        <v>02.09.03.01.031</v>
      </c>
      <c r="G5730" s="1144"/>
      <c r="H5730" s="1142" t="s">
        <v>6151</v>
      </c>
      <c r="J5730" s="1142" t="str">
        <f t="shared" si="179"/>
        <v>02.09.03.01.031 Amilograph Meter</v>
      </c>
    </row>
    <row r="5731" spans="1:10" x14ac:dyDescent="0.25">
      <c r="A5731" s="1142">
        <v>2</v>
      </c>
      <c r="B5731" s="1142">
        <v>9</v>
      </c>
      <c r="C5731" s="1142">
        <v>3</v>
      </c>
      <c r="D5731" s="1142">
        <v>1</v>
      </c>
      <c r="E5731" s="1142">
        <v>32</v>
      </c>
      <c r="F5731" s="1143" t="str">
        <f t="shared" si="178"/>
        <v>02.09.03.01.032</v>
      </c>
      <c r="G5731" s="1144"/>
      <c r="H5731" s="1142" t="s">
        <v>6152</v>
      </c>
      <c r="J5731" s="1142" t="str">
        <f t="shared" si="179"/>
        <v>02.09.03.01.032 Mass Spectrometer</v>
      </c>
    </row>
    <row r="5732" spans="1:10" x14ac:dyDescent="0.25">
      <c r="A5732" s="1142">
        <v>2</v>
      </c>
      <c r="B5732" s="1142">
        <v>9</v>
      </c>
      <c r="C5732" s="1142">
        <v>3</v>
      </c>
      <c r="D5732" s="1142">
        <v>1</v>
      </c>
      <c r="E5732" s="1142">
        <v>33</v>
      </c>
      <c r="F5732" s="1143" t="str">
        <f t="shared" si="178"/>
        <v>02.09.03.01.033</v>
      </c>
      <c r="G5732" s="1144"/>
      <c r="H5732" s="1142" t="s">
        <v>6153</v>
      </c>
      <c r="J5732" s="1142" t="str">
        <f t="shared" si="179"/>
        <v>02.09.03.01.033 Mass Spectrograph</v>
      </c>
    </row>
    <row r="5733" spans="1:10" x14ac:dyDescent="0.25">
      <c r="A5733" s="1142">
        <v>2</v>
      </c>
      <c r="B5733" s="1142">
        <v>9</v>
      </c>
      <c r="C5733" s="1142">
        <v>3</v>
      </c>
      <c r="D5733" s="1142">
        <v>1</v>
      </c>
      <c r="E5733" s="1142">
        <v>34</v>
      </c>
      <c r="F5733" s="1143" t="str">
        <f t="shared" si="178"/>
        <v>02.09.03.01.034</v>
      </c>
      <c r="G5733" s="1144"/>
      <c r="H5733" s="1142" t="s">
        <v>6154</v>
      </c>
      <c r="J5733" s="1142" t="str">
        <f t="shared" si="179"/>
        <v>02.09.03.01.034 Magnetic Resonance Spectrometer</v>
      </c>
    </row>
    <row r="5734" spans="1:10" x14ac:dyDescent="0.25">
      <c r="A5734" s="1142">
        <v>2</v>
      </c>
      <c r="B5734" s="1142">
        <v>9</v>
      </c>
      <c r="C5734" s="1142">
        <v>3</v>
      </c>
      <c r="D5734" s="1142">
        <v>1</v>
      </c>
      <c r="E5734" s="1142">
        <v>35</v>
      </c>
      <c r="F5734" s="1143" t="str">
        <f t="shared" si="178"/>
        <v>02.09.03.01.035</v>
      </c>
      <c r="G5734" s="1144"/>
      <c r="H5734" s="1142" t="s">
        <v>6155</v>
      </c>
      <c r="J5734" s="1142" t="str">
        <f t="shared" si="179"/>
        <v>02.09.03.01.035 Calorimeter</v>
      </c>
    </row>
    <row r="5735" spans="1:10" x14ac:dyDescent="0.25">
      <c r="A5735" s="1142">
        <v>2</v>
      </c>
      <c r="B5735" s="1142">
        <v>9</v>
      </c>
      <c r="C5735" s="1142">
        <v>3</v>
      </c>
      <c r="D5735" s="1142">
        <v>1</v>
      </c>
      <c r="E5735" s="1142">
        <v>36</v>
      </c>
      <c r="F5735" s="1143" t="str">
        <f t="shared" si="178"/>
        <v>02.09.03.01.036</v>
      </c>
      <c r="G5735" s="1144"/>
      <c r="H5735" s="1142" t="s">
        <v>5636</v>
      </c>
      <c r="J5735" s="1142" t="str">
        <f t="shared" si="179"/>
        <v>02.09.03.01.036 Osmometer</v>
      </c>
    </row>
    <row r="5736" spans="1:10" x14ac:dyDescent="0.25">
      <c r="A5736" s="1142">
        <v>2</v>
      </c>
      <c r="B5736" s="1142">
        <v>9</v>
      </c>
      <c r="C5736" s="1142">
        <v>3</v>
      </c>
      <c r="D5736" s="1142">
        <v>1</v>
      </c>
      <c r="E5736" s="1142">
        <v>37</v>
      </c>
      <c r="F5736" s="1143" t="str">
        <f t="shared" si="178"/>
        <v>02.09.03.01.037</v>
      </c>
      <c r="G5736" s="1144"/>
      <c r="H5736" s="1142" t="s">
        <v>6156</v>
      </c>
      <c r="J5736" s="1142" t="str">
        <f t="shared" si="179"/>
        <v>02.09.03.01.037 Melting Point Determination Appartus</v>
      </c>
    </row>
    <row r="5737" spans="1:10" x14ac:dyDescent="0.25">
      <c r="A5737" s="1142">
        <v>2</v>
      </c>
      <c r="B5737" s="1142">
        <v>9</v>
      </c>
      <c r="C5737" s="1142">
        <v>3</v>
      </c>
      <c r="D5737" s="1142">
        <v>1</v>
      </c>
      <c r="E5737" s="1142">
        <v>38</v>
      </c>
      <c r="F5737" s="1143" t="str">
        <f t="shared" si="178"/>
        <v>02.09.03.01.038</v>
      </c>
      <c r="G5737" s="1144"/>
      <c r="H5737" s="1142" t="s">
        <v>6157</v>
      </c>
      <c r="J5737" s="1142" t="str">
        <f t="shared" si="179"/>
        <v>02.09.03.01.038 Thermogravimeter</v>
      </c>
    </row>
    <row r="5738" spans="1:10" x14ac:dyDescent="0.25">
      <c r="A5738" s="1142">
        <v>2</v>
      </c>
      <c r="B5738" s="1142">
        <v>9</v>
      </c>
      <c r="C5738" s="1142">
        <v>3</v>
      </c>
      <c r="D5738" s="1142">
        <v>1</v>
      </c>
      <c r="E5738" s="1142">
        <v>39</v>
      </c>
      <c r="F5738" s="1143" t="str">
        <f t="shared" si="178"/>
        <v>02.09.03.01.039</v>
      </c>
      <c r="G5738" s="1144"/>
      <c r="H5738" s="1142" t="s">
        <v>6158</v>
      </c>
      <c r="J5738" s="1142" t="str">
        <f t="shared" si="179"/>
        <v>02.09.03.01.039 Differensial Thermal Analyzer</v>
      </c>
    </row>
    <row r="5739" spans="1:10" x14ac:dyDescent="0.25">
      <c r="A5739" s="1142">
        <v>2</v>
      </c>
      <c r="B5739" s="1142">
        <v>9</v>
      </c>
      <c r="C5739" s="1142">
        <v>3</v>
      </c>
      <c r="D5739" s="1142">
        <v>1</v>
      </c>
      <c r="E5739" s="1142">
        <v>40</v>
      </c>
      <c r="F5739" s="1143" t="str">
        <f t="shared" si="178"/>
        <v>02.09.03.01.040</v>
      </c>
      <c r="G5739" s="1144"/>
      <c r="H5739" s="1142" t="s">
        <v>6159</v>
      </c>
      <c r="J5739" s="1142" t="str">
        <f t="shared" si="179"/>
        <v>02.09.03.01.040 Thermo Analyzer</v>
      </c>
    </row>
    <row r="5740" spans="1:10" x14ac:dyDescent="0.25">
      <c r="A5740" s="1142">
        <v>2</v>
      </c>
      <c r="B5740" s="1142">
        <v>9</v>
      </c>
      <c r="C5740" s="1142">
        <v>3</v>
      </c>
      <c r="D5740" s="1142">
        <v>1</v>
      </c>
      <c r="E5740" s="1142">
        <v>41</v>
      </c>
      <c r="F5740" s="1143" t="str">
        <f t="shared" si="178"/>
        <v>02.09.03.01.041</v>
      </c>
      <c r="G5740" s="1144"/>
      <c r="H5740" s="1142" t="s">
        <v>6160</v>
      </c>
      <c r="J5740" s="1142" t="str">
        <f t="shared" si="179"/>
        <v>02.09.03.01.041 Chromatography Developing Chamber</v>
      </c>
    </row>
    <row r="5741" spans="1:10" x14ac:dyDescent="0.25">
      <c r="A5741" s="1142">
        <v>2</v>
      </c>
      <c r="B5741" s="1142">
        <v>9</v>
      </c>
      <c r="C5741" s="1142">
        <v>3</v>
      </c>
      <c r="D5741" s="1142">
        <v>1</v>
      </c>
      <c r="E5741" s="1142">
        <v>42</v>
      </c>
      <c r="F5741" s="1143" t="str">
        <f t="shared" si="178"/>
        <v>02.09.03.01.042</v>
      </c>
      <c r="G5741" s="1144"/>
      <c r="H5741" s="1142" t="s">
        <v>6161</v>
      </c>
      <c r="J5741" s="1142" t="str">
        <f t="shared" si="179"/>
        <v>02.09.03.01.042 Thin Layer Chromatography Drying Rack/ Desiccator</v>
      </c>
    </row>
    <row r="5742" spans="1:10" x14ac:dyDescent="0.25">
      <c r="A5742" s="1142">
        <v>2</v>
      </c>
      <c r="B5742" s="1142">
        <v>9</v>
      </c>
      <c r="C5742" s="1142">
        <v>3</v>
      </c>
      <c r="D5742" s="1142">
        <v>1</v>
      </c>
      <c r="E5742" s="1142">
        <v>43</v>
      </c>
      <c r="F5742" s="1143" t="str">
        <f t="shared" si="178"/>
        <v>02.09.03.01.043</v>
      </c>
      <c r="G5742" s="1144"/>
      <c r="H5742" s="1142" t="s">
        <v>6162</v>
      </c>
      <c r="J5742" s="1142" t="str">
        <f t="shared" si="179"/>
        <v>02.09.03.01.043 Fraction Collector</v>
      </c>
    </row>
    <row r="5743" spans="1:10" x14ac:dyDescent="0.25">
      <c r="A5743" s="1142">
        <v>2</v>
      </c>
      <c r="B5743" s="1142">
        <v>9</v>
      </c>
      <c r="C5743" s="1142">
        <v>3</v>
      </c>
      <c r="D5743" s="1142">
        <v>1</v>
      </c>
      <c r="E5743" s="1142">
        <v>44</v>
      </c>
      <c r="F5743" s="1143" t="str">
        <f t="shared" si="178"/>
        <v>02.09.03.01.044</v>
      </c>
      <c r="G5743" s="1144"/>
      <c r="H5743" s="1142" t="s">
        <v>6163</v>
      </c>
      <c r="J5743" s="1142" t="str">
        <f t="shared" si="179"/>
        <v>02.09.03.01.044 Gas Chromatography (GC)</v>
      </c>
    </row>
    <row r="5744" spans="1:10" x14ac:dyDescent="0.25">
      <c r="A5744" s="1142">
        <v>2</v>
      </c>
      <c r="B5744" s="1142">
        <v>9</v>
      </c>
      <c r="C5744" s="1142">
        <v>3</v>
      </c>
      <c r="D5744" s="1142">
        <v>1</v>
      </c>
      <c r="E5744" s="1142">
        <v>45</v>
      </c>
      <c r="F5744" s="1143" t="str">
        <f t="shared" si="178"/>
        <v>02.09.03.01.045</v>
      </c>
      <c r="G5744" s="1144"/>
      <c r="H5744" s="1142" t="s">
        <v>6164</v>
      </c>
      <c r="J5744" s="1142" t="str">
        <f t="shared" si="179"/>
        <v>02.09.03.01.045 Radio Chromatography Scaner</v>
      </c>
    </row>
    <row r="5745" spans="1:10" x14ac:dyDescent="0.25">
      <c r="A5745" s="1142">
        <v>2</v>
      </c>
      <c r="B5745" s="1142">
        <v>9</v>
      </c>
      <c r="C5745" s="1142">
        <v>3</v>
      </c>
      <c r="D5745" s="1142">
        <v>1</v>
      </c>
      <c r="E5745" s="1142">
        <v>46</v>
      </c>
      <c r="F5745" s="1143" t="str">
        <f t="shared" si="178"/>
        <v>02.09.03.01.046</v>
      </c>
      <c r="G5745" s="1144"/>
      <c r="H5745" s="1142" t="s">
        <v>6165</v>
      </c>
      <c r="J5745" s="1142" t="str">
        <f t="shared" si="179"/>
        <v>02.09.03.01.046 Surface Arcameter (BET Method)</v>
      </c>
    </row>
    <row r="5746" spans="1:10" x14ac:dyDescent="0.25">
      <c r="A5746" s="1142">
        <v>2</v>
      </c>
      <c r="B5746" s="1142">
        <v>9</v>
      </c>
      <c r="C5746" s="1142">
        <v>3</v>
      </c>
      <c r="D5746" s="1142">
        <v>1</v>
      </c>
      <c r="E5746" s="1142">
        <v>47</v>
      </c>
      <c r="F5746" s="1143" t="str">
        <f t="shared" si="178"/>
        <v>02.09.03.01.047</v>
      </c>
      <c r="G5746" s="1144"/>
      <c r="H5746" s="1142" t="s">
        <v>6166</v>
      </c>
      <c r="J5746" s="1142" t="str">
        <f t="shared" si="179"/>
        <v>02.09.03.01.047 Porosimeter/Permeameter</v>
      </c>
    </row>
    <row r="5747" spans="1:10" x14ac:dyDescent="0.25">
      <c r="A5747" s="1142">
        <v>2</v>
      </c>
      <c r="B5747" s="1142">
        <v>9</v>
      </c>
      <c r="C5747" s="1142">
        <v>3</v>
      </c>
      <c r="D5747" s="1142">
        <v>1</v>
      </c>
      <c r="E5747" s="1142">
        <v>48</v>
      </c>
      <c r="F5747" s="1143" t="str">
        <f t="shared" si="178"/>
        <v>02.09.03.01.048</v>
      </c>
      <c r="G5747" s="1144"/>
      <c r="H5747" s="1142" t="s">
        <v>6167</v>
      </c>
      <c r="J5747" s="1142" t="str">
        <f t="shared" si="179"/>
        <v>02.09.03.01.048 Analytical Instrumnet Lain-lain</v>
      </c>
    </row>
    <row r="5748" spans="1:10" x14ac:dyDescent="0.25">
      <c r="A5748" s="1142">
        <v>2</v>
      </c>
      <c r="B5748" s="1142">
        <v>9</v>
      </c>
      <c r="C5748" s="1142">
        <v>3</v>
      </c>
      <c r="D5748" s="1142">
        <v>2</v>
      </c>
      <c r="E5748" s="1142">
        <v>1</v>
      </c>
      <c r="F5748" s="1143" t="str">
        <f t="shared" si="178"/>
        <v>02.09.03.02.001</v>
      </c>
      <c r="G5748" s="1144"/>
      <c r="H5748" s="1142" t="s">
        <v>6168</v>
      </c>
      <c r="J5748" s="1142" t="str">
        <f t="shared" si="179"/>
        <v>02.09.03.02.001 General Popose Glass Thermometer</v>
      </c>
    </row>
    <row r="5749" spans="1:10" x14ac:dyDescent="0.25">
      <c r="A5749" s="1142">
        <v>2</v>
      </c>
      <c r="B5749" s="1142">
        <v>9</v>
      </c>
      <c r="C5749" s="1142">
        <v>3</v>
      </c>
      <c r="D5749" s="1142">
        <v>2</v>
      </c>
      <c r="E5749" s="1142">
        <v>2</v>
      </c>
      <c r="F5749" s="1143" t="str">
        <f t="shared" si="178"/>
        <v>02.09.03.02.002</v>
      </c>
      <c r="G5749" s="1144"/>
      <c r="H5749" s="1142" t="s">
        <v>6169</v>
      </c>
      <c r="J5749" s="1142" t="str">
        <f t="shared" si="179"/>
        <v>02.09.03.02.002 Dial Reading Thermometer</v>
      </c>
    </row>
    <row r="5750" spans="1:10" x14ac:dyDescent="0.25">
      <c r="A5750" s="1142">
        <v>2</v>
      </c>
      <c r="B5750" s="1142">
        <v>9</v>
      </c>
      <c r="C5750" s="1142">
        <v>3</v>
      </c>
      <c r="D5750" s="1142">
        <v>2</v>
      </c>
      <c r="E5750" s="1142">
        <v>3</v>
      </c>
      <c r="F5750" s="1143" t="str">
        <f t="shared" si="178"/>
        <v>02.09.03.02.003</v>
      </c>
      <c r="G5750" s="1144"/>
      <c r="H5750" s="1142" t="s">
        <v>6170</v>
      </c>
      <c r="J5750" s="1142" t="str">
        <f t="shared" si="179"/>
        <v>02.09.03.02.003 Procesion Thermometer</v>
      </c>
    </row>
    <row r="5751" spans="1:10" x14ac:dyDescent="0.25">
      <c r="A5751" s="1142">
        <v>2</v>
      </c>
      <c r="B5751" s="1142">
        <v>9</v>
      </c>
      <c r="C5751" s="1142">
        <v>3</v>
      </c>
      <c r="D5751" s="1142">
        <v>2</v>
      </c>
      <c r="E5751" s="1142">
        <v>4</v>
      </c>
      <c r="F5751" s="1143" t="str">
        <f t="shared" si="178"/>
        <v>02.09.03.02.004</v>
      </c>
      <c r="G5751" s="1144"/>
      <c r="H5751" s="1142" t="s">
        <v>6171</v>
      </c>
      <c r="J5751" s="1142" t="str">
        <f t="shared" si="179"/>
        <v>02.09.03.02.004 Clinical Thermometer</v>
      </c>
    </row>
    <row r="5752" spans="1:10" x14ac:dyDescent="0.25">
      <c r="A5752" s="1142">
        <v>2</v>
      </c>
      <c r="B5752" s="1142">
        <v>9</v>
      </c>
      <c r="C5752" s="1142">
        <v>3</v>
      </c>
      <c r="D5752" s="1142">
        <v>2</v>
      </c>
      <c r="E5752" s="1142">
        <v>5</v>
      </c>
      <c r="F5752" s="1143" t="str">
        <f t="shared" si="178"/>
        <v>02.09.03.02.005</v>
      </c>
      <c r="G5752" s="1144"/>
      <c r="H5752" s="1142" t="s">
        <v>6172</v>
      </c>
      <c r="J5752" s="1142" t="str">
        <f t="shared" si="179"/>
        <v>02.09.03.02.005 Maximum-Minimum Thermometer</v>
      </c>
    </row>
    <row r="5753" spans="1:10" x14ac:dyDescent="0.25">
      <c r="A5753" s="1142">
        <v>2</v>
      </c>
      <c r="B5753" s="1142">
        <v>9</v>
      </c>
      <c r="C5753" s="1142">
        <v>3</v>
      </c>
      <c r="D5753" s="1142">
        <v>2</v>
      </c>
      <c r="E5753" s="1142">
        <v>6</v>
      </c>
      <c r="F5753" s="1143" t="str">
        <f t="shared" si="178"/>
        <v>02.09.03.02.006</v>
      </c>
      <c r="G5753" s="1144"/>
      <c r="H5753" s="1142" t="s">
        <v>6173</v>
      </c>
      <c r="J5753" s="1142" t="str">
        <f t="shared" si="179"/>
        <v>02.09.03.02.006 Resistance Thermometer</v>
      </c>
    </row>
    <row r="5754" spans="1:10" x14ac:dyDescent="0.25">
      <c r="A5754" s="1142">
        <v>2</v>
      </c>
      <c r="B5754" s="1142">
        <v>9</v>
      </c>
      <c r="C5754" s="1142">
        <v>3</v>
      </c>
      <c r="D5754" s="1142">
        <v>2</v>
      </c>
      <c r="E5754" s="1142">
        <v>7</v>
      </c>
      <c r="F5754" s="1143" t="str">
        <f t="shared" si="178"/>
        <v>02.09.03.02.007</v>
      </c>
      <c r="G5754" s="1144"/>
      <c r="H5754" s="1142" t="s">
        <v>6174</v>
      </c>
      <c r="J5754" s="1142" t="str">
        <f t="shared" si="179"/>
        <v>02.09.03.02.007 Bimetal Thermometer</v>
      </c>
    </row>
    <row r="5755" spans="1:10" x14ac:dyDescent="0.25">
      <c r="A5755" s="1142">
        <v>2</v>
      </c>
      <c r="B5755" s="1142">
        <v>9</v>
      </c>
      <c r="C5755" s="1142">
        <v>3</v>
      </c>
      <c r="D5755" s="1142">
        <v>2</v>
      </c>
      <c r="E5755" s="1142">
        <v>8</v>
      </c>
      <c r="F5755" s="1143" t="str">
        <f t="shared" si="178"/>
        <v>02.09.03.02.008</v>
      </c>
      <c r="G5755" s="1144"/>
      <c r="H5755" s="1142" t="s">
        <v>3962</v>
      </c>
      <c r="J5755" s="1142" t="str">
        <f t="shared" si="179"/>
        <v>02.09.03.02.008 Thermocouple</v>
      </c>
    </row>
    <row r="5756" spans="1:10" x14ac:dyDescent="0.25">
      <c r="A5756" s="1142">
        <v>2</v>
      </c>
      <c r="B5756" s="1142">
        <v>9</v>
      </c>
      <c r="C5756" s="1142">
        <v>3</v>
      </c>
      <c r="D5756" s="1142">
        <v>2</v>
      </c>
      <c r="E5756" s="1142">
        <v>9</v>
      </c>
      <c r="F5756" s="1143" t="str">
        <f t="shared" si="178"/>
        <v>02.09.03.02.009</v>
      </c>
      <c r="G5756" s="1144"/>
      <c r="H5756" s="1142" t="s">
        <v>6175</v>
      </c>
      <c r="J5756" s="1142" t="str">
        <f t="shared" si="179"/>
        <v>02.09.03.02.009 Temperature Indicator</v>
      </c>
    </row>
    <row r="5757" spans="1:10" x14ac:dyDescent="0.25">
      <c r="A5757" s="1142">
        <v>2</v>
      </c>
      <c r="B5757" s="1142">
        <v>9</v>
      </c>
      <c r="C5757" s="1142">
        <v>3</v>
      </c>
      <c r="D5757" s="1142">
        <v>2</v>
      </c>
      <c r="E5757" s="1142">
        <v>10</v>
      </c>
      <c r="F5757" s="1143" t="str">
        <f t="shared" si="178"/>
        <v>02.09.03.02.010</v>
      </c>
      <c r="G5757" s="1144"/>
      <c r="H5757" s="1142" t="s">
        <v>6176</v>
      </c>
      <c r="J5757" s="1142" t="str">
        <f t="shared" si="179"/>
        <v>02.09.03.02.010 Temperature Recorder</v>
      </c>
    </row>
    <row r="5758" spans="1:10" x14ac:dyDescent="0.25">
      <c r="A5758" s="1142">
        <v>2</v>
      </c>
      <c r="B5758" s="1142">
        <v>9</v>
      </c>
      <c r="C5758" s="1142">
        <v>3</v>
      </c>
      <c r="D5758" s="1142">
        <v>2</v>
      </c>
      <c r="E5758" s="1142">
        <v>11</v>
      </c>
      <c r="F5758" s="1143" t="str">
        <f t="shared" si="178"/>
        <v>02.09.03.02.011</v>
      </c>
      <c r="G5758" s="1144"/>
      <c r="H5758" s="1142" t="s">
        <v>6177</v>
      </c>
      <c r="J5758" s="1142" t="str">
        <f t="shared" si="179"/>
        <v>02.09.03.02.011 Thermoregulator</v>
      </c>
    </row>
    <row r="5759" spans="1:10" x14ac:dyDescent="0.25">
      <c r="A5759" s="1142">
        <v>2</v>
      </c>
      <c r="B5759" s="1142">
        <v>9</v>
      </c>
      <c r="C5759" s="1142">
        <v>3</v>
      </c>
      <c r="D5759" s="1142">
        <v>2</v>
      </c>
      <c r="E5759" s="1142">
        <v>12</v>
      </c>
      <c r="F5759" s="1143" t="str">
        <f t="shared" si="178"/>
        <v>02.09.03.02.012</v>
      </c>
      <c r="G5759" s="1144"/>
      <c r="H5759" s="1142" t="s">
        <v>6178</v>
      </c>
      <c r="J5759" s="1142" t="str">
        <f t="shared" si="179"/>
        <v>02.09.03.02.012 Immersion Pyrometer</v>
      </c>
    </row>
    <row r="5760" spans="1:10" x14ac:dyDescent="0.25">
      <c r="A5760" s="1142">
        <v>2</v>
      </c>
      <c r="B5760" s="1142">
        <v>9</v>
      </c>
      <c r="C5760" s="1142">
        <v>3</v>
      </c>
      <c r="D5760" s="1142">
        <v>2</v>
      </c>
      <c r="E5760" s="1142">
        <v>13</v>
      </c>
      <c r="F5760" s="1143" t="str">
        <f t="shared" si="178"/>
        <v>02.09.03.02.013</v>
      </c>
      <c r="G5760" s="1144"/>
      <c r="H5760" s="1142" t="s">
        <v>6179</v>
      </c>
      <c r="J5760" s="1142" t="str">
        <f t="shared" si="179"/>
        <v>02.09.03.02.013 Specral-Optical Pyrometer</v>
      </c>
    </row>
    <row r="5761" spans="1:10" x14ac:dyDescent="0.25">
      <c r="A5761" s="1142">
        <v>2</v>
      </c>
      <c r="B5761" s="1142">
        <v>9</v>
      </c>
      <c r="C5761" s="1142">
        <v>3</v>
      </c>
      <c r="D5761" s="1142">
        <v>2</v>
      </c>
      <c r="E5761" s="1142">
        <v>14</v>
      </c>
      <c r="F5761" s="1143" t="str">
        <f t="shared" si="178"/>
        <v>02.09.03.02.014</v>
      </c>
      <c r="G5761" s="1144"/>
      <c r="H5761" s="1142" t="s">
        <v>6180</v>
      </c>
      <c r="J5761" s="1142" t="str">
        <f t="shared" si="179"/>
        <v>02.09.03.02.014 UV/Uv-Vis Radiometer</v>
      </c>
    </row>
    <row r="5762" spans="1:10" x14ac:dyDescent="0.25">
      <c r="A5762" s="1142">
        <v>2</v>
      </c>
      <c r="B5762" s="1142">
        <v>9</v>
      </c>
      <c r="C5762" s="1142">
        <v>3</v>
      </c>
      <c r="D5762" s="1142">
        <v>2</v>
      </c>
      <c r="E5762" s="1142">
        <v>15</v>
      </c>
      <c r="F5762" s="1143" t="str">
        <f t="shared" si="178"/>
        <v>02.09.03.02.015</v>
      </c>
      <c r="G5762" s="1144"/>
      <c r="H5762" s="1142" t="s">
        <v>6181</v>
      </c>
      <c r="J5762" s="1142" t="str">
        <f t="shared" si="179"/>
        <v>02.09.03.02.015 PH Meter/Indicator And lon Meter</v>
      </c>
    </row>
    <row r="5763" spans="1:10" x14ac:dyDescent="0.25">
      <c r="A5763" s="1142">
        <v>2</v>
      </c>
      <c r="B5763" s="1142">
        <v>9</v>
      </c>
      <c r="C5763" s="1142">
        <v>3</v>
      </c>
      <c r="D5763" s="1142">
        <v>2</v>
      </c>
      <c r="E5763" s="1142">
        <v>16</v>
      </c>
      <c r="F5763" s="1143" t="str">
        <f t="shared" si="178"/>
        <v>02.09.03.02.016</v>
      </c>
      <c r="G5763" s="1144"/>
      <c r="H5763" s="1142" t="s">
        <v>6182</v>
      </c>
      <c r="J5763" s="1142" t="str">
        <f t="shared" si="179"/>
        <v>02.09.03.02.016 Ater Puryti Meter (Spesific Resitance Meter)</v>
      </c>
    </row>
    <row r="5764" spans="1:10" x14ac:dyDescent="0.25">
      <c r="A5764" s="1142">
        <v>2</v>
      </c>
      <c r="B5764" s="1142">
        <v>9</v>
      </c>
      <c r="C5764" s="1142">
        <v>3</v>
      </c>
      <c r="D5764" s="1142">
        <v>2</v>
      </c>
      <c r="E5764" s="1142">
        <v>17</v>
      </c>
      <c r="F5764" s="1143" t="str">
        <f t="shared" ref="F5764:F5827" si="180">IF(A5764&lt;&gt;"",RIGHT("0"&amp;A5764,2)&amp;"."&amp;RIGHT("0"&amp;B5764,2)&amp;"."&amp;RIGHT("0"&amp;C5764,2)&amp;"."&amp;RIGHT("0"&amp;D5764,2)&amp;"."&amp;IF(LEN(E5764)&lt;3,RIGHT("00"&amp;E5764,3),E5764),"")</f>
        <v>02.09.03.02.017</v>
      </c>
      <c r="G5764" s="1144"/>
      <c r="H5764" s="1142" t="s">
        <v>6183</v>
      </c>
      <c r="J5764" s="1142" t="str">
        <f t="shared" ref="J5764:J5827" si="181">F5764&amp;" "&amp;H5764</f>
        <v>02.09.03.02.017 Dissolvel Oxygen Meter (DO)</v>
      </c>
    </row>
    <row r="5765" spans="1:10" x14ac:dyDescent="0.25">
      <c r="A5765" s="1142">
        <v>2</v>
      </c>
      <c r="B5765" s="1142">
        <v>9</v>
      </c>
      <c r="C5765" s="1142">
        <v>3</v>
      </c>
      <c r="D5765" s="1142">
        <v>2</v>
      </c>
      <c r="E5765" s="1142">
        <v>18</v>
      </c>
      <c r="F5765" s="1143" t="str">
        <f t="shared" si="180"/>
        <v>02.09.03.02.018</v>
      </c>
      <c r="G5765" s="1144"/>
      <c r="H5765" s="1142" t="s">
        <v>6184</v>
      </c>
      <c r="J5765" s="1142" t="str">
        <f t="shared" si="181"/>
        <v>02.09.03.02.018 Biological Oxygen Demand Monitor (BID)</v>
      </c>
    </row>
    <row r="5766" spans="1:10" x14ac:dyDescent="0.25">
      <c r="A5766" s="1142">
        <v>2</v>
      </c>
      <c r="B5766" s="1142">
        <v>9</v>
      </c>
      <c r="C5766" s="1142">
        <v>3</v>
      </c>
      <c r="D5766" s="1142">
        <v>2</v>
      </c>
      <c r="E5766" s="1142">
        <v>19</v>
      </c>
      <c r="F5766" s="1143" t="str">
        <f t="shared" si="180"/>
        <v>02.09.03.02.019</v>
      </c>
      <c r="G5766" s="1144"/>
      <c r="H5766" s="1142" t="s">
        <v>6185</v>
      </c>
      <c r="J5766" s="1142" t="str">
        <f t="shared" si="181"/>
        <v>02.09.03.02.019 Bourdan Vacuum Gauge</v>
      </c>
    </row>
    <row r="5767" spans="1:10" x14ac:dyDescent="0.25">
      <c r="A5767" s="1142">
        <v>2</v>
      </c>
      <c r="B5767" s="1142">
        <v>9</v>
      </c>
      <c r="C5767" s="1142">
        <v>3</v>
      </c>
      <c r="D5767" s="1142">
        <v>2</v>
      </c>
      <c r="E5767" s="1142">
        <v>20</v>
      </c>
      <c r="F5767" s="1143" t="str">
        <f t="shared" si="180"/>
        <v>02.09.03.02.020</v>
      </c>
      <c r="G5767" s="1144"/>
      <c r="H5767" s="1142" t="s">
        <v>6186</v>
      </c>
      <c r="J5767" s="1142" t="str">
        <f t="shared" si="181"/>
        <v>02.09.03.02.020 Thermocouple Vacuum Gauge</v>
      </c>
    </row>
    <row r="5768" spans="1:10" x14ac:dyDescent="0.25">
      <c r="A5768" s="1142">
        <v>2</v>
      </c>
      <c r="B5768" s="1142">
        <v>9</v>
      </c>
      <c r="C5768" s="1142">
        <v>3</v>
      </c>
      <c r="D5768" s="1142">
        <v>2</v>
      </c>
      <c r="E5768" s="1142">
        <v>21</v>
      </c>
      <c r="F5768" s="1143" t="str">
        <f t="shared" si="180"/>
        <v>02.09.03.02.021</v>
      </c>
      <c r="G5768" s="1144"/>
      <c r="H5768" s="1142" t="s">
        <v>6187</v>
      </c>
      <c r="J5768" s="1142" t="str">
        <f t="shared" si="181"/>
        <v>02.09.03.02.021 Incline Tube Manometer</v>
      </c>
    </row>
    <row r="5769" spans="1:10" x14ac:dyDescent="0.25">
      <c r="A5769" s="1142">
        <v>2</v>
      </c>
      <c r="B5769" s="1142">
        <v>9</v>
      </c>
      <c r="C5769" s="1142">
        <v>3</v>
      </c>
      <c r="D5769" s="1142">
        <v>2</v>
      </c>
      <c r="E5769" s="1142">
        <v>22</v>
      </c>
      <c r="F5769" s="1143" t="str">
        <f t="shared" si="180"/>
        <v>02.09.03.02.022</v>
      </c>
      <c r="G5769" s="1144"/>
      <c r="H5769" s="1142" t="s">
        <v>6188</v>
      </c>
      <c r="J5769" s="1142" t="str">
        <f t="shared" si="181"/>
        <v>02.09.03.02.022 Portable Flectronic manometer</v>
      </c>
    </row>
    <row r="5770" spans="1:10" x14ac:dyDescent="0.25">
      <c r="A5770" s="1142">
        <v>2</v>
      </c>
      <c r="B5770" s="1142">
        <v>9</v>
      </c>
      <c r="C5770" s="1142">
        <v>3</v>
      </c>
      <c r="D5770" s="1142">
        <v>2</v>
      </c>
      <c r="E5770" s="1142">
        <v>23</v>
      </c>
      <c r="F5770" s="1143" t="str">
        <f t="shared" si="180"/>
        <v>02.09.03.02.023</v>
      </c>
      <c r="G5770" s="1144"/>
      <c r="H5770" s="1142" t="s">
        <v>6189</v>
      </c>
      <c r="J5770" s="1142" t="str">
        <f t="shared" si="181"/>
        <v>02.09.03.02.023 Pirani High Vacuum Gauge</v>
      </c>
    </row>
    <row r="5771" spans="1:10" x14ac:dyDescent="0.25">
      <c r="A5771" s="1142">
        <v>2</v>
      </c>
      <c r="B5771" s="1142">
        <v>9</v>
      </c>
      <c r="C5771" s="1142">
        <v>3</v>
      </c>
      <c r="D5771" s="1142">
        <v>2</v>
      </c>
      <c r="E5771" s="1142">
        <v>24</v>
      </c>
      <c r="F5771" s="1143" t="str">
        <f t="shared" si="180"/>
        <v>02.09.03.02.024</v>
      </c>
      <c r="G5771" s="1144"/>
      <c r="H5771" s="1142" t="s">
        <v>6190</v>
      </c>
      <c r="J5771" s="1142" t="str">
        <f t="shared" si="181"/>
        <v>02.09.03.02.024 Vacuumeter</v>
      </c>
    </row>
    <row r="5772" spans="1:10" x14ac:dyDescent="0.25">
      <c r="A5772" s="1142">
        <v>2</v>
      </c>
      <c r="B5772" s="1142">
        <v>9</v>
      </c>
      <c r="C5772" s="1142">
        <v>3</v>
      </c>
      <c r="D5772" s="1142">
        <v>2</v>
      </c>
      <c r="E5772" s="1142">
        <v>25</v>
      </c>
      <c r="F5772" s="1143" t="str">
        <f t="shared" si="180"/>
        <v>02.09.03.02.025</v>
      </c>
      <c r="G5772" s="1144"/>
      <c r="H5772" s="1142" t="s">
        <v>6191</v>
      </c>
      <c r="J5772" s="1142" t="str">
        <f t="shared" si="181"/>
        <v>02.09.03.02.025 Well Type Manometer</v>
      </c>
    </row>
    <row r="5773" spans="1:10" x14ac:dyDescent="0.25">
      <c r="A5773" s="1142">
        <v>2</v>
      </c>
      <c r="B5773" s="1142">
        <v>9</v>
      </c>
      <c r="C5773" s="1142">
        <v>3</v>
      </c>
      <c r="D5773" s="1142">
        <v>2</v>
      </c>
      <c r="E5773" s="1142">
        <v>26</v>
      </c>
      <c r="F5773" s="1143" t="str">
        <f t="shared" si="180"/>
        <v>02.09.03.02.026</v>
      </c>
      <c r="G5773" s="1144"/>
      <c r="H5773" s="1142" t="s">
        <v>6192</v>
      </c>
      <c r="J5773" s="1142" t="str">
        <f t="shared" si="181"/>
        <v>02.09.03.02.026 Liquid Column Pressure Indicator</v>
      </c>
    </row>
    <row r="5774" spans="1:10" x14ac:dyDescent="0.25">
      <c r="A5774" s="1142">
        <v>2</v>
      </c>
      <c r="B5774" s="1142">
        <v>9</v>
      </c>
      <c r="C5774" s="1142">
        <v>3</v>
      </c>
      <c r="D5774" s="1142">
        <v>2</v>
      </c>
      <c r="E5774" s="1142">
        <v>27</v>
      </c>
      <c r="F5774" s="1143" t="str">
        <f t="shared" si="180"/>
        <v>02.09.03.02.027</v>
      </c>
      <c r="G5774" s="1144"/>
      <c r="H5774" s="1142" t="s">
        <v>6193</v>
      </c>
      <c r="J5774" s="1142" t="str">
        <f t="shared" si="181"/>
        <v>02.09.03.02.027 Electerc Element Pressure Indicator</v>
      </c>
    </row>
    <row r="5775" spans="1:10" x14ac:dyDescent="0.25">
      <c r="A5775" s="1142">
        <v>2</v>
      </c>
      <c r="B5775" s="1142">
        <v>9</v>
      </c>
      <c r="C5775" s="1142">
        <v>3</v>
      </c>
      <c r="D5775" s="1142">
        <v>2</v>
      </c>
      <c r="E5775" s="1142">
        <v>28</v>
      </c>
      <c r="F5775" s="1143" t="str">
        <f t="shared" si="180"/>
        <v>02.09.03.02.028</v>
      </c>
      <c r="G5775" s="1144"/>
      <c r="H5775" s="1142" t="s">
        <v>6194</v>
      </c>
      <c r="J5775" s="1142" t="str">
        <f t="shared" si="181"/>
        <v>02.09.03.02.028 Piezoresistive Pressure Indicator</v>
      </c>
    </row>
    <row r="5776" spans="1:10" x14ac:dyDescent="0.25">
      <c r="A5776" s="1142">
        <v>2</v>
      </c>
      <c r="B5776" s="1142">
        <v>9</v>
      </c>
      <c r="C5776" s="1142">
        <v>3</v>
      </c>
      <c r="D5776" s="1142">
        <v>2</v>
      </c>
      <c r="E5776" s="1142">
        <v>29</v>
      </c>
      <c r="F5776" s="1143" t="str">
        <f t="shared" si="180"/>
        <v>02.09.03.02.029</v>
      </c>
      <c r="G5776" s="1144"/>
      <c r="H5776" s="1142" t="s">
        <v>6195</v>
      </c>
      <c r="J5776" s="1142" t="str">
        <f t="shared" si="181"/>
        <v>02.09.03.02.029 Piezoelectric Pressure Indicator</v>
      </c>
    </row>
    <row r="5777" spans="1:10" x14ac:dyDescent="0.25">
      <c r="A5777" s="1142">
        <v>2</v>
      </c>
      <c r="B5777" s="1142">
        <v>9</v>
      </c>
      <c r="C5777" s="1142">
        <v>3</v>
      </c>
      <c r="D5777" s="1142">
        <v>2</v>
      </c>
      <c r="E5777" s="1142">
        <v>30</v>
      </c>
      <c r="F5777" s="1143" t="str">
        <f t="shared" si="180"/>
        <v>02.09.03.02.030</v>
      </c>
      <c r="G5777" s="1144"/>
      <c r="H5777" s="1142" t="s">
        <v>6196</v>
      </c>
      <c r="J5777" s="1142" t="str">
        <f t="shared" si="181"/>
        <v>02.09.03.02.030 Straningases Pressure Indicator</v>
      </c>
    </row>
    <row r="5778" spans="1:10" x14ac:dyDescent="0.25">
      <c r="A5778" s="1142">
        <v>2</v>
      </c>
      <c r="B5778" s="1142">
        <v>9</v>
      </c>
      <c r="C5778" s="1142">
        <v>3</v>
      </c>
      <c r="D5778" s="1142">
        <v>2</v>
      </c>
      <c r="E5778" s="1142">
        <v>31</v>
      </c>
      <c r="F5778" s="1143" t="str">
        <f t="shared" si="180"/>
        <v>02.09.03.02.031</v>
      </c>
      <c r="G5778" s="1144"/>
      <c r="H5778" s="1142" t="s">
        <v>4086</v>
      </c>
      <c r="J5778" s="1142" t="str">
        <f t="shared" si="181"/>
        <v>02.09.03.02.031 Hydrometer</v>
      </c>
    </row>
    <row r="5779" spans="1:10" x14ac:dyDescent="0.25">
      <c r="A5779" s="1142">
        <v>2</v>
      </c>
      <c r="B5779" s="1142">
        <v>9</v>
      </c>
      <c r="C5779" s="1142">
        <v>3</v>
      </c>
      <c r="D5779" s="1142">
        <v>2</v>
      </c>
      <c r="E5779" s="1142">
        <v>32</v>
      </c>
      <c r="F5779" s="1143" t="str">
        <f t="shared" si="180"/>
        <v>02.09.03.02.032</v>
      </c>
      <c r="G5779" s="1144"/>
      <c r="H5779" s="1142" t="s">
        <v>6197</v>
      </c>
      <c r="J5779" s="1142" t="str">
        <f t="shared" si="181"/>
        <v>02.09.03.02.032 Spesific Gravitometer</v>
      </c>
    </row>
    <row r="5780" spans="1:10" x14ac:dyDescent="0.25">
      <c r="A5780" s="1142">
        <v>2</v>
      </c>
      <c r="B5780" s="1142">
        <v>9</v>
      </c>
      <c r="C5780" s="1142">
        <v>3</v>
      </c>
      <c r="D5780" s="1142">
        <v>2</v>
      </c>
      <c r="E5780" s="1142">
        <v>33</v>
      </c>
      <c r="F5780" s="1143" t="str">
        <f t="shared" si="180"/>
        <v>02.09.03.02.033</v>
      </c>
      <c r="G5780" s="1144"/>
      <c r="H5780" s="1142" t="s">
        <v>6198</v>
      </c>
      <c r="J5780" s="1142" t="str">
        <f t="shared" si="181"/>
        <v>02.09.03.02.033 Whestphalt Balance Densitometer</v>
      </c>
    </row>
    <row r="5781" spans="1:10" x14ac:dyDescent="0.25">
      <c r="A5781" s="1142">
        <v>2</v>
      </c>
      <c r="B5781" s="1142">
        <v>9</v>
      </c>
      <c r="C5781" s="1142">
        <v>3</v>
      </c>
      <c r="D5781" s="1142">
        <v>2</v>
      </c>
      <c r="E5781" s="1142">
        <v>34</v>
      </c>
      <c r="F5781" s="1143" t="str">
        <f t="shared" si="180"/>
        <v>02.09.03.02.034</v>
      </c>
      <c r="G5781" s="1144"/>
      <c r="H5781" s="1142" t="s">
        <v>6199</v>
      </c>
      <c r="J5781" s="1142" t="str">
        <f t="shared" si="181"/>
        <v>02.09.03.02.034 Chain Balance Densitometer</v>
      </c>
    </row>
    <row r="5782" spans="1:10" x14ac:dyDescent="0.25">
      <c r="A5782" s="1142">
        <v>2</v>
      </c>
      <c r="B5782" s="1142">
        <v>9</v>
      </c>
      <c r="C5782" s="1142">
        <v>3</v>
      </c>
      <c r="D5782" s="1142">
        <v>2</v>
      </c>
      <c r="E5782" s="1142">
        <v>35</v>
      </c>
      <c r="F5782" s="1143" t="str">
        <f t="shared" si="180"/>
        <v>02.09.03.02.035</v>
      </c>
      <c r="G5782" s="1144"/>
      <c r="H5782" s="1142" t="s">
        <v>6200</v>
      </c>
      <c r="J5782" s="1142" t="str">
        <f t="shared" si="181"/>
        <v>02.09.03.02.035 Densitometer General</v>
      </c>
    </row>
    <row r="5783" spans="1:10" x14ac:dyDescent="0.25">
      <c r="A5783" s="1142">
        <v>2</v>
      </c>
      <c r="B5783" s="1142">
        <v>9</v>
      </c>
      <c r="C5783" s="1142">
        <v>3</v>
      </c>
      <c r="D5783" s="1142">
        <v>2</v>
      </c>
      <c r="E5783" s="1142">
        <v>36</v>
      </c>
      <c r="F5783" s="1143" t="str">
        <f t="shared" si="180"/>
        <v>02.09.03.02.036</v>
      </c>
      <c r="G5783" s="1144"/>
      <c r="H5783" s="1142" t="s">
        <v>6201</v>
      </c>
      <c r="J5783" s="1142" t="str">
        <f t="shared" si="181"/>
        <v>02.09.03.02.036 Surface Tensometer</v>
      </c>
    </row>
    <row r="5784" spans="1:10" x14ac:dyDescent="0.25">
      <c r="A5784" s="1142">
        <v>2</v>
      </c>
      <c r="B5784" s="1142">
        <v>9</v>
      </c>
      <c r="C5784" s="1142">
        <v>3</v>
      </c>
      <c r="D5784" s="1142">
        <v>2</v>
      </c>
      <c r="E5784" s="1142">
        <v>37</v>
      </c>
      <c r="F5784" s="1143" t="str">
        <f t="shared" si="180"/>
        <v>02.09.03.02.037</v>
      </c>
      <c r="G5784" s="1144"/>
      <c r="H5784" s="1142" t="s">
        <v>6202</v>
      </c>
      <c r="J5784" s="1142" t="str">
        <f t="shared" si="181"/>
        <v>02.09.03.02.037 Viscometer Viscosimeter</v>
      </c>
    </row>
    <row r="5785" spans="1:10" x14ac:dyDescent="0.25">
      <c r="A5785" s="1142">
        <v>2</v>
      </c>
      <c r="B5785" s="1142">
        <v>9</v>
      </c>
      <c r="C5785" s="1142">
        <v>3</v>
      </c>
      <c r="D5785" s="1142">
        <v>2</v>
      </c>
      <c r="E5785" s="1142">
        <v>38</v>
      </c>
      <c r="F5785" s="1143" t="str">
        <f t="shared" si="180"/>
        <v>02.09.03.02.038</v>
      </c>
      <c r="G5785" s="1144"/>
      <c r="H5785" s="1142" t="s">
        <v>6203</v>
      </c>
      <c r="J5785" s="1142" t="str">
        <f t="shared" si="181"/>
        <v>02.09.03.02.038 Kinematic Viscosety Bath</v>
      </c>
    </row>
    <row r="5786" spans="1:10" x14ac:dyDescent="0.25">
      <c r="A5786" s="1142">
        <v>2</v>
      </c>
      <c r="B5786" s="1142">
        <v>9</v>
      </c>
      <c r="C5786" s="1142">
        <v>3</v>
      </c>
      <c r="D5786" s="1142">
        <v>2</v>
      </c>
      <c r="E5786" s="1142">
        <v>39</v>
      </c>
      <c r="F5786" s="1143" t="str">
        <f t="shared" si="180"/>
        <v>02.09.03.02.039</v>
      </c>
      <c r="G5786" s="1144"/>
      <c r="H5786" s="1142" t="s">
        <v>6204</v>
      </c>
      <c r="J5786" s="1142" t="str">
        <f t="shared" si="181"/>
        <v>02.09.03.02.039 Du Nuoy InterFacial Tensiometer</v>
      </c>
    </row>
    <row r="5787" spans="1:10" x14ac:dyDescent="0.25">
      <c r="A5787" s="1142">
        <v>2</v>
      </c>
      <c r="B5787" s="1142">
        <v>9</v>
      </c>
      <c r="C5787" s="1142">
        <v>3</v>
      </c>
      <c r="D5787" s="1142">
        <v>2</v>
      </c>
      <c r="E5787" s="1142">
        <v>40</v>
      </c>
      <c r="F5787" s="1143" t="str">
        <f t="shared" si="180"/>
        <v>02.09.03.02.040</v>
      </c>
      <c r="G5787" s="1144"/>
      <c r="H5787" s="1142" t="s">
        <v>6205</v>
      </c>
      <c r="J5787" s="1142" t="str">
        <f t="shared" si="181"/>
        <v>02.09.03.02.040 Orsat-Fischer Gas Analyzer</v>
      </c>
    </row>
    <row r="5788" spans="1:10" x14ac:dyDescent="0.25">
      <c r="A5788" s="1142">
        <v>2</v>
      </c>
      <c r="B5788" s="1142">
        <v>9</v>
      </c>
      <c r="C5788" s="1142">
        <v>3</v>
      </c>
      <c r="D5788" s="1142">
        <v>2</v>
      </c>
      <c r="E5788" s="1142">
        <v>41</v>
      </c>
      <c r="F5788" s="1143" t="str">
        <f t="shared" si="180"/>
        <v>02.09.03.02.041</v>
      </c>
      <c r="G5788" s="1144"/>
      <c r="H5788" s="1142" t="s">
        <v>6206</v>
      </c>
      <c r="J5788" s="1142" t="str">
        <f t="shared" si="181"/>
        <v>02.09.03.02.041 Gasmeter</v>
      </c>
    </row>
    <row r="5789" spans="1:10" x14ac:dyDescent="0.25">
      <c r="A5789" s="1142">
        <v>2</v>
      </c>
      <c r="B5789" s="1142">
        <v>9</v>
      </c>
      <c r="C5789" s="1142">
        <v>3</v>
      </c>
      <c r="D5789" s="1142">
        <v>2</v>
      </c>
      <c r="E5789" s="1142">
        <v>42</v>
      </c>
      <c r="F5789" s="1143" t="str">
        <f t="shared" si="180"/>
        <v>02.09.03.02.042</v>
      </c>
      <c r="G5789" s="1144"/>
      <c r="H5789" s="1142" t="s">
        <v>6207</v>
      </c>
      <c r="J5789" s="1142" t="str">
        <f t="shared" si="181"/>
        <v>02.09.03.02.042 Anemometer Flowmeter</v>
      </c>
    </row>
    <row r="5790" spans="1:10" x14ac:dyDescent="0.25">
      <c r="A5790" s="1142">
        <v>2</v>
      </c>
      <c r="B5790" s="1142">
        <v>9</v>
      </c>
      <c r="C5790" s="1142">
        <v>3</v>
      </c>
      <c r="D5790" s="1142">
        <v>2</v>
      </c>
      <c r="E5790" s="1142">
        <v>43</v>
      </c>
      <c r="F5790" s="1143" t="str">
        <f t="shared" si="180"/>
        <v>02.09.03.02.043</v>
      </c>
      <c r="G5790" s="1144"/>
      <c r="H5790" s="1142" t="s">
        <v>6208</v>
      </c>
      <c r="J5790" s="1142" t="str">
        <f t="shared" si="181"/>
        <v>02.09.03.02.043 Venturumeter Flowmeter</v>
      </c>
    </row>
    <row r="5791" spans="1:10" x14ac:dyDescent="0.25">
      <c r="A5791" s="1142">
        <v>2</v>
      </c>
      <c r="B5791" s="1142">
        <v>9</v>
      </c>
      <c r="C5791" s="1142">
        <v>3</v>
      </c>
      <c r="D5791" s="1142">
        <v>2</v>
      </c>
      <c r="E5791" s="1142">
        <v>44</v>
      </c>
      <c r="F5791" s="1143" t="str">
        <f t="shared" si="180"/>
        <v>02.09.03.02.044</v>
      </c>
      <c r="G5791" s="1144"/>
      <c r="H5791" s="1142" t="s">
        <v>6209</v>
      </c>
      <c r="J5791" s="1142" t="str">
        <f t="shared" si="181"/>
        <v>02.09.03.02.044 Area Meter Flowmeter</v>
      </c>
    </row>
    <row r="5792" spans="1:10" x14ac:dyDescent="0.25">
      <c r="A5792" s="1142">
        <v>2</v>
      </c>
      <c r="B5792" s="1142">
        <v>9</v>
      </c>
      <c r="C5792" s="1142">
        <v>3</v>
      </c>
      <c r="D5792" s="1142">
        <v>2</v>
      </c>
      <c r="E5792" s="1142">
        <v>45</v>
      </c>
      <c r="F5792" s="1143" t="str">
        <f t="shared" si="180"/>
        <v>02.09.03.02.045</v>
      </c>
      <c r="G5792" s="1144"/>
      <c r="H5792" s="1142" t="s">
        <v>6210</v>
      </c>
      <c r="J5792" s="1142" t="str">
        <f t="shared" si="181"/>
        <v>02.09.03.02.045 Onfice Meter Flowmeter</v>
      </c>
    </row>
    <row r="5793" spans="1:10" x14ac:dyDescent="0.25">
      <c r="A5793" s="1142">
        <v>2</v>
      </c>
      <c r="B5793" s="1142">
        <v>9</v>
      </c>
      <c r="C5793" s="1142">
        <v>3</v>
      </c>
      <c r="D5793" s="1142">
        <v>2</v>
      </c>
      <c r="E5793" s="1142">
        <v>46</v>
      </c>
      <c r="F5793" s="1143" t="str">
        <f t="shared" si="180"/>
        <v>02.09.03.02.046</v>
      </c>
      <c r="G5793" s="1144"/>
      <c r="H5793" s="1142" t="s">
        <v>6211</v>
      </c>
      <c r="J5793" s="1142" t="str">
        <f t="shared" si="181"/>
        <v>02.09.03.02.046 Nozziemeter Flowmeter</v>
      </c>
    </row>
    <row r="5794" spans="1:10" x14ac:dyDescent="0.25">
      <c r="A5794" s="1142">
        <v>2</v>
      </c>
      <c r="B5794" s="1142">
        <v>9</v>
      </c>
      <c r="C5794" s="1142">
        <v>3</v>
      </c>
      <c r="D5794" s="1142">
        <v>2</v>
      </c>
      <c r="E5794" s="1142">
        <v>47</v>
      </c>
      <c r="F5794" s="1143" t="str">
        <f t="shared" si="180"/>
        <v>02.09.03.02.047</v>
      </c>
      <c r="G5794" s="1144"/>
      <c r="H5794" s="1142" t="s">
        <v>6212</v>
      </c>
      <c r="J5794" s="1142" t="str">
        <f t="shared" si="181"/>
        <v>02.09.03.02.047 Massmeter Flowmeter</v>
      </c>
    </row>
    <row r="5795" spans="1:10" x14ac:dyDescent="0.25">
      <c r="A5795" s="1142">
        <v>2</v>
      </c>
      <c r="B5795" s="1142">
        <v>9</v>
      </c>
      <c r="C5795" s="1142">
        <v>3</v>
      </c>
      <c r="D5795" s="1142">
        <v>2</v>
      </c>
      <c r="E5795" s="1142">
        <v>48</v>
      </c>
      <c r="F5795" s="1143" t="str">
        <f t="shared" si="180"/>
        <v>02.09.03.02.048</v>
      </c>
      <c r="G5795" s="1144"/>
      <c r="H5795" s="1142" t="s">
        <v>6213</v>
      </c>
      <c r="J5795" s="1142" t="str">
        <f t="shared" si="181"/>
        <v>02.09.03.02.048 Elbowimeter Flowmeter</v>
      </c>
    </row>
    <row r="5796" spans="1:10" x14ac:dyDescent="0.25">
      <c r="A5796" s="1142">
        <v>2</v>
      </c>
      <c r="B5796" s="1142">
        <v>9</v>
      </c>
      <c r="C5796" s="1142">
        <v>3</v>
      </c>
      <c r="D5796" s="1142">
        <v>2</v>
      </c>
      <c r="E5796" s="1142">
        <v>49</v>
      </c>
      <c r="F5796" s="1143" t="str">
        <f t="shared" si="180"/>
        <v>02.09.03.02.049</v>
      </c>
      <c r="G5796" s="1144"/>
      <c r="H5796" s="1142" t="s">
        <v>6214</v>
      </c>
      <c r="J5796" s="1142" t="str">
        <f t="shared" si="181"/>
        <v>02.09.03.02.049 Gage Galss Level Indicator</v>
      </c>
    </row>
    <row r="5797" spans="1:10" x14ac:dyDescent="0.25">
      <c r="A5797" s="1142">
        <v>2</v>
      </c>
      <c r="B5797" s="1142">
        <v>9</v>
      </c>
      <c r="C5797" s="1142">
        <v>3</v>
      </c>
      <c r="D5797" s="1142">
        <v>2</v>
      </c>
      <c r="E5797" s="1142">
        <v>50</v>
      </c>
      <c r="F5797" s="1143" t="str">
        <f t="shared" si="180"/>
        <v>02.09.03.02.050</v>
      </c>
      <c r="G5797" s="1144"/>
      <c r="H5797" s="1142" t="s">
        <v>6215</v>
      </c>
      <c r="J5797" s="1142" t="str">
        <f t="shared" si="181"/>
        <v>02.09.03.02.050 Tape Float Gage Level Indicator</v>
      </c>
    </row>
    <row r="5798" spans="1:10" x14ac:dyDescent="0.25">
      <c r="A5798" s="1142">
        <v>2</v>
      </c>
      <c r="B5798" s="1142">
        <v>9</v>
      </c>
      <c r="C5798" s="1142">
        <v>3</v>
      </c>
      <c r="D5798" s="1142">
        <v>2</v>
      </c>
      <c r="E5798" s="1142">
        <v>51</v>
      </c>
      <c r="F5798" s="1143" t="str">
        <f t="shared" si="180"/>
        <v>02.09.03.02.051</v>
      </c>
      <c r="G5798" s="1144"/>
      <c r="H5798" s="1142" t="s">
        <v>6216</v>
      </c>
      <c r="J5798" s="1142" t="str">
        <f t="shared" si="181"/>
        <v>02.09.03.02.051 Level Shaft Gage Level Indicator</v>
      </c>
    </row>
    <row r="5799" spans="1:10" x14ac:dyDescent="0.25">
      <c r="A5799" s="1142">
        <v>2</v>
      </c>
      <c r="B5799" s="1142">
        <v>9</v>
      </c>
      <c r="C5799" s="1142">
        <v>3</v>
      </c>
      <c r="D5799" s="1142">
        <v>2</v>
      </c>
      <c r="E5799" s="1142">
        <v>52</v>
      </c>
      <c r="F5799" s="1143" t="str">
        <f t="shared" si="180"/>
        <v>02.09.03.02.052</v>
      </c>
      <c r="G5799" s="1144"/>
      <c r="H5799" s="1142" t="s">
        <v>6217</v>
      </c>
      <c r="J5799" s="1142" t="str">
        <f t="shared" si="181"/>
        <v>02.09.03.02.052 Buble Tube Level Measumy System</v>
      </c>
    </row>
    <row r="5800" spans="1:10" x14ac:dyDescent="0.25">
      <c r="A5800" s="1142">
        <v>2</v>
      </c>
      <c r="B5800" s="1142">
        <v>9</v>
      </c>
      <c r="C5800" s="1142">
        <v>3</v>
      </c>
      <c r="D5800" s="1142">
        <v>2</v>
      </c>
      <c r="E5800" s="1142">
        <v>53</v>
      </c>
      <c r="F5800" s="1143" t="str">
        <f t="shared" si="180"/>
        <v>02.09.03.02.053</v>
      </c>
      <c r="G5800" s="1144"/>
      <c r="H5800" s="1142" t="s">
        <v>6218</v>
      </c>
      <c r="J5800" s="1142" t="str">
        <f t="shared" si="181"/>
        <v>02.09.03.02.053 Flash Point Tester</v>
      </c>
    </row>
    <row r="5801" spans="1:10" x14ac:dyDescent="0.25">
      <c r="A5801" s="1142">
        <v>2</v>
      </c>
      <c r="B5801" s="1142">
        <v>9</v>
      </c>
      <c r="C5801" s="1142">
        <v>3</v>
      </c>
      <c r="D5801" s="1142">
        <v>2</v>
      </c>
      <c r="E5801" s="1142">
        <v>54</v>
      </c>
      <c r="F5801" s="1143" t="str">
        <f t="shared" si="180"/>
        <v>02.09.03.02.054</v>
      </c>
      <c r="G5801" s="1144"/>
      <c r="H5801" s="1142" t="s">
        <v>6219</v>
      </c>
      <c r="J5801" s="1142" t="str">
        <f t="shared" si="181"/>
        <v>02.09.03.02.054 Insrument Probe/Sensor Lain-lain</v>
      </c>
    </row>
    <row r="5802" spans="1:10" x14ac:dyDescent="0.25">
      <c r="A5802" s="1142">
        <v>2</v>
      </c>
      <c r="B5802" s="1142">
        <v>9</v>
      </c>
      <c r="C5802" s="1142">
        <v>3</v>
      </c>
      <c r="D5802" s="1142">
        <v>3</v>
      </c>
      <c r="E5802" s="1142">
        <v>1</v>
      </c>
      <c r="F5802" s="1143" t="str">
        <f t="shared" si="180"/>
        <v>02.09.03.03.001</v>
      </c>
      <c r="G5802" s="1144"/>
      <c r="H5802" s="1142" t="s">
        <v>6220</v>
      </c>
      <c r="J5802" s="1142" t="str">
        <f t="shared" si="181"/>
        <v>02.09.03.03.001 Electronic Top Loading Balance</v>
      </c>
    </row>
    <row r="5803" spans="1:10" x14ac:dyDescent="0.25">
      <c r="A5803" s="1142">
        <v>2</v>
      </c>
      <c r="B5803" s="1142">
        <v>9</v>
      </c>
      <c r="C5803" s="1142">
        <v>3</v>
      </c>
      <c r="D5803" s="1142">
        <v>3</v>
      </c>
      <c r="E5803" s="1142">
        <v>2</v>
      </c>
      <c r="F5803" s="1143" t="str">
        <f t="shared" si="180"/>
        <v>02.09.03.03.002</v>
      </c>
      <c r="G5803" s="1144"/>
      <c r="H5803" s="1142" t="s">
        <v>6221</v>
      </c>
      <c r="J5803" s="1142" t="str">
        <f t="shared" si="181"/>
        <v>02.09.03.03.002 Electronic Analytical Balance</v>
      </c>
    </row>
    <row r="5804" spans="1:10" x14ac:dyDescent="0.25">
      <c r="A5804" s="1142">
        <v>2</v>
      </c>
      <c r="B5804" s="1142">
        <v>9</v>
      </c>
      <c r="C5804" s="1142">
        <v>3</v>
      </c>
      <c r="D5804" s="1142">
        <v>3</v>
      </c>
      <c r="E5804" s="1142">
        <v>3</v>
      </c>
      <c r="F5804" s="1143" t="str">
        <f t="shared" si="180"/>
        <v>02.09.03.03.003</v>
      </c>
      <c r="G5804" s="1144"/>
      <c r="H5804" s="1142" t="s">
        <v>6222</v>
      </c>
      <c r="J5804" s="1142" t="str">
        <f t="shared" si="181"/>
        <v>02.09.03.03.003 Mechanical Analytical Balance</v>
      </c>
    </row>
    <row r="5805" spans="1:10" x14ac:dyDescent="0.25">
      <c r="A5805" s="1142">
        <v>2</v>
      </c>
      <c r="B5805" s="1142">
        <v>9</v>
      </c>
      <c r="C5805" s="1142">
        <v>3</v>
      </c>
      <c r="D5805" s="1142">
        <v>3</v>
      </c>
      <c r="E5805" s="1142">
        <v>4</v>
      </c>
      <c r="F5805" s="1143" t="str">
        <f t="shared" si="180"/>
        <v>02.09.03.03.004</v>
      </c>
      <c r="G5805" s="1144"/>
      <c r="H5805" s="1142" t="s">
        <v>6223</v>
      </c>
      <c r="J5805" s="1142" t="str">
        <f t="shared" si="181"/>
        <v>02.09.03.03.004 electronic Microbalance</v>
      </c>
    </row>
    <row r="5806" spans="1:10" x14ac:dyDescent="0.25">
      <c r="A5806" s="1142">
        <v>2</v>
      </c>
      <c r="B5806" s="1142">
        <v>9</v>
      </c>
      <c r="C5806" s="1142">
        <v>3</v>
      </c>
      <c r="D5806" s="1142">
        <v>3</v>
      </c>
      <c r="E5806" s="1142">
        <v>5</v>
      </c>
      <c r="F5806" s="1143" t="str">
        <f t="shared" si="180"/>
        <v>02.09.03.03.005</v>
      </c>
      <c r="G5806" s="1144"/>
      <c r="H5806" s="1142" t="s">
        <v>6224</v>
      </c>
      <c r="J5806" s="1142" t="str">
        <f t="shared" si="181"/>
        <v>02.09.03.03.005 Remote Bader</v>
      </c>
    </row>
    <row r="5807" spans="1:10" x14ac:dyDescent="0.25">
      <c r="A5807" s="1142">
        <v>2</v>
      </c>
      <c r="B5807" s="1142">
        <v>9</v>
      </c>
      <c r="C5807" s="1142">
        <v>3</v>
      </c>
      <c r="D5807" s="1142">
        <v>3</v>
      </c>
      <c r="E5807" s="1142">
        <v>6</v>
      </c>
      <c r="F5807" s="1143" t="str">
        <f t="shared" si="180"/>
        <v>02.09.03.03.006</v>
      </c>
      <c r="G5807" s="1144"/>
      <c r="H5807" s="1142" t="s">
        <v>6225</v>
      </c>
      <c r="J5807" s="1142" t="str">
        <f t="shared" si="181"/>
        <v>02.09.03.03.006 Telecope Scale</v>
      </c>
    </row>
    <row r="5808" spans="1:10" x14ac:dyDescent="0.25">
      <c r="A5808" s="1142">
        <v>2</v>
      </c>
      <c r="B5808" s="1142">
        <v>9</v>
      </c>
      <c r="C5808" s="1142">
        <v>3</v>
      </c>
      <c r="D5808" s="1142">
        <v>3</v>
      </c>
      <c r="E5808" s="1142">
        <v>7</v>
      </c>
      <c r="F5808" s="1143" t="str">
        <f t="shared" si="180"/>
        <v>02.09.03.03.007</v>
      </c>
      <c r="G5808" s="1144"/>
      <c r="H5808" s="1142" t="s">
        <v>6226</v>
      </c>
      <c r="J5808" s="1142" t="str">
        <f t="shared" si="181"/>
        <v>02.09.03.03.007 Platform Scale</v>
      </c>
    </row>
    <row r="5809" spans="1:10" x14ac:dyDescent="0.25">
      <c r="A5809" s="1142">
        <v>2</v>
      </c>
      <c r="B5809" s="1142">
        <v>9</v>
      </c>
      <c r="C5809" s="1142">
        <v>3</v>
      </c>
      <c r="D5809" s="1142">
        <v>3</v>
      </c>
      <c r="E5809" s="1142">
        <v>8</v>
      </c>
      <c r="F5809" s="1143" t="str">
        <f t="shared" si="180"/>
        <v>02.09.03.03.008</v>
      </c>
      <c r="G5809" s="1144"/>
      <c r="H5809" s="1142" t="s">
        <v>6227</v>
      </c>
      <c r="J5809" s="1142" t="str">
        <f t="shared" si="181"/>
        <v>02.09.03.03.008 Sprong Scale</v>
      </c>
    </row>
    <row r="5810" spans="1:10" x14ac:dyDescent="0.25">
      <c r="A5810" s="1142">
        <v>2</v>
      </c>
      <c r="B5810" s="1142">
        <v>9</v>
      </c>
      <c r="C5810" s="1142">
        <v>3</v>
      </c>
      <c r="D5810" s="1142">
        <v>3</v>
      </c>
      <c r="E5810" s="1142">
        <v>9</v>
      </c>
      <c r="F5810" s="1143" t="str">
        <f t="shared" si="180"/>
        <v>02.09.03.03.009</v>
      </c>
      <c r="G5810" s="1144"/>
      <c r="H5810" s="1142" t="s">
        <v>6228</v>
      </c>
      <c r="J5810" s="1142" t="str">
        <f t="shared" si="181"/>
        <v>02.09.03.03.009 Table Balance</v>
      </c>
    </row>
    <row r="5811" spans="1:10" x14ac:dyDescent="0.25">
      <c r="A5811" s="1142">
        <v>2</v>
      </c>
      <c r="B5811" s="1142">
        <v>9</v>
      </c>
      <c r="C5811" s="1142">
        <v>3</v>
      </c>
      <c r="D5811" s="1142">
        <v>3</v>
      </c>
      <c r="E5811" s="1142">
        <v>10</v>
      </c>
      <c r="F5811" s="1143" t="str">
        <f t="shared" si="180"/>
        <v>02.09.03.03.010</v>
      </c>
      <c r="G5811" s="1144"/>
      <c r="H5811" s="1142" t="s">
        <v>6229</v>
      </c>
      <c r="J5811" s="1142" t="str">
        <f t="shared" si="181"/>
        <v>02.09.03.03.010 Electric Control</v>
      </c>
    </row>
    <row r="5812" spans="1:10" x14ac:dyDescent="0.25">
      <c r="A5812" s="1142">
        <v>2</v>
      </c>
      <c r="B5812" s="1142">
        <v>9</v>
      </c>
      <c r="C5812" s="1142">
        <v>3</v>
      </c>
      <c r="D5812" s="1142">
        <v>3</v>
      </c>
      <c r="E5812" s="1142">
        <v>11</v>
      </c>
      <c r="F5812" s="1143" t="str">
        <f t="shared" si="180"/>
        <v>02.09.03.03.011</v>
      </c>
      <c r="G5812" s="1144"/>
      <c r="H5812" s="1142" t="s">
        <v>6230</v>
      </c>
      <c r="J5812" s="1142" t="str">
        <f t="shared" si="181"/>
        <v>02.09.03.03.011 Balance Weight Set</v>
      </c>
    </row>
    <row r="5813" spans="1:10" x14ac:dyDescent="0.25">
      <c r="A5813" s="1142">
        <v>2</v>
      </c>
      <c r="B5813" s="1142">
        <v>9</v>
      </c>
      <c r="C5813" s="1142">
        <v>3</v>
      </c>
      <c r="D5813" s="1142">
        <v>3</v>
      </c>
      <c r="E5813" s="1142">
        <v>12</v>
      </c>
      <c r="F5813" s="1143" t="str">
        <f t="shared" si="180"/>
        <v>02.09.03.03.012</v>
      </c>
      <c r="G5813" s="1144"/>
      <c r="H5813" s="1142" t="s">
        <v>6231</v>
      </c>
      <c r="J5813" s="1142" t="str">
        <f t="shared" si="181"/>
        <v>02.09.03.03.012 Rotator Heater Control</v>
      </c>
    </row>
    <row r="5814" spans="1:10" x14ac:dyDescent="0.25">
      <c r="A5814" s="1142">
        <v>2</v>
      </c>
      <c r="B5814" s="1142">
        <v>9</v>
      </c>
      <c r="C5814" s="1142">
        <v>3</v>
      </c>
      <c r="D5814" s="1142">
        <v>3</v>
      </c>
      <c r="E5814" s="1142">
        <v>13</v>
      </c>
      <c r="F5814" s="1143" t="str">
        <f t="shared" si="180"/>
        <v>02.09.03.03.013</v>
      </c>
      <c r="G5814" s="1144"/>
      <c r="H5814" s="1142" t="s">
        <v>6232</v>
      </c>
      <c r="J5814" s="1142" t="str">
        <f t="shared" si="181"/>
        <v>02.09.03.03.013 UWFP Control Panel with HR</v>
      </c>
    </row>
    <row r="5815" spans="1:10" x14ac:dyDescent="0.25">
      <c r="A5815" s="1142">
        <v>2</v>
      </c>
      <c r="B5815" s="1142">
        <v>9</v>
      </c>
      <c r="C5815" s="1142">
        <v>3</v>
      </c>
      <c r="D5815" s="1142">
        <v>3</v>
      </c>
      <c r="E5815" s="1142">
        <v>14</v>
      </c>
      <c r="F5815" s="1143" t="str">
        <f t="shared" si="180"/>
        <v>02.09.03.03.014</v>
      </c>
      <c r="G5815" s="1144"/>
      <c r="H5815" s="1142" t="s">
        <v>6233</v>
      </c>
      <c r="J5815" s="1142" t="str">
        <f t="shared" si="181"/>
        <v>02.09.03.03.014 Reccoder</v>
      </c>
    </row>
    <row r="5816" spans="1:10" x14ac:dyDescent="0.25">
      <c r="A5816" s="1142">
        <v>2</v>
      </c>
      <c r="B5816" s="1142">
        <v>9</v>
      </c>
      <c r="C5816" s="1142">
        <v>3</v>
      </c>
      <c r="D5816" s="1142">
        <v>3</v>
      </c>
      <c r="E5816" s="1142">
        <v>15</v>
      </c>
      <c r="F5816" s="1143" t="str">
        <f t="shared" si="180"/>
        <v>02.09.03.03.015</v>
      </c>
      <c r="G5816" s="1144"/>
      <c r="H5816" s="1142" t="s">
        <v>6234</v>
      </c>
      <c r="J5816" s="1142" t="str">
        <f t="shared" si="181"/>
        <v>02.09.03.03.015 Water Sampler</v>
      </c>
    </row>
    <row r="5817" spans="1:10" x14ac:dyDescent="0.25">
      <c r="A5817" s="1142">
        <v>2</v>
      </c>
      <c r="B5817" s="1142">
        <v>9</v>
      </c>
      <c r="C5817" s="1142">
        <v>3</v>
      </c>
      <c r="D5817" s="1142">
        <v>3</v>
      </c>
      <c r="E5817" s="1142">
        <v>16</v>
      </c>
      <c r="F5817" s="1143" t="str">
        <f t="shared" si="180"/>
        <v>02.09.03.03.016</v>
      </c>
      <c r="G5817" s="1144"/>
      <c r="H5817" s="1142" t="s">
        <v>4081</v>
      </c>
      <c r="J5817" s="1142" t="str">
        <f t="shared" si="181"/>
        <v>02.09.03.03.016 Stop Watch</v>
      </c>
    </row>
    <row r="5818" spans="1:10" x14ac:dyDescent="0.25">
      <c r="A5818" s="1142">
        <v>2</v>
      </c>
      <c r="B5818" s="1142">
        <v>9</v>
      </c>
      <c r="C5818" s="1142">
        <v>3</v>
      </c>
      <c r="D5818" s="1142">
        <v>3</v>
      </c>
      <c r="E5818" s="1142">
        <v>17</v>
      </c>
      <c r="F5818" s="1143" t="str">
        <f t="shared" si="180"/>
        <v>02.09.03.03.017</v>
      </c>
      <c r="G5818" s="1144"/>
      <c r="H5818" s="1142" t="s">
        <v>6235</v>
      </c>
      <c r="J5818" s="1142" t="str">
        <f t="shared" si="181"/>
        <v>02.09.03.03.017 Stop Clock</v>
      </c>
    </row>
    <row r="5819" spans="1:10" x14ac:dyDescent="0.25">
      <c r="A5819" s="1142">
        <v>2</v>
      </c>
      <c r="B5819" s="1142">
        <v>9</v>
      </c>
      <c r="C5819" s="1142">
        <v>3</v>
      </c>
      <c r="D5819" s="1142">
        <v>3</v>
      </c>
      <c r="E5819" s="1142">
        <v>18</v>
      </c>
      <c r="F5819" s="1143" t="str">
        <f t="shared" si="180"/>
        <v>02.09.03.03.018</v>
      </c>
      <c r="G5819" s="1144"/>
      <c r="H5819" s="1142" t="s">
        <v>3033</v>
      </c>
      <c r="J5819" s="1142" t="str">
        <f t="shared" si="181"/>
        <v>02.09.03.03.018 Interval Timer</v>
      </c>
    </row>
    <row r="5820" spans="1:10" x14ac:dyDescent="0.25">
      <c r="A5820" s="1142">
        <v>2</v>
      </c>
      <c r="B5820" s="1142">
        <v>9</v>
      </c>
      <c r="C5820" s="1142">
        <v>3</v>
      </c>
      <c r="D5820" s="1142">
        <v>3</v>
      </c>
      <c r="E5820" s="1142">
        <v>19</v>
      </c>
      <c r="F5820" s="1143" t="str">
        <f t="shared" si="180"/>
        <v>02.09.03.03.019</v>
      </c>
      <c r="G5820" s="1144"/>
      <c r="H5820" s="1142" t="s">
        <v>6236</v>
      </c>
      <c r="J5820" s="1142" t="str">
        <f t="shared" si="181"/>
        <v>02.09.03.03.019 Wall Clock</v>
      </c>
    </row>
    <row r="5821" spans="1:10" x14ac:dyDescent="0.25">
      <c r="A5821" s="1142">
        <v>2</v>
      </c>
      <c r="B5821" s="1142">
        <v>9</v>
      </c>
      <c r="C5821" s="1142">
        <v>3</v>
      </c>
      <c r="D5821" s="1142">
        <v>3</v>
      </c>
      <c r="E5821" s="1142">
        <v>20</v>
      </c>
      <c r="F5821" s="1143" t="str">
        <f t="shared" si="180"/>
        <v>02.09.03.03.020</v>
      </c>
      <c r="G5821" s="1144"/>
      <c r="H5821" s="1142" t="s">
        <v>6237</v>
      </c>
      <c r="J5821" s="1142" t="str">
        <f t="shared" si="181"/>
        <v>02.09.03.03.020 Automatic On/Off Time Switch</v>
      </c>
    </row>
    <row r="5822" spans="1:10" x14ac:dyDescent="0.25">
      <c r="A5822" s="1142">
        <v>2</v>
      </c>
      <c r="B5822" s="1142">
        <v>9</v>
      </c>
      <c r="C5822" s="1142">
        <v>3</v>
      </c>
      <c r="D5822" s="1142">
        <v>3</v>
      </c>
      <c r="E5822" s="1142">
        <v>21</v>
      </c>
      <c r="F5822" s="1143" t="str">
        <f t="shared" si="180"/>
        <v>02.09.03.03.021</v>
      </c>
      <c r="G5822" s="1144"/>
      <c r="H5822" s="1142" t="s">
        <v>6238</v>
      </c>
      <c r="J5822" s="1142" t="str">
        <f t="shared" si="181"/>
        <v>02.09.03.03.021 Stroboscope Flash</v>
      </c>
    </row>
    <row r="5823" spans="1:10" x14ac:dyDescent="0.25">
      <c r="A5823" s="1142">
        <v>2</v>
      </c>
      <c r="B5823" s="1142">
        <v>9</v>
      </c>
      <c r="C5823" s="1142">
        <v>3</v>
      </c>
      <c r="D5823" s="1142">
        <v>3</v>
      </c>
      <c r="E5823" s="1142">
        <v>22</v>
      </c>
      <c r="F5823" s="1143" t="str">
        <f t="shared" si="180"/>
        <v>02.09.03.03.022</v>
      </c>
      <c r="G5823" s="1144"/>
      <c r="H5823" s="1142" t="s">
        <v>6239</v>
      </c>
      <c r="J5823" s="1142" t="str">
        <f t="shared" si="181"/>
        <v>02.09.03.03.022 Tachometer</v>
      </c>
    </row>
    <row r="5824" spans="1:10" x14ac:dyDescent="0.25">
      <c r="A5824" s="1142">
        <v>2</v>
      </c>
      <c r="B5824" s="1142">
        <v>9</v>
      </c>
      <c r="C5824" s="1142">
        <v>3</v>
      </c>
      <c r="D5824" s="1142">
        <v>3</v>
      </c>
      <c r="E5824" s="1142">
        <v>23</v>
      </c>
      <c r="F5824" s="1143" t="str">
        <f t="shared" si="180"/>
        <v>02.09.03.03.023</v>
      </c>
      <c r="G5824" s="1144"/>
      <c r="H5824" s="1142" t="s">
        <v>6240</v>
      </c>
      <c r="J5824" s="1142" t="str">
        <f t="shared" si="181"/>
        <v>02.09.03.03.023 Rpm Meter</v>
      </c>
    </row>
    <row r="5825" spans="1:10" x14ac:dyDescent="0.25">
      <c r="A5825" s="1142">
        <v>2</v>
      </c>
      <c r="B5825" s="1142">
        <v>9</v>
      </c>
      <c r="C5825" s="1142">
        <v>3</v>
      </c>
      <c r="D5825" s="1142">
        <v>3</v>
      </c>
      <c r="E5825" s="1142">
        <v>24</v>
      </c>
      <c r="F5825" s="1143" t="str">
        <f t="shared" si="180"/>
        <v>02.09.03.03.024</v>
      </c>
      <c r="G5825" s="1144"/>
      <c r="H5825" s="1142" t="s">
        <v>6241</v>
      </c>
      <c r="J5825" s="1142" t="str">
        <f t="shared" si="181"/>
        <v>02.09.03.03.024 Coloni Holder</v>
      </c>
    </row>
    <row r="5826" spans="1:10" x14ac:dyDescent="0.25">
      <c r="A5826" s="1142">
        <v>2</v>
      </c>
      <c r="B5826" s="1142">
        <v>9</v>
      </c>
      <c r="C5826" s="1142">
        <v>3</v>
      </c>
      <c r="D5826" s="1142">
        <v>3</v>
      </c>
      <c r="E5826" s="1142">
        <v>25</v>
      </c>
      <c r="F5826" s="1143" t="str">
        <f t="shared" si="180"/>
        <v>02.09.03.03.025</v>
      </c>
      <c r="G5826" s="1144"/>
      <c r="H5826" s="1142" t="s">
        <v>6242</v>
      </c>
      <c r="J5826" s="1142" t="str">
        <f t="shared" si="181"/>
        <v>02.09.03.03.025 Battle Holder</v>
      </c>
    </row>
    <row r="5827" spans="1:10" x14ac:dyDescent="0.25">
      <c r="A5827" s="1142">
        <v>2</v>
      </c>
      <c r="B5827" s="1142">
        <v>9</v>
      </c>
      <c r="C5827" s="1142">
        <v>3</v>
      </c>
      <c r="D5827" s="1142">
        <v>3</v>
      </c>
      <c r="E5827" s="1142">
        <v>26</v>
      </c>
      <c r="F5827" s="1143" t="str">
        <f t="shared" si="180"/>
        <v>02.09.03.03.026</v>
      </c>
      <c r="G5827" s="1144"/>
      <c r="H5827" s="1142" t="s">
        <v>6243</v>
      </c>
      <c r="J5827" s="1142" t="str">
        <f t="shared" si="181"/>
        <v>02.09.03.03.026 Team Heater Water Bath</v>
      </c>
    </row>
    <row r="5828" spans="1:10" x14ac:dyDescent="0.25">
      <c r="A5828" s="1142">
        <v>2</v>
      </c>
      <c r="B5828" s="1142">
        <v>9</v>
      </c>
      <c r="C5828" s="1142">
        <v>3</v>
      </c>
      <c r="D5828" s="1142">
        <v>3</v>
      </c>
      <c r="E5828" s="1142">
        <v>27</v>
      </c>
      <c r="F5828" s="1143" t="str">
        <f t="shared" ref="F5828:F5891" si="182">IF(A5828&lt;&gt;"",RIGHT("0"&amp;A5828,2)&amp;"."&amp;RIGHT("0"&amp;B5828,2)&amp;"."&amp;RIGHT("0"&amp;C5828,2)&amp;"."&amp;RIGHT("0"&amp;D5828,2)&amp;"."&amp;IF(LEN(E5828)&lt;3,RIGHT("00"&amp;E5828,3),E5828),"")</f>
        <v>02.09.03.03.027</v>
      </c>
      <c r="G5828" s="1144"/>
      <c r="H5828" s="1142" t="s">
        <v>6244</v>
      </c>
      <c r="J5828" s="1142" t="str">
        <f t="shared" ref="J5828:J5891" si="183">F5828&amp;" "&amp;H5828</f>
        <v>02.09.03.03.027 Electrically Heated Water Bath</v>
      </c>
    </row>
    <row r="5829" spans="1:10" x14ac:dyDescent="0.25">
      <c r="A5829" s="1142">
        <v>2</v>
      </c>
      <c r="B5829" s="1142">
        <v>9</v>
      </c>
      <c r="C5829" s="1142">
        <v>3</v>
      </c>
      <c r="D5829" s="1142">
        <v>3</v>
      </c>
      <c r="E5829" s="1142">
        <v>28</v>
      </c>
      <c r="F5829" s="1143" t="str">
        <f t="shared" si="182"/>
        <v>02.09.03.03.028</v>
      </c>
      <c r="G5829" s="1144"/>
      <c r="H5829" s="1142" t="s">
        <v>6245</v>
      </c>
      <c r="J5829" s="1142" t="str">
        <f t="shared" si="183"/>
        <v>02.09.03.03.028 Electrically Heated Oil Bath</v>
      </c>
    </row>
    <row r="5830" spans="1:10" x14ac:dyDescent="0.25">
      <c r="A5830" s="1142">
        <v>2</v>
      </c>
      <c r="B5830" s="1142">
        <v>9</v>
      </c>
      <c r="C5830" s="1142">
        <v>3</v>
      </c>
      <c r="D5830" s="1142">
        <v>3</v>
      </c>
      <c r="E5830" s="1142">
        <v>29</v>
      </c>
      <c r="F5830" s="1143" t="str">
        <f t="shared" si="182"/>
        <v>02.09.03.03.029</v>
      </c>
      <c r="G5830" s="1144"/>
      <c r="H5830" s="1142" t="s">
        <v>6246</v>
      </c>
      <c r="J5830" s="1142" t="str">
        <f t="shared" si="183"/>
        <v>02.09.03.03.029 Sand Bath</v>
      </c>
    </row>
    <row r="5831" spans="1:10" x14ac:dyDescent="0.25">
      <c r="A5831" s="1142">
        <v>2</v>
      </c>
      <c r="B5831" s="1142">
        <v>9</v>
      </c>
      <c r="C5831" s="1142">
        <v>3</v>
      </c>
      <c r="D5831" s="1142">
        <v>3</v>
      </c>
      <c r="E5831" s="1142">
        <v>30</v>
      </c>
      <c r="F5831" s="1143" t="str">
        <f t="shared" si="182"/>
        <v>02.09.03.03.030</v>
      </c>
      <c r="G5831" s="1144"/>
      <c r="H5831" s="1142" t="s">
        <v>6247</v>
      </c>
      <c r="J5831" s="1142" t="str">
        <f t="shared" si="183"/>
        <v>02.09.03.03.030 Thermostatic Water Bath</v>
      </c>
    </row>
    <row r="5832" spans="1:10" x14ac:dyDescent="0.25">
      <c r="A5832" s="1142">
        <v>2</v>
      </c>
      <c r="B5832" s="1142">
        <v>9</v>
      </c>
      <c r="C5832" s="1142">
        <v>3</v>
      </c>
      <c r="D5832" s="1142">
        <v>3</v>
      </c>
      <c r="E5832" s="1142">
        <v>31</v>
      </c>
      <c r="F5832" s="1143" t="str">
        <f t="shared" si="182"/>
        <v>02.09.03.03.031</v>
      </c>
      <c r="G5832" s="1144"/>
      <c r="H5832" s="1142" t="s">
        <v>4538</v>
      </c>
      <c r="J5832" s="1142" t="str">
        <f t="shared" si="183"/>
        <v>02.09.03.03.031 Shaking Water Bath</v>
      </c>
    </row>
    <row r="5833" spans="1:10" x14ac:dyDescent="0.25">
      <c r="A5833" s="1142">
        <v>2</v>
      </c>
      <c r="B5833" s="1142">
        <v>9</v>
      </c>
      <c r="C5833" s="1142">
        <v>3</v>
      </c>
      <c r="D5833" s="1142">
        <v>3</v>
      </c>
      <c r="E5833" s="1142">
        <v>32</v>
      </c>
      <c r="F5833" s="1143" t="str">
        <f t="shared" si="182"/>
        <v>02.09.03.03.032</v>
      </c>
      <c r="G5833" s="1144"/>
      <c r="H5833" s="1142" t="s">
        <v>6248</v>
      </c>
      <c r="J5833" s="1142" t="str">
        <f t="shared" si="183"/>
        <v>02.09.03.03.032 Test Tube Dry Bath</v>
      </c>
    </row>
    <row r="5834" spans="1:10" x14ac:dyDescent="0.25">
      <c r="A5834" s="1142">
        <v>2</v>
      </c>
      <c r="B5834" s="1142">
        <v>9</v>
      </c>
      <c r="C5834" s="1142">
        <v>3</v>
      </c>
      <c r="D5834" s="1142">
        <v>3</v>
      </c>
      <c r="E5834" s="1142">
        <v>33</v>
      </c>
      <c r="F5834" s="1143" t="str">
        <f t="shared" si="182"/>
        <v>02.09.03.03.033</v>
      </c>
      <c r="G5834" s="1144"/>
      <c r="H5834" s="1142" t="s">
        <v>4538</v>
      </c>
      <c r="J5834" s="1142" t="str">
        <f t="shared" si="183"/>
        <v>02.09.03.03.033 Shaking Water Bath</v>
      </c>
    </row>
    <row r="5835" spans="1:10" x14ac:dyDescent="0.25">
      <c r="A5835" s="1142">
        <v>2</v>
      </c>
      <c r="B5835" s="1142">
        <v>9</v>
      </c>
      <c r="C5835" s="1142">
        <v>3</v>
      </c>
      <c r="D5835" s="1142">
        <v>3</v>
      </c>
      <c r="E5835" s="1142">
        <v>34</v>
      </c>
      <c r="F5835" s="1143" t="str">
        <f t="shared" si="182"/>
        <v>02.09.03.03.034</v>
      </c>
      <c r="G5835" s="1144"/>
      <c r="H5835" s="1142" t="s">
        <v>6249</v>
      </c>
      <c r="J5835" s="1142" t="str">
        <f t="shared" si="183"/>
        <v>02.09.03.03.034 Cleaning Bath</v>
      </c>
    </row>
    <row r="5836" spans="1:10" x14ac:dyDescent="0.25">
      <c r="A5836" s="1142">
        <v>2</v>
      </c>
      <c r="B5836" s="1142">
        <v>9</v>
      </c>
      <c r="C5836" s="1142">
        <v>3</v>
      </c>
      <c r="D5836" s="1142">
        <v>3</v>
      </c>
      <c r="E5836" s="1142">
        <v>35</v>
      </c>
      <c r="F5836" s="1143" t="str">
        <f t="shared" si="182"/>
        <v>02.09.03.03.035</v>
      </c>
      <c r="G5836" s="1144"/>
      <c r="H5836" s="1142" t="s">
        <v>6250</v>
      </c>
      <c r="J5836" s="1142" t="str">
        <f t="shared" si="183"/>
        <v>02.09.03.03.035 Lab Eva Porator</v>
      </c>
    </row>
    <row r="5837" spans="1:10" x14ac:dyDescent="0.25">
      <c r="A5837" s="1142">
        <v>2</v>
      </c>
      <c r="B5837" s="1142">
        <v>9</v>
      </c>
      <c r="C5837" s="1142">
        <v>3</v>
      </c>
      <c r="D5837" s="1142">
        <v>3</v>
      </c>
      <c r="E5837" s="1142">
        <v>36</v>
      </c>
      <c r="F5837" s="1143" t="str">
        <f t="shared" si="182"/>
        <v>02.09.03.03.036</v>
      </c>
      <c r="G5837" s="1144"/>
      <c r="H5837" s="1142" t="s">
        <v>6251</v>
      </c>
      <c r="J5837" s="1142" t="str">
        <f t="shared" si="183"/>
        <v>02.09.03.03.036 Thermostatic Water Cerculator</v>
      </c>
    </row>
    <row r="5838" spans="1:10" x14ac:dyDescent="0.25">
      <c r="A5838" s="1142">
        <v>2</v>
      </c>
      <c r="B5838" s="1142">
        <v>9</v>
      </c>
      <c r="C5838" s="1142">
        <v>3</v>
      </c>
      <c r="D5838" s="1142">
        <v>3</v>
      </c>
      <c r="E5838" s="1142">
        <v>37</v>
      </c>
      <c r="F5838" s="1143" t="str">
        <f t="shared" si="182"/>
        <v>02.09.03.03.037</v>
      </c>
      <c r="G5838" s="1144"/>
      <c r="H5838" s="1142" t="s">
        <v>6252</v>
      </c>
      <c r="J5838" s="1142" t="str">
        <f t="shared" si="183"/>
        <v>02.09.03.03.037 Thermostatic Oil Cerculator</v>
      </c>
    </row>
    <row r="5839" spans="1:10" x14ac:dyDescent="0.25">
      <c r="A5839" s="1142">
        <v>2</v>
      </c>
      <c r="B5839" s="1142">
        <v>9</v>
      </c>
      <c r="C5839" s="1142">
        <v>3</v>
      </c>
      <c r="D5839" s="1142">
        <v>3</v>
      </c>
      <c r="E5839" s="1142">
        <v>38</v>
      </c>
      <c r="F5839" s="1143" t="str">
        <f t="shared" si="182"/>
        <v>02.09.03.03.038</v>
      </c>
      <c r="G5839" s="1144"/>
      <c r="H5839" s="1142" t="s">
        <v>6253</v>
      </c>
      <c r="J5839" s="1142" t="str">
        <f t="shared" si="183"/>
        <v>02.09.03.03.038 Thermostatic Refrigerating Carculator</v>
      </c>
    </row>
    <row r="5840" spans="1:10" x14ac:dyDescent="0.25">
      <c r="A5840" s="1142">
        <v>2</v>
      </c>
      <c r="B5840" s="1142">
        <v>9</v>
      </c>
      <c r="C5840" s="1142">
        <v>3</v>
      </c>
      <c r="D5840" s="1142">
        <v>3</v>
      </c>
      <c r="E5840" s="1142">
        <v>39</v>
      </c>
      <c r="F5840" s="1143" t="str">
        <f t="shared" si="182"/>
        <v>02.09.03.03.039</v>
      </c>
      <c r="G5840" s="1144"/>
      <c r="H5840" s="1142" t="s">
        <v>6254</v>
      </c>
      <c r="J5840" s="1142" t="str">
        <f t="shared" si="183"/>
        <v>02.09.03.03.039 Vice Jig U 235 Proses</v>
      </c>
    </row>
    <row r="5841" spans="1:10" x14ac:dyDescent="0.25">
      <c r="A5841" s="1142">
        <v>2</v>
      </c>
      <c r="B5841" s="1142">
        <v>9</v>
      </c>
      <c r="C5841" s="1142">
        <v>3</v>
      </c>
      <c r="D5841" s="1142">
        <v>3</v>
      </c>
      <c r="E5841" s="1142">
        <v>40</v>
      </c>
      <c r="F5841" s="1143" t="str">
        <f t="shared" si="182"/>
        <v>02.09.03.03.040</v>
      </c>
      <c r="G5841" s="1144"/>
      <c r="H5841" s="1142" t="s">
        <v>6255</v>
      </c>
      <c r="J5841" s="1142" t="str">
        <f t="shared" si="183"/>
        <v>02.09.03.03.040 Dauble Ended Bottle Case</v>
      </c>
    </row>
    <row r="5842" spans="1:10" x14ac:dyDescent="0.25">
      <c r="A5842" s="1142">
        <v>2</v>
      </c>
      <c r="B5842" s="1142">
        <v>9</v>
      </c>
      <c r="C5842" s="1142">
        <v>3</v>
      </c>
      <c r="D5842" s="1142">
        <v>3</v>
      </c>
      <c r="E5842" s="1142">
        <v>41</v>
      </c>
      <c r="F5842" s="1143" t="str">
        <f t="shared" si="182"/>
        <v>02.09.03.03.041</v>
      </c>
      <c r="G5842" s="1144"/>
      <c r="H5842" s="1142" t="s">
        <v>6256</v>
      </c>
      <c r="J5842" s="1142" t="str">
        <f t="shared" si="183"/>
        <v>02.09.03.03.041 Bunsen Gas Bumer</v>
      </c>
    </row>
    <row r="5843" spans="1:10" x14ac:dyDescent="0.25">
      <c r="A5843" s="1142">
        <v>2</v>
      </c>
      <c r="B5843" s="1142">
        <v>9</v>
      </c>
      <c r="C5843" s="1142">
        <v>3</v>
      </c>
      <c r="D5843" s="1142">
        <v>3</v>
      </c>
      <c r="E5843" s="1142">
        <v>42</v>
      </c>
      <c r="F5843" s="1143" t="str">
        <f t="shared" si="182"/>
        <v>02.09.03.03.042</v>
      </c>
      <c r="G5843" s="1144"/>
      <c r="H5843" s="1142" t="s">
        <v>6257</v>
      </c>
      <c r="J5843" s="1142" t="str">
        <f t="shared" si="183"/>
        <v>02.09.03.03.042 Maker Gas Bumer</v>
      </c>
    </row>
    <row r="5844" spans="1:10" x14ac:dyDescent="0.25">
      <c r="A5844" s="1142">
        <v>2</v>
      </c>
      <c r="B5844" s="1142">
        <v>9</v>
      </c>
      <c r="C5844" s="1142">
        <v>3</v>
      </c>
      <c r="D5844" s="1142">
        <v>3</v>
      </c>
      <c r="E5844" s="1142">
        <v>43</v>
      </c>
      <c r="F5844" s="1143" t="str">
        <f t="shared" si="182"/>
        <v>02.09.03.03.043</v>
      </c>
      <c r="G5844" s="1144"/>
      <c r="H5844" s="1142" t="s">
        <v>6258</v>
      </c>
      <c r="J5844" s="1142" t="str">
        <f t="shared" si="183"/>
        <v>02.09.03.03.043 Blow Lamp (Brander)</v>
      </c>
    </row>
    <row r="5845" spans="1:10" x14ac:dyDescent="0.25">
      <c r="A5845" s="1142">
        <v>2</v>
      </c>
      <c r="B5845" s="1142">
        <v>9</v>
      </c>
      <c r="C5845" s="1142">
        <v>3</v>
      </c>
      <c r="D5845" s="1142">
        <v>3</v>
      </c>
      <c r="E5845" s="1142">
        <v>44</v>
      </c>
      <c r="F5845" s="1143" t="str">
        <f t="shared" si="182"/>
        <v>02.09.03.03.044</v>
      </c>
      <c r="G5845" s="1144"/>
      <c r="H5845" s="1142" t="s">
        <v>6259</v>
      </c>
      <c r="J5845" s="1142" t="str">
        <f t="shared" si="183"/>
        <v>02.09.03.03.044 AW Bottle Case</v>
      </c>
    </row>
    <row r="5846" spans="1:10" x14ac:dyDescent="0.25">
      <c r="A5846" s="1142">
        <v>2</v>
      </c>
      <c r="B5846" s="1142">
        <v>9</v>
      </c>
      <c r="C5846" s="1142">
        <v>3</v>
      </c>
      <c r="D5846" s="1142">
        <v>3</v>
      </c>
      <c r="E5846" s="1142">
        <v>45</v>
      </c>
      <c r="F5846" s="1143" t="str">
        <f t="shared" si="182"/>
        <v>02.09.03.03.045</v>
      </c>
      <c r="G5846" s="1144"/>
      <c r="H5846" s="1142" t="s">
        <v>6260</v>
      </c>
      <c r="J5846" s="1142" t="str">
        <f t="shared" si="183"/>
        <v>02.09.03.03.045 FRFW Bottle Case</v>
      </c>
    </row>
    <row r="5847" spans="1:10" x14ac:dyDescent="0.25">
      <c r="A5847" s="1142">
        <v>2</v>
      </c>
      <c r="B5847" s="1142">
        <v>9</v>
      </c>
      <c r="C5847" s="1142">
        <v>3</v>
      </c>
      <c r="D5847" s="1142">
        <v>3</v>
      </c>
      <c r="E5847" s="1142">
        <v>46</v>
      </c>
      <c r="F5847" s="1143" t="str">
        <f t="shared" si="182"/>
        <v>02.09.03.03.046</v>
      </c>
      <c r="G5847" s="1144"/>
      <c r="H5847" s="1142" t="s">
        <v>4361</v>
      </c>
      <c r="J5847" s="1142" t="str">
        <f t="shared" si="183"/>
        <v>02.09.03.03.046 Hot Plate</v>
      </c>
    </row>
    <row r="5848" spans="1:10" x14ac:dyDescent="0.25">
      <c r="A5848" s="1142">
        <v>2</v>
      </c>
      <c r="B5848" s="1142">
        <v>9</v>
      </c>
      <c r="C5848" s="1142">
        <v>3</v>
      </c>
      <c r="D5848" s="1142">
        <v>3</v>
      </c>
      <c r="E5848" s="1142">
        <v>47</v>
      </c>
      <c r="F5848" s="1143" t="str">
        <f t="shared" si="182"/>
        <v>02.09.03.03.047</v>
      </c>
      <c r="G5848" s="1144"/>
      <c r="H5848" s="1142" t="s">
        <v>6261</v>
      </c>
      <c r="J5848" s="1142" t="str">
        <f t="shared" si="183"/>
        <v>02.09.03.03.047 Cold Plate</v>
      </c>
    </row>
    <row r="5849" spans="1:10" x14ac:dyDescent="0.25">
      <c r="A5849" s="1142">
        <v>2</v>
      </c>
      <c r="B5849" s="1142">
        <v>9</v>
      </c>
      <c r="C5849" s="1142">
        <v>3</v>
      </c>
      <c r="D5849" s="1142">
        <v>3</v>
      </c>
      <c r="E5849" s="1142">
        <v>48</v>
      </c>
      <c r="F5849" s="1143" t="str">
        <f t="shared" si="182"/>
        <v>02.09.03.03.048</v>
      </c>
      <c r="G5849" s="1144"/>
      <c r="H5849" s="1142" t="s">
        <v>6262</v>
      </c>
      <c r="J5849" s="1142" t="str">
        <f t="shared" si="183"/>
        <v>02.09.03.03.048 Immersion Heating Coll</v>
      </c>
    </row>
    <row r="5850" spans="1:10" x14ac:dyDescent="0.25">
      <c r="A5850" s="1142">
        <v>2</v>
      </c>
      <c r="B5850" s="1142">
        <v>9</v>
      </c>
      <c r="C5850" s="1142">
        <v>3</v>
      </c>
      <c r="D5850" s="1142">
        <v>3</v>
      </c>
      <c r="E5850" s="1142">
        <v>49</v>
      </c>
      <c r="F5850" s="1143" t="str">
        <f t="shared" si="182"/>
        <v>02.09.03.03.049</v>
      </c>
      <c r="G5850" s="1144"/>
      <c r="H5850" s="1142" t="s">
        <v>6263</v>
      </c>
      <c r="J5850" s="1142" t="str">
        <f t="shared" si="183"/>
        <v>02.09.03.03.049 Immersion Rod Coll</v>
      </c>
    </row>
    <row r="5851" spans="1:10" x14ac:dyDescent="0.25">
      <c r="A5851" s="1142">
        <v>2</v>
      </c>
      <c r="B5851" s="1142">
        <v>9</v>
      </c>
      <c r="C5851" s="1142">
        <v>3</v>
      </c>
      <c r="D5851" s="1142">
        <v>3</v>
      </c>
      <c r="E5851" s="1142">
        <v>50</v>
      </c>
      <c r="F5851" s="1143" t="str">
        <f t="shared" si="182"/>
        <v>02.09.03.03.050</v>
      </c>
      <c r="G5851" s="1144"/>
      <c r="H5851" s="1142" t="s">
        <v>6264</v>
      </c>
      <c r="J5851" s="1142" t="str">
        <f t="shared" si="183"/>
        <v>02.09.03.03.050 Immersion Refrigeration Stiring</v>
      </c>
    </row>
    <row r="5852" spans="1:10" x14ac:dyDescent="0.25">
      <c r="A5852" s="1142">
        <v>2</v>
      </c>
      <c r="B5852" s="1142">
        <v>9</v>
      </c>
      <c r="C5852" s="1142">
        <v>3</v>
      </c>
      <c r="D5852" s="1142">
        <v>3</v>
      </c>
      <c r="E5852" s="1142">
        <v>51</v>
      </c>
      <c r="F5852" s="1143" t="str">
        <f t="shared" si="182"/>
        <v>02.09.03.03.051</v>
      </c>
      <c r="G5852" s="1144"/>
      <c r="H5852" s="1142" t="s">
        <v>6265</v>
      </c>
      <c r="J5852" s="1142" t="str">
        <f t="shared" si="183"/>
        <v>02.09.03.03.051 Hot Plate with Magnetic Stiring</v>
      </c>
    </row>
    <row r="5853" spans="1:10" x14ac:dyDescent="0.25">
      <c r="A5853" s="1142">
        <v>2</v>
      </c>
      <c r="B5853" s="1142">
        <v>9</v>
      </c>
      <c r="C5853" s="1142">
        <v>3</v>
      </c>
      <c r="D5853" s="1142">
        <v>3</v>
      </c>
      <c r="E5853" s="1142">
        <v>52</v>
      </c>
      <c r="F5853" s="1143" t="str">
        <f t="shared" si="182"/>
        <v>02.09.03.03.052</v>
      </c>
      <c r="G5853" s="1144"/>
      <c r="H5853" s="1142" t="s">
        <v>6266</v>
      </c>
      <c r="J5853" s="1142" t="str">
        <f t="shared" si="183"/>
        <v>02.09.03.03.052 Automatic Laboratory Steam Generator</v>
      </c>
    </row>
    <row r="5854" spans="1:10" x14ac:dyDescent="0.25">
      <c r="A5854" s="1142">
        <v>2</v>
      </c>
      <c r="B5854" s="1142">
        <v>9</v>
      </c>
      <c r="C5854" s="1142">
        <v>3</v>
      </c>
      <c r="D5854" s="1142">
        <v>3</v>
      </c>
      <c r="E5854" s="1142">
        <v>53</v>
      </c>
      <c r="F5854" s="1143" t="str">
        <f t="shared" si="182"/>
        <v>02.09.03.03.053</v>
      </c>
      <c r="G5854" s="1144"/>
      <c r="H5854" s="1142" t="s">
        <v>6267</v>
      </c>
      <c r="J5854" s="1142" t="str">
        <f t="shared" si="183"/>
        <v>02.09.03.03.053 Water Perclator (Boiler)</v>
      </c>
    </row>
    <row r="5855" spans="1:10" x14ac:dyDescent="0.25">
      <c r="A5855" s="1142">
        <v>2</v>
      </c>
      <c r="B5855" s="1142">
        <v>9</v>
      </c>
      <c r="C5855" s="1142">
        <v>3</v>
      </c>
      <c r="D5855" s="1142">
        <v>3</v>
      </c>
      <c r="E5855" s="1142">
        <v>54</v>
      </c>
      <c r="F5855" s="1143" t="str">
        <f t="shared" si="182"/>
        <v>02.09.03.03.054</v>
      </c>
      <c r="G5855" s="1144"/>
      <c r="H5855" s="1142" t="s">
        <v>6268</v>
      </c>
      <c r="J5855" s="1142" t="str">
        <f t="shared" si="183"/>
        <v>02.09.03.03.054 Rotating Jig</v>
      </c>
    </row>
    <row r="5856" spans="1:10" x14ac:dyDescent="0.25">
      <c r="A5856" s="1142">
        <v>2</v>
      </c>
      <c r="B5856" s="1142">
        <v>9</v>
      </c>
      <c r="C5856" s="1142">
        <v>3</v>
      </c>
      <c r="D5856" s="1142">
        <v>3</v>
      </c>
      <c r="E5856" s="1142">
        <v>55</v>
      </c>
      <c r="F5856" s="1143" t="str">
        <f t="shared" si="182"/>
        <v>02.09.03.03.055</v>
      </c>
      <c r="G5856" s="1144"/>
      <c r="H5856" s="1142" t="s">
        <v>6269</v>
      </c>
      <c r="J5856" s="1142" t="str">
        <f t="shared" si="183"/>
        <v>02.09.03.03.055 Heat Gun</v>
      </c>
    </row>
    <row r="5857" spans="1:10" x14ac:dyDescent="0.25">
      <c r="A5857" s="1142">
        <v>2</v>
      </c>
      <c r="B5857" s="1142">
        <v>9</v>
      </c>
      <c r="C5857" s="1142">
        <v>3</v>
      </c>
      <c r="D5857" s="1142">
        <v>3</v>
      </c>
      <c r="E5857" s="1142">
        <v>56</v>
      </c>
      <c r="F5857" s="1143" t="str">
        <f t="shared" si="182"/>
        <v>02.09.03.03.056</v>
      </c>
      <c r="G5857" s="1144"/>
      <c r="H5857" s="1142" t="s">
        <v>5750</v>
      </c>
      <c r="J5857" s="1142" t="str">
        <f t="shared" si="183"/>
        <v>02.09.03.03.056 Heating Mantle</v>
      </c>
    </row>
    <row r="5858" spans="1:10" x14ac:dyDescent="0.25">
      <c r="A5858" s="1142">
        <v>2</v>
      </c>
      <c r="B5858" s="1142">
        <v>9</v>
      </c>
      <c r="C5858" s="1142">
        <v>3</v>
      </c>
      <c r="D5858" s="1142">
        <v>3</v>
      </c>
      <c r="E5858" s="1142">
        <v>57</v>
      </c>
      <c r="F5858" s="1143" t="str">
        <f t="shared" si="182"/>
        <v>02.09.03.03.057</v>
      </c>
      <c r="G5858" s="1144"/>
      <c r="H5858" s="1142" t="s">
        <v>6270</v>
      </c>
      <c r="J5858" s="1142" t="str">
        <f t="shared" si="183"/>
        <v>02.09.03.03.057 Table Model Health g Mantle</v>
      </c>
    </row>
    <row r="5859" spans="1:10" x14ac:dyDescent="0.25">
      <c r="A5859" s="1142">
        <v>2</v>
      </c>
      <c r="B5859" s="1142">
        <v>9</v>
      </c>
      <c r="C5859" s="1142">
        <v>3</v>
      </c>
      <c r="D5859" s="1142">
        <v>3</v>
      </c>
      <c r="E5859" s="1142">
        <v>58</v>
      </c>
      <c r="F5859" s="1143" t="str">
        <f t="shared" si="182"/>
        <v>02.09.03.03.058</v>
      </c>
      <c r="G5859" s="1144"/>
      <c r="H5859" s="1142" t="s">
        <v>6271</v>
      </c>
      <c r="J5859" s="1142" t="str">
        <f t="shared" si="183"/>
        <v>02.09.03.03.058 Heating Tape</v>
      </c>
    </row>
    <row r="5860" spans="1:10" x14ac:dyDescent="0.25">
      <c r="A5860" s="1142">
        <v>2</v>
      </c>
      <c r="B5860" s="1142">
        <v>9</v>
      </c>
      <c r="C5860" s="1142">
        <v>3</v>
      </c>
      <c r="D5860" s="1142">
        <v>3</v>
      </c>
      <c r="E5860" s="1142">
        <v>59</v>
      </c>
      <c r="F5860" s="1143" t="str">
        <f t="shared" si="182"/>
        <v>02.09.03.03.059</v>
      </c>
      <c r="G5860" s="1144"/>
      <c r="H5860" s="1142" t="s">
        <v>2095</v>
      </c>
      <c r="J5860" s="1142" t="str">
        <f t="shared" si="183"/>
        <v>02.09.03.03.059 Kompor Listrik</v>
      </c>
    </row>
    <row r="5861" spans="1:10" x14ac:dyDescent="0.25">
      <c r="A5861" s="1142">
        <v>2</v>
      </c>
      <c r="B5861" s="1142">
        <v>9</v>
      </c>
      <c r="C5861" s="1142">
        <v>3</v>
      </c>
      <c r="D5861" s="1142">
        <v>3</v>
      </c>
      <c r="E5861" s="1142">
        <v>60</v>
      </c>
      <c r="F5861" s="1143" t="str">
        <f t="shared" si="182"/>
        <v>02.09.03.03.060</v>
      </c>
      <c r="G5861" s="1144"/>
      <c r="H5861" s="1142" t="s">
        <v>6272</v>
      </c>
      <c r="J5861" s="1142" t="str">
        <f t="shared" si="183"/>
        <v>02.09.03.03.060 Infrared Lamp</v>
      </c>
    </row>
    <row r="5862" spans="1:10" x14ac:dyDescent="0.25">
      <c r="A5862" s="1142">
        <v>2</v>
      </c>
      <c r="B5862" s="1142">
        <v>9</v>
      </c>
      <c r="C5862" s="1142">
        <v>3</v>
      </c>
      <c r="D5862" s="1142">
        <v>3</v>
      </c>
      <c r="E5862" s="1142">
        <v>61</v>
      </c>
      <c r="F5862" s="1143" t="str">
        <f t="shared" si="182"/>
        <v>02.09.03.03.061</v>
      </c>
      <c r="G5862" s="1144"/>
      <c r="H5862" s="1142" t="s">
        <v>6273</v>
      </c>
      <c r="J5862" s="1142" t="str">
        <f t="shared" si="183"/>
        <v>02.09.03.03.061 High Pressure Autoclave (W/WO) Stirree</v>
      </c>
    </row>
    <row r="5863" spans="1:10" x14ac:dyDescent="0.25">
      <c r="A5863" s="1142">
        <v>2</v>
      </c>
      <c r="B5863" s="1142">
        <v>9</v>
      </c>
      <c r="C5863" s="1142">
        <v>3</v>
      </c>
      <c r="D5863" s="1142">
        <v>3</v>
      </c>
      <c r="E5863" s="1142">
        <v>62</v>
      </c>
      <c r="F5863" s="1143" t="str">
        <f t="shared" si="182"/>
        <v>02.09.03.03.062</v>
      </c>
      <c r="G5863" s="1144"/>
      <c r="H5863" s="1142" t="s">
        <v>6274</v>
      </c>
      <c r="J5863" s="1142" t="str">
        <f t="shared" si="183"/>
        <v>02.09.03.03.062 High Presure Shaking Autoclave</v>
      </c>
    </row>
    <row r="5864" spans="1:10" x14ac:dyDescent="0.25">
      <c r="A5864" s="1142">
        <v>2</v>
      </c>
      <c r="B5864" s="1142">
        <v>9</v>
      </c>
      <c r="C5864" s="1142">
        <v>3</v>
      </c>
      <c r="D5864" s="1142">
        <v>3</v>
      </c>
      <c r="E5864" s="1142">
        <v>63</v>
      </c>
      <c r="F5864" s="1143" t="str">
        <f t="shared" si="182"/>
        <v>02.09.03.03.063</v>
      </c>
      <c r="G5864" s="1144"/>
      <c r="H5864" s="1142" t="s">
        <v>5581</v>
      </c>
      <c r="J5864" s="1142" t="str">
        <f t="shared" si="183"/>
        <v>02.09.03.03.063 Pressure Vessel</v>
      </c>
    </row>
    <row r="5865" spans="1:10" x14ac:dyDescent="0.25">
      <c r="A5865" s="1142">
        <v>2</v>
      </c>
      <c r="B5865" s="1142">
        <v>9</v>
      </c>
      <c r="C5865" s="1142">
        <v>3</v>
      </c>
      <c r="D5865" s="1142">
        <v>3</v>
      </c>
      <c r="E5865" s="1142">
        <v>64</v>
      </c>
      <c r="F5865" s="1143" t="str">
        <f t="shared" si="182"/>
        <v>02.09.03.03.064</v>
      </c>
      <c r="G5865" s="1144"/>
      <c r="H5865" s="1142" t="s">
        <v>6275</v>
      </c>
      <c r="J5865" s="1142" t="str">
        <f t="shared" si="183"/>
        <v>02.09.03.03.064 Special Tube Fumace</v>
      </c>
    </row>
    <row r="5866" spans="1:10" x14ac:dyDescent="0.25">
      <c r="A5866" s="1142">
        <v>2</v>
      </c>
      <c r="B5866" s="1142">
        <v>9</v>
      </c>
      <c r="C5866" s="1142">
        <v>3</v>
      </c>
      <c r="D5866" s="1142">
        <v>3</v>
      </c>
      <c r="E5866" s="1142">
        <v>65</v>
      </c>
      <c r="F5866" s="1143" t="str">
        <f t="shared" si="182"/>
        <v>02.09.03.03.065</v>
      </c>
      <c r="G5866" s="1144"/>
      <c r="H5866" s="1142" t="s">
        <v>6276</v>
      </c>
      <c r="J5866" s="1142" t="str">
        <f t="shared" si="183"/>
        <v>02.09.03.03.065 Tube Fumace</v>
      </c>
    </row>
    <row r="5867" spans="1:10" x14ac:dyDescent="0.25">
      <c r="A5867" s="1142">
        <v>2</v>
      </c>
      <c r="B5867" s="1142">
        <v>9</v>
      </c>
      <c r="C5867" s="1142">
        <v>3</v>
      </c>
      <c r="D5867" s="1142">
        <v>3</v>
      </c>
      <c r="E5867" s="1142">
        <v>66</v>
      </c>
      <c r="F5867" s="1143" t="str">
        <f t="shared" si="182"/>
        <v>02.09.03.03.066</v>
      </c>
      <c r="G5867" s="1144"/>
      <c r="H5867" s="1142" t="s">
        <v>6277</v>
      </c>
      <c r="J5867" s="1142" t="str">
        <f t="shared" si="183"/>
        <v>02.09.03.03.066 Vibrating Micro Shaker</v>
      </c>
    </row>
    <row r="5868" spans="1:10" x14ac:dyDescent="0.25">
      <c r="A5868" s="1142">
        <v>2</v>
      </c>
      <c r="B5868" s="1142">
        <v>9</v>
      </c>
      <c r="C5868" s="1142">
        <v>3</v>
      </c>
      <c r="D5868" s="1142">
        <v>3</v>
      </c>
      <c r="E5868" s="1142">
        <v>67</v>
      </c>
      <c r="F5868" s="1143" t="str">
        <f t="shared" si="182"/>
        <v>02.09.03.03.067</v>
      </c>
      <c r="G5868" s="1144"/>
      <c r="H5868" s="1142" t="s">
        <v>6278</v>
      </c>
      <c r="J5868" s="1142" t="str">
        <f t="shared" si="183"/>
        <v>02.09.03.03.067 Shaking Machine</v>
      </c>
    </row>
    <row r="5869" spans="1:10" x14ac:dyDescent="0.25">
      <c r="A5869" s="1142">
        <v>2</v>
      </c>
      <c r="B5869" s="1142">
        <v>9</v>
      </c>
      <c r="C5869" s="1142">
        <v>3</v>
      </c>
      <c r="D5869" s="1142">
        <v>3</v>
      </c>
      <c r="E5869" s="1142">
        <v>68</v>
      </c>
      <c r="F5869" s="1143" t="str">
        <f t="shared" si="182"/>
        <v>02.09.03.03.068</v>
      </c>
      <c r="G5869" s="1144"/>
      <c r="H5869" s="1142" t="s">
        <v>6279</v>
      </c>
      <c r="J5869" s="1142" t="str">
        <f t="shared" si="183"/>
        <v>02.09.03.03.068 Test Tube Shaker</v>
      </c>
    </row>
    <row r="5870" spans="1:10" x14ac:dyDescent="0.25">
      <c r="A5870" s="1142">
        <v>2</v>
      </c>
      <c r="B5870" s="1142">
        <v>9</v>
      </c>
      <c r="C5870" s="1142">
        <v>3</v>
      </c>
      <c r="D5870" s="1142">
        <v>3</v>
      </c>
      <c r="E5870" s="1142">
        <v>69</v>
      </c>
      <c r="F5870" s="1143" t="str">
        <f t="shared" si="182"/>
        <v>02.09.03.03.069</v>
      </c>
      <c r="G5870" s="1144"/>
      <c r="H5870" s="1142" t="s">
        <v>6280</v>
      </c>
      <c r="J5870" s="1142" t="str">
        <f t="shared" si="183"/>
        <v>02.09.03.03.069 Universal Shaking Apparatus</v>
      </c>
    </row>
    <row r="5871" spans="1:10" x14ac:dyDescent="0.25">
      <c r="A5871" s="1142">
        <v>2</v>
      </c>
      <c r="B5871" s="1142">
        <v>9</v>
      </c>
      <c r="C5871" s="1142">
        <v>3</v>
      </c>
      <c r="D5871" s="1142">
        <v>3</v>
      </c>
      <c r="E5871" s="1142">
        <v>70</v>
      </c>
      <c r="F5871" s="1143" t="str">
        <f t="shared" si="182"/>
        <v>02.09.03.03.070</v>
      </c>
      <c r="G5871" s="1144"/>
      <c r="H5871" s="1142" t="s">
        <v>6281</v>
      </c>
      <c r="J5871" s="1142" t="str">
        <f t="shared" si="183"/>
        <v>02.09.03.03.070 Lab Stirried Reaction Vessel</v>
      </c>
    </row>
    <row r="5872" spans="1:10" x14ac:dyDescent="0.25">
      <c r="A5872" s="1142">
        <v>2</v>
      </c>
      <c r="B5872" s="1142">
        <v>9</v>
      </c>
      <c r="C5872" s="1142">
        <v>3</v>
      </c>
      <c r="D5872" s="1142">
        <v>3</v>
      </c>
      <c r="E5872" s="1142">
        <v>71</v>
      </c>
      <c r="F5872" s="1143" t="str">
        <f t="shared" si="182"/>
        <v>02.09.03.03.071</v>
      </c>
      <c r="G5872" s="1144"/>
      <c r="H5872" s="1142" t="s">
        <v>6282</v>
      </c>
      <c r="J5872" s="1142" t="str">
        <f t="shared" si="183"/>
        <v>02.09.03.03.071 Sterrer Motor</v>
      </c>
    </row>
    <row r="5873" spans="1:10" x14ac:dyDescent="0.25">
      <c r="A5873" s="1142">
        <v>2</v>
      </c>
      <c r="B5873" s="1142">
        <v>9</v>
      </c>
      <c r="C5873" s="1142">
        <v>3</v>
      </c>
      <c r="D5873" s="1142">
        <v>3</v>
      </c>
      <c r="E5873" s="1142">
        <v>72</v>
      </c>
      <c r="F5873" s="1143" t="str">
        <f t="shared" si="182"/>
        <v>02.09.03.03.072</v>
      </c>
      <c r="G5873" s="1144"/>
      <c r="H5873" s="1142" t="s">
        <v>6283</v>
      </c>
      <c r="J5873" s="1142" t="str">
        <f t="shared" si="183"/>
        <v>02.09.03.03.072 Multiple Stining Unit</v>
      </c>
    </row>
    <row r="5874" spans="1:10" x14ac:dyDescent="0.25">
      <c r="A5874" s="1142">
        <v>2</v>
      </c>
      <c r="B5874" s="1142">
        <v>9</v>
      </c>
      <c r="C5874" s="1142">
        <v>3</v>
      </c>
      <c r="D5874" s="1142">
        <v>3</v>
      </c>
      <c r="E5874" s="1142">
        <v>73</v>
      </c>
      <c r="F5874" s="1143" t="str">
        <f t="shared" si="182"/>
        <v>02.09.03.03.073</v>
      </c>
      <c r="G5874" s="1144"/>
      <c r="H5874" s="1142" t="s">
        <v>6284</v>
      </c>
      <c r="J5874" s="1142" t="str">
        <f t="shared" si="183"/>
        <v>02.09.03.03.073 Magnetic Sterrer</v>
      </c>
    </row>
    <row r="5875" spans="1:10" x14ac:dyDescent="0.25">
      <c r="A5875" s="1142">
        <v>2</v>
      </c>
      <c r="B5875" s="1142">
        <v>9</v>
      </c>
      <c r="C5875" s="1142">
        <v>3</v>
      </c>
      <c r="D5875" s="1142">
        <v>3</v>
      </c>
      <c r="E5875" s="1142">
        <v>74</v>
      </c>
      <c r="F5875" s="1143" t="str">
        <f t="shared" si="182"/>
        <v>02.09.03.03.074</v>
      </c>
      <c r="G5875" s="1144"/>
      <c r="H5875" s="1142" t="s">
        <v>6285</v>
      </c>
      <c r="J5875" s="1142" t="str">
        <f t="shared" si="183"/>
        <v>02.09.03.03.074 Revaluation Counter</v>
      </c>
    </row>
    <row r="5876" spans="1:10" x14ac:dyDescent="0.25">
      <c r="A5876" s="1142">
        <v>2</v>
      </c>
      <c r="B5876" s="1142">
        <v>9</v>
      </c>
      <c r="C5876" s="1142">
        <v>3</v>
      </c>
      <c r="D5876" s="1142">
        <v>3</v>
      </c>
      <c r="E5876" s="1142">
        <v>75</v>
      </c>
      <c r="F5876" s="1143" t="str">
        <f t="shared" si="182"/>
        <v>02.09.03.03.075</v>
      </c>
      <c r="G5876" s="1144"/>
      <c r="H5876" s="1142" t="s">
        <v>6286</v>
      </c>
      <c r="J5876" s="1142" t="str">
        <f t="shared" si="183"/>
        <v>02.09.03.03.075 Ultrasonic Sceaner</v>
      </c>
    </row>
    <row r="5877" spans="1:10" x14ac:dyDescent="0.25">
      <c r="A5877" s="1142">
        <v>2</v>
      </c>
      <c r="B5877" s="1142">
        <v>9</v>
      </c>
      <c r="C5877" s="1142">
        <v>3</v>
      </c>
      <c r="D5877" s="1142">
        <v>3</v>
      </c>
      <c r="E5877" s="1142">
        <v>76</v>
      </c>
      <c r="F5877" s="1143" t="str">
        <f t="shared" si="182"/>
        <v>02.09.03.03.076</v>
      </c>
      <c r="G5877" s="1144"/>
      <c r="H5877" s="1142" t="s">
        <v>6287</v>
      </c>
      <c r="J5877" s="1142" t="str">
        <f t="shared" si="183"/>
        <v>02.09.03.03.076 Laboratory Sleving Machine Shaker</v>
      </c>
    </row>
    <row r="5878" spans="1:10" x14ac:dyDescent="0.25">
      <c r="A5878" s="1142">
        <v>2</v>
      </c>
      <c r="B5878" s="1142">
        <v>9</v>
      </c>
      <c r="C5878" s="1142">
        <v>3</v>
      </c>
      <c r="D5878" s="1142">
        <v>3</v>
      </c>
      <c r="E5878" s="1142">
        <v>77</v>
      </c>
      <c r="F5878" s="1143" t="str">
        <f t="shared" si="182"/>
        <v>02.09.03.03.077</v>
      </c>
      <c r="G5878" s="1144"/>
      <c r="H5878" s="1142" t="s">
        <v>6288</v>
      </c>
      <c r="J5878" s="1142" t="str">
        <f t="shared" si="183"/>
        <v>02.09.03.03.077 Laboratory Sleve Set</v>
      </c>
    </row>
    <row r="5879" spans="1:10" x14ac:dyDescent="0.25">
      <c r="A5879" s="1142">
        <v>2</v>
      </c>
      <c r="B5879" s="1142">
        <v>9</v>
      </c>
      <c r="C5879" s="1142">
        <v>3</v>
      </c>
      <c r="D5879" s="1142">
        <v>3</v>
      </c>
      <c r="E5879" s="1142">
        <v>78</v>
      </c>
      <c r="F5879" s="1143" t="str">
        <f t="shared" si="182"/>
        <v>02.09.03.03.078</v>
      </c>
      <c r="G5879" s="1144"/>
      <c r="H5879" s="1142" t="s">
        <v>5563</v>
      </c>
      <c r="J5879" s="1142" t="str">
        <f t="shared" si="183"/>
        <v>02.09.03.03.078 Vibrating Screen</v>
      </c>
    </row>
    <row r="5880" spans="1:10" x14ac:dyDescent="0.25">
      <c r="A5880" s="1142">
        <v>2</v>
      </c>
      <c r="B5880" s="1142">
        <v>9</v>
      </c>
      <c r="C5880" s="1142">
        <v>3</v>
      </c>
      <c r="D5880" s="1142">
        <v>3</v>
      </c>
      <c r="E5880" s="1142">
        <v>79</v>
      </c>
      <c r="F5880" s="1143" t="str">
        <f t="shared" si="182"/>
        <v>02.09.03.03.079</v>
      </c>
      <c r="G5880" s="1144"/>
      <c r="H5880" s="1142" t="s">
        <v>6289</v>
      </c>
      <c r="J5880" s="1142" t="str">
        <f t="shared" si="183"/>
        <v>02.09.03.03.079 Siffer &amp; Rotatop</v>
      </c>
    </row>
    <row r="5881" spans="1:10" x14ac:dyDescent="0.25">
      <c r="A5881" s="1142">
        <v>2</v>
      </c>
      <c r="B5881" s="1142">
        <v>9</v>
      </c>
      <c r="C5881" s="1142">
        <v>3</v>
      </c>
      <c r="D5881" s="1142">
        <v>3</v>
      </c>
      <c r="E5881" s="1142">
        <v>80</v>
      </c>
      <c r="F5881" s="1143" t="str">
        <f t="shared" si="182"/>
        <v>02.09.03.03.080</v>
      </c>
      <c r="G5881" s="1144"/>
      <c r="H5881" s="1142" t="s">
        <v>6290</v>
      </c>
      <c r="J5881" s="1142" t="str">
        <f t="shared" si="183"/>
        <v>02.09.03.03.080 Ball Mill</v>
      </c>
    </row>
    <row r="5882" spans="1:10" x14ac:dyDescent="0.25">
      <c r="A5882" s="1142">
        <v>2</v>
      </c>
      <c r="B5882" s="1142">
        <v>9</v>
      </c>
      <c r="C5882" s="1142">
        <v>3</v>
      </c>
      <c r="D5882" s="1142">
        <v>3</v>
      </c>
      <c r="E5882" s="1142">
        <v>81</v>
      </c>
      <c r="F5882" s="1143" t="str">
        <f t="shared" si="182"/>
        <v>02.09.03.03.081</v>
      </c>
      <c r="G5882" s="1144"/>
      <c r="H5882" s="1142" t="s">
        <v>6291</v>
      </c>
      <c r="J5882" s="1142" t="str">
        <f t="shared" si="183"/>
        <v>02.09.03.03.081 Laboratory Cylinder Centrifuge</v>
      </c>
    </row>
    <row r="5883" spans="1:10" x14ac:dyDescent="0.25">
      <c r="A5883" s="1142">
        <v>2</v>
      </c>
      <c r="B5883" s="1142">
        <v>9</v>
      </c>
      <c r="C5883" s="1142">
        <v>3</v>
      </c>
      <c r="D5883" s="1142">
        <v>3</v>
      </c>
      <c r="E5883" s="1142">
        <v>82</v>
      </c>
      <c r="F5883" s="1143" t="str">
        <f t="shared" si="182"/>
        <v>02.09.03.03.082</v>
      </c>
      <c r="G5883" s="1144"/>
      <c r="H5883" s="1142" t="s">
        <v>6292</v>
      </c>
      <c r="J5883" s="1142" t="str">
        <f t="shared" si="183"/>
        <v>02.09.03.03.082 Laboratory Basket Centrifuge</v>
      </c>
    </row>
    <row r="5884" spans="1:10" x14ac:dyDescent="0.25">
      <c r="A5884" s="1142">
        <v>2</v>
      </c>
      <c r="B5884" s="1142">
        <v>9</v>
      </c>
      <c r="C5884" s="1142">
        <v>3</v>
      </c>
      <c r="D5884" s="1142">
        <v>3</v>
      </c>
      <c r="E5884" s="1142">
        <v>83</v>
      </c>
      <c r="F5884" s="1143" t="str">
        <f t="shared" si="182"/>
        <v>02.09.03.03.083</v>
      </c>
      <c r="G5884" s="1144"/>
      <c r="H5884" s="1142" t="s">
        <v>6293</v>
      </c>
      <c r="J5884" s="1142" t="str">
        <f t="shared" si="183"/>
        <v>02.09.03.03.083 Hand Centrifuge</v>
      </c>
    </row>
    <row r="5885" spans="1:10" x14ac:dyDescent="0.25">
      <c r="A5885" s="1142">
        <v>2</v>
      </c>
      <c r="B5885" s="1142">
        <v>9</v>
      </c>
      <c r="C5885" s="1142">
        <v>3</v>
      </c>
      <c r="D5885" s="1142">
        <v>3</v>
      </c>
      <c r="E5885" s="1142">
        <v>84</v>
      </c>
      <c r="F5885" s="1143" t="str">
        <f t="shared" si="182"/>
        <v>02.09.03.03.084</v>
      </c>
      <c r="G5885" s="1144"/>
      <c r="H5885" s="1142" t="s">
        <v>6294</v>
      </c>
      <c r="J5885" s="1142" t="str">
        <f t="shared" si="183"/>
        <v>02.09.03.03.084 Laboratory Bench Centrifuge</v>
      </c>
    </row>
    <row r="5886" spans="1:10" x14ac:dyDescent="0.25">
      <c r="A5886" s="1142">
        <v>2</v>
      </c>
      <c r="B5886" s="1142">
        <v>9</v>
      </c>
      <c r="C5886" s="1142">
        <v>3</v>
      </c>
      <c r="D5886" s="1142">
        <v>3</v>
      </c>
      <c r="E5886" s="1142">
        <v>85</v>
      </c>
      <c r="F5886" s="1143" t="str">
        <f t="shared" si="182"/>
        <v>02.09.03.03.085</v>
      </c>
      <c r="G5886" s="1144"/>
      <c r="H5886" s="1142" t="s">
        <v>6295</v>
      </c>
      <c r="J5886" s="1142" t="str">
        <f t="shared" si="183"/>
        <v>02.09.03.03.085 Laboratory High Speed Centrifuge</v>
      </c>
    </row>
    <row r="5887" spans="1:10" x14ac:dyDescent="0.25">
      <c r="A5887" s="1142">
        <v>2</v>
      </c>
      <c r="B5887" s="1142">
        <v>9</v>
      </c>
      <c r="C5887" s="1142">
        <v>3</v>
      </c>
      <c r="D5887" s="1142">
        <v>3</v>
      </c>
      <c r="E5887" s="1142">
        <v>86</v>
      </c>
      <c r="F5887" s="1143" t="str">
        <f t="shared" si="182"/>
        <v>02.09.03.03.086</v>
      </c>
      <c r="G5887" s="1144"/>
      <c r="H5887" s="1142" t="s">
        <v>5395</v>
      </c>
      <c r="J5887" s="1142" t="str">
        <f t="shared" si="183"/>
        <v>02.09.03.03.086 Ultra Centrifuge</v>
      </c>
    </row>
    <row r="5888" spans="1:10" x14ac:dyDescent="0.25">
      <c r="A5888" s="1142">
        <v>2</v>
      </c>
      <c r="B5888" s="1142">
        <v>9</v>
      </c>
      <c r="C5888" s="1142">
        <v>3</v>
      </c>
      <c r="D5888" s="1142">
        <v>3</v>
      </c>
      <c r="E5888" s="1142">
        <v>87</v>
      </c>
      <c r="F5888" s="1143" t="str">
        <f t="shared" si="182"/>
        <v>02.09.03.03.087</v>
      </c>
      <c r="G5888" s="1144"/>
      <c r="H5888" s="1142" t="s">
        <v>6296</v>
      </c>
      <c r="J5888" s="1142" t="str">
        <f t="shared" si="183"/>
        <v>02.09.03.03.087 Muffie Furnace</v>
      </c>
    </row>
    <row r="5889" spans="1:10" x14ac:dyDescent="0.25">
      <c r="A5889" s="1142">
        <v>2</v>
      </c>
      <c r="B5889" s="1142">
        <v>9</v>
      </c>
      <c r="C5889" s="1142">
        <v>3</v>
      </c>
      <c r="D5889" s="1142">
        <v>3</v>
      </c>
      <c r="E5889" s="1142">
        <v>88</v>
      </c>
      <c r="F5889" s="1143" t="str">
        <f t="shared" si="182"/>
        <v>02.09.03.03.088</v>
      </c>
      <c r="G5889" s="1144"/>
      <c r="H5889" s="1142" t="s">
        <v>6297</v>
      </c>
      <c r="J5889" s="1142" t="str">
        <f t="shared" si="183"/>
        <v>02.09.03.03.088 Transformer</v>
      </c>
    </row>
    <row r="5890" spans="1:10" x14ac:dyDescent="0.25">
      <c r="A5890" s="1142">
        <v>2</v>
      </c>
      <c r="B5890" s="1142">
        <v>9</v>
      </c>
      <c r="C5890" s="1142">
        <v>3</v>
      </c>
      <c r="D5890" s="1142">
        <v>3</v>
      </c>
      <c r="E5890" s="1142">
        <v>89</v>
      </c>
      <c r="F5890" s="1143" t="str">
        <f t="shared" si="182"/>
        <v>02.09.03.03.089</v>
      </c>
      <c r="G5890" s="1144"/>
      <c r="H5890" s="1142" t="s">
        <v>6298</v>
      </c>
      <c r="J5890" s="1142" t="str">
        <f t="shared" si="183"/>
        <v>02.09.03.03.089 Distilation Equipment</v>
      </c>
    </row>
    <row r="5891" spans="1:10" x14ac:dyDescent="0.25">
      <c r="A5891" s="1142">
        <v>2</v>
      </c>
      <c r="B5891" s="1142">
        <v>9</v>
      </c>
      <c r="C5891" s="1142">
        <v>3</v>
      </c>
      <c r="D5891" s="1142">
        <v>3</v>
      </c>
      <c r="E5891" s="1142">
        <v>90</v>
      </c>
      <c r="F5891" s="1143" t="str">
        <f t="shared" si="182"/>
        <v>02.09.03.03.090</v>
      </c>
      <c r="G5891" s="1144"/>
      <c r="H5891" s="1142" t="s">
        <v>6299</v>
      </c>
      <c r="J5891" s="1142" t="str">
        <f t="shared" si="183"/>
        <v>02.09.03.03.090 Distilation Air Barat</v>
      </c>
    </row>
    <row r="5892" spans="1:10" x14ac:dyDescent="0.25">
      <c r="A5892" s="1142">
        <v>2</v>
      </c>
      <c r="B5892" s="1142">
        <v>9</v>
      </c>
      <c r="C5892" s="1142">
        <v>3</v>
      </c>
      <c r="D5892" s="1142">
        <v>3</v>
      </c>
      <c r="E5892" s="1142">
        <v>91</v>
      </c>
      <c r="F5892" s="1143" t="str">
        <f t="shared" ref="F5892:F5955" si="184">IF(A5892&lt;&gt;"",RIGHT("0"&amp;A5892,2)&amp;"."&amp;RIGHT("0"&amp;B5892,2)&amp;"."&amp;RIGHT("0"&amp;C5892,2)&amp;"."&amp;RIGHT("0"&amp;D5892,2)&amp;"."&amp;IF(LEN(E5892)&lt;3,RIGHT("00"&amp;E5892,3),E5892),"")</f>
        <v>02.09.03.03.091</v>
      </c>
      <c r="G5892" s="1144"/>
      <c r="H5892" s="1142" t="s">
        <v>6300</v>
      </c>
      <c r="J5892" s="1142" t="str">
        <f t="shared" ref="J5892:J5955" si="185">F5892&amp;" "&amp;H5892</f>
        <v>02.09.03.03.091 Lab Water Purifier/Demmaralizer</v>
      </c>
    </row>
    <row r="5893" spans="1:10" x14ac:dyDescent="0.25">
      <c r="A5893" s="1142">
        <v>2</v>
      </c>
      <c r="B5893" s="1142">
        <v>9</v>
      </c>
      <c r="C5893" s="1142">
        <v>3</v>
      </c>
      <c r="D5893" s="1142">
        <v>3</v>
      </c>
      <c r="E5893" s="1142">
        <v>92</v>
      </c>
      <c r="F5893" s="1143" t="str">
        <f t="shared" si="184"/>
        <v>02.09.03.03.092</v>
      </c>
      <c r="G5893" s="1144"/>
      <c r="H5893" s="1142" t="s">
        <v>6301</v>
      </c>
      <c r="J5893" s="1142" t="str">
        <f t="shared" si="185"/>
        <v>02.09.03.03.092 Lab water Destiling/Bio Sistiling Apparatus</v>
      </c>
    </row>
    <row r="5894" spans="1:10" x14ac:dyDescent="0.25">
      <c r="A5894" s="1142">
        <v>2</v>
      </c>
      <c r="B5894" s="1142">
        <v>9</v>
      </c>
      <c r="C5894" s="1142">
        <v>3</v>
      </c>
      <c r="D5894" s="1142">
        <v>3</v>
      </c>
      <c r="E5894" s="1142">
        <v>93</v>
      </c>
      <c r="F5894" s="1143" t="str">
        <f t="shared" si="184"/>
        <v>02.09.03.03.093</v>
      </c>
      <c r="G5894" s="1144"/>
      <c r="H5894" s="1142" t="s">
        <v>6302</v>
      </c>
      <c r="J5894" s="1142" t="str">
        <f t="shared" si="185"/>
        <v>02.09.03.03.093 Electrolytic Hr Generator</v>
      </c>
    </row>
    <row r="5895" spans="1:10" x14ac:dyDescent="0.25">
      <c r="A5895" s="1142">
        <v>2</v>
      </c>
      <c r="B5895" s="1142">
        <v>9</v>
      </c>
      <c r="C5895" s="1142">
        <v>3</v>
      </c>
      <c r="D5895" s="1142">
        <v>3</v>
      </c>
      <c r="E5895" s="1142">
        <v>94</v>
      </c>
      <c r="F5895" s="1143" t="str">
        <f t="shared" si="184"/>
        <v>02.09.03.03.094</v>
      </c>
      <c r="G5895" s="1144"/>
      <c r="H5895" s="1142" t="s">
        <v>6303</v>
      </c>
      <c r="J5895" s="1142" t="str">
        <f t="shared" si="185"/>
        <v>02.09.03.03.094 Kepp's Gas Generator</v>
      </c>
    </row>
    <row r="5896" spans="1:10" x14ac:dyDescent="0.25">
      <c r="A5896" s="1142">
        <v>2</v>
      </c>
      <c r="B5896" s="1142">
        <v>9</v>
      </c>
      <c r="C5896" s="1142">
        <v>3</v>
      </c>
      <c r="D5896" s="1142">
        <v>3</v>
      </c>
      <c r="E5896" s="1142">
        <v>95</v>
      </c>
      <c r="F5896" s="1143" t="str">
        <f t="shared" si="184"/>
        <v>02.09.03.03.095</v>
      </c>
      <c r="G5896" s="1144"/>
      <c r="H5896" s="1142" t="s">
        <v>6304</v>
      </c>
      <c r="J5896" s="1142" t="str">
        <f t="shared" si="185"/>
        <v>02.09.03.03.095 Picking System</v>
      </c>
    </row>
    <row r="5897" spans="1:10" x14ac:dyDescent="0.25">
      <c r="A5897" s="1142">
        <v>2</v>
      </c>
      <c r="B5897" s="1142">
        <v>9</v>
      </c>
      <c r="C5897" s="1142">
        <v>3</v>
      </c>
      <c r="D5897" s="1142">
        <v>3</v>
      </c>
      <c r="E5897" s="1142">
        <v>96</v>
      </c>
      <c r="F5897" s="1143" t="str">
        <f t="shared" si="184"/>
        <v>02.09.03.03.096</v>
      </c>
      <c r="G5897" s="1144"/>
      <c r="H5897" s="1142" t="s">
        <v>6305</v>
      </c>
      <c r="J5897" s="1142" t="str">
        <f t="shared" si="185"/>
        <v>02.09.03.03.096 Room Dehudifier</v>
      </c>
    </row>
    <row r="5898" spans="1:10" x14ac:dyDescent="0.25">
      <c r="A5898" s="1142">
        <v>2</v>
      </c>
      <c r="B5898" s="1142">
        <v>9</v>
      </c>
      <c r="C5898" s="1142">
        <v>3</v>
      </c>
      <c r="D5898" s="1142">
        <v>3</v>
      </c>
      <c r="E5898" s="1142">
        <v>97</v>
      </c>
      <c r="F5898" s="1143" t="str">
        <f t="shared" si="184"/>
        <v>02.09.03.03.097</v>
      </c>
      <c r="G5898" s="1144"/>
      <c r="H5898" s="1142" t="s">
        <v>6305</v>
      </c>
      <c r="J5898" s="1142" t="str">
        <f t="shared" si="185"/>
        <v>02.09.03.03.097 Room Dehudifier</v>
      </c>
    </row>
    <row r="5899" spans="1:10" x14ac:dyDescent="0.25">
      <c r="A5899" s="1142">
        <v>2</v>
      </c>
      <c r="B5899" s="1142">
        <v>9</v>
      </c>
      <c r="C5899" s="1142">
        <v>3</v>
      </c>
      <c r="D5899" s="1142">
        <v>3</v>
      </c>
      <c r="E5899" s="1142">
        <v>98</v>
      </c>
      <c r="F5899" s="1143" t="str">
        <f t="shared" si="184"/>
        <v>02.09.03.03.098</v>
      </c>
      <c r="G5899" s="1144"/>
      <c r="H5899" s="1142" t="s">
        <v>5580</v>
      </c>
      <c r="J5899" s="1142" t="str">
        <f t="shared" si="185"/>
        <v>02.09.03.03.098 Humadity Chamber</v>
      </c>
    </row>
    <row r="5900" spans="1:10" x14ac:dyDescent="0.25">
      <c r="A5900" s="1142">
        <v>2</v>
      </c>
      <c r="B5900" s="1142">
        <v>9</v>
      </c>
      <c r="C5900" s="1142">
        <v>3</v>
      </c>
      <c r="D5900" s="1142">
        <v>3</v>
      </c>
      <c r="E5900" s="1142">
        <v>99</v>
      </c>
      <c r="F5900" s="1143" t="str">
        <f t="shared" si="184"/>
        <v>02.09.03.03.099</v>
      </c>
      <c r="G5900" s="1144"/>
      <c r="H5900" s="1142" t="s">
        <v>6306</v>
      </c>
      <c r="J5900" s="1142" t="str">
        <f t="shared" si="185"/>
        <v>02.09.03.03.099 Laboratory/Service Wagon/Cart</v>
      </c>
    </row>
    <row r="5901" spans="1:10" x14ac:dyDescent="0.25">
      <c r="A5901" s="1142">
        <v>2</v>
      </c>
      <c r="B5901" s="1142">
        <v>9</v>
      </c>
      <c r="C5901" s="1142">
        <v>3</v>
      </c>
      <c r="D5901" s="1142">
        <v>3</v>
      </c>
      <c r="E5901" s="1142">
        <v>100</v>
      </c>
      <c r="F5901" s="1143" t="str">
        <f t="shared" si="184"/>
        <v>02.09.03.03.100</v>
      </c>
      <c r="G5901" s="1144"/>
      <c r="H5901" s="1142" t="s">
        <v>6307</v>
      </c>
      <c r="J5901" s="1142" t="str">
        <f t="shared" si="185"/>
        <v>02.09.03.03.100 General Laboratory Tool Lain-lain</v>
      </c>
    </row>
    <row r="5902" spans="1:10" x14ac:dyDescent="0.25">
      <c r="A5902" s="1142">
        <v>2</v>
      </c>
      <c r="B5902" s="1142">
        <v>9</v>
      </c>
      <c r="C5902" s="1142">
        <v>3</v>
      </c>
      <c r="D5902" s="1142">
        <v>4</v>
      </c>
      <c r="E5902" s="1142">
        <v>1</v>
      </c>
      <c r="F5902" s="1143" t="str">
        <f t="shared" si="184"/>
        <v>02.09.03.04.001</v>
      </c>
      <c r="G5902" s="1144"/>
      <c r="H5902" s="1142" t="s">
        <v>6265</v>
      </c>
      <c r="J5902" s="1142" t="str">
        <f t="shared" si="185"/>
        <v>02.09.03.04.001 Hot Plate with Magnetic Stiring</v>
      </c>
    </row>
    <row r="5903" spans="1:10" x14ac:dyDescent="0.25">
      <c r="A5903" s="1142">
        <v>2</v>
      </c>
      <c r="B5903" s="1142">
        <v>9</v>
      </c>
      <c r="C5903" s="1142">
        <v>3</v>
      </c>
      <c r="D5903" s="1142">
        <v>4</v>
      </c>
      <c r="E5903" s="1142">
        <v>2</v>
      </c>
      <c r="F5903" s="1143" t="str">
        <f t="shared" si="184"/>
        <v>02.09.03.04.002</v>
      </c>
      <c r="G5903" s="1144"/>
      <c r="H5903" s="1142" t="s">
        <v>6308</v>
      </c>
      <c r="J5903" s="1142" t="str">
        <f t="shared" si="185"/>
        <v>02.09.03.04.002 Plating System</v>
      </c>
    </row>
    <row r="5904" spans="1:10" x14ac:dyDescent="0.25">
      <c r="A5904" s="1142">
        <v>2</v>
      </c>
      <c r="B5904" s="1142">
        <v>9</v>
      </c>
      <c r="C5904" s="1142">
        <v>3</v>
      </c>
      <c r="D5904" s="1142">
        <v>4</v>
      </c>
      <c r="E5904" s="1142">
        <v>3</v>
      </c>
      <c r="F5904" s="1143" t="str">
        <f t="shared" si="184"/>
        <v>02.09.03.04.003</v>
      </c>
      <c r="G5904" s="1144"/>
      <c r="H5904" s="1142" t="s">
        <v>6309</v>
      </c>
      <c r="J5904" s="1142" t="str">
        <f t="shared" si="185"/>
        <v>02.09.03.04.003 Herilac Welder &amp; Special WS</v>
      </c>
    </row>
    <row r="5905" spans="1:10" x14ac:dyDescent="0.25">
      <c r="A5905" s="1142">
        <v>2</v>
      </c>
      <c r="B5905" s="1142">
        <v>9</v>
      </c>
      <c r="C5905" s="1142">
        <v>3</v>
      </c>
      <c r="D5905" s="1142">
        <v>4</v>
      </c>
      <c r="E5905" s="1142">
        <v>4</v>
      </c>
      <c r="F5905" s="1143" t="str">
        <f t="shared" si="184"/>
        <v>02.09.03.04.004</v>
      </c>
      <c r="G5905" s="1144"/>
      <c r="H5905" s="1142" t="s">
        <v>6310</v>
      </c>
      <c r="J5905" s="1142" t="str">
        <f t="shared" si="185"/>
        <v>02.09.03.04.004 Cambustion Tube</v>
      </c>
    </row>
    <row r="5906" spans="1:10" x14ac:dyDescent="0.25">
      <c r="A5906" s="1142">
        <v>2</v>
      </c>
      <c r="B5906" s="1142">
        <v>9</v>
      </c>
      <c r="C5906" s="1142">
        <v>3</v>
      </c>
      <c r="D5906" s="1142">
        <v>4</v>
      </c>
      <c r="E5906" s="1142">
        <v>5</v>
      </c>
      <c r="F5906" s="1143" t="str">
        <f t="shared" si="184"/>
        <v>02.09.03.04.005</v>
      </c>
      <c r="G5906" s="1144"/>
      <c r="H5906" s="1142" t="s">
        <v>6311</v>
      </c>
      <c r="J5906" s="1142" t="str">
        <f t="shared" si="185"/>
        <v>02.09.03.04.005 Vacuum System</v>
      </c>
    </row>
    <row r="5907" spans="1:10" x14ac:dyDescent="0.25">
      <c r="A5907" s="1142">
        <v>2</v>
      </c>
      <c r="B5907" s="1142">
        <v>9</v>
      </c>
      <c r="C5907" s="1142">
        <v>3</v>
      </c>
      <c r="D5907" s="1142">
        <v>4</v>
      </c>
      <c r="E5907" s="1142">
        <v>6</v>
      </c>
      <c r="F5907" s="1143" t="str">
        <f t="shared" si="184"/>
        <v>02.09.03.04.006</v>
      </c>
      <c r="G5907" s="1144"/>
      <c r="H5907" s="1142" t="s">
        <v>6312</v>
      </c>
      <c r="J5907" s="1142" t="str">
        <f t="shared" si="185"/>
        <v>02.09.03.04.006 Dewar</v>
      </c>
    </row>
    <row r="5908" spans="1:10" x14ac:dyDescent="0.25">
      <c r="A5908" s="1142">
        <v>2</v>
      </c>
      <c r="B5908" s="1142">
        <v>9</v>
      </c>
      <c r="C5908" s="1142">
        <v>3</v>
      </c>
      <c r="D5908" s="1142">
        <v>4</v>
      </c>
      <c r="E5908" s="1142">
        <v>7</v>
      </c>
      <c r="F5908" s="1143" t="str">
        <f t="shared" si="184"/>
        <v>02.09.03.04.007</v>
      </c>
      <c r="G5908" s="1144"/>
      <c r="H5908" s="1142" t="s">
        <v>6313</v>
      </c>
      <c r="J5908" s="1142" t="str">
        <f t="shared" si="185"/>
        <v>02.09.03.04.007 Regulator Pemanas</v>
      </c>
    </row>
    <row r="5909" spans="1:10" x14ac:dyDescent="0.25">
      <c r="A5909" s="1142">
        <v>2</v>
      </c>
      <c r="B5909" s="1142">
        <v>9</v>
      </c>
      <c r="C5909" s="1142">
        <v>3</v>
      </c>
      <c r="D5909" s="1142">
        <v>4</v>
      </c>
      <c r="E5909" s="1142">
        <v>8</v>
      </c>
      <c r="F5909" s="1143" t="str">
        <f t="shared" si="184"/>
        <v>02.09.03.04.008</v>
      </c>
      <c r="G5909" s="1144"/>
      <c r="H5909" s="1142" t="s">
        <v>6314</v>
      </c>
      <c r="J5909" s="1142" t="str">
        <f t="shared" si="185"/>
        <v>02.09.03.04.008 Pemanas Jaket</v>
      </c>
    </row>
    <row r="5910" spans="1:10" x14ac:dyDescent="0.25">
      <c r="A5910" s="1142">
        <v>2</v>
      </c>
      <c r="B5910" s="1142">
        <v>9</v>
      </c>
      <c r="C5910" s="1142">
        <v>3</v>
      </c>
      <c r="D5910" s="1142">
        <v>4</v>
      </c>
      <c r="E5910" s="1142">
        <v>9</v>
      </c>
      <c r="F5910" s="1143" t="str">
        <f t="shared" si="184"/>
        <v>02.09.03.04.009</v>
      </c>
      <c r="G5910" s="1144"/>
      <c r="H5910" s="1142" t="s">
        <v>6315</v>
      </c>
      <c r="J5910" s="1142" t="str">
        <f t="shared" si="185"/>
        <v>02.09.03.04.009 Speed Dyana Mixer</v>
      </c>
    </row>
    <row r="5911" spans="1:10" x14ac:dyDescent="0.25">
      <c r="A5911" s="1142">
        <v>2</v>
      </c>
      <c r="B5911" s="1142">
        <v>9</v>
      </c>
      <c r="C5911" s="1142">
        <v>3</v>
      </c>
      <c r="D5911" s="1142">
        <v>4</v>
      </c>
      <c r="E5911" s="1142">
        <v>10</v>
      </c>
      <c r="F5911" s="1143" t="str">
        <f t="shared" si="184"/>
        <v>02.09.03.04.010</v>
      </c>
      <c r="G5911" s="1144"/>
      <c r="H5911" s="1142" t="s">
        <v>6316</v>
      </c>
      <c r="J5911" s="1142" t="str">
        <f t="shared" si="185"/>
        <v>02.09.03.04.010 Srystal Growing + Cutter Mach</v>
      </c>
    </row>
    <row r="5912" spans="1:10" x14ac:dyDescent="0.25">
      <c r="A5912" s="1142">
        <v>2</v>
      </c>
      <c r="B5912" s="1142">
        <v>9</v>
      </c>
      <c r="C5912" s="1142">
        <v>3</v>
      </c>
      <c r="D5912" s="1142">
        <v>4</v>
      </c>
      <c r="E5912" s="1142">
        <v>11</v>
      </c>
      <c r="F5912" s="1143" t="str">
        <f t="shared" si="184"/>
        <v>02.09.03.04.011</v>
      </c>
      <c r="G5912" s="1144"/>
      <c r="H5912" s="1142" t="s">
        <v>6317</v>
      </c>
      <c r="J5912" s="1142" t="str">
        <f t="shared" si="185"/>
        <v>02.09.03.04.011 Instrument Probe/Sensor A Lain-lain</v>
      </c>
    </row>
    <row r="5913" spans="1:10" x14ac:dyDescent="0.25">
      <c r="A5913" s="1142">
        <v>2</v>
      </c>
      <c r="B5913" s="1142">
        <v>9</v>
      </c>
      <c r="C5913" s="1142">
        <v>3</v>
      </c>
      <c r="D5913" s="1142">
        <v>5</v>
      </c>
      <c r="E5913" s="1142">
        <v>1</v>
      </c>
      <c r="F5913" s="1143" t="str">
        <f t="shared" si="184"/>
        <v>02.09.03.05.001</v>
      </c>
      <c r="G5913" s="1144"/>
      <c r="H5913" s="1142" t="s">
        <v>6318</v>
      </c>
      <c r="J5913" s="1142" t="str">
        <f t="shared" si="185"/>
        <v>02.09.03.05.001 Burette</v>
      </c>
    </row>
    <row r="5914" spans="1:10" x14ac:dyDescent="0.25">
      <c r="A5914" s="1142">
        <v>2</v>
      </c>
      <c r="B5914" s="1142">
        <v>9</v>
      </c>
      <c r="C5914" s="1142">
        <v>3</v>
      </c>
      <c r="D5914" s="1142">
        <v>5</v>
      </c>
      <c r="E5914" s="1142">
        <v>2</v>
      </c>
      <c r="F5914" s="1143" t="str">
        <f t="shared" si="184"/>
        <v>02.09.03.05.002</v>
      </c>
      <c r="G5914" s="1144"/>
      <c r="H5914" s="1142" t="s">
        <v>6319</v>
      </c>
      <c r="J5914" s="1142" t="str">
        <f t="shared" si="185"/>
        <v>02.09.03.05.002 Automatic Burelle</v>
      </c>
    </row>
    <row r="5915" spans="1:10" x14ac:dyDescent="0.25">
      <c r="A5915" s="1142">
        <v>2</v>
      </c>
      <c r="B5915" s="1142">
        <v>9</v>
      </c>
      <c r="C5915" s="1142">
        <v>3</v>
      </c>
      <c r="D5915" s="1142">
        <v>5</v>
      </c>
      <c r="E5915" s="1142">
        <v>3</v>
      </c>
      <c r="F5915" s="1143" t="str">
        <f t="shared" si="184"/>
        <v>02.09.03.05.003</v>
      </c>
      <c r="G5915" s="1144"/>
      <c r="H5915" s="1142" t="s">
        <v>6320</v>
      </c>
      <c r="J5915" s="1142" t="str">
        <f t="shared" si="185"/>
        <v>02.09.03.05.003 Pipette Epperdort</v>
      </c>
    </row>
    <row r="5916" spans="1:10" x14ac:dyDescent="0.25">
      <c r="A5916" s="1142">
        <v>2</v>
      </c>
      <c r="B5916" s="1142">
        <v>9</v>
      </c>
      <c r="C5916" s="1142">
        <v>3</v>
      </c>
      <c r="D5916" s="1142">
        <v>5</v>
      </c>
      <c r="E5916" s="1142">
        <v>4</v>
      </c>
      <c r="F5916" s="1143" t="str">
        <f t="shared" si="184"/>
        <v>02.09.03.05.004</v>
      </c>
      <c r="G5916" s="1144"/>
      <c r="H5916" s="1142" t="s">
        <v>6321</v>
      </c>
      <c r="J5916" s="1142" t="str">
        <f t="shared" si="185"/>
        <v>02.09.03.05.004 Microlitre Piperdirt</v>
      </c>
    </row>
    <row r="5917" spans="1:10" x14ac:dyDescent="0.25">
      <c r="A5917" s="1142">
        <v>2</v>
      </c>
      <c r="B5917" s="1142">
        <v>9</v>
      </c>
      <c r="C5917" s="1142">
        <v>3</v>
      </c>
      <c r="D5917" s="1142">
        <v>5</v>
      </c>
      <c r="E5917" s="1142">
        <v>5</v>
      </c>
      <c r="F5917" s="1143" t="str">
        <f t="shared" si="184"/>
        <v>02.09.03.05.005</v>
      </c>
      <c r="G5917" s="1144"/>
      <c r="H5917" s="1142" t="s">
        <v>6322</v>
      </c>
      <c r="J5917" s="1142" t="str">
        <f t="shared" si="185"/>
        <v>02.09.03.05.005 Large Glass Vessel (Kataslitye Low Exchange)</v>
      </c>
    </row>
    <row r="5918" spans="1:10" x14ac:dyDescent="0.25">
      <c r="A5918" s="1142">
        <v>2</v>
      </c>
      <c r="B5918" s="1142">
        <v>9</v>
      </c>
      <c r="C5918" s="1142">
        <v>3</v>
      </c>
      <c r="D5918" s="1142">
        <v>5</v>
      </c>
      <c r="E5918" s="1142">
        <v>6</v>
      </c>
      <c r="F5918" s="1143" t="str">
        <f t="shared" si="184"/>
        <v>02.09.03.05.006</v>
      </c>
      <c r="G5918" s="1144"/>
      <c r="H5918" s="1142" t="s">
        <v>6323</v>
      </c>
      <c r="J5918" s="1142" t="str">
        <f t="shared" si="185"/>
        <v>02.09.03.05.006 Water Chiller</v>
      </c>
    </row>
    <row r="5919" spans="1:10" x14ac:dyDescent="0.25">
      <c r="A5919" s="1142">
        <v>2</v>
      </c>
      <c r="B5919" s="1142">
        <v>9</v>
      </c>
      <c r="C5919" s="1142">
        <v>3</v>
      </c>
      <c r="D5919" s="1142">
        <v>5</v>
      </c>
      <c r="E5919" s="1142">
        <v>7</v>
      </c>
      <c r="F5919" s="1143" t="str">
        <f t="shared" si="184"/>
        <v>02.09.03.05.007</v>
      </c>
      <c r="G5919" s="1144"/>
      <c r="H5919" s="1142" t="s">
        <v>6324</v>
      </c>
      <c r="J5919" s="1142" t="str">
        <f t="shared" si="185"/>
        <v>02.09.03.05.007 Dessiccator</v>
      </c>
    </row>
    <row r="5920" spans="1:10" x14ac:dyDescent="0.25">
      <c r="A5920" s="1142">
        <v>2</v>
      </c>
      <c r="B5920" s="1142">
        <v>9</v>
      </c>
      <c r="C5920" s="1142">
        <v>3</v>
      </c>
      <c r="D5920" s="1142">
        <v>5</v>
      </c>
      <c r="E5920" s="1142">
        <v>8</v>
      </c>
      <c r="F5920" s="1143" t="str">
        <f t="shared" si="184"/>
        <v>02.09.03.05.008</v>
      </c>
      <c r="G5920" s="1144"/>
      <c r="H5920" s="1142" t="s">
        <v>6325</v>
      </c>
      <c r="J5920" s="1142" t="str">
        <f t="shared" si="185"/>
        <v>02.09.03.05.008 Cendensor (Liebig Davis, Dimrot, Spiral, Alhm)</v>
      </c>
    </row>
    <row r="5921" spans="1:10" x14ac:dyDescent="0.25">
      <c r="A5921" s="1142">
        <v>2</v>
      </c>
      <c r="B5921" s="1142">
        <v>9</v>
      </c>
      <c r="C5921" s="1142">
        <v>3</v>
      </c>
      <c r="D5921" s="1142">
        <v>5</v>
      </c>
      <c r="E5921" s="1142">
        <v>9</v>
      </c>
      <c r="F5921" s="1143" t="str">
        <f t="shared" si="184"/>
        <v>02.09.03.05.009</v>
      </c>
      <c r="G5921" s="1144"/>
      <c r="H5921" s="1142" t="s">
        <v>6326</v>
      </c>
      <c r="J5921" s="1142" t="str">
        <f t="shared" si="185"/>
        <v>02.09.03.05.009 Soxhel Extrator</v>
      </c>
    </row>
    <row r="5922" spans="1:10" x14ac:dyDescent="0.25">
      <c r="A5922" s="1142">
        <v>2</v>
      </c>
      <c r="B5922" s="1142">
        <v>9</v>
      </c>
      <c r="C5922" s="1142">
        <v>3</v>
      </c>
      <c r="D5922" s="1142">
        <v>5</v>
      </c>
      <c r="E5922" s="1142">
        <v>10</v>
      </c>
      <c r="F5922" s="1143" t="str">
        <f t="shared" si="184"/>
        <v>02.09.03.05.010</v>
      </c>
      <c r="G5922" s="1144"/>
      <c r="H5922" s="1142" t="s">
        <v>6327</v>
      </c>
      <c r="J5922" s="1142" t="str">
        <f t="shared" si="185"/>
        <v>02.09.03.05.010 Crucible (Quartz, Porcelin)</v>
      </c>
    </row>
    <row r="5923" spans="1:10" x14ac:dyDescent="0.25">
      <c r="A5923" s="1142">
        <v>2</v>
      </c>
      <c r="B5923" s="1142">
        <v>9</v>
      </c>
      <c r="C5923" s="1142">
        <v>3</v>
      </c>
      <c r="D5923" s="1142">
        <v>5</v>
      </c>
      <c r="E5923" s="1142">
        <v>11</v>
      </c>
      <c r="F5923" s="1143" t="str">
        <f t="shared" si="184"/>
        <v>02.09.03.05.011</v>
      </c>
      <c r="G5923" s="1144"/>
      <c r="H5923" s="1142" t="s">
        <v>6328</v>
      </c>
      <c r="J5923" s="1142" t="str">
        <f t="shared" si="185"/>
        <v>02.09.03.05.011 Curcible (Nickel, etc)</v>
      </c>
    </row>
    <row r="5924" spans="1:10" x14ac:dyDescent="0.25">
      <c r="A5924" s="1142">
        <v>2</v>
      </c>
      <c r="B5924" s="1142">
        <v>9</v>
      </c>
      <c r="C5924" s="1142">
        <v>3</v>
      </c>
      <c r="D5924" s="1142">
        <v>5</v>
      </c>
      <c r="E5924" s="1142">
        <v>12</v>
      </c>
      <c r="F5924" s="1143" t="str">
        <f t="shared" si="184"/>
        <v>02.09.03.05.012</v>
      </c>
      <c r="G5924" s="1144"/>
      <c r="H5924" s="1142" t="s">
        <v>6329</v>
      </c>
      <c r="J5924" s="1142" t="str">
        <f t="shared" si="185"/>
        <v>02.09.03.05.012 Mortar Porcelin</v>
      </c>
    </row>
    <row r="5925" spans="1:10" x14ac:dyDescent="0.25">
      <c r="A5925" s="1142">
        <v>2</v>
      </c>
      <c r="B5925" s="1142">
        <v>9</v>
      </c>
      <c r="C5925" s="1142">
        <v>3</v>
      </c>
      <c r="D5925" s="1142">
        <v>5</v>
      </c>
      <c r="E5925" s="1142">
        <v>13</v>
      </c>
      <c r="F5925" s="1143" t="str">
        <f t="shared" si="184"/>
        <v>02.09.03.05.013</v>
      </c>
      <c r="G5925" s="1144"/>
      <c r="H5925" s="1142" t="s">
        <v>6330</v>
      </c>
      <c r="J5925" s="1142" t="str">
        <f t="shared" si="185"/>
        <v>02.09.03.05.013 Integrated Circuit Taster (IC Taster)</v>
      </c>
    </row>
    <row r="5926" spans="1:10" x14ac:dyDescent="0.25">
      <c r="A5926" s="1142">
        <v>2</v>
      </c>
      <c r="B5926" s="1142">
        <v>9</v>
      </c>
      <c r="C5926" s="1142">
        <v>3</v>
      </c>
      <c r="D5926" s="1142">
        <v>5</v>
      </c>
      <c r="E5926" s="1142">
        <v>14</v>
      </c>
      <c r="F5926" s="1143" t="str">
        <f t="shared" si="184"/>
        <v>02.09.03.05.014</v>
      </c>
      <c r="G5926" s="1144"/>
      <c r="H5926" s="1142" t="s">
        <v>6331</v>
      </c>
      <c r="J5926" s="1142" t="str">
        <f t="shared" si="185"/>
        <v>02.09.03.05.014 Beaker</v>
      </c>
    </row>
    <row r="5927" spans="1:10" x14ac:dyDescent="0.25">
      <c r="A5927" s="1142">
        <v>2</v>
      </c>
      <c r="B5927" s="1142">
        <v>9</v>
      </c>
      <c r="C5927" s="1142">
        <v>3</v>
      </c>
      <c r="D5927" s="1142">
        <v>5</v>
      </c>
      <c r="E5927" s="1142">
        <v>15</v>
      </c>
      <c r="F5927" s="1143" t="str">
        <f t="shared" si="184"/>
        <v>02.09.03.05.015</v>
      </c>
      <c r="G5927" s="1144"/>
      <c r="H5927" s="1142" t="s">
        <v>6332</v>
      </c>
      <c r="J5927" s="1142" t="str">
        <f t="shared" si="185"/>
        <v>02.09.03.05.015 Flask</v>
      </c>
    </row>
    <row r="5928" spans="1:10" x14ac:dyDescent="0.25">
      <c r="A5928" s="1142">
        <v>2</v>
      </c>
      <c r="B5928" s="1142">
        <v>9</v>
      </c>
      <c r="C5928" s="1142">
        <v>3</v>
      </c>
      <c r="D5928" s="1142">
        <v>5</v>
      </c>
      <c r="E5928" s="1142">
        <v>16</v>
      </c>
      <c r="F5928" s="1143" t="str">
        <f t="shared" si="184"/>
        <v>02.09.03.05.016</v>
      </c>
      <c r="G5928" s="1144"/>
      <c r="H5928" s="1142" t="s">
        <v>6333</v>
      </c>
      <c r="J5928" s="1142" t="str">
        <f t="shared" si="185"/>
        <v>02.09.03.05.016 Botle Aspirator</v>
      </c>
    </row>
    <row r="5929" spans="1:10" x14ac:dyDescent="0.25">
      <c r="A5929" s="1142">
        <v>2</v>
      </c>
      <c r="B5929" s="1142">
        <v>9</v>
      </c>
      <c r="C5929" s="1142">
        <v>3</v>
      </c>
      <c r="D5929" s="1142">
        <v>5</v>
      </c>
      <c r="E5929" s="1142">
        <v>17</v>
      </c>
      <c r="F5929" s="1143" t="str">
        <f t="shared" si="184"/>
        <v>02.09.03.05.017</v>
      </c>
      <c r="G5929" s="1144"/>
      <c r="H5929" s="1142" t="s">
        <v>6334</v>
      </c>
      <c r="J5929" s="1142" t="str">
        <f t="shared" si="185"/>
        <v>02.09.03.05.017 Retort</v>
      </c>
    </row>
    <row r="5930" spans="1:10" x14ac:dyDescent="0.25">
      <c r="A5930" s="1142">
        <v>2</v>
      </c>
      <c r="B5930" s="1142">
        <v>9</v>
      </c>
      <c r="C5930" s="1142">
        <v>3</v>
      </c>
      <c r="D5930" s="1142">
        <v>5</v>
      </c>
      <c r="E5930" s="1142">
        <v>18</v>
      </c>
      <c r="F5930" s="1143" t="str">
        <f t="shared" si="184"/>
        <v>02.09.03.05.018</v>
      </c>
      <c r="G5930" s="1144"/>
      <c r="H5930" s="1142" t="s">
        <v>6335</v>
      </c>
      <c r="J5930" s="1142" t="str">
        <f t="shared" si="185"/>
        <v>02.09.03.05.018 Funnel</v>
      </c>
    </row>
    <row r="5931" spans="1:10" x14ac:dyDescent="0.25">
      <c r="A5931" s="1142">
        <v>2</v>
      </c>
      <c r="B5931" s="1142">
        <v>9</v>
      </c>
      <c r="C5931" s="1142">
        <v>3</v>
      </c>
      <c r="D5931" s="1142">
        <v>5</v>
      </c>
      <c r="E5931" s="1142">
        <v>19</v>
      </c>
      <c r="F5931" s="1143" t="str">
        <f t="shared" si="184"/>
        <v>02.09.03.05.019</v>
      </c>
      <c r="G5931" s="1144"/>
      <c r="H5931" s="1142" t="s">
        <v>6336</v>
      </c>
      <c r="J5931" s="1142" t="str">
        <f t="shared" si="185"/>
        <v>02.09.03.05.019 Safety Can</v>
      </c>
    </row>
    <row r="5932" spans="1:10" x14ac:dyDescent="0.25">
      <c r="A5932" s="1142">
        <v>2</v>
      </c>
      <c r="B5932" s="1142">
        <v>9</v>
      </c>
      <c r="C5932" s="1142">
        <v>3</v>
      </c>
      <c r="D5932" s="1142">
        <v>5</v>
      </c>
      <c r="E5932" s="1142">
        <v>20</v>
      </c>
      <c r="F5932" s="1143" t="str">
        <f t="shared" si="184"/>
        <v>02.09.03.05.020</v>
      </c>
      <c r="G5932" s="1144"/>
      <c r="H5932" s="1142" t="s">
        <v>6337</v>
      </c>
      <c r="J5932" s="1142" t="str">
        <f t="shared" si="185"/>
        <v>02.09.03.05.020 Safety Container/Jerrican</v>
      </c>
    </row>
    <row r="5933" spans="1:10" x14ac:dyDescent="0.25">
      <c r="A5933" s="1142">
        <v>2</v>
      </c>
      <c r="B5933" s="1142">
        <v>9</v>
      </c>
      <c r="C5933" s="1142">
        <v>3</v>
      </c>
      <c r="D5933" s="1142">
        <v>5</v>
      </c>
      <c r="E5933" s="1142">
        <v>21</v>
      </c>
      <c r="F5933" s="1143" t="str">
        <f t="shared" si="184"/>
        <v>02.09.03.05.021</v>
      </c>
      <c r="G5933" s="1144"/>
      <c r="H5933" s="1142" t="s">
        <v>6338</v>
      </c>
      <c r="J5933" s="1142" t="str">
        <f t="shared" si="185"/>
        <v>02.09.03.05.021 Safety Container</v>
      </c>
    </row>
    <row r="5934" spans="1:10" x14ac:dyDescent="0.25">
      <c r="A5934" s="1142">
        <v>2</v>
      </c>
      <c r="B5934" s="1142">
        <v>9</v>
      </c>
      <c r="C5934" s="1142">
        <v>3</v>
      </c>
      <c r="D5934" s="1142">
        <v>5</v>
      </c>
      <c r="E5934" s="1142">
        <v>22</v>
      </c>
      <c r="F5934" s="1143" t="str">
        <f t="shared" si="184"/>
        <v>02.09.03.05.022</v>
      </c>
      <c r="G5934" s="1144"/>
      <c r="H5934" s="1142" t="s">
        <v>6339</v>
      </c>
      <c r="J5934" s="1142" t="str">
        <f t="shared" si="185"/>
        <v>02.09.03.05.022 Tank</v>
      </c>
    </row>
    <row r="5935" spans="1:10" x14ac:dyDescent="0.25">
      <c r="A5935" s="1142">
        <v>2</v>
      </c>
      <c r="B5935" s="1142">
        <v>9</v>
      </c>
      <c r="C5935" s="1142">
        <v>3</v>
      </c>
      <c r="D5935" s="1142">
        <v>5</v>
      </c>
      <c r="E5935" s="1142">
        <v>23</v>
      </c>
      <c r="F5935" s="1143" t="str">
        <f t="shared" si="184"/>
        <v>02.09.03.05.023</v>
      </c>
      <c r="G5935" s="1144"/>
      <c r="H5935" s="1142" t="s">
        <v>6340</v>
      </c>
      <c r="J5935" s="1142" t="str">
        <f t="shared" si="185"/>
        <v>02.09.03.05.023 Glassware Plastik/Utensils Lain-lain</v>
      </c>
    </row>
    <row r="5936" spans="1:10" x14ac:dyDescent="0.25">
      <c r="A5936" s="1142">
        <v>2</v>
      </c>
      <c r="B5936" s="1142">
        <v>9</v>
      </c>
      <c r="C5936" s="1142">
        <v>3</v>
      </c>
      <c r="D5936" s="1142">
        <v>6</v>
      </c>
      <c r="E5936" s="1142">
        <v>1</v>
      </c>
      <c r="F5936" s="1143" t="str">
        <f t="shared" si="184"/>
        <v>02.09.03.06.001</v>
      </c>
      <c r="G5936" s="1144"/>
      <c r="H5936" s="1142" t="s">
        <v>6341</v>
      </c>
      <c r="J5936" s="1142" t="str">
        <f t="shared" si="185"/>
        <v>02.09.03.06.001 Generator Set (Lab Scale)</v>
      </c>
    </row>
    <row r="5937" spans="1:10" x14ac:dyDescent="0.25">
      <c r="A5937" s="1142">
        <v>2</v>
      </c>
      <c r="B5937" s="1142">
        <v>9</v>
      </c>
      <c r="C5937" s="1142">
        <v>3</v>
      </c>
      <c r="D5937" s="1142">
        <v>6</v>
      </c>
      <c r="E5937" s="1142">
        <v>2</v>
      </c>
      <c r="F5937" s="1143" t="str">
        <f t="shared" si="184"/>
        <v>02.09.03.06.002</v>
      </c>
      <c r="G5937" s="1144"/>
      <c r="H5937" s="1142" t="s">
        <v>6342</v>
      </c>
      <c r="J5937" s="1142" t="str">
        <f t="shared" si="185"/>
        <v>02.09.03.06.002 Ear (Protecting) Muff</v>
      </c>
    </row>
    <row r="5938" spans="1:10" x14ac:dyDescent="0.25">
      <c r="A5938" s="1142">
        <v>2</v>
      </c>
      <c r="B5938" s="1142">
        <v>9</v>
      </c>
      <c r="C5938" s="1142">
        <v>3</v>
      </c>
      <c r="D5938" s="1142">
        <v>6</v>
      </c>
      <c r="E5938" s="1142">
        <v>3</v>
      </c>
      <c r="F5938" s="1143" t="str">
        <f t="shared" si="184"/>
        <v>02.09.03.06.003</v>
      </c>
      <c r="G5938" s="1144"/>
      <c r="H5938" s="1142" t="s">
        <v>6343</v>
      </c>
      <c r="J5938" s="1142" t="str">
        <f t="shared" si="185"/>
        <v>02.09.03.06.003 Eye Geoggles</v>
      </c>
    </row>
    <row r="5939" spans="1:10" x14ac:dyDescent="0.25">
      <c r="A5939" s="1142">
        <v>2</v>
      </c>
      <c r="B5939" s="1142">
        <v>9</v>
      </c>
      <c r="C5939" s="1142">
        <v>3</v>
      </c>
      <c r="D5939" s="1142">
        <v>6</v>
      </c>
      <c r="E5939" s="1142">
        <v>4</v>
      </c>
      <c r="F5939" s="1143" t="str">
        <f t="shared" si="184"/>
        <v>02.09.03.06.004</v>
      </c>
      <c r="G5939" s="1144"/>
      <c r="H5939" s="1142" t="s">
        <v>6344</v>
      </c>
      <c r="J5939" s="1142" t="str">
        <f t="shared" si="185"/>
        <v>02.09.03.06.004 Face Shiled (Form Radiant Heat Spork)</v>
      </c>
    </row>
    <row r="5940" spans="1:10" x14ac:dyDescent="0.25">
      <c r="A5940" s="1142">
        <v>2</v>
      </c>
      <c r="B5940" s="1142">
        <v>9</v>
      </c>
      <c r="C5940" s="1142">
        <v>3</v>
      </c>
      <c r="D5940" s="1142">
        <v>6</v>
      </c>
      <c r="E5940" s="1142">
        <v>5</v>
      </c>
      <c r="F5940" s="1143" t="str">
        <f t="shared" si="184"/>
        <v>02.09.03.06.005</v>
      </c>
      <c r="G5940" s="1144"/>
      <c r="H5940" s="1142" t="s">
        <v>6345</v>
      </c>
      <c r="J5940" s="1142" t="str">
        <f t="shared" si="185"/>
        <v>02.09.03.06.005 Anti Dust &amp; Taxic Fume Reapirator</v>
      </c>
    </row>
    <row r="5941" spans="1:10" x14ac:dyDescent="0.25">
      <c r="A5941" s="1142">
        <v>2</v>
      </c>
      <c r="B5941" s="1142">
        <v>9</v>
      </c>
      <c r="C5941" s="1142">
        <v>3</v>
      </c>
      <c r="D5941" s="1142">
        <v>6</v>
      </c>
      <c r="E5941" s="1142">
        <v>6</v>
      </c>
      <c r="F5941" s="1143" t="str">
        <f t="shared" si="184"/>
        <v>02.09.03.06.006</v>
      </c>
      <c r="G5941" s="1144"/>
      <c r="H5941" s="1142" t="s">
        <v>6346</v>
      </c>
      <c r="J5941" s="1142" t="str">
        <f t="shared" si="185"/>
        <v>02.09.03.06.006 Eyewash Station</v>
      </c>
    </row>
    <row r="5942" spans="1:10" x14ac:dyDescent="0.25">
      <c r="A5942" s="1142">
        <v>2</v>
      </c>
      <c r="B5942" s="1142">
        <v>9</v>
      </c>
      <c r="C5942" s="1142">
        <v>3</v>
      </c>
      <c r="D5942" s="1142">
        <v>6</v>
      </c>
      <c r="E5942" s="1142">
        <v>7</v>
      </c>
      <c r="F5942" s="1143" t="str">
        <f t="shared" si="184"/>
        <v>02.09.03.06.007</v>
      </c>
      <c r="G5942" s="1144"/>
      <c r="H5942" s="1142" t="s">
        <v>6347</v>
      </c>
      <c r="J5942" s="1142" t="str">
        <f t="shared" si="185"/>
        <v>02.09.03.06.007 Hot Cell</v>
      </c>
    </row>
    <row r="5943" spans="1:10" x14ac:dyDescent="0.25">
      <c r="A5943" s="1142">
        <v>2</v>
      </c>
      <c r="B5943" s="1142">
        <v>9</v>
      </c>
      <c r="C5943" s="1142">
        <v>3</v>
      </c>
      <c r="D5943" s="1142">
        <v>6</v>
      </c>
      <c r="E5943" s="1142">
        <v>8</v>
      </c>
      <c r="F5943" s="1143" t="str">
        <f t="shared" si="184"/>
        <v>02.09.03.06.008</v>
      </c>
      <c r="G5943" s="1144"/>
      <c r="H5943" s="1142" t="s">
        <v>6348</v>
      </c>
      <c r="J5943" s="1142" t="str">
        <f t="shared" si="185"/>
        <v>02.09.03.06.008 Lead Glass Mindow</v>
      </c>
    </row>
    <row r="5944" spans="1:10" x14ac:dyDescent="0.25">
      <c r="A5944" s="1142">
        <v>2</v>
      </c>
      <c r="B5944" s="1142">
        <v>9</v>
      </c>
      <c r="C5944" s="1142">
        <v>3</v>
      </c>
      <c r="D5944" s="1142">
        <v>6</v>
      </c>
      <c r="E5944" s="1142">
        <v>9</v>
      </c>
      <c r="F5944" s="1143" t="str">
        <f t="shared" si="184"/>
        <v>02.09.03.06.009</v>
      </c>
      <c r="G5944" s="1144"/>
      <c r="H5944" s="1142" t="s">
        <v>6349</v>
      </c>
      <c r="J5944" s="1142" t="str">
        <f t="shared" si="185"/>
        <v>02.09.03.06.009 FPM Target Holder Assembly</v>
      </c>
    </row>
    <row r="5945" spans="1:10" x14ac:dyDescent="0.25">
      <c r="A5945" s="1142">
        <v>2</v>
      </c>
      <c r="B5945" s="1142">
        <v>9</v>
      </c>
      <c r="C5945" s="1142">
        <v>3</v>
      </c>
      <c r="D5945" s="1142">
        <v>6</v>
      </c>
      <c r="E5945" s="1142">
        <v>10</v>
      </c>
      <c r="F5945" s="1143" t="str">
        <f t="shared" si="184"/>
        <v>02.09.03.06.010</v>
      </c>
      <c r="G5945" s="1144"/>
      <c r="H5945" s="1142" t="s">
        <v>6350</v>
      </c>
      <c r="J5945" s="1142" t="str">
        <f t="shared" si="185"/>
        <v>02.09.03.06.010 WNP Hook</v>
      </c>
    </row>
    <row r="5946" spans="1:10" x14ac:dyDescent="0.25">
      <c r="A5946" s="1142">
        <v>2</v>
      </c>
      <c r="B5946" s="1142">
        <v>9</v>
      </c>
      <c r="C5946" s="1142">
        <v>3</v>
      </c>
      <c r="D5946" s="1142">
        <v>6</v>
      </c>
      <c r="E5946" s="1142">
        <v>11</v>
      </c>
      <c r="F5946" s="1143" t="str">
        <f t="shared" si="184"/>
        <v>02.09.03.06.011</v>
      </c>
      <c r="G5946" s="1144"/>
      <c r="H5946" s="1142" t="s">
        <v>6351</v>
      </c>
      <c r="J5946" s="1142" t="str">
        <f t="shared" si="185"/>
        <v>02.09.03.06.011 Fire Extinguisher</v>
      </c>
    </row>
    <row r="5947" spans="1:10" x14ac:dyDescent="0.25">
      <c r="A5947" s="1142">
        <v>2</v>
      </c>
      <c r="B5947" s="1142">
        <v>9</v>
      </c>
      <c r="C5947" s="1142">
        <v>3</v>
      </c>
      <c r="D5947" s="1142">
        <v>6</v>
      </c>
      <c r="E5947" s="1142">
        <v>12</v>
      </c>
      <c r="F5947" s="1143" t="str">
        <f t="shared" si="184"/>
        <v>02.09.03.06.012</v>
      </c>
      <c r="G5947" s="1144"/>
      <c r="H5947" s="1142" t="s">
        <v>6352</v>
      </c>
      <c r="J5947" s="1142" t="str">
        <f t="shared" si="185"/>
        <v>02.09.03.06.012 Fire Extinguisher Carlage</v>
      </c>
    </row>
    <row r="5948" spans="1:10" x14ac:dyDescent="0.25">
      <c r="A5948" s="1142">
        <v>2</v>
      </c>
      <c r="B5948" s="1142">
        <v>9</v>
      </c>
      <c r="C5948" s="1142">
        <v>3</v>
      </c>
      <c r="D5948" s="1142">
        <v>6</v>
      </c>
      <c r="E5948" s="1142">
        <v>13</v>
      </c>
      <c r="F5948" s="1143" t="str">
        <f t="shared" si="184"/>
        <v>02.09.03.06.013</v>
      </c>
      <c r="G5948" s="1144"/>
      <c r="H5948" s="1142" t="s">
        <v>6353</v>
      </c>
      <c r="J5948" s="1142" t="str">
        <f t="shared" si="185"/>
        <v>02.09.03.06.013 Capsule Handling Toll &amp; LA</v>
      </c>
    </row>
    <row r="5949" spans="1:10" x14ac:dyDescent="0.25">
      <c r="A5949" s="1142">
        <v>2</v>
      </c>
      <c r="B5949" s="1142">
        <v>9</v>
      </c>
      <c r="C5949" s="1142">
        <v>3</v>
      </c>
      <c r="D5949" s="1142">
        <v>6</v>
      </c>
      <c r="E5949" s="1142">
        <v>14</v>
      </c>
      <c r="F5949" s="1143" t="str">
        <f t="shared" si="184"/>
        <v>02.09.03.06.014</v>
      </c>
      <c r="G5949" s="1144"/>
      <c r="H5949" s="1142" t="s">
        <v>6354</v>
      </c>
      <c r="J5949" s="1142" t="str">
        <f t="shared" si="185"/>
        <v>02.09.03.06.014 Isotop Stringer</v>
      </c>
    </row>
    <row r="5950" spans="1:10" x14ac:dyDescent="0.25">
      <c r="A5950" s="1142">
        <v>2</v>
      </c>
      <c r="B5950" s="1142">
        <v>9</v>
      </c>
      <c r="C5950" s="1142">
        <v>3</v>
      </c>
      <c r="D5950" s="1142">
        <v>6</v>
      </c>
      <c r="E5950" s="1142">
        <v>15</v>
      </c>
      <c r="F5950" s="1143" t="str">
        <f t="shared" si="184"/>
        <v>02.09.03.06.015</v>
      </c>
      <c r="G5950" s="1144"/>
      <c r="H5950" s="1142" t="s">
        <v>6355</v>
      </c>
      <c r="J5950" s="1142" t="str">
        <f t="shared" si="185"/>
        <v>02.09.03.06.015 In Pool Holder for Stringer</v>
      </c>
    </row>
    <row r="5951" spans="1:10" x14ac:dyDescent="0.25">
      <c r="A5951" s="1142">
        <v>2</v>
      </c>
      <c r="B5951" s="1142">
        <v>9</v>
      </c>
      <c r="C5951" s="1142">
        <v>3</v>
      </c>
      <c r="D5951" s="1142">
        <v>6</v>
      </c>
      <c r="E5951" s="1142">
        <v>16</v>
      </c>
      <c r="F5951" s="1143" t="str">
        <f t="shared" si="184"/>
        <v>02.09.03.06.016</v>
      </c>
      <c r="G5951" s="1144"/>
      <c r="H5951" s="1142" t="s">
        <v>6356</v>
      </c>
      <c r="J5951" s="1142" t="str">
        <f t="shared" si="185"/>
        <v>02.09.03.06.016 Fume Alert Napor Detector</v>
      </c>
    </row>
    <row r="5952" spans="1:10" x14ac:dyDescent="0.25">
      <c r="A5952" s="1142">
        <v>2</v>
      </c>
      <c r="B5952" s="1142">
        <v>9</v>
      </c>
      <c r="C5952" s="1142">
        <v>3</v>
      </c>
      <c r="D5952" s="1142">
        <v>6</v>
      </c>
      <c r="E5952" s="1142">
        <v>17</v>
      </c>
      <c r="F5952" s="1143" t="str">
        <f t="shared" si="184"/>
        <v>02.09.03.06.017</v>
      </c>
      <c r="G5952" s="1144"/>
      <c r="H5952" s="1142" t="s">
        <v>6357</v>
      </c>
      <c r="J5952" s="1142" t="str">
        <f t="shared" si="185"/>
        <v>02.09.03.06.017 Smoke Detecting System &amp; Alarm</v>
      </c>
    </row>
    <row r="5953" spans="1:10" x14ac:dyDescent="0.25">
      <c r="A5953" s="1142">
        <v>2</v>
      </c>
      <c r="B5953" s="1142">
        <v>9</v>
      </c>
      <c r="C5953" s="1142">
        <v>3</v>
      </c>
      <c r="D5953" s="1142">
        <v>6</v>
      </c>
      <c r="E5953" s="1142">
        <v>18</v>
      </c>
      <c r="F5953" s="1143" t="str">
        <f t="shared" si="184"/>
        <v>02.09.03.06.018</v>
      </c>
      <c r="G5953" s="1144"/>
      <c r="H5953" s="1142" t="s">
        <v>6358</v>
      </c>
      <c r="J5953" s="1142" t="str">
        <f t="shared" si="185"/>
        <v>02.09.03.06.018 Fume /Gas Leak Detector</v>
      </c>
    </row>
    <row r="5954" spans="1:10" x14ac:dyDescent="0.25">
      <c r="A5954" s="1142">
        <v>2</v>
      </c>
      <c r="B5954" s="1142">
        <v>9</v>
      </c>
      <c r="C5954" s="1142">
        <v>3</v>
      </c>
      <c r="D5954" s="1142">
        <v>6</v>
      </c>
      <c r="E5954" s="1142">
        <v>19</v>
      </c>
      <c r="F5954" s="1143" t="str">
        <f t="shared" si="184"/>
        <v>02.09.03.06.019</v>
      </c>
      <c r="G5954" s="1144"/>
      <c r="H5954" s="1142" t="s">
        <v>6359</v>
      </c>
      <c r="J5954" s="1142" t="str">
        <f t="shared" si="185"/>
        <v>02.09.03.06.019 Fission Product CSB, TILIEC</v>
      </c>
    </row>
    <row r="5955" spans="1:10" x14ac:dyDescent="0.25">
      <c r="A5955" s="1142">
        <v>2</v>
      </c>
      <c r="B5955" s="1142">
        <v>9</v>
      </c>
      <c r="C5955" s="1142">
        <v>3</v>
      </c>
      <c r="D5955" s="1142">
        <v>6</v>
      </c>
      <c r="E5955" s="1142">
        <v>20</v>
      </c>
      <c r="F5955" s="1143" t="str">
        <f t="shared" si="184"/>
        <v>02.09.03.06.020</v>
      </c>
      <c r="G5955" s="1144"/>
      <c r="H5955" s="1142" t="s">
        <v>6360</v>
      </c>
      <c r="J5955" s="1142" t="str">
        <f t="shared" si="185"/>
        <v>02.09.03.06.020 Electronic Controls</v>
      </c>
    </row>
    <row r="5956" spans="1:10" x14ac:dyDescent="0.25">
      <c r="A5956" s="1142">
        <v>2</v>
      </c>
      <c r="B5956" s="1142">
        <v>9</v>
      </c>
      <c r="C5956" s="1142">
        <v>3</v>
      </c>
      <c r="D5956" s="1142">
        <v>6</v>
      </c>
      <c r="E5956" s="1142">
        <v>21</v>
      </c>
      <c r="F5956" s="1143" t="str">
        <f t="shared" ref="F5956:F6019" si="186">IF(A5956&lt;&gt;"",RIGHT("0"&amp;A5956,2)&amp;"."&amp;RIGHT("0"&amp;B5956,2)&amp;"."&amp;RIGHT("0"&amp;C5956,2)&amp;"."&amp;RIGHT("0"&amp;D5956,2)&amp;"."&amp;IF(LEN(E5956)&lt;3,RIGHT("00"&amp;E5956,3),E5956),"")</f>
        <v>02.09.03.06.021</v>
      </c>
      <c r="G5956" s="1144"/>
      <c r="H5956" s="1142" t="s">
        <v>6361</v>
      </c>
      <c r="J5956" s="1142" t="str">
        <f t="shared" ref="J5956:J6019" si="187">F5956&amp;" "&amp;H5956</f>
        <v>02.09.03.06.021 Glave Box</v>
      </c>
    </row>
    <row r="5957" spans="1:10" x14ac:dyDescent="0.25">
      <c r="A5957" s="1142">
        <v>2</v>
      </c>
      <c r="B5957" s="1142">
        <v>9</v>
      </c>
      <c r="C5957" s="1142">
        <v>3</v>
      </c>
      <c r="D5957" s="1142">
        <v>6</v>
      </c>
      <c r="E5957" s="1142">
        <v>22</v>
      </c>
      <c r="F5957" s="1143" t="str">
        <f t="shared" si="186"/>
        <v>02.09.03.06.022</v>
      </c>
      <c r="G5957" s="1144"/>
      <c r="H5957" s="1142" t="s">
        <v>6362</v>
      </c>
      <c r="J5957" s="1142" t="str">
        <f t="shared" si="187"/>
        <v>02.09.03.06.022 Fume Hood</v>
      </c>
    </row>
    <row r="5958" spans="1:10" x14ac:dyDescent="0.25">
      <c r="A5958" s="1142">
        <v>2</v>
      </c>
      <c r="B5958" s="1142">
        <v>9</v>
      </c>
      <c r="C5958" s="1142">
        <v>3</v>
      </c>
      <c r="D5958" s="1142">
        <v>6</v>
      </c>
      <c r="E5958" s="1142">
        <v>23</v>
      </c>
      <c r="F5958" s="1143" t="str">
        <f t="shared" si="186"/>
        <v>02.09.03.06.023</v>
      </c>
      <c r="G5958" s="1144"/>
      <c r="H5958" s="1142" t="s">
        <v>6363</v>
      </c>
      <c r="J5958" s="1142" t="str">
        <f t="shared" si="187"/>
        <v>02.09.03.06.023 Acid Hood</v>
      </c>
    </row>
    <row r="5959" spans="1:10" x14ac:dyDescent="0.25">
      <c r="A5959" s="1142">
        <v>2</v>
      </c>
      <c r="B5959" s="1142">
        <v>9</v>
      </c>
      <c r="C5959" s="1142">
        <v>3</v>
      </c>
      <c r="D5959" s="1142">
        <v>6</v>
      </c>
      <c r="E5959" s="1142">
        <v>24</v>
      </c>
      <c r="F5959" s="1143" t="str">
        <f t="shared" si="186"/>
        <v>02.09.03.06.024</v>
      </c>
      <c r="G5959" s="1144"/>
      <c r="H5959" s="1142" t="s">
        <v>6364</v>
      </c>
      <c r="J5959" s="1142" t="str">
        <f t="shared" si="187"/>
        <v>02.09.03.06.024 Special Support Equip</v>
      </c>
    </row>
    <row r="5960" spans="1:10" x14ac:dyDescent="0.25">
      <c r="A5960" s="1142">
        <v>2</v>
      </c>
      <c r="B5960" s="1142">
        <v>9</v>
      </c>
      <c r="C5960" s="1142">
        <v>3</v>
      </c>
      <c r="D5960" s="1142">
        <v>6</v>
      </c>
      <c r="E5960" s="1142">
        <v>25</v>
      </c>
      <c r="F5960" s="1143" t="str">
        <f t="shared" si="186"/>
        <v>02.09.03.06.025</v>
      </c>
      <c r="G5960" s="1144"/>
      <c r="H5960" s="1142" t="s">
        <v>6365</v>
      </c>
      <c r="J5960" s="1142" t="str">
        <f t="shared" si="187"/>
        <v>02.09.03.06.025 Gamma Monitor</v>
      </c>
    </row>
    <row r="5961" spans="1:10" x14ac:dyDescent="0.25">
      <c r="A5961" s="1142">
        <v>2</v>
      </c>
      <c r="B5961" s="1142">
        <v>9</v>
      </c>
      <c r="C5961" s="1142">
        <v>3</v>
      </c>
      <c r="D5961" s="1142">
        <v>6</v>
      </c>
      <c r="E5961" s="1142">
        <v>26</v>
      </c>
      <c r="F5961" s="1143" t="str">
        <f t="shared" si="186"/>
        <v>02.09.03.06.026</v>
      </c>
      <c r="G5961" s="1144"/>
      <c r="H5961" s="1142" t="s">
        <v>6366</v>
      </c>
      <c r="J5961" s="1142" t="str">
        <f t="shared" si="187"/>
        <v>02.09.03.06.026 High Volume Air Sampler</v>
      </c>
    </row>
    <row r="5962" spans="1:10" x14ac:dyDescent="0.25">
      <c r="A5962" s="1142">
        <v>2</v>
      </c>
      <c r="B5962" s="1142">
        <v>9</v>
      </c>
      <c r="C5962" s="1142">
        <v>3</v>
      </c>
      <c r="D5962" s="1142">
        <v>6</v>
      </c>
      <c r="E5962" s="1142">
        <v>27</v>
      </c>
      <c r="F5962" s="1143" t="str">
        <f t="shared" si="186"/>
        <v>02.09.03.06.027</v>
      </c>
      <c r="G5962" s="1144"/>
      <c r="H5962" s="1142" t="s">
        <v>6367</v>
      </c>
      <c r="J5962" s="1142" t="str">
        <f t="shared" si="187"/>
        <v>02.09.03.06.027 Laboratory Safety equipment Lain-lain</v>
      </c>
    </row>
    <row r="5963" spans="1:10" x14ac:dyDescent="0.25">
      <c r="A5963" s="1142">
        <v>2</v>
      </c>
      <c r="B5963" s="1142">
        <v>9</v>
      </c>
      <c r="C5963" s="1142">
        <v>4</v>
      </c>
      <c r="D5963" s="1142">
        <v>1</v>
      </c>
      <c r="E5963" s="1142">
        <v>1</v>
      </c>
      <c r="F5963" s="1143" t="str">
        <f t="shared" si="186"/>
        <v>02.09.04.01.001</v>
      </c>
      <c r="G5963" s="1144"/>
      <c r="H5963" s="1142" t="s">
        <v>6368</v>
      </c>
      <c r="J5963" s="1142" t="str">
        <f t="shared" si="187"/>
        <v>02.09.04.01.001 Ge Detector (Planer + Coxial)</v>
      </c>
    </row>
    <row r="5964" spans="1:10" x14ac:dyDescent="0.25">
      <c r="A5964" s="1142">
        <v>2</v>
      </c>
      <c r="B5964" s="1142">
        <v>9</v>
      </c>
      <c r="C5964" s="1142">
        <v>4</v>
      </c>
      <c r="D5964" s="1142">
        <v>1</v>
      </c>
      <c r="E5964" s="1142">
        <v>2</v>
      </c>
      <c r="F5964" s="1143" t="str">
        <f t="shared" si="186"/>
        <v>02.09.04.01.002</v>
      </c>
      <c r="G5964" s="1144"/>
      <c r="H5964" s="1142" t="s">
        <v>6369</v>
      </c>
      <c r="J5964" s="1142" t="str">
        <f t="shared" si="187"/>
        <v>02.09.04.01.002 SI (LI) Detector</v>
      </c>
    </row>
    <row r="5965" spans="1:10" x14ac:dyDescent="0.25">
      <c r="A5965" s="1142">
        <v>2</v>
      </c>
      <c r="B5965" s="1142">
        <v>9</v>
      </c>
      <c r="C5965" s="1142">
        <v>4</v>
      </c>
      <c r="D5965" s="1142">
        <v>1</v>
      </c>
      <c r="E5965" s="1142">
        <v>3</v>
      </c>
      <c r="F5965" s="1143" t="str">
        <f t="shared" si="186"/>
        <v>02.09.04.01.003</v>
      </c>
      <c r="G5965" s="1144"/>
      <c r="H5965" s="1142" t="s">
        <v>6370</v>
      </c>
      <c r="J5965" s="1142" t="str">
        <f t="shared" si="187"/>
        <v>02.09.04.01.003 GE (LI) Coalocial Detector</v>
      </c>
    </row>
    <row r="5966" spans="1:10" x14ac:dyDescent="0.25">
      <c r="A5966" s="1142">
        <v>2</v>
      </c>
      <c r="B5966" s="1142">
        <v>9</v>
      </c>
      <c r="C5966" s="1142">
        <v>4</v>
      </c>
      <c r="D5966" s="1142">
        <v>1</v>
      </c>
      <c r="E5966" s="1142">
        <v>4</v>
      </c>
      <c r="F5966" s="1143" t="str">
        <f t="shared" si="186"/>
        <v>02.09.04.01.004</v>
      </c>
      <c r="G5966" s="1144"/>
      <c r="H5966" s="1142" t="s">
        <v>6371</v>
      </c>
      <c r="J5966" s="1142" t="str">
        <f t="shared" si="187"/>
        <v>02.09.04.01.004 Thin Window GE (LI) Coakxial Detector</v>
      </c>
    </row>
    <row r="5967" spans="1:10" x14ac:dyDescent="0.25">
      <c r="A5967" s="1142">
        <v>2</v>
      </c>
      <c r="B5967" s="1142">
        <v>9</v>
      </c>
      <c r="C5967" s="1142">
        <v>4</v>
      </c>
      <c r="D5967" s="1142">
        <v>1</v>
      </c>
      <c r="E5967" s="1142">
        <v>5</v>
      </c>
      <c r="F5967" s="1143" t="str">
        <f t="shared" si="186"/>
        <v>02.09.04.01.005</v>
      </c>
      <c r="G5967" s="1144"/>
      <c r="H5967" s="1142" t="s">
        <v>6372</v>
      </c>
      <c r="J5967" s="1142" t="str">
        <f t="shared" si="187"/>
        <v>02.09.04.01.005 Assesories Ni Liq + LN2</v>
      </c>
    </row>
    <row r="5968" spans="1:10" x14ac:dyDescent="0.25">
      <c r="A5968" s="1142">
        <v>2</v>
      </c>
      <c r="B5968" s="1142">
        <v>9</v>
      </c>
      <c r="C5968" s="1142">
        <v>4</v>
      </c>
      <c r="D5968" s="1142">
        <v>1</v>
      </c>
      <c r="E5968" s="1142">
        <v>6</v>
      </c>
      <c r="F5968" s="1143" t="str">
        <f t="shared" si="186"/>
        <v>02.09.04.01.006</v>
      </c>
      <c r="G5968" s="1144"/>
      <c r="H5968" s="1142" t="s">
        <v>6373</v>
      </c>
      <c r="J5968" s="1142" t="str">
        <f t="shared" si="187"/>
        <v>02.09.04.01.006 LN2 Detector</v>
      </c>
    </row>
    <row r="5969" spans="1:10" x14ac:dyDescent="0.25">
      <c r="A5969" s="1142">
        <v>2</v>
      </c>
      <c r="B5969" s="1142">
        <v>9</v>
      </c>
      <c r="C5969" s="1142">
        <v>4</v>
      </c>
      <c r="D5969" s="1142">
        <v>1</v>
      </c>
      <c r="E5969" s="1142">
        <v>7</v>
      </c>
      <c r="F5969" s="1143" t="str">
        <f t="shared" si="186"/>
        <v>02.09.04.01.007</v>
      </c>
      <c r="G5969" s="1144"/>
      <c r="H5969" s="1142" t="s">
        <v>6374</v>
      </c>
      <c r="J5969" s="1142" t="str">
        <f t="shared" si="187"/>
        <v>02.09.04.01.007 Vertical Dipstick Cryostat</v>
      </c>
    </row>
    <row r="5970" spans="1:10" x14ac:dyDescent="0.25">
      <c r="A5970" s="1142">
        <v>2</v>
      </c>
      <c r="B5970" s="1142">
        <v>9</v>
      </c>
      <c r="C5970" s="1142">
        <v>4</v>
      </c>
      <c r="D5970" s="1142">
        <v>1</v>
      </c>
      <c r="E5970" s="1142">
        <v>8</v>
      </c>
      <c r="F5970" s="1143" t="str">
        <f t="shared" si="186"/>
        <v>02.09.04.01.008</v>
      </c>
      <c r="G5970" s="1144"/>
      <c r="H5970" s="1142" t="s">
        <v>6375</v>
      </c>
      <c r="J5970" s="1142" t="str">
        <f t="shared" si="187"/>
        <v>02.09.04.01.008 Horisontal Disostick Cryostat</v>
      </c>
    </row>
    <row r="5971" spans="1:10" x14ac:dyDescent="0.25">
      <c r="A5971" s="1142">
        <v>2</v>
      </c>
      <c r="B5971" s="1142">
        <v>9</v>
      </c>
      <c r="C5971" s="1142">
        <v>4</v>
      </c>
      <c r="D5971" s="1142">
        <v>1</v>
      </c>
      <c r="E5971" s="1142">
        <v>9</v>
      </c>
      <c r="F5971" s="1143" t="str">
        <f t="shared" si="186"/>
        <v>02.09.04.01.009</v>
      </c>
      <c r="G5971" s="1144"/>
      <c r="H5971" s="1142" t="s">
        <v>6376</v>
      </c>
      <c r="J5971" s="1142" t="str">
        <f t="shared" si="187"/>
        <v>02.09.04.01.009 45 Dipstick Cryostat</v>
      </c>
    </row>
    <row r="5972" spans="1:10" x14ac:dyDescent="0.25">
      <c r="A5972" s="1142">
        <v>2</v>
      </c>
      <c r="B5972" s="1142">
        <v>9</v>
      </c>
      <c r="C5972" s="1142">
        <v>4</v>
      </c>
      <c r="D5972" s="1142">
        <v>1</v>
      </c>
      <c r="E5972" s="1142">
        <v>10</v>
      </c>
      <c r="F5972" s="1143" t="str">
        <f t="shared" si="186"/>
        <v>02.09.04.01.010</v>
      </c>
      <c r="G5972" s="1144"/>
      <c r="H5972" s="1142" t="s">
        <v>6377</v>
      </c>
      <c r="J5972" s="1142" t="str">
        <f t="shared" si="187"/>
        <v>02.09.04.01.010 Detector Alpha</v>
      </c>
    </row>
    <row r="5973" spans="1:10" x14ac:dyDescent="0.25">
      <c r="A5973" s="1142">
        <v>2</v>
      </c>
      <c r="B5973" s="1142">
        <v>9</v>
      </c>
      <c r="C5973" s="1142">
        <v>4</v>
      </c>
      <c r="D5973" s="1142">
        <v>1</v>
      </c>
      <c r="E5973" s="1142">
        <v>11</v>
      </c>
      <c r="F5973" s="1143" t="str">
        <f t="shared" si="186"/>
        <v>02.09.04.01.011</v>
      </c>
      <c r="G5973" s="1144"/>
      <c r="H5973" s="1142" t="s">
        <v>6378</v>
      </c>
      <c r="J5973" s="1142" t="str">
        <f t="shared" si="187"/>
        <v>02.09.04.01.011 Sillicon Surface Barrier Detector (SSB)</v>
      </c>
    </row>
    <row r="5974" spans="1:10" x14ac:dyDescent="0.25">
      <c r="A5974" s="1142">
        <v>2</v>
      </c>
      <c r="B5974" s="1142">
        <v>9</v>
      </c>
      <c r="C5974" s="1142">
        <v>4</v>
      </c>
      <c r="D5974" s="1142">
        <v>1</v>
      </c>
      <c r="E5974" s="1142">
        <v>12</v>
      </c>
      <c r="F5974" s="1143" t="str">
        <f t="shared" si="186"/>
        <v>02.09.04.01.012</v>
      </c>
      <c r="G5974" s="1144"/>
      <c r="H5974" s="1142" t="s">
        <v>6379</v>
      </c>
      <c r="J5974" s="1142" t="str">
        <f t="shared" si="187"/>
        <v>02.09.04.01.012 Vacuum Chamber</v>
      </c>
    </row>
    <row r="5975" spans="1:10" x14ac:dyDescent="0.25">
      <c r="A5975" s="1142">
        <v>2</v>
      </c>
      <c r="B5975" s="1142">
        <v>9</v>
      </c>
      <c r="C5975" s="1142">
        <v>4</v>
      </c>
      <c r="D5975" s="1142">
        <v>1</v>
      </c>
      <c r="E5975" s="1142">
        <v>13</v>
      </c>
      <c r="F5975" s="1143" t="str">
        <f t="shared" si="186"/>
        <v>02.09.04.01.013</v>
      </c>
      <c r="G5975" s="1144"/>
      <c r="H5975" s="1142" t="s">
        <v>6380</v>
      </c>
      <c r="J5975" s="1142" t="str">
        <f t="shared" si="187"/>
        <v>02.09.04.01.013 Gos Filled Detector (He, 3 Bf3)</v>
      </c>
    </row>
    <row r="5976" spans="1:10" x14ac:dyDescent="0.25">
      <c r="A5976" s="1142">
        <v>2</v>
      </c>
      <c r="B5976" s="1142">
        <v>9</v>
      </c>
      <c r="C5976" s="1142">
        <v>4</v>
      </c>
      <c r="D5976" s="1142">
        <v>1</v>
      </c>
      <c r="E5976" s="1142">
        <v>14</v>
      </c>
      <c r="F5976" s="1143" t="str">
        <f t="shared" si="186"/>
        <v>02.09.04.01.014</v>
      </c>
      <c r="G5976" s="1144"/>
      <c r="H5976" s="1142" t="s">
        <v>6381</v>
      </c>
      <c r="J5976" s="1142" t="str">
        <f t="shared" si="187"/>
        <v>02.09.04.01.014 Nal Scintillation Detector</v>
      </c>
    </row>
    <row r="5977" spans="1:10" x14ac:dyDescent="0.25">
      <c r="A5977" s="1142">
        <v>2</v>
      </c>
      <c r="B5977" s="1142">
        <v>9</v>
      </c>
      <c r="C5977" s="1142">
        <v>4</v>
      </c>
      <c r="D5977" s="1142">
        <v>1</v>
      </c>
      <c r="E5977" s="1142">
        <v>15</v>
      </c>
      <c r="F5977" s="1143" t="str">
        <f t="shared" si="186"/>
        <v>02.09.04.01.015</v>
      </c>
      <c r="G5977" s="1144"/>
      <c r="H5977" s="1142" t="s">
        <v>6382</v>
      </c>
      <c r="J5977" s="1142" t="str">
        <f t="shared" si="187"/>
        <v>02.09.04.01.015 Fash Neutron Scintillation Detector</v>
      </c>
    </row>
    <row r="5978" spans="1:10" x14ac:dyDescent="0.25">
      <c r="A5978" s="1142">
        <v>2</v>
      </c>
      <c r="B5978" s="1142">
        <v>9</v>
      </c>
      <c r="C5978" s="1142">
        <v>4</v>
      </c>
      <c r="D5978" s="1142">
        <v>1</v>
      </c>
      <c r="E5978" s="1142">
        <v>16</v>
      </c>
      <c r="F5978" s="1143" t="str">
        <f t="shared" si="186"/>
        <v>02.09.04.01.016</v>
      </c>
      <c r="G5978" s="1144"/>
      <c r="H5978" s="1142" t="s">
        <v>6383</v>
      </c>
      <c r="J5978" s="1142" t="str">
        <f t="shared" si="187"/>
        <v>02.09.04.01.016 Radiation Detector Lain-lain</v>
      </c>
    </row>
    <row r="5979" spans="1:10" x14ac:dyDescent="0.25">
      <c r="A5979" s="1142">
        <v>2</v>
      </c>
      <c r="B5979" s="1142">
        <v>9</v>
      </c>
      <c r="C5979" s="1142">
        <v>4</v>
      </c>
      <c r="D5979" s="1142">
        <v>2</v>
      </c>
      <c r="E5979" s="1142">
        <v>1</v>
      </c>
      <c r="F5979" s="1143" t="str">
        <f t="shared" si="186"/>
        <v>02.09.04.02.001</v>
      </c>
      <c r="G5979" s="1144"/>
      <c r="H5979" s="1142" t="s">
        <v>6384</v>
      </c>
      <c r="J5979" s="1142" t="str">
        <f t="shared" si="187"/>
        <v>02.09.04.02.001 Preamplifier Propotional Couter</v>
      </c>
    </row>
    <row r="5980" spans="1:10" x14ac:dyDescent="0.25">
      <c r="A5980" s="1142">
        <v>2</v>
      </c>
      <c r="B5980" s="1142">
        <v>9</v>
      </c>
      <c r="C5980" s="1142">
        <v>4</v>
      </c>
      <c r="D5980" s="1142">
        <v>2</v>
      </c>
      <c r="E5980" s="1142">
        <v>2</v>
      </c>
      <c r="F5980" s="1143" t="str">
        <f t="shared" si="186"/>
        <v>02.09.04.02.002</v>
      </c>
      <c r="G5980" s="1144"/>
      <c r="H5980" s="1142" t="s">
        <v>6385</v>
      </c>
      <c r="J5980" s="1142" t="str">
        <f t="shared" si="187"/>
        <v>02.09.04.02.002 Preamplifier Ge (LE) Detactor</v>
      </c>
    </row>
    <row r="5981" spans="1:10" x14ac:dyDescent="0.25">
      <c r="A5981" s="1142">
        <v>2</v>
      </c>
      <c r="B5981" s="1142">
        <v>9</v>
      </c>
      <c r="C5981" s="1142">
        <v>4</v>
      </c>
      <c r="D5981" s="1142">
        <v>2</v>
      </c>
      <c r="E5981" s="1142">
        <v>3</v>
      </c>
      <c r="F5981" s="1143" t="str">
        <f t="shared" si="186"/>
        <v>02.09.04.02.003</v>
      </c>
      <c r="G5981" s="1144"/>
      <c r="H5981" s="1142" t="s">
        <v>6386</v>
      </c>
      <c r="J5981" s="1142" t="str">
        <f t="shared" si="187"/>
        <v>02.09.04.02.003 Preamplifier SSB Detactor</v>
      </c>
    </row>
    <row r="5982" spans="1:10" x14ac:dyDescent="0.25">
      <c r="A5982" s="1142">
        <v>2</v>
      </c>
      <c r="B5982" s="1142">
        <v>9</v>
      </c>
      <c r="C5982" s="1142">
        <v>4</v>
      </c>
      <c r="D5982" s="1142">
        <v>2</v>
      </c>
      <c r="E5982" s="1142">
        <v>4</v>
      </c>
      <c r="F5982" s="1143" t="str">
        <f t="shared" si="186"/>
        <v>02.09.04.02.004</v>
      </c>
      <c r="G5982" s="1144"/>
      <c r="H5982" s="1142" t="s">
        <v>6387</v>
      </c>
      <c r="J5982" s="1142" t="str">
        <f t="shared" si="187"/>
        <v>02.09.04.02.004 Preamplifier Semi Conductor Detactor</v>
      </c>
    </row>
    <row r="5983" spans="1:10" x14ac:dyDescent="0.25">
      <c r="A5983" s="1142">
        <v>2</v>
      </c>
      <c r="B5983" s="1142">
        <v>9</v>
      </c>
      <c r="C5983" s="1142">
        <v>4</v>
      </c>
      <c r="D5983" s="1142">
        <v>2</v>
      </c>
      <c r="E5983" s="1142">
        <v>5</v>
      </c>
      <c r="F5983" s="1143" t="str">
        <f t="shared" si="186"/>
        <v>02.09.04.02.005</v>
      </c>
      <c r="G5983" s="1144"/>
      <c r="H5983" s="1142" t="s">
        <v>6388</v>
      </c>
      <c r="J5983" s="1142" t="str">
        <f t="shared" si="187"/>
        <v>02.09.04.02.005 Preamplifier Sceletillation Detactor</v>
      </c>
    </row>
    <row r="5984" spans="1:10" x14ac:dyDescent="0.25">
      <c r="A5984" s="1142">
        <v>2</v>
      </c>
      <c r="B5984" s="1142">
        <v>9</v>
      </c>
      <c r="C5984" s="1142">
        <v>4</v>
      </c>
      <c r="D5984" s="1142">
        <v>2</v>
      </c>
      <c r="E5984" s="1142">
        <v>6</v>
      </c>
      <c r="F5984" s="1143" t="str">
        <f t="shared" si="186"/>
        <v>02.09.04.02.006</v>
      </c>
      <c r="G5984" s="1144"/>
      <c r="H5984" s="1142" t="s">
        <v>6389</v>
      </c>
      <c r="J5984" s="1142" t="str">
        <f t="shared" si="187"/>
        <v>02.09.04.02.006 Preamplifier PM Tube Bose</v>
      </c>
    </row>
    <row r="5985" spans="1:10" x14ac:dyDescent="0.25">
      <c r="A5985" s="1142">
        <v>2</v>
      </c>
      <c r="B5985" s="1142">
        <v>9</v>
      </c>
      <c r="C5985" s="1142">
        <v>4</v>
      </c>
      <c r="D5985" s="1142">
        <v>2</v>
      </c>
      <c r="E5985" s="1142">
        <v>7</v>
      </c>
      <c r="F5985" s="1143" t="str">
        <f t="shared" si="186"/>
        <v>02.09.04.02.007</v>
      </c>
      <c r="G5985" s="1144"/>
      <c r="H5985" s="1142" t="s">
        <v>6390</v>
      </c>
      <c r="J5985" s="1142" t="str">
        <f t="shared" si="187"/>
        <v>02.09.04.02.007 Spectroscope Amplifier</v>
      </c>
    </row>
    <row r="5986" spans="1:10" x14ac:dyDescent="0.25">
      <c r="A5986" s="1142">
        <v>2</v>
      </c>
      <c r="B5986" s="1142">
        <v>9</v>
      </c>
      <c r="C5986" s="1142">
        <v>4</v>
      </c>
      <c r="D5986" s="1142">
        <v>2</v>
      </c>
      <c r="E5986" s="1142">
        <v>8</v>
      </c>
      <c r="F5986" s="1143" t="str">
        <f t="shared" si="186"/>
        <v>02.09.04.02.008</v>
      </c>
      <c r="G5986" s="1144"/>
      <c r="H5986" s="1142" t="s">
        <v>6391</v>
      </c>
      <c r="J5986" s="1142" t="str">
        <f t="shared" si="187"/>
        <v>02.09.04.02.008 Double Dellay Line Amplifier</v>
      </c>
    </row>
    <row r="5987" spans="1:10" x14ac:dyDescent="0.25">
      <c r="A5987" s="1142">
        <v>2</v>
      </c>
      <c r="B5987" s="1142">
        <v>9</v>
      </c>
      <c r="C5987" s="1142">
        <v>4</v>
      </c>
      <c r="D5987" s="1142">
        <v>2</v>
      </c>
      <c r="E5987" s="1142">
        <v>9</v>
      </c>
      <c r="F5987" s="1143" t="str">
        <f t="shared" si="186"/>
        <v>02.09.04.02.009</v>
      </c>
      <c r="G5987" s="1144"/>
      <c r="H5987" s="1142" t="s">
        <v>6392</v>
      </c>
      <c r="J5987" s="1142" t="str">
        <f t="shared" si="187"/>
        <v>02.09.04.02.009 Delay Amplifier</v>
      </c>
    </row>
    <row r="5988" spans="1:10" x14ac:dyDescent="0.25">
      <c r="A5988" s="1142">
        <v>2</v>
      </c>
      <c r="B5988" s="1142">
        <v>9</v>
      </c>
      <c r="C5988" s="1142">
        <v>4</v>
      </c>
      <c r="D5988" s="1142">
        <v>2</v>
      </c>
      <c r="E5988" s="1142">
        <v>10</v>
      </c>
      <c r="F5988" s="1143" t="str">
        <f t="shared" si="186"/>
        <v>02.09.04.02.010</v>
      </c>
      <c r="G5988" s="1144"/>
      <c r="H5988" s="1142" t="s">
        <v>6393</v>
      </c>
      <c r="J5988" s="1142" t="str">
        <f t="shared" si="187"/>
        <v>02.09.04.02.010 Biased Amplifier</v>
      </c>
    </row>
    <row r="5989" spans="1:10" x14ac:dyDescent="0.25">
      <c r="A5989" s="1142">
        <v>2</v>
      </c>
      <c r="B5989" s="1142">
        <v>9</v>
      </c>
      <c r="C5989" s="1142">
        <v>4</v>
      </c>
      <c r="D5989" s="1142">
        <v>2</v>
      </c>
      <c r="E5989" s="1142">
        <v>11</v>
      </c>
      <c r="F5989" s="1143" t="str">
        <f t="shared" si="186"/>
        <v>02.09.04.02.011</v>
      </c>
      <c r="G5989" s="1144"/>
      <c r="H5989" s="1142" t="s">
        <v>6394</v>
      </c>
      <c r="J5989" s="1142" t="str">
        <f t="shared" si="187"/>
        <v>02.09.04.02.011 Preamp/Amp/Disc (PAD)</v>
      </c>
    </row>
    <row r="5990" spans="1:10" x14ac:dyDescent="0.25">
      <c r="A5990" s="1142">
        <v>2</v>
      </c>
      <c r="B5990" s="1142">
        <v>9</v>
      </c>
      <c r="C5990" s="1142">
        <v>4</v>
      </c>
      <c r="D5990" s="1142">
        <v>2</v>
      </c>
      <c r="E5990" s="1142">
        <v>12</v>
      </c>
      <c r="F5990" s="1143" t="str">
        <f t="shared" si="186"/>
        <v>02.09.04.02.012</v>
      </c>
      <c r="G5990" s="1144"/>
      <c r="H5990" s="1142" t="s">
        <v>6395</v>
      </c>
      <c r="J5990" s="1142" t="str">
        <f t="shared" si="187"/>
        <v>02.09.04.02.012 Timming Filter Amplifier</v>
      </c>
    </row>
    <row r="5991" spans="1:10" x14ac:dyDescent="0.25">
      <c r="A5991" s="1142">
        <v>2</v>
      </c>
      <c r="B5991" s="1142">
        <v>9</v>
      </c>
      <c r="C5991" s="1142">
        <v>4</v>
      </c>
      <c r="D5991" s="1142">
        <v>2</v>
      </c>
      <c r="E5991" s="1142">
        <v>13</v>
      </c>
      <c r="F5991" s="1143" t="str">
        <f t="shared" si="186"/>
        <v>02.09.04.02.013</v>
      </c>
      <c r="G5991" s="1144"/>
      <c r="H5991" s="1142" t="s">
        <v>6396</v>
      </c>
      <c r="J5991" s="1142" t="str">
        <f t="shared" si="187"/>
        <v>02.09.04.02.013 Sum Invert Amplifier</v>
      </c>
    </row>
    <row r="5992" spans="1:10" x14ac:dyDescent="0.25">
      <c r="A5992" s="1142">
        <v>2</v>
      </c>
      <c r="B5992" s="1142">
        <v>9</v>
      </c>
      <c r="C5992" s="1142">
        <v>4</v>
      </c>
      <c r="D5992" s="1142">
        <v>2</v>
      </c>
      <c r="E5992" s="1142">
        <v>14</v>
      </c>
      <c r="F5992" s="1143" t="str">
        <f t="shared" si="186"/>
        <v>02.09.04.02.014</v>
      </c>
      <c r="G5992" s="1144"/>
      <c r="H5992" s="1142" t="s">
        <v>6397</v>
      </c>
      <c r="J5992" s="1142" t="str">
        <f t="shared" si="187"/>
        <v>02.09.04.02.014 Time Analyzer</v>
      </c>
    </row>
    <row r="5993" spans="1:10" x14ac:dyDescent="0.25">
      <c r="A5993" s="1142">
        <v>2</v>
      </c>
      <c r="B5993" s="1142">
        <v>9</v>
      </c>
      <c r="C5993" s="1142">
        <v>4</v>
      </c>
      <c r="D5993" s="1142">
        <v>2</v>
      </c>
      <c r="E5993" s="1142">
        <v>15</v>
      </c>
      <c r="F5993" s="1143" t="str">
        <f t="shared" si="186"/>
        <v>02.09.04.02.015</v>
      </c>
      <c r="G5993" s="1144"/>
      <c r="H5993" s="1142" t="s">
        <v>6398</v>
      </c>
      <c r="J5993" s="1142" t="str">
        <f t="shared" si="187"/>
        <v>02.09.04.02.015 Constant Fraction Deseriminator</v>
      </c>
    </row>
    <row r="5994" spans="1:10" x14ac:dyDescent="0.25">
      <c r="A5994" s="1142">
        <v>2</v>
      </c>
      <c r="B5994" s="1142">
        <v>9</v>
      </c>
      <c r="C5994" s="1142">
        <v>4</v>
      </c>
      <c r="D5994" s="1142">
        <v>2</v>
      </c>
      <c r="E5994" s="1142">
        <v>16</v>
      </c>
      <c r="F5994" s="1143" t="str">
        <f t="shared" si="186"/>
        <v>02.09.04.02.016</v>
      </c>
      <c r="G5994" s="1144"/>
      <c r="H5994" s="1142" t="s">
        <v>6399</v>
      </c>
      <c r="J5994" s="1142" t="str">
        <f t="shared" si="187"/>
        <v>02.09.04.02.016 Universal Cooincidence</v>
      </c>
    </row>
    <row r="5995" spans="1:10" x14ac:dyDescent="0.25">
      <c r="A5995" s="1142">
        <v>2</v>
      </c>
      <c r="B5995" s="1142">
        <v>9</v>
      </c>
      <c r="C5995" s="1142">
        <v>4</v>
      </c>
      <c r="D5995" s="1142">
        <v>2</v>
      </c>
      <c r="E5995" s="1142">
        <v>17</v>
      </c>
      <c r="F5995" s="1143" t="str">
        <f t="shared" si="186"/>
        <v>02.09.04.02.017</v>
      </c>
      <c r="G5995" s="1144"/>
      <c r="H5995" s="1142" t="s">
        <v>6400</v>
      </c>
      <c r="J5995" s="1142" t="str">
        <f t="shared" si="187"/>
        <v>02.09.04.02.017 Coincidence Analyser</v>
      </c>
    </row>
    <row r="5996" spans="1:10" x14ac:dyDescent="0.25">
      <c r="A5996" s="1142">
        <v>2</v>
      </c>
      <c r="B5996" s="1142">
        <v>9</v>
      </c>
      <c r="C5996" s="1142">
        <v>4</v>
      </c>
      <c r="D5996" s="1142">
        <v>2</v>
      </c>
      <c r="E5996" s="1142">
        <v>18</v>
      </c>
      <c r="F5996" s="1143" t="str">
        <f t="shared" si="186"/>
        <v>02.09.04.02.018</v>
      </c>
      <c r="G5996" s="1144"/>
      <c r="H5996" s="1142" t="s">
        <v>6401</v>
      </c>
      <c r="J5996" s="1142" t="str">
        <f t="shared" si="187"/>
        <v>02.09.04.02.018 Logic Shaper and Delay</v>
      </c>
    </row>
    <row r="5997" spans="1:10" x14ac:dyDescent="0.25">
      <c r="A5997" s="1142">
        <v>2</v>
      </c>
      <c r="B5997" s="1142">
        <v>9</v>
      </c>
      <c r="C5997" s="1142">
        <v>4</v>
      </c>
      <c r="D5997" s="1142">
        <v>2</v>
      </c>
      <c r="E5997" s="1142">
        <v>19</v>
      </c>
      <c r="F5997" s="1143" t="str">
        <f t="shared" si="186"/>
        <v>02.09.04.02.019</v>
      </c>
      <c r="G5997" s="1144"/>
      <c r="H5997" s="1142" t="s">
        <v>6402</v>
      </c>
      <c r="J5997" s="1142" t="str">
        <f t="shared" si="187"/>
        <v>02.09.04.02.019 Namosec Delay</v>
      </c>
    </row>
    <row r="5998" spans="1:10" x14ac:dyDescent="0.25">
      <c r="A5998" s="1142">
        <v>2</v>
      </c>
      <c r="B5998" s="1142">
        <v>9</v>
      </c>
      <c r="C5998" s="1142">
        <v>4</v>
      </c>
      <c r="D5998" s="1142">
        <v>2</v>
      </c>
      <c r="E5998" s="1142">
        <v>20</v>
      </c>
      <c r="F5998" s="1143" t="str">
        <f t="shared" si="186"/>
        <v>02.09.04.02.020</v>
      </c>
      <c r="G5998" s="1144"/>
      <c r="H5998" s="1142" t="s">
        <v>6403</v>
      </c>
      <c r="J5998" s="1142" t="str">
        <f t="shared" si="187"/>
        <v>02.09.04.02.020 Fast/Slow Coincidence</v>
      </c>
    </row>
    <row r="5999" spans="1:10" x14ac:dyDescent="0.25">
      <c r="A5999" s="1142">
        <v>2</v>
      </c>
      <c r="B5999" s="1142">
        <v>9</v>
      </c>
      <c r="C5999" s="1142">
        <v>4</v>
      </c>
      <c r="D5999" s="1142">
        <v>2</v>
      </c>
      <c r="E5999" s="1142">
        <v>21</v>
      </c>
      <c r="F5999" s="1143" t="str">
        <f t="shared" si="186"/>
        <v>02.09.04.02.021</v>
      </c>
      <c r="G5999" s="1144"/>
      <c r="H5999" s="1142" t="s">
        <v>6404</v>
      </c>
      <c r="J5999" s="1142" t="str">
        <f t="shared" si="187"/>
        <v>02.09.04.02.021 Analog to Digital Converter (ADC)</v>
      </c>
    </row>
    <row r="6000" spans="1:10" x14ac:dyDescent="0.25">
      <c r="A6000" s="1142">
        <v>2</v>
      </c>
      <c r="B6000" s="1142">
        <v>9</v>
      </c>
      <c r="C6000" s="1142">
        <v>4</v>
      </c>
      <c r="D6000" s="1142">
        <v>2</v>
      </c>
      <c r="E6000" s="1142">
        <v>22</v>
      </c>
      <c r="F6000" s="1143" t="str">
        <f t="shared" si="186"/>
        <v>02.09.04.02.022</v>
      </c>
      <c r="G6000" s="1144"/>
      <c r="H6000" s="1142" t="s">
        <v>6405</v>
      </c>
      <c r="J6000" s="1142" t="str">
        <f t="shared" si="187"/>
        <v>02.09.04.02.022 Linear Gate</v>
      </c>
    </row>
    <row r="6001" spans="1:10" x14ac:dyDescent="0.25">
      <c r="A6001" s="1142">
        <v>2</v>
      </c>
      <c r="B6001" s="1142">
        <v>9</v>
      </c>
      <c r="C6001" s="1142">
        <v>4</v>
      </c>
      <c r="D6001" s="1142">
        <v>2</v>
      </c>
      <c r="E6001" s="1142">
        <v>23</v>
      </c>
      <c r="F6001" s="1143" t="str">
        <f t="shared" si="186"/>
        <v>02.09.04.02.023</v>
      </c>
      <c r="G6001" s="1144"/>
      <c r="H6001" s="1142" t="s">
        <v>6406</v>
      </c>
      <c r="J6001" s="1142" t="str">
        <f t="shared" si="187"/>
        <v>02.09.04.02.023 Linear Gate and Streteher</v>
      </c>
    </row>
    <row r="6002" spans="1:10" x14ac:dyDescent="0.25">
      <c r="A6002" s="1142">
        <v>2</v>
      </c>
      <c r="B6002" s="1142">
        <v>9</v>
      </c>
      <c r="C6002" s="1142">
        <v>4</v>
      </c>
      <c r="D6002" s="1142">
        <v>2</v>
      </c>
      <c r="E6002" s="1142">
        <v>24</v>
      </c>
      <c r="F6002" s="1143" t="str">
        <f t="shared" si="186"/>
        <v>02.09.04.02.024</v>
      </c>
      <c r="G6002" s="1144"/>
      <c r="H6002" s="1142" t="s">
        <v>6407</v>
      </c>
      <c r="J6002" s="1142" t="str">
        <f t="shared" si="187"/>
        <v>02.09.04.02.024 Live Gate Counector Pile up Rejector</v>
      </c>
    </row>
    <row r="6003" spans="1:10" x14ac:dyDescent="0.25">
      <c r="A6003" s="1142">
        <v>2</v>
      </c>
      <c r="B6003" s="1142">
        <v>9</v>
      </c>
      <c r="C6003" s="1142">
        <v>4</v>
      </c>
      <c r="D6003" s="1142">
        <v>2</v>
      </c>
      <c r="E6003" s="1142">
        <v>25</v>
      </c>
      <c r="F6003" s="1143" t="str">
        <f t="shared" si="186"/>
        <v>02.09.04.02.025</v>
      </c>
      <c r="G6003" s="1144"/>
      <c r="H6003" s="1142" t="s">
        <v>6408</v>
      </c>
      <c r="J6003" s="1142" t="str">
        <f t="shared" si="187"/>
        <v>02.09.04.02.025 Spectrum Stabilyser</v>
      </c>
    </row>
    <row r="6004" spans="1:10" x14ac:dyDescent="0.25">
      <c r="A6004" s="1142">
        <v>2</v>
      </c>
      <c r="B6004" s="1142">
        <v>9</v>
      </c>
      <c r="C6004" s="1142">
        <v>4</v>
      </c>
      <c r="D6004" s="1142">
        <v>2</v>
      </c>
      <c r="E6004" s="1142">
        <v>26</v>
      </c>
      <c r="F6004" s="1143" t="str">
        <f t="shared" si="186"/>
        <v>02.09.04.02.026</v>
      </c>
      <c r="G6004" s="1144"/>
      <c r="H6004" s="1142" t="s">
        <v>6409</v>
      </c>
      <c r="J6004" s="1142" t="str">
        <f t="shared" si="187"/>
        <v>02.09.04.02.026 Logic Analyzer</v>
      </c>
    </row>
    <row r="6005" spans="1:10" x14ac:dyDescent="0.25">
      <c r="A6005" s="1142">
        <v>2</v>
      </c>
      <c r="B6005" s="1142">
        <v>9</v>
      </c>
      <c r="C6005" s="1142">
        <v>4</v>
      </c>
      <c r="D6005" s="1142">
        <v>2</v>
      </c>
      <c r="E6005" s="1142">
        <v>27</v>
      </c>
      <c r="F6005" s="1143" t="str">
        <f t="shared" si="186"/>
        <v>02.09.04.02.027</v>
      </c>
      <c r="G6005" s="1144"/>
      <c r="H6005" s="1142" t="s">
        <v>6410</v>
      </c>
      <c r="J6005" s="1142" t="str">
        <f t="shared" si="187"/>
        <v>02.09.04.02.027 Mixer Rauter</v>
      </c>
    </row>
    <row r="6006" spans="1:10" x14ac:dyDescent="0.25">
      <c r="A6006" s="1142">
        <v>2</v>
      </c>
      <c r="B6006" s="1142">
        <v>9</v>
      </c>
      <c r="C6006" s="1142">
        <v>4</v>
      </c>
      <c r="D6006" s="1142">
        <v>2</v>
      </c>
      <c r="E6006" s="1142">
        <v>28</v>
      </c>
      <c r="F6006" s="1143" t="str">
        <f t="shared" si="186"/>
        <v>02.09.04.02.028</v>
      </c>
      <c r="G6006" s="1144"/>
      <c r="H6006" s="1142" t="s">
        <v>6411</v>
      </c>
      <c r="J6006" s="1142" t="str">
        <f t="shared" si="187"/>
        <v>02.09.04.02.028 Linear Logarithmic Reatemeter</v>
      </c>
    </row>
    <row r="6007" spans="1:10" x14ac:dyDescent="0.25">
      <c r="A6007" s="1142">
        <v>2</v>
      </c>
      <c r="B6007" s="1142">
        <v>9</v>
      </c>
      <c r="C6007" s="1142">
        <v>4</v>
      </c>
      <c r="D6007" s="1142">
        <v>2</v>
      </c>
      <c r="E6007" s="1142">
        <v>29</v>
      </c>
      <c r="F6007" s="1143" t="str">
        <f t="shared" si="186"/>
        <v>02.09.04.02.029</v>
      </c>
      <c r="G6007" s="1144"/>
      <c r="H6007" s="1142" t="s">
        <v>6412</v>
      </c>
      <c r="J6007" s="1142" t="str">
        <f t="shared" si="187"/>
        <v>02.09.04.02.029 Linear Ratemeter</v>
      </c>
    </row>
    <row r="6008" spans="1:10" x14ac:dyDescent="0.25">
      <c r="A6008" s="1142">
        <v>2</v>
      </c>
      <c r="B6008" s="1142">
        <v>9</v>
      </c>
      <c r="C6008" s="1142">
        <v>4</v>
      </c>
      <c r="D6008" s="1142">
        <v>2</v>
      </c>
      <c r="E6008" s="1142">
        <v>30</v>
      </c>
      <c r="F6008" s="1143" t="str">
        <f t="shared" si="186"/>
        <v>02.09.04.02.030</v>
      </c>
      <c r="G6008" s="1144"/>
      <c r="H6008" s="1142" t="s">
        <v>6413</v>
      </c>
      <c r="J6008" s="1142" t="str">
        <f t="shared" si="187"/>
        <v>02.09.04.02.030 Multi Input Multi Sacler</v>
      </c>
    </row>
    <row r="6009" spans="1:10" x14ac:dyDescent="0.25">
      <c r="A6009" s="1142">
        <v>2</v>
      </c>
      <c r="B6009" s="1142">
        <v>9</v>
      </c>
      <c r="C6009" s="1142">
        <v>4</v>
      </c>
      <c r="D6009" s="1142">
        <v>2</v>
      </c>
      <c r="E6009" s="1142">
        <v>31</v>
      </c>
      <c r="F6009" s="1143" t="str">
        <f t="shared" si="186"/>
        <v>02.09.04.02.031</v>
      </c>
      <c r="G6009" s="1144"/>
      <c r="H6009" s="1142" t="s">
        <v>6414</v>
      </c>
      <c r="J6009" s="1142" t="str">
        <f t="shared" si="187"/>
        <v>02.09.04.02.031 Blind Scaler</v>
      </c>
    </row>
    <row r="6010" spans="1:10" x14ac:dyDescent="0.25">
      <c r="A6010" s="1142">
        <v>2</v>
      </c>
      <c r="B6010" s="1142">
        <v>9</v>
      </c>
      <c r="C6010" s="1142">
        <v>4</v>
      </c>
      <c r="D6010" s="1142">
        <v>2</v>
      </c>
      <c r="E6010" s="1142">
        <v>32</v>
      </c>
      <c r="F6010" s="1143" t="str">
        <f t="shared" si="186"/>
        <v>02.09.04.02.032</v>
      </c>
      <c r="G6010" s="1144"/>
      <c r="H6010" s="1142" t="s">
        <v>6415</v>
      </c>
      <c r="J6010" s="1142" t="str">
        <f t="shared" si="187"/>
        <v>02.09.04.02.032 Data Input</v>
      </c>
    </row>
    <row r="6011" spans="1:10" x14ac:dyDescent="0.25">
      <c r="A6011" s="1142">
        <v>2</v>
      </c>
      <c r="B6011" s="1142">
        <v>9</v>
      </c>
      <c r="C6011" s="1142">
        <v>4</v>
      </c>
      <c r="D6011" s="1142">
        <v>2</v>
      </c>
      <c r="E6011" s="1142">
        <v>33</v>
      </c>
      <c r="F6011" s="1143" t="str">
        <f t="shared" si="186"/>
        <v>02.09.04.02.033</v>
      </c>
      <c r="G6011" s="1144"/>
      <c r="H6011" s="1142" t="s">
        <v>6416</v>
      </c>
      <c r="J6011" s="1142" t="str">
        <f t="shared" si="187"/>
        <v>02.09.04.02.033 Parabell to Serial Converter</v>
      </c>
    </row>
    <row r="6012" spans="1:10" x14ac:dyDescent="0.25">
      <c r="A6012" s="1142">
        <v>2</v>
      </c>
      <c r="B6012" s="1142">
        <v>9</v>
      </c>
      <c r="C6012" s="1142">
        <v>4</v>
      </c>
      <c r="D6012" s="1142">
        <v>2</v>
      </c>
      <c r="E6012" s="1142">
        <v>34</v>
      </c>
      <c r="F6012" s="1143" t="str">
        <f t="shared" si="186"/>
        <v>02.09.04.02.034</v>
      </c>
      <c r="G6012" s="1144"/>
      <c r="H6012" s="1142" t="s">
        <v>6417</v>
      </c>
      <c r="J6012" s="1142" t="str">
        <f t="shared" si="187"/>
        <v>02.09.04.02.034 Papear Tape Scanner</v>
      </c>
    </row>
    <row r="6013" spans="1:10" x14ac:dyDescent="0.25">
      <c r="A6013" s="1142">
        <v>2</v>
      </c>
      <c r="B6013" s="1142">
        <v>9</v>
      </c>
      <c r="C6013" s="1142">
        <v>4</v>
      </c>
      <c r="D6013" s="1142">
        <v>2</v>
      </c>
      <c r="E6013" s="1142">
        <v>35</v>
      </c>
      <c r="F6013" s="1143" t="str">
        <f t="shared" si="186"/>
        <v>02.09.04.02.035</v>
      </c>
      <c r="G6013" s="1144"/>
      <c r="H6013" s="1142" t="s">
        <v>6418</v>
      </c>
      <c r="J6013" s="1142" t="str">
        <f t="shared" si="187"/>
        <v>02.09.04.02.035 Teletype Scaner</v>
      </c>
    </row>
    <row r="6014" spans="1:10" x14ac:dyDescent="0.25">
      <c r="A6014" s="1142">
        <v>2</v>
      </c>
      <c r="B6014" s="1142">
        <v>9</v>
      </c>
      <c r="C6014" s="1142">
        <v>4</v>
      </c>
      <c r="D6014" s="1142">
        <v>2</v>
      </c>
      <c r="E6014" s="1142">
        <v>36</v>
      </c>
      <c r="F6014" s="1143" t="str">
        <f t="shared" si="186"/>
        <v>02.09.04.02.036</v>
      </c>
      <c r="G6014" s="1144"/>
      <c r="H6014" s="1142" t="s">
        <v>6419</v>
      </c>
      <c r="J6014" s="1142" t="str">
        <f t="shared" si="187"/>
        <v>02.09.04.02.036 Blind Timer</v>
      </c>
    </row>
    <row r="6015" spans="1:10" x14ac:dyDescent="0.25">
      <c r="A6015" s="1142">
        <v>2</v>
      </c>
      <c r="B6015" s="1142">
        <v>9</v>
      </c>
      <c r="C6015" s="1142">
        <v>4</v>
      </c>
      <c r="D6015" s="1142">
        <v>2</v>
      </c>
      <c r="E6015" s="1142">
        <v>37</v>
      </c>
      <c r="F6015" s="1143" t="str">
        <f t="shared" si="186"/>
        <v>02.09.04.02.037</v>
      </c>
      <c r="G6015" s="1144"/>
      <c r="H6015" s="1142" t="s">
        <v>6420</v>
      </c>
      <c r="J6015" s="1142" t="str">
        <f t="shared" si="187"/>
        <v>02.09.04.02.037 Timer/Scaler</v>
      </c>
    </row>
    <row r="6016" spans="1:10" x14ac:dyDescent="0.25">
      <c r="A6016" s="1142">
        <v>2</v>
      </c>
      <c r="B6016" s="1142">
        <v>9</v>
      </c>
      <c r="C6016" s="1142">
        <v>4</v>
      </c>
      <c r="D6016" s="1142">
        <v>2</v>
      </c>
      <c r="E6016" s="1142">
        <v>38</v>
      </c>
      <c r="F6016" s="1143" t="str">
        <f t="shared" si="186"/>
        <v>02.09.04.02.038</v>
      </c>
      <c r="G6016" s="1144"/>
      <c r="H6016" s="1142" t="s">
        <v>6421</v>
      </c>
      <c r="J6016" s="1142" t="str">
        <f t="shared" si="187"/>
        <v>02.09.04.02.038 Chonometer</v>
      </c>
    </row>
    <row r="6017" spans="1:10" x14ac:dyDescent="0.25">
      <c r="A6017" s="1142">
        <v>2</v>
      </c>
      <c r="B6017" s="1142">
        <v>9</v>
      </c>
      <c r="C6017" s="1142">
        <v>4</v>
      </c>
      <c r="D6017" s="1142">
        <v>2</v>
      </c>
      <c r="E6017" s="1142">
        <v>39</v>
      </c>
      <c r="F6017" s="1143" t="str">
        <f t="shared" si="186"/>
        <v>02.09.04.02.039</v>
      </c>
      <c r="G6017" s="1144"/>
      <c r="H6017" s="1142" t="s">
        <v>6422</v>
      </c>
      <c r="J6017" s="1142" t="str">
        <f t="shared" si="187"/>
        <v>02.09.04.02.039 Serial Scanner/Printe</v>
      </c>
    </row>
    <row r="6018" spans="1:10" x14ac:dyDescent="0.25">
      <c r="A6018" s="1142">
        <v>2</v>
      </c>
      <c r="B6018" s="1142">
        <v>9</v>
      </c>
      <c r="C6018" s="1142">
        <v>4</v>
      </c>
      <c r="D6018" s="1142">
        <v>2</v>
      </c>
      <c r="E6018" s="1142">
        <v>40</v>
      </c>
      <c r="F6018" s="1143" t="str">
        <f t="shared" si="186"/>
        <v>02.09.04.02.040</v>
      </c>
      <c r="G6018" s="1144"/>
      <c r="H6018" s="1142" t="s">
        <v>6423</v>
      </c>
      <c r="J6018" s="1142" t="str">
        <f t="shared" si="187"/>
        <v>02.09.04.02.040 Preamp Power Supply</v>
      </c>
    </row>
    <row r="6019" spans="1:10" x14ac:dyDescent="0.25">
      <c r="A6019" s="1142">
        <v>2</v>
      </c>
      <c r="B6019" s="1142">
        <v>9</v>
      </c>
      <c r="C6019" s="1142">
        <v>4</v>
      </c>
      <c r="D6019" s="1142">
        <v>2</v>
      </c>
      <c r="E6019" s="1142">
        <v>41</v>
      </c>
      <c r="F6019" s="1143" t="str">
        <f t="shared" si="186"/>
        <v>02.09.04.02.041</v>
      </c>
      <c r="G6019" s="1144"/>
      <c r="H6019" s="1142" t="s">
        <v>6424</v>
      </c>
      <c r="J6019" s="1142" t="str">
        <f t="shared" si="187"/>
        <v>02.09.04.02.041 Bin/Power Supply</v>
      </c>
    </row>
    <row r="6020" spans="1:10" x14ac:dyDescent="0.25">
      <c r="A6020" s="1142">
        <v>2</v>
      </c>
      <c r="B6020" s="1142">
        <v>9</v>
      </c>
      <c r="C6020" s="1142">
        <v>4</v>
      </c>
      <c r="D6020" s="1142">
        <v>2</v>
      </c>
      <c r="E6020" s="1142">
        <v>42</v>
      </c>
      <c r="F6020" s="1143" t="str">
        <f t="shared" ref="F6020:F6083" si="188">IF(A6020&lt;&gt;"",RIGHT("0"&amp;A6020,2)&amp;"."&amp;RIGHT("0"&amp;B6020,2)&amp;"."&amp;RIGHT("0"&amp;C6020,2)&amp;"."&amp;RIGHT("0"&amp;D6020,2)&amp;"."&amp;IF(LEN(E6020)&lt;3,RIGHT("00"&amp;E6020,3),E6020),"")</f>
        <v>02.09.04.02.042</v>
      </c>
      <c r="G6020" s="1144"/>
      <c r="H6020" s="1142" t="s">
        <v>6425</v>
      </c>
      <c r="J6020" s="1142" t="str">
        <f t="shared" ref="J6020:J6083" si="189">F6020&amp;" "&amp;H6020</f>
        <v>02.09.04.02.042 HV Power Supply</v>
      </c>
    </row>
    <row r="6021" spans="1:10" x14ac:dyDescent="0.25">
      <c r="A6021" s="1142">
        <v>2</v>
      </c>
      <c r="B6021" s="1142">
        <v>9</v>
      </c>
      <c r="C6021" s="1142">
        <v>4</v>
      </c>
      <c r="D6021" s="1142">
        <v>2</v>
      </c>
      <c r="E6021" s="1142">
        <v>43</v>
      </c>
      <c r="F6021" s="1143" t="str">
        <f t="shared" si="188"/>
        <v>02.09.04.02.043</v>
      </c>
      <c r="G6021" s="1144"/>
      <c r="H6021" s="1142" t="s">
        <v>6426</v>
      </c>
      <c r="J6021" s="1142" t="str">
        <f t="shared" si="189"/>
        <v>02.09.04.02.043 HV Bias Power Supply</v>
      </c>
    </row>
    <row r="6022" spans="1:10" x14ac:dyDescent="0.25">
      <c r="A6022" s="1142">
        <v>2</v>
      </c>
      <c r="B6022" s="1142">
        <v>9</v>
      </c>
      <c r="C6022" s="1142">
        <v>4</v>
      </c>
      <c r="D6022" s="1142">
        <v>2</v>
      </c>
      <c r="E6022" s="1142">
        <v>44</v>
      </c>
      <c r="F6022" s="1143" t="str">
        <f t="shared" si="188"/>
        <v>02.09.04.02.044</v>
      </c>
      <c r="G6022" s="1144"/>
      <c r="H6022" s="1142" t="s">
        <v>6427</v>
      </c>
      <c r="J6022" s="1142" t="str">
        <f t="shared" si="189"/>
        <v>02.09.04.02.044 DC Power Supply</v>
      </c>
    </row>
    <row r="6023" spans="1:10" x14ac:dyDescent="0.25">
      <c r="A6023" s="1142">
        <v>2</v>
      </c>
      <c r="B6023" s="1142">
        <v>9</v>
      </c>
      <c r="C6023" s="1142">
        <v>4</v>
      </c>
      <c r="D6023" s="1142">
        <v>2</v>
      </c>
      <c r="E6023" s="1142">
        <v>45</v>
      </c>
      <c r="F6023" s="1143" t="str">
        <f t="shared" si="188"/>
        <v>02.09.04.02.045</v>
      </c>
      <c r="G6023" s="1144"/>
      <c r="H6023" s="1142" t="s">
        <v>6428</v>
      </c>
      <c r="J6023" s="1142" t="str">
        <f t="shared" si="189"/>
        <v>02.09.04.02.045 System Fower</v>
      </c>
    </row>
    <row r="6024" spans="1:10" x14ac:dyDescent="0.25">
      <c r="A6024" s="1142">
        <v>2</v>
      </c>
      <c r="B6024" s="1142">
        <v>9</v>
      </c>
      <c r="C6024" s="1142">
        <v>4</v>
      </c>
      <c r="D6024" s="1142">
        <v>2</v>
      </c>
      <c r="E6024" s="1142">
        <v>46</v>
      </c>
      <c r="F6024" s="1143" t="str">
        <f t="shared" si="188"/>
        <v>02.09.04.02.046</v>
      </c>
      <c r="G6024" s="1144"/>
      <c r="H6024" s="1142" t="s">
        <v>6429</v>
      </c>
      <c r="J6024" s="1142" t="str">
        <f t="shared" si="189"/>
        <v>02.09.04.02.046 Oscilator Modula</v>
      </c>
    </row>
    <row r="6025" spans="1:10" x14ac:dyDescent="0.25">
      <c r="A6025" s="1142">
        <v>2</v>
      </c>
      <c r="B6025" s="1142">
        <v>9</v>
      </c>
      <c r="C6025" s="1142">
        <v>4</v>
      </c>
      <c r="D6025" s="1142">
        <v>2</v>
      </c>
      <c r="E6025" s="1142">
        <v>47</v>
      </c>
      <c r="F6025" s="1143" t="str">
        <f t="shared" si="188"/>
        <v>02.09.04.02.047</v>
      </c>
      <c r="G6025" s="1144"/>
      <c r="H6025" s="1142" t="s">
        <v>6430</v>
      </c>
      <c r="J6025" s="1142" t="str">
        <f t="shared" si="189"/>
        <v>02.09.04.02.047 Line Square Wave Oscilator</v>
      </c>
    </row>
    <row r="6026" spans="1:10" x14ac:dyDescent="0.25">
      <c r="A6026" s="1142">
        <v>2</v>
      </c>
      <c r="B6026" s="1142">
        <v>9</v>
      </c>
      <c r="C6026" s="1142">
        <v>4</v>
      </c>
      <c r="D6026" s="1142">
        <v>2</v>
      </c>
      <c r="E6026" s="1142">
        <v>48</v>
      </c>
      <c r="F6026" s="1143" t="str">
        <f t="shared" si="188"/>
        <v>02.09.04.02.048</v>
      </c>
      <c r="G6026" s="1144"/>
      <c r="H6026" s="1142" t="s">
        <v>6431</v>
      </c>
      <c r="J6026" s="1142" t="str">
        <f t="shared" si="189"/>
        <v>02.09.04.02.048 Low Distortion Oscilator</v>
      </c>
    </row>
    <row r="6027" spans="1:10" x14ac:dyDescent="0.25">
      <c r="A6027" s="1142">
        <v>2</v>
      </c>
      <c r="B6027" s="1142">
        <v>9</v>
      </c>
      <c r="C6027" s="1142">
        <v>4</v>
      </c>
      <c r="D6027" s="1142">
        <v>2</v>
      </c>
      <c r="E6027" s="1142">
        <v>49</v>
      </c>
      <c r="F6027" s="1143" t="str">
        <f t="shared" si="188"/>
        <v>02.09.04.02.049</v>
      </c>
      <c r="G6027" s="1144"/>
      <c r="H6027" s="1142" t="s">
        <v>6432</v>
      </c>
      <c r="J6027" s="1142" t="str">
        <f t="shared" si="189"/>
        <v>02.09.04.02.049 Pulse Generator/Pluser</v>
      </c>
    </row>
    <row r="6028" spans="1:10" x14ac:dyDescent="0.25">
      <c r="A6028" s="1142">
        <v>2</v>
      </c>
      <c r="B6028" s="1142">
        <v>9</v>
      </c>
      <c r="C6028" s="1142">
        <v>4</v>
      </c>
      <c r="D6028" s="1142">
        <v>2</v>
      </c>
      <c r="E6028" s="1142">
        <v>50</v>
      </c>
      <c r="F6028" s="1143" t="str">
        <f t="shared" si="188"/>
        <v>02.09.04.02.050</v>
      </c>
      <c r="G6028" s="1144"/>
      <c r="H6028" s="1142" t="s">
        <v>6433</v>
      </c>
      <c r="J6028" s="1142" t="str">
        <f t="shared" si="189"/>
        <v>02.09.04.02.050 Prequenso Synthatizer</v>
      </c>
    </row>
    <row r="6029" spans="1:10" x14ac:dyDescent="0.25">
      <c r="A6029" s="1142">
        <v>2</v>
      </c>
      <c r="B6029" s="1142">
        <v>9</v>
      </c>
      <c r="C6029" s="1142">
        <v>4</v>
      </c>
      <c r="D6029" s="1142">
        <v>2</v>
      </c>
      <c r="E6029" s="1142">
        <v>51</v>
      </c>
      <c r="F6029" s="1143" t="str">
        <f t="shared" si="188"/>
        <v>02.09.04.02.051</v>
      </c>
      <c r="G6029" s="1144"/>
      <c r="H6029" s="1142" t="s">
        <v>6434</v>
      </c>
      <c r="J6029" s="1142" t="str">
        <f t="shared" si="189"/>
        <v>02.09.04.02.051 Function Generator</v>
      </c>
    </row>
    <row r="6030" spans="1:10" x14ac:dyDescent="0.25">
      <c r="A6030" s="1142">
        <v>2</v>
      </c>
      <c r="B6030" s="1142">
        <v>9</v>
      </c>
      <c r="C6030" s="1142">
        <v>4</v>
      </c>
      <c r="D6030" s="1142">
        <v>2</v>
      </c>
      <c r="E6030" s="1142">
        <v>52</v>
      </c>
      <c r="F6030" s="1143" t="str">
        <f t="shared" si="188"/>
        <v>02.09.04.02.052</v>
      </c>
      <c r="G6030" s="1144"/>
      <c r="H6030" s="1142" t="s">
        <v>4648</v>
      </c>
      <c r="J6030" s="1142" t="str">
        <f t="shared" si="189"/>
        <v>02.09.04.02.052 Signal Generator</v>
      </c>
    </row>
    <row r="6031" spans="1:10" x14ac:dyDescent="0.25">
      <c r="A6031" s="1142">
        <v>2</v>
      </c>
      <c r="B6031" s="1142">
        <v>9</v>
      </c>
      <c r="C6031" s="1142">
        <v>4</v>
      </c>
      <c r="D6031" s="1142">
        <v>2</v>
      </c>
      <c r="E6031" s="1142">
        <v>53</v>
      </c>
      <c r="F6031" s="1143" t="str">
        <f t="shared" si="188"/>
        <v>02.09.04.02.053</v>
      </c>
      <c r="G6031" s="1144"/>
      <c r="H6031" s="1142" t="s">
        <v>1521</v>
      </c>
      <c r="J6031" s="1142" t="str">
        <f t="shared" si="189"/>
        <v>02.09.04.02.053 Sweep Oscilator</v>
      </c>
    </row>
    <row r="6032" spans="1:10" x14ac:dyDescent="0.25">
      <c r="A6032" s="1142">
        <v>2</v>
      </c>
      <c r="B6032" s="1142">
        <v>9</v>
      </c>
      <c r="C6032" s="1142">
        <v>4</v>
      </c>
      <c r="D6032" s="1142">
        <v>2</v>
      </c>
      <c r="E6032" s="1142">
        <v>54</v>
      </c>
      <c r="F6032" s="1143" t="str">
        <f t="shared" si="188"/>
        <v>02.09.04.02.054</v>
      </c>
      <c r="G6032" s="1144"/>
      <c r="H6032" s="1142" t="s">
        <v>6435</v>
      </c>
      <c r="J6032" s="1142" t="str">
        <f t="shared" si="189"/>
        <v>02.09.04.02.054 Reference Pulser</v>
      </c>
    </row>
    <row r="6033" spans="1:10" x14ac:dyDescent="0.25">
      <c r="A6033" s="1142">
        <v>2</v>
      </c>
      <c r="B6033" s="1142">
        <v>9</v>
      </c>
      <c r="C6033" s="1142">
        <v>4</v>
      </c>
      <c r="D6033" s="1142">
        <v>2</v>
      </c>
      <c r="E6033" s="1142">
        <v>55</v>
      </c>
      <c r="F6033" s="1143" t="str">
        <f t="shared" si="188"/>
        <v>02.09.04.02.055</v>
      </c>
      <c r="G6033" s="1144"/>
      <c r="H6033" s="1142" t="s">
        <v>6436</v>
      </c>
      <c r="J6033" s="1142" t="str">
        <f t="shared" si="189"/>
        <v>02.09.04.02.055 Precision Pulser</v>
      </c>
    </row>
    <row r="6034" spans="1:10" x14ac:dyDescent="0.25">
      <c r="A6034" s="1142">
        <v>2</v>
      </c>
      <c r="B6034" s="1142">
        <v>9</v>
      </c>
      <c r="C6034" s="1142">
        <v>4</v>
      </c>
      <c r="D6034" s="1142">
        <v>2</v>
      </c>
      <c r="E6034" s="1142">
        <v>56</v>
      </c>
      <c r="F6034" s="1143" t="str">
        <f t="shared" si="188"/>
        <v>02.09.04.02.056</v>
      </c>
      <c r="G6034" s="1144"/>
      <c r="H6034" s="1142" t="s">
        <v>6437</v>
      </c>
      <c r="J6034" s="1142" t="str">
        <f t="shared" si="189"/>
        <v>02.09.04.02.056 Logic Pulser</v>
      </c>
    </row>
    <row r="6035" spans="1:10" x14ac:dyDescent="0.25">
      <c r="A6035" s="1142">
        <v>2</v>
      </c>
      <c r="B6035" s="1142">
        <v>9</v>
      </c>
      <c r="C6035" s="1142">
        <v>4</v>
      </c>
      <c r="D6035" s="1142">
        <v>2</v>
      </c>
      <c r="E6035" s="1142">
        <v>57</v>
      </c>
      <c r="F6035" s="1143" t="str">
        <f t="shared" si="188"/>
        <v>02.09.04.02.057</v>
      </c>
      <c r="G6035" s="1144"/>
      <c r="H6035" s="1142" t="s">
        <v>6438</v>
      </c>
      <c r="J6035" s="1142" t="str">
        <f t="shared" si="189"/>
        <v>02.09.04.02.057 Modular Counting &amp; Scentific Lain-lain</v>
      </c>
    </row>
    <row r="6036" spans="1:10" x14ac:dyDescent="0.25">
      <c r="A6036" s="1142">
        <v>2</v>
      </c>
      <c r="B6036" s="1142">
        <v>9</v>
      </c>
      <c r="C6036" s="1142">
        <v>4</v>
      </c>
      <c r="D6036" s="1142">
        <v>3</v>
      </c>
      <c r="E6036" s="1142">
        <v>1</v>
      </c>
      <c r="F6036" s="1143" t="str">
        <f t="shared" si="188"/>
        <v>02.09.04.03.001</v>
      </c>
      <c r="G6036" s="1144"/>
      <c r="H6036" s="1142" t="s">
        <v>6439</v>
      </c>
      <c r="J6036" s="1142" t="str">
        <f t="shared" si="189"/>
        <v>02.09.04.03.001 Liquid/Scintilation Counter</v>
      </c>
    </row>
    <row r="6037" spans="1:10" x14ac:dyDescent="0.25">
      <c r="A6037" s="1142">
        <v>2</v>
      </c>
      <c r="B6037" s="1142">
        <v>9</v>
      </c>
      <c r="C6037" s="1142">
        <v>4</v>
      </c>
      <c r="D6037" s="1142">
        <v>3</v>
      </c>
      <c r="E6037" s="1142">
        <v>2</v>
      </c>
      <c r="F6037" s="1143" t="str">
        <f t="shared" si="188"/>
        <v>02.09.04.03.002</v>
      </c>
      <c r="G6037" s="1144"/>
      <c r="H6037" s="1142" t="s">
        <v>6440</v>
      </c>
      <c r="J6037" s="1142" t="str">
        <f t="shared" si="189"/>
        <v>02.09.04.03.002 Multi Chanel Analyser</v>
      </c>
    </row>
    <row r="6038" spans="1:10" x14ac:dyDescent="0.25">
      <c r="A6038" s="1142">
        <v>2</v>
      </c>
      <c r="B6038" s="1142">
        <v>9</v>
      </c>
      <c r="C6038" s="1142">
        <v>4</v>
      </c>
      <c r="D6038" s="1142">
        <v>3</v>
      </c>
      <c r="E6038" s="1142">
        <v>3</v>
      </c>
      <c r="F6038" s="1143" t="str">
        <f t="shared" si="188"/>
        <v>02.09.04.03.003</v>
      </c>
      <c r="G6038" s="1144"/>
      <c r="H6038" s="1142" t="s">
        <v>6441</v>
      </c>
      <c r="J6038" s="1142" t="str">
        <f t="shared" si="189"/>
        <v>02.09.04.03.003 Multi Parameter System</v>
      </c>
    </row>
    <row r="6039" spans="1:10" x14ac:dyDescent="0.25">
      <c r="A6039" s="1142">
        <v>2</v>
      </c>
      <c r="B6039" s="1142">
        <v>9</v>
      </c>
      <c r="C6039" s="1142">
        <v>4</v>
      </c>
      <c r="D6039" s="1142">
        <v>3</v>
      </c>
      <c r="E6039" s="1142">
        <v>4</v>
      </c>
      <c r="F6039" s="1143" t="str">
        <f t="shared" si="188"/>
        <v>02.09.04.03.004</v>
      </c>
      <c r="G6039" s="1144"/>
      <c r="H6039" s="1142" t="s">
        <v>1634</v>
      </c>
      <c r="J6039" s="1142" t="str">
        <f t="shared" si="189"/>
        <v>02.09.04.03.004 Scanner</v>
      </c>
    </row>
    <row r="6040" spans="1:10" x14ac:dyDescent="0.25">
      <c r="A6040" s="1142">
        <v>2</v>
      </c>
      <c r="B6040" s="1142">
        <v>9</v>
      </c>
      <c r="C6040" s="1142">
        <v>4</v>
      </c>
      <c r="D6040" s="1142">
        <v>3</v>
      </c>
      <c r="E6040" s="1142">
        <v>5</v>
      </c>
      <c r="F6040" s="1143" t="str">
        <f t="shared" si="188"/>
        <v>02.09.04.03.005</v>
      </c>
      <c r="G6040" s="1144"/>
      <c r="H6040" s="1142" t="s">
        <v>6442</v>
      </c>
      <c r="J6040" s="1142" t="str">
        <f t="shared" si="189"/>
        <v>02.09.04.03.005 Ultra Low Level/Counting System</v>
      </c>
    </row>
    <row r="6041" spans="1:10" x14ac:dyDescent="0.25">
      <c r="A6041" s="1142">
        <v>2</v>
      </c>
      <c r="B6041" s="1142">
        <v>9</v>
      </c>
      <c r="C6041" s="1142">
        <v>4</v>
      </c>
      <c r="D6041" s="1142">
        <v>3</v>
      </c>
      <c r="E6041" s="1142">
        <v>6</v>
      </c>
      <c r="F6041" s="1143" t="str">
        <f t="shared" si="188"/>
        <v>02.09.04.03.006</v>
      </c>
      <c r="G6041" s="1144"/>
      <c r="H6041" s="1142" t="s">
        <v>6443</v>
      </c>
      <c r="J6041" s="1142" t="str">
        <f t="shared" si="189"/>
        <v>02.09.04.03.006 Single Chanel Analyser Counter</v>
      </c>
    </row>
    <row r="6042" spans="1:10" x14ac:dyDescent="0.25">
      <c r="A6042" s="1142">
        <v>2</v>
      </c>
      <c r="B6042" s="1142">
        <v>9</v>
      </c>
      <c r="C6042" s="1142">
        <v>4</v>
      </c>
      <c r="D6042" s="1142">
        <v>3</v>
      </c>
      <c r="E6042" s="1142">
        <v>7</v>
      </c>
      <c r="F6042" s="1143" t="str">
        <f t="shared" si="188"/>
        <v>02.09.04.03.007</v>
      </c>
      <c r="G6042" s="1144"/>
      <c r="H6042" s="1142" t="s">
        <v>6444</v>
      </c>
      <c r="J6042" s="1142" t="str">
        <f t="shared" si="189"/>
        <v>02.09.04.03.007 Quod Alpha Spectometer</v>
      </c>
    </row>
    <row r="6043" spans="1:10" x14ac:dyDescent="0.25">
      <c r="A6043" s="1142">
        <v>2</v>
      </c>
      <c r="B6043" s="1142">
        <v>9</v>
      </c>
      <c r="C6043" s="1142">
        <v>4</v>
      </c>
      <c r="D6043" s="1142">
        <v>3</v>
      </c>
      <c r="E6043" s="1142">
        <v>8</v>
      </c>
      <c r="F6043" s="1143" t="str">
        <f t="shared" si="188"/>
        <v>02.09.04.03.008</v>
      </c>
      <c r="G6043" s="1144"/>
      <c r="H6043" s="1142" t="s">
        <v>6445</v>
      </c>
      <c r="J6043" s="1142" t="str">
        <f t="shared" si="189"/>
        <v>02.09.04.03.008 GM Counter</v>
      </c>
    </row>
    <row r="6044" spans="1:10" x14ac:dyDescent="0.25">
      <c r="A6044" s="1142">
        <v>2</v>
      </c>
      <c r="B6044" s="1142">
        <v>9</v>
      </c>
      <c r="C6044" s="1142">
        <v>4</v>
      </c>
      <c r="D6044" s="1142">
        <v>3</v>
      </c>
      <c r="E6044" s="1142">
        <v>9</v>
      </c>
      <c r="F6044" s="1143" t="str">
        <f t="shared" si="188"/>
        <v>02.09.04.03.009</v>
      </c>
      <c r="G6044" s="1144"/>
      <c r="H6044" s="1142" t="s">
        <v>6446</v>
      </c>
      <c r="J6044" s="1142" t="str">
        <f t="shared" si="189"/>
        <v>02.09.04.03.009 4 Coincidence Counter</v>
      </c>
    </row>
    <row r="6045" spans="1:10" x14ac:dyDescent="0.25">
      <c r="A6045" s="1142">
        <v>2</v>
      </c>
      <c r="B6045" s="1142">
        <v>9</v>
      </c>
      <c r="C6045" s="1142">
        <v>4</v>
      </c>
      <c r="D6045" s="1142">
        <v>3</v>
      </c>
      <c r="E6045" s="1142">
        <v>10</v>
      </c>
      <c r="F6045" s="1143" t="str">
        <f t="shared" si="188"/>
        <v>02.09.04.03.010</v>
      </c>
      <c r="G6045" s="1144"/>
      <c r="H6045" s="1142" t="s">
        <v>6447</v>
      </c>
      <c r="J6045" s="1142" t="str">
        <f t="shared" si="189"/>
        <v>02.09.04.03.010 Scintilometer</v>
      </c>
    </row>
    <row r="6046" spans="1:10" x14ac:dyDescent="0.25">
      <c r="A6046" s="1142">
        <v>2</v>
      </c>
      <c r="B6046" s="1142">
        <v>9</v>
      </c>
      <c r="C6046" s="1142">
        <v>4</v>
      </c>
      <c r="D6046" s="1142">
        <v>3</v>
      </c>
      <c r="E6046" s="1142">
        <v>11</v>
      </c>
      <c r="F6046" s="1143" t="str">
        <f t="shared" si="188"/>
        <v>02.09.04.03.011</v>
      </c>
      <c r="G6046" s="1144"/>
      <c r="H6046" s="1142" t="s">
        <v>6448</v>
      </c>
      <c r="J6046" s="1142" t="str">
        <f t="shared" si="189"/>
        <v>02.09.04.03.011 Gamma Ray Spectometer</v>
      </c>
    </row>
    <row r="6047" spans="1:10" x14ac:dyDescent="0.25">
      <c r="A6047" s="1142">
        <v>2</v>
      </c>
      <c r="B6047" s="1142">
        <v>9</v>
      </c>
      <c r="C6047" s="1142">
        <v>4</v>
      </c>
      <c r="D6047" s="1142">
        <v>3</v>
      </c>
      <c r="E6047" s="1142">
        <v>12</v>
      </c>
      <c r="F6047" s="1143" t="str">
        <f t="shared" si="188"/>
        <v>02.09.04.03.012</v>
      </c>
      <c r="G6047" s="1144"/>
      <c r="H6047" s="1142" t="s">
        <v>6449</v>
      </c>
      <c r="J6047" s="1142" t="str">
        <f t="shared" si="189"/>
        <v>02.09.04.03.012 Lonnger</v>
      </c>
    </row>
    <row r="6048" spans="1:10" x14ac:dyDescent="0.25">
      <c r="A6048" s="1142">
        <v>2</v>
      </c>
      <c r="B6048" s="1142">
        <v>9</v>
      </c>
      <c r="C6048" s="1142">
        <v>4</v>
      </c>
      <c r="D6048" s="1142">
        <v>3</v>
      </c>
      <c r="E6048" s="1142">
        <v>13</v>
      </c>
      <c r="F6048" s="1143" t="str">
        <f t="shared" si="188"/>
        <v>02.09.04.03.013</v>
      </c>
      <c r="G6048" s="1144"/>
      <c r="H6048" s="1142" t="s">
        <v>6450</v>
      </c>
      <c r="J6048" s="1142" t="str">
        <f t="shared" si="189"/>
        <v>02.09.04.03.013 Gas Flow Counter</v>
      </c>
    </row>
    <row r="6049" spans="1:10" x14ac:dyDescent="0.25">
      <c r="A6049" s="1142">
        <v>2</v>
      </c>
      <c r="B6049" s="1142">
        <v>9</v>
      </c>
      <c r="C6049" s="1142">
        <v>4</v>
      </c>
      <c r="D6049" s="1142">
        <v>3</v>
      </c>
      <c r="E6049" s="1142">
        <v>14</v>
      </c>
      <c r="F6049" s="1143" t="str">
        <f t="shared" si="188"/>
        <v>02.09.04.03.014</v>
      </c>
      <c r="G6049" s="1144"/>
      <c r="H6049" s="1142" t="s">
        <v>6451</v>
      </c>
      <c r="J6049" s="1142" t="str">
        <f t="shared" si="189"/>
        <v>02.09.04.03.014 Neutron Counter</v>
      </c>
    </row>
    <row r="6050" spans="1:10" x14ac:dyDescent="0.25">
      <c r="A6050" s="1142">
        <v>2</v>
      </c>
      <c r="B6050" s="1142">
        <v>9</v>
      </c>
      <c r="C6050" s="1142">
        <v>4</v>
      </c>
      <c r="D6050" s="1142">
        <v>3</v>
      </c>
      <c r="E6050" s="1142">
        <v>15</v>
      </c>
      <c r="F6050" s="1143" t="str">
        <f t="shared" si="188"/>
        <v>02.09.04.03.015</v>
      </c>
      <c r="G6050" s="1144"/>
      <c r="H6050" s="1142" t="s">
        <v>6452</v>
      </c>
      <c r="J6050" s="1142" t="str">
        <f t="shared" si="189"/>
        <v>02.09.04.03.015 Gamma Lonzation Chamber</v>
      </c>
    </row>
    <row r="6051" spans="1:10" x14ac:dyDescent="0.25">
      <c r="A6051" s="1142">
        <v>2</v>
      </c>
      <c r="B6051" s="1142">
        <v>9</v>
      </c>
      <c r="C6051" s="1142">
        <v>4</v>
      </c>
      <c r="D6051" s="1142">
        <v>3</v>
      </c>
      <c r="E6051" s="1142">
        <v>16</v>
      </c>
      <c r="F6051" s="1143" t="str">
        <f t="shared" si="188"/>
        <v>02.09.04.03.016</v>
      </c>
      <c r="G6051" s="1144"/>
      <c r="H6051" s="1142" t="s">
        <v>6453</v>
      </c>
      <c r="J6051" s="1142" t="str">
        <f t="shared" si="189"/>
        <v>02.09.04.03.016 Assembly/Accounting System Lain-lain</v>
      </c>
    </row>
    <row r="6052" spans="1:10" x14ac:dyDescent="0.25">
      <c r="A6052" s="1142">
        <v>2</v>
      </c>
      <c r="B6052" s="1142">
        <v>9</v>
      </c>
      <c r="C6052" s="1142">
        <v>4</v>
      </c>
      <c r="D6052" s="1142">
        <v>4</v>
      </c>
      <c r="E6052" s="1142">
        <v>1</v>
      </c>
      <c r="F6052" s="1143" t="str">
        <f t="shared" si="188"/>
        <v>02.09.04.04.001</v>
      </c>
      <c r="G6052" s="1144"/>
      <c r="H6052" s="1142" t="s">
        <v>6454</v>
      </c>
      <c r="J6052" s="1142" t="str">
        <f t="shared" si="189"/>
        <v>02.09.04.04.001 Single Channel Recorder</v>
      </c>
    </row>
    <row r="6053" spans="1:10" x14ac:dyDescent="0.25">
      <c r="A6053" s="1142">
        <v>2</v>
      </c>
      <c r="B6053" s="1142">
        <v>9</v>
      </c>
      <c r="C6053" s="1142">
        <v>4</v>
      </c>
      <c r="D6053" s="1142">
        <v>4</v>
      </c>
      <c r="E6053" s="1142">
        <v>2</v>
      </c>
      <c r="F6053" s="1143" t="str">
        <f t="shared" si="188"/>
        <v>02.09.04.04.002</v>
      </c>
      <c r="G6053" s="1144"/>
      <c r="H6053" s="1142" t="s">
        <v>6455</v>
      </c>
      <c r="J6053" s="1142" t="str">
        <f t="shared" si="189"/>
        <v>02.09.04.04.002 Dual Channel Recorder</v>
      </c>
    </row>
    <row r="6054" spans="1:10" x14ac:dyDescent="0.25">
      <c r="A6054" s="1142">
        <v>2</v>
      </c>
      <c r="B6054" s="1142">
        <v>9</v>
      </c>
      <c r="C6054" s="1142">
        <v>4</v>
      </c>
      <c r="D6054" s="1142">
        <v>4</v>
      </c>
      <c r="E6054" s="1142">
        <v>3</v>
      </c>
      <c r="F6054" s="1143" t="str">
        <f t="shared" si="188"/>
        <v>02.09.04.04.003</v>
      </c>
      <c r="G6054" s="1144"/>
      <c r="H6054" s="1142" t="s">
        <v>6456</v>
      </c>
      <c r="J6054" s="1142" t="str">
        <f t="shared" si="189"/>
        <v>02.09.04.04.003 XY-Yt Recorder</v>
      </c>
    </row>
    <row r="6055" spans="1:10" x14ac:dyDescent="0.25">
      <c r="A6055" s="1142">
        <v>2</v>
      </c>
      <c r="B6055" s="1142">
        <v>9</v>
      </c>
      <c r="C6055" s="1142">
        <v>4</v>
      </c>
      <c r="D6055" s="1142">
        <v>4</v>
      </c>
      <c r="E6055" s="1142">
        <v>4</v>
      </c>
      <c r="F6055" s="1143" t="str">
        <f t="shared" si="188"/>
        <v>02.09.04.04.004</v>
      </c>
      <c r="G6055" s="1144"/>
      <c r="H6055" s="1142" t="s">
        <v>337</v>
      </c>
      <c r="J6055" s="1142" t="str">
        <f t="shared" si="189"/>
        <v>02.09.04.04.004 Printer</v>
      </c>
    </row>
    <row r="6056" spans="1:10" x14ac:dyDescent="0.25">
      <c r="A6056" s="1142">
        <v>2</v>
      </c>
      <c r="B6056" s="1142">
        <v>9</v>
      </c>
      <c r="C6056" s="1142">
        <v>4</v>
      </c>
      <c r="D6056" s="1142">
        <v>4</v>
      </c>
      <c r="E6056" s="1142">
        <v>5</v>
      </c>
      <c r="F6056" s="1143" t="str">
        <f t="shared" si="188"/>
        <v>02.09.04.04.005</v>
      </c>
      <c r="G6056" s="1144"/>
      <c r="H6056" s="1142" t="s">
        <v>6457</v>
      </c>
      <c r="J6056" s="1142" t="str">
        <f t="shared" si="189"/>
        <v>02.09.04.04.005 Cathode Ray Osciloscope</v>
      </c>
    </row>
    <row r="6057" spans="1:10" x14ac:dyDescent="0.25">
      <c r="A6057" s="1142">
        <v>2</v>
      </c>
      <c r="B6057" s="1142">
        <v>9</v>
      </c>
      <c r="C6057" s="1142">
        <v>4</v>
      </c>
      <c r="D6057" s="1142">
        <v>4</v>
      </c>
      <c r="E6057" s="1142">
        <v>6</v>
      </c>
      <c r="F6057" s="1143" t="str">
        <f t="shared" si="188"/>
        <v>02.09.04.04.006</v>
      </c>
      <c r="G6057" s="1144"/>
      <c r="H6057" s="1142" t="s">
        <v>6458</v>
      </c>
      <c r="J6057" s="1142" t="str">
        <f t="shared" si="189"/>
        <v>02.09.04.04.006 Camera Scope</v>
      </c>
    </row>
    <row r="6058" spans="1:10" x14ac:dyDescent="0.25">
      <c r="A6058" s="1142">
        <v>2</v>
      </c>
      <c r="B6058" s="1142">
        <v>9</v>
      </c>
      <c r="C6058" s="1142">
        <v>4</v>
      </c>
      <c r="D6058" s="1142">
        <v>4</v>
      </c>
      <c r="E6058" s="1142">
        <v>7</v>
      </c>
      <c r="F6058" s="1143" t="str">
        <f t="shared" si="188"/>
        <v>02.09.04.04.007</v>
      </c>
      <c r="G6058" s="1144"/>
      <c r="H6058" s="1142" t="s">
        <v>6459</v>
      </c>
      <c r="J6058" s="1142" t="str">
        <f t="shared" si="189"/>
        <v>02.09.04.04.007 GO Recorder</v>
      </c>
    </row>
    <row r="6059" spans="1:10" x14ac:dyDescent="0.25">
      <c r="A6059" s="1142">
        <v>2</v>
      </c>
      <c r="B6059" s="1142">
        <v>9</v>
      </c>
      <c r="C6059" s="1142">
        <v>4</v>
      </c>
      <c r="D6059" s="1142">
        <v>4</v>
      </c>
      <c r="E6059" s="1142">
        <v>8</v>
      </c>
      <c r="F6059" s="1143" t="str">
        <f t="shared" si="188"/>
        <v>02.09.04.04.008</v>
      </c>
      <c r="G6059" s="1144"/>
      <c r="H6059" s="1142" t="s">
        <v>6460</v>
      </c>
      <c r="J6059" s="1142" t="str">
        <f t="shared" si="189"/>
        <v>02.09.04.04.008 Hybrid Recorder</v>
      </c>
    </row>
    <row r="6060" spans="1:10" x14ac:dyDescent="0.25">
      <c r="A6060" s="1142">
        <v>2</v>
      </c>
      <c r="B6060" s="1142">
        <v>9</v>
      </c>
      <c r="C6060" s="1142">
        <v>4</v>
      </c>
      <c r="D6060" s="1142">
        <v>4</v>
      </c>
      <c r="E6060" s="1142">
        <v>9</v>
      </c>
      <c r="F6060" s="1143" t="str">
        <f t="shared" si="188"/>
        <v>02.09.04.04.009</v>
      </c>
      <c r="G6060" s="1144"/>
      <c r="H6060" s="1142" t="s">
        <v>6461</v>
      </c>
      <c r="J6060" s="1142" t="str">
        <f t="shared" si="189"/>
        <v>02.09.04.04.009 Recorder Display Lain-lain</v>
      </c>
    </row>
    <row r="6061" spans="1:10" x14ac:dyDescent="0.25">
      <c r="A6061" s="1142">
        <v>2</v>
      </c>
      <c r="B6061" s="1142">
        <v>9</v>
      </c>
      <c r="C6061" s="1142">
        <v>4</v>
      </c>
      <c r="D6061" s="1142">
        <v>5</v>
      </c>
      <c r="E6061" s="1142">
        <v>1</v>
      </c>
      <c r="F6061" s="1143" t="str">
        <f t="shared" si="188"/>
        <v>02.09.04.05.001</v>
      </c>
      <c r="G6061" s="1144"/>
      <c r="H6061" s="1142" t="s">
        <v>6341</v>
      </c>
      <c r="J6061" s="1142" t="str">
        <f t="shared" si="189"/>
        <v>02.09.04.05.001 Generator Set (Lab Scale)</v>
      </c>
    </row>
    <row r="6062" spans="1:10" x14ac:dyDescent="0.25">
      <c r="A6062" s="1142">
        <v>2</v>
      </c>
      <c r="B6062" s="1142">
        <v>9</v>
      </c>
      <c r="C6062" s="1142">
        <v>4</v>
      </c>
      <c r="D6062" s="1142">
        <v>5</v>
      </c>
      <c r="E6062" s="1142">
        <v>2</v>
      </c>
      <c r="F6062" s="1143" t="str">
        <f t="shared" si="188"/>
        <v>02.09.04.05.002</v>
      </c>
      <c r="G6062" s="1144"/>
      <c r="H6062" s="1142" t="s">
        <v>6462</v>
      </c>
      <c r="J6062" s="1142" t="str">
        <f t="shared" si="189"/>
        <v>02.09.04.05.002 Uninterupted Power Supply</v>
      </c>
    </row>
    <row r="6063" spans="1:10" x14ac:dyDescent="0.25">
      <c r="A6063" s="1142">
        <v>2</v>
      </c>
      <c r="B6063" s="1142">
        <v>9</v>
      </c>
      <c r="C6063" s="1142">
        <v>4</v>
      </c>
      <c r="D6063" s="1142">
        <v>5</v>
      </c>
      <c r="E6063" s="1142">
        <v>3</v>
      </c>
      <c r="F6063" s="1143" t="str">
        <f t="shared" si="188"/>
        <v>02.09.04.05.003</v>
      </c>
      <c r="G6063" s="1144"/>
      <c r="H6063" s="1142" t="s">
        <v>6463</v>
      </c>
      <c r="J6063" s="1142" t="str">
        <f t="shared" si="189"/>
        <v>02.09.04.05.003 Single Phase Transformer Step Up/Down</v>
      </c>
    </row>
    <row r="6064" spans="1:10" x14ac:dyDescent="0.25">
      <c r="A6064" s="1142">
        <v>2</v>
      </c>
      <c r="B6064" s="1142">
        <v>9</v>
      </c>
      <c r="C6064" s="1142">
        <v>4</v>
      </c>
      <c r="D6064" s="1142">
        <v>5</v>
      </c>
      <c r="E6064" s="1142">
        <v>4</v>
      </c>
      <c r="F6064" s="1143" t="str">
        <f t="shared" si="188"/>
        <v>02.09.04.05.004</v>
      </c>
      <c r="G6064" s="1144"/>
      <c r="H6064" s="1142" t="s">
        <v>6464</v>
      </c>
      <c r="J6064" s="1142" t="str">
        <f t="shared" si="189"/>
        <v>02.09.04.05.004 There Phase Transformer Step Up/Down</v>
      </c>
    </row>
    <row r="6065" spans="1:10" x14ac:dyDescent="0.25">
      <c r="A6065" s="1142">
        <v>2</v>
      </c>
      <c r="B6065" s="1142">
        <v>9</v>
      </c>
      <c r="C6065" s="1142">
        <v>4</v>
      </c>
      <c r="D6065" s="1142">
        <v>5</v>
      </c>
      <c r="E6065" s="1142">
        <v>5</v>
      </c>
      <c r="F6065" s="1143" t="str">
        <f t="shared" si="188"/>
        <v>02.09.04.05.005</v>
      </c>
      <c r="G6065" s="1144"/>
      <c r="H6065" s="1142" t="s">
        <v>6465</v>
      </c>
      <c r="J6065" s="1142" t="str">
        <f t="shared" si="189"/>
        <v>02.09.04.05.005 Constant Voltage Transformer</v>
      </c>
    </row>
    <row r="6066" spans="1:10" x14ac:dyDescent="0.25">
      <c r="A6066" s="1142">
        <v>2</v>
      </c>
      <c r="B6066" s="1142">
        <v>9</v>
      </c>
      <c r="C6066" s="1142">
        <v>4</v>
      </c>
      <c r="D6066" s="1142">
        <v>5</v>
      </c>
      <c r="E6066" s="1142">
        <v>6</v>
      </c>
      <c r="F6066" s="1143" t="str">
        <f t="shared" si="188"/>
        <v>02.09.04.05.006</v>
      </c>
      <c r="G6066" s="1144"/>
      <c r="H6066" s="1142" t="s">
        <v>6466</v>
      </c>
      <c r="J6066" s="1142" t="str">
        <f t="shared" si="189"/>
        <v>02.09.04.05.006 Line Voltage Transformer</v>
      </c>
    </row>
    <row r="6067" spans="1:10" x14ac:dyDescent="0.25">
      <c r="A6067" s="1142">
        <v>2</v>
      </c>
      <c r="B6067" s="1142">
        <v>9</v>
      </c>
      <c r="C6067" s="1142">
        <v>4</v>
      </c>
      <c r="D6067" s="1142">
        <v>5</v>
      </c>
      <c r="E6067" s="1142">
        <v>7</v>
      </c>
      <c r="F6067" s="1143" t="str">
        <f t="shared" si="188"/>
        <v>02.09.04.05.007</v>
      </c>
      <c r="G6067" s="1144"/>
      <c r="H6067" s="1142" t="s">
        <v>6467</v>
      </c>
      <c r="J6067" s="1142" t="str">
        <f t="shared" si="189"/>
        <v>02.09.04.05.007 Sliding Riostat</v>
      </c>
    </row>
    <row r="6068" spans="1:10" x14ac:dyDescent="0.25">
      <c r="A6068" s="1142">
        <v>2</v>
      </c>
      <c r="B6068" s="1142">
        <v>9</v>
      </c>
      <c r="C6068" s="1142">
        <v>4</v>
      </c>
      <c r="D6068" s="1142">
        <v>5</v>
      </c>
      <c r="E6068" s="1142">
        <v>8</v>
      </c>
      <c r="F6068" s="1143" t="str">
        <f t="shared" si="188"/>
        <v>02.09.04.05.008</v>
      </c>
      <c r="G6068" s="1144"/>
      <c r="H6068" s="1142" t="s">
        <v>6468</v>
      </c>
      <c r="J6068" s="1142" t="str">
        <f t="shared" si="189"/>
        <v>02.09.04.05.008 Cable Drum</v>
      </c>
    </row>
    <row r="6069" spans="1:10" x14ac:dyDescent="0.25">
      <c r="A6069" s="1142">
        <v>2</v>
      </c>
      <c r="B6069" s="1142">
        <v>9</v>
      </c>
      <c r="C6069" s="1142">
        <v>4</v>
      </c>
      <c r="D6069" s="1142">
        <v>5</v>
      </c>
      <c r="E6069" s="1142">
        <v>9</v>
      </c>
      <c r="F6069" s="1143" t="str">
        <f t="shared" si="188"/>
        <v>02.09.04.05.009</v>
      </c>
      <c r="G6069" s="1144"/>
      <c r="H6069" s="1142" t="s">
        <v>6469</v>
      </c>
      <c r="J6069" s="1142" t="str">
        <f t="shared" si="189"/>
        <v>02.09.04.05.009 Altenator</v>
      </c>
    </row>
    <row r="6070" spans="1:10" x14ac:dyDescent="0.25">
      <c r="A6070" s="1142">
        <v>2</v>
      </c>
      <c r="B6070" s="1142">
        <v>9</v>
      </c>
      <c r="C6070" s="1142">
        <v>4</v>
      </c>
      <c r="D6070" s="1142">
        <v>5</v>
      </c>
      <c r="E6070" s="1142">
        <v>10</v>
      </c>
      <c r="F6070" s="1143" t="str">
        <f t="shared" si="188"/>
        <v>02.09.04.05.010</v>
      </c>
      <c r="G6070" s="1144"/>
      <c r="H6070" s="1142" t="s">
        <v>6470</v>
      </c>
      <c r="J6070" s="1142" t="str">
        <f t="shared" si="189"/>
        <v>02.09.04.05.010 Helium Liquifier</v>
      </c>
    </row>
    <row r="6071" spans="1:10" x14ac:dyDescent="0.25">
      <c r="A6071" s="1142">
        <v>2</v>
      </c>
      <c r="B6071" s="1142">
        <v>9</v>
      </c>
      <c r="C6071" s="1142">
        <v>4</v>
      </c>
      <c r="D6071" s="1142">
        <v>5</v>
      </c>
      <c r="E6071" s="1142">
        <v>11</v>
      </c>
      <c r="F6071" s="1143" t="str">
        <f t="shared" si="188"/>
        <v>02.09.04.05.011</v>
      </c>
      <c r="G6071" s="1144"/>
      <c r="H6071" s="1142" t="s">
        <v>6471</v>
      </c>
      <c r="J6071" s="1142" t="str">
        <f t="shared" si="189"/>
        <v>02.09.04.05.011 N2 Dewars + Tabung</v>
      </c>
    </row>
    <row r="6072" spans="1:10" x14ac:dyDescent="0.25">
      <c r="A6072" s="1142">
        <v>2</v>
      </c>
      <c r="B6072" s="1142">
        <v>9</v>
      </c>
      <c r="C6072" s="1142">
        <v>4</v>
      </c>
      <c r="D6072" s="1142">
        <v>5</v>
      </c>
      <c r="E6072" s="1142">
        <v>12</v>
      </c>
      <c r="F6072" s="1143" t="str">
        <f t="shared" si="188"/>
        <v>02.09.04.05.012</v>
      </c>
      <c r="G6072" s="1144"/>
      <c r="H6072" s="1142" t="s">
        <v>6472</v>
      </c>
      <c r="J6072" s="1142" t="str">
        <f t="shared" si="189"/>
        <v>02.09.04.05.012 Sample Changer</v>
      </c>
    </row>
    <row r="6073" spans="1:10" x14ac:dyDescent="0.25">
      <c r="A6073" s="1142">
        <v>2</v>
      </c>
      <c r="B6073" s="1142">
        <v>9</v>
      </c>
      <c r="C6073" s="1142">
        <v>4</v>
      </c>
      <c r="D6073" s="1142">
        <v>5</v>
      </c>
      <c r="E6073" s="1142">
        <v>13</v>
      </c>
      <c r="F6073" s="1143" t="str">
        <f t="shared" si="188"/>
        <v>02.09.04.05.013</v>
      </c>
      <c r="G6073" s="1144"/>
      <c r="H6073" s="1142" t="s">
        <v>6473</v>
      </c>
      <c r="J6073" s="1142" t="str">
        <f t="shared" si="189"/>
        <v>02.09.04.05.013 Liquid N2 Production System</v>
      </c>
    </row>
    <row r="6074" spans="1:10" x14ac:dyDescent="0.25">
      <c r="A6074" s="1142">
        <v>2</v>
      </c>
      <c r="B6074" s="1142">
        <v>9</v>
      </c>
      <c r="C6074" s="1142">
        <v>4</v>
      </c>
      <c r="D6074" s="1142">
        <v>5</v>
      </c>
      <c r="E6074" s="1142">
        <v>14</v>
      </c>
      <c r="F6074" s="1143" t="str">
        <f t="shared" si="188"/>
        <v>02.09.04.05.014</v>
      </c>
      <c r="G6074" s="1144"/>
      <c r="H6074" s="1142" t="s">
        <v>6474</v>
      </c>
      <c r="J6074" s="1142" t="str">
        <f t="shared" si="189"/>
        <v>02.09.04.05.014 Magnetic Coil</v>
      </c>
    </row>
    <row r="6075" spans="1:10" x14ac:dyDescent="0.25">
      <c r="A6075" s="1142">
        <v>2</v>
      </c>
      <c r="B6075" s="1142">
        <v>9</v>
      </c>
      <c r="C6075" s="1142">
        <v>4</v>
      </c>
      <c r="D6075" s="1142">
        <v>5</v>
      </c>
      <c r="E6075" s="1142">
        <v>15</v>
      </c>
      <c r="F6075" s="1143" t="str">
        <f t="shared" si="188"/>
        <v>02.09.04.05.015</v>
      </c>
      <c r="G6075" s="1144"/>
      <c r="H6075" s="1142" t="s">
        <v>6475</v>
      </c>
      <c r="J6075" s="1142" t="str">
        <f t="shared" si="189"/>
        <v>02.09.04.05.015 Dry Ice Unit</v>
      </c>
    </row>
    <row r="6076" spans="1:10" x14ac:dyDescent="0.25">
      <c r="A6076" s="1142">
        <v>2</v>
      </c>
      <c r="B6076" s="1142">
        <v>9</v>
      </c>
      <c r="C6076" s="1142">
        <v>4</v>
      </c>
      <c r="D6076" s="1142">
        <v>5</v>
      </c>
      <c r="E6076" s="1142">
        <v>16</v>
      </c>
      <c r="F6076" s="1143" t="str">
        <f t="shared" si="188"/>
        <v>02.09.04.05.016</v>
      </c>
      <c r="G6076" s="1144"/>
      <c r="H6076" s="1142" t="s">
        <v>6476</v>
      </c>
      <c r="J6076" s="1142" t="str">
        <f t="shared" si="189"/>
        <v>02.09.04.05.016 LN2 Container</v>
      </c>
    </row>
    <row r="6077" spans="1:10" x14ac:dyDescent="0.25">
      <c r="A6077" s="1142">
        <v>2</v>
      </c>
      <c r="B6077" s="1142">
        <v>9</v>
      </c>
      <c r="C6077" s="1142">
        <v>4</v>
      </c>
      <c r="D6077" s="1142">
        <v>5</v>
      </c>
      <c r="E6077" s="1142">
        <v>17</v>
      </c>
      <c r="F6077" s="1143" t="str">
        <f t="shared" si="188"/>
        <v>02.09.04.05.017</v>
      </c>
      <c r="G6077" s="1144"/>
      <c r="H6077" s="1142" t="s">
        <v>6477</v>
      </c>
      <c r="J6077" s="1142" t="str">
        <f t="shared" si="189"/>
        <v>02.09.04.05.017 System/Power Supplay Lain-lain</v>
      </c>
    </row>
    <row r="6078" spans="1:10" x14ac:dyDescent="0.25">
      <c r="A6078" s="1142">
        <v>2</v>
      </c>
      <c r="B6078" s="1142">
        <v>9</v>
      </c>
      <c r="C6078" s="1142">
        <v>4</v>
      </c>
      <c r="D6078" s="1142">
        <v>6</v>
      </c>
      <c r="E6078" s="1142">
        <v>1</v>
      </c>
      <c r="F6078" s="1143" t="str">
        <f t="shared" si="188"/>
        <v>02.09.04.06.001</v>
      </c>
      <c r="G6078" s="1144"/>
      <c r="H6078" s="1142" t="s">
        <v>6478</v>
      </c>
      <c r="J6078" s="1142" t="str">
        <f t="shared" si="189"/>
        <v>02.09.04.06.001 Analog Voltmeter</v>
      </c>
    </row>
    <row r="6079" spans="1:10" x14ac:dyDescent="0.25">
      <c r="A6079" s="1142">
        <v>2</v>
      </c>
      <c r="B6079" s="1142">
        <v>9</v>
      </c>
      <c r="C6079" s="1142">
        <v>4</v>
      </c>
      <c r="D6079" s="1142">
        <v>6</v>
      </c>
      <c r="E6079" s="1142">
        <v>2</v>
      </c>
      <c r="F6079" s="1143" t="str">
        <f t="shared" si="188"/>
        <v>02.09.04.06.002</v>
      </c>
      <c r="G6079" s="1144"/>
      <c r="H6079" s="1142" t="s">
        <v>6479</v>
      </c>
      <c r="J6079" s="1142" t="str">
        <f t="shared" si="189"/>
        <v>02.09.04.06.002 Digital Voltmeter</v>
      </c>
    </row>
    <row r="6080" spans="1:10" x14ac:dyDescent="0.25">
      <c r="A6080" s="1142">
        <v>2</v>
      </c>
      <c r="B6080" s="1142">
        <v>9</v>
      </c>
      <c r="C6080" s="1142">
        <v>4</v>
      </c>
      <c r="D6080" s="1142">
        <v>6</v>
      </c>
      <c r="E6080" s="1142">
        <v>3</v>
      </c>
      <c r="F6080" s="1143" t="str">
        <f t="shared" si="188"/>
        <v>02.09.04.06.003</v>
      </c>
      <c r="G6080" s="1144"/>
      <c r="H6080" s="1142" t="s">
        <v>5181</v>
      </c>
      <c r="J6080" s="1142" t="str">
        <f t="shared" si="189"/>
        <v>02.09.04.06.003 Ampere Meter</v>
      </c>
    </row>
    <row r="6081" spans="1:10" x14ac:dyDescent="0.25">
      <c r="A6081" s="1142">
        <v>2</v>
      </c>
      <c r="B6081" s="1142">
        <v>9</v>
      </c>
      <c r="C6081" s="1142">
        <v>4</v>
      </c>
      <c r="D6081" s="1142">
        <v>6</v>
      </c>
      <c r="E6081" s="1142">
        <v>4</v>
      </c>
      <c r="F6081" s="1143" t="str">
        <f t="shared" si="188"/>
        <v>02.09.04.06.004</v>
      </c>
      <c r="G6081" s="1144"/>
      <c r="H6081" s="1142" t="s">
        <v>5715</v>
      </c>
      <c r="J6081" s="1142" t="str">
        <f t="shared" si="189"/>
        <v>02.09.04.06.004 Multimeter</v>
      </c>
    </row>
    <row r="6082" spans="1:10" x14ac:dyDescent="0.25">
      <c r="A6082" s="1142">
        <v>2</v>
      </c>
      <c r="B6082" s="1142">
        <v>9</v>
      </c>
      <c r="C6082" s="1142">
        <v>4</v>
      </c>
      <c r="D6082" s="1142">
        <v>6</v>
      </c>
      <c r="E6082" s="1142">
        <v>5</v>
      </c>
      <c r="F6082" s="1143" t="str">
        <f t="shared" si="188"/>
        <v>02.09.04.06.005</v>
      </c>
      <c r="G6082" s="1144"/>
      <c r="H6082" s="1142" t="s">
        <v>6480</v>
      </c>
      <c r="J6082" s="1142" t="str">
        <f t="shared" si="189"/>
        <v>02.09.04.06.005 Ohm Meter</v>
      </c>
    </row>
    <row r="6083" spans="1:10" x14ac:dyDescent="0.25">
      <c r="A6083" s="1142">
        <v>2</v>
      </c>
      <c r="B6083" s="1142">
        <v>9</v>
      </c>
      <c r="C6083" s="1142">
        <v>4</v>
      </c>
      <c r="D6083" s="1142">
        <v>6</v>
      </c>
      <c r="E6083" s="1142">
        <v>6</v>
      </c>
      <c r="F6083" s="1143" t="str">
        <f t="shared" si="188"/>
        <v>02.09.04.06.006</v>
      </c>
      <c r="G6083" s="1144"/>
      <c r="H6083" s="1142" t="s">
        <v>6481</v>
      </c>
      <c r="J6083" s="1142" t="str">
        <f t="shared" si="189"/>
        <v>02.09.04.06.006 Frequency Meter</v>
      </c>
    </row>
    <row r="6084" spans="1:10" x14ac:dyDescent="0.25">
      <c r="A6084" s="1142">
        <v>2</v>
      </c>
      <c r="B6084" s="1142">
        <v>9</v>
      </c>
      <c r="C6084" s="1142">
        <v>4</v>
      </c>
      <c r="D6084" s="1142">
        <v>6</v>
      </c>
      <c r="E6084" s="1142">
        <v>7</v>
      </c>
      <c r="F6084" s="1143" t="str">
        <f t="shared" ref="F6084:F6147" si="190">IF(A6084&lt;&gt;"",RIGHT("0"&amp;A6084,2)&amp;"."&amp;RIGHT("0"&amp;B6084,2)&amp;"."&amp;RIGHT("0"&amp;C6084,2)&amp;"."&amp;RIGHT("0"&amp;D6084,2)&amp;"."&amp;IF(LEN(E6084)&lt;3,RIGHT("00"&amp;E6084,3),E6084),"")</f>
        <v>02.09.04.06.007</v>
      </c>
      <c r="G6084" s="1144"/>
      <c r="H6084" s="1142" t="s">
        <v>6482</v>
      </c>
      <c r="J6084" s="1142" t="str">
        <f t="shared" ref="J6084:J6147" si="191">F6084&amp;" "&amp;H6084</f>
        <v>02.09.04.06.007 Multi Frequency LCr Meter</v>
      </c>
    </row>
    <row r="6085" spans="1:10" x14ac:dyDescent="0.25">
      <c r="A6085" s="1142">
        <v>2</v>
      </c>
      <c r="B6085" s="1142">
        <v>9</v>
      </c>
      <c r="C6085" s="1142">
        <v>4</v>
      </c>
      <c r="D6085" s="1142">
        <v>6</v>
      </c>
      <c r="E6085" s="1142">
        <v>8</v>
      </c>
      <c r="F6085" s="1143" t="str">
        <f t="shared" si="190"/>
        <v>02.09.04.06.008</v>
      </c>
      <c r="G6085" s="1144"/>
      <c r="H6085" s="1142" t="s">
        <v>6483</v>
      </c>
      <c r="J6085" s="1142" t="str">
        <f t="shared" si="191"/>
        <v>02.09.04.06.008 LCZ Meter</v>
      </c>
    </row>
    <row r="6086" spans="1:10" x14ac:dyDescent="0.25">
      <c r="A6086" s="1142">
        <v>2</v>
      </c>
      <c r="B6086" s="1142">
        <v>9</v>
      </c>
      <c r="C6086" s="1142">
        <v>4</v>
      </c>
      <c r="D6086" s="1142">
        <v>6</v>
      </c>
      <c r="E6086" s="1142">
        <v>9</v>
      </c>
      <c r="F6086" s="1143" t="str">
        <f t="shared" si="190"/>
        <v>02.09.04.06.009</v>
      </c>
      <c r="G6086" s="1144"/>
      <c r="H6086" s="1142" t="s">
        <v>6484</v>
      </c>
      <c r="J6086" s="1142" t="str">
        <f t="shared" si="191"/>
        <v>02.09.04.06.009 RF Impedance Analyzer</v>
      </c>
    </row>
    <row r="6087" spans="1:10" x14ac:dyDescent="0.25">
      <c r="A6087" s="1142">
        <v>2</v>
      </c>
      <c r="B6087" s="1142">
        <v>9</v>
      </c>
      <c r="C6087" s="1142">
        <v>4</v>
      </c>
      <c r="D6087" s="1142">
        <v>6</v>
      </c>
      <c r="E6087" s="1142">
        <v>10</v>
      </c>
      <c r="F6087" s="1143" t="str">
        <f t="shared" si="190"/>
        <v>02.09.04.06.010</v>
      </c>
      <c r="G6087" s="1144"/>
      <c r="H6087" s="1142" t="s">
        <v>6485</v>
      </c>
      <c r="J6087" s="1142" t="str">
        <f t="shared" si="191"/>
        <v>02.09.04.06.010 LF Impedance Analyzer</v>
      </c>
    </row>
    <row r="6088" spans="1:10" x14ac:dyDescent="0.25">
      <c r="A6088" s="1142">
        <v>2</v>
      </c>
      <c r="B6088" s="1142">
        <v>9</v>
      </c>
      <c r="C6088" s="1142">
        <v>4</v>
      </c>
      <c r="D6088" s="1142">
        <v>6</v>
      </c>
      <c r="E6088" s="1142">
        <v>11</v>
      </c>
      <c r="F6088" s="1143" t="str">
        <f t="shared" si="190"/>
        <v>02.09.04.06.011</v>
      </c>
      <c r="G6088" s="1144"/>
      <c r="H6088" s="1142" t="s">
        <v>6486</v>
      </c>
      <c r="J6088" s="1142" t="str">
        <f t="shared" si="191"/>
        <v>02.09.04.06.011 Vector/Z/Meter</v>
      </c>
    </row>
    <row r="6089" spans="1:10" x14ac:dyDescent="0.25">
      <c r="A6089" s="1142">
        <v>2</v>
      </c>
      <c r="B6089" s="1142">
        <v>9</v>
      </c>
      <c r="C6089" s="1142">
        <v>4</v>
      </c>
      <c r="D6089" s="1142">
        <v>6</v>
      </c>
      <c r="E6089" s="1142">
        <v>12</v>
      </c>
      <c r="F6089" s="1143" t="str">
        <f t="shared" si="190"/>
        <v>02.09.04.06.012</v>
      </c>
      <c r="G6089" s="1144"/>
      <c r="H6089" s="1142" t="s">
        <v>6487</v>
      </c>
      <c r="J6089" s="1142" t="str">
        <f t="shared" si="191"/>
        <v>02.09.04.06.012 Digital LCR Meter</v>
      </c>
    </row>
    <row r="6090" spans="1:10" x14ac:dyDescent="0.25">
      <c r="A6090" s="1142">
        <v>2</v>
      </c>
      <c r="B6090" s="1142">
        <v>9</v>
      </c>
      <c r="C6090" s="1142">
        <v>4</v>
      </c>
      <c r="D6090" s="1142">
        <v>6</v>
      </c>
      <c r="E6090" s="1142">
        <v>13</v>
      </c>
      <c r="F6090" s="1143" t="str">
        <f t="shared" si="190"/>
        <v>02.09.04.06.013</v>
      </c>
      <c r="G6090" s="1144"/>
      <c r="H6090" s="1142" t="s">
        <v>6488</v>
      </c>
      <c r="J6090" s="1142" t="str">
        <f t="shared" si="191"/>
        <v>02.09.04.06.013 O Meter</v>
      </c>
    </row>
    <row r="6091" spans="1:10" x14ac:dyDescent="0.25">
      <c r="A6091" s="1142">
        <v>2</v>
      </c>
      <c r="B6091" s="1142">
        <v>9</v>
      </c>
      <c r="C6091" s="1142">
        <v>4</v>
      </c>
      <c r="D6091" s="1142">
        <v>6</v>
      </c>
      <c r="E6091" s="1142">
        <v>14</v>
      </c>
      <c r="F6091" s="1143" t="str">
        <f t="shared" si="190"/>
        <v>02.09.04.06.014</v>
      </c>
      <c r="G6091" s="1144"/>
      <c r="H6091" s="1142" t="s">
        <v>6489</v>
      </c>
      <c r="J6091" s="1142" t="str">
        <f t="shared" si="191"/>
        <v>02.09.04.06.014 High resistence Meter</v>
      </c>
    </row>
    <row r="6092" spans="1:10" x14ac:dyDescent="0.25">
      <c r="A6092" s="1142">
        <v>2</v>
      </c>
      <c r="B6092" s="1142">
        <v>9</v>
      </c>
      <c r="C6092" s="1142">
        <v>4</v>
      </c>
      <c r="D6092" s="1142">
        <v>6</v>
      </c>
      <c r="E6092" s="1142">
        <v>15</v>
      </c>
      <c r="F6092" s="1143" t="str">
        <f t="shared" si="190"/>
        <v>02.09.04.06.015</v>
      </c>
      <c r="G6092" s="1144"/>
      <c r="H6092" s="1142" t="s">
        <v>6490</v>
      </c>
      <c r="J6092" s="1142" t="str">
        <f t="shared" si="191"/>
        <v>02.09.04.06.015 Milli Ohm</v>
      </c>
    </row>
    <row r="6093" spans="1:10" x14ac:dyDescent="0.25">
      <c r="A6093" s="1142">
        <v>2</v>
      </c>
      <c r="B6093" s="1142">
        <v>9</v>
      </c>
      <c r="C6093" s="1142">
        <v>4</v>
      </c>
      <c r="D6093" s="1142">
        <v>6</v>
      </c>
      <c r="E6093" s="1142">
        <v>16</v>
      </c>
      <c r="F6093" s="1143" t="str">
        <f t="shared" si="190"/>
        <v>02.09.04.06.016</v>
      </c>
      <c r="G6093" s="1144"/>
      <c r="H6093" s="1142" t="s">
        <v>6491</v>
      </c>
      <c r="J6093" s="1142" t="str">
        <f t="shared" si="191"/>
        <v>02.09.04.06.016 Universal Bidge</v>
      </c>
    </row>
    <row r="6094" spans="1:10" x14ac:dyDescent="0.25">
      <c r="A6094" s="1142">
        <v>2</v>
      </c>
      <c r="B6094" s="1142">
        <v>9</v>
      </c>
      <c r="C6094" s="1142">
        <v>4</v>
      </c>
      <c r="D6094" s="1142">
        <v>6</v>
      </c>
      <c r="E6094" s="1142">
        <v>17</v>
      </c>
      <c r="F6094" s="1143" t="str">
        <f t="shared" si="190"/>
        <v>02.09.04.06.017</v>
      </c>
      <c r="G6094" s="1144"/>
      <c r="H6094" s="1142" t="s">
        <v>6492</v>
      </c>
      <c r="J6094" s="1142" t="str">
        <f t="shared" si="191"/>
        <v>02.09.04.06.017 Semi Conductor Parameter Analyzer</v>
      </c>
    </row>
    <row r="6095" spans="1:10" x14ac:dyDescent="0.25">
      <c r="A6095" s="1142">
        <v>2</v>
      </c>
      <c r="B6095" s="1142">
        <v>9</v>
      </c>
      <c r="C6095" s="1142">
        <v>4</v>
      </c>
      <c r="D6095" s="1142">
        <v>6</v>
      </c>
      <c r="E6095" s="1142">
        <v>18</v>
      </c>
      <c r="F6095" s="1143" t="str">
        <f t="shared" si="190"/>
        <v>02.09.04.06.018</v>
      </c>
      <c r="G6095" s="1144"/>
      <c r="H6095" s="1142" t="s">
        <v>6493</v>
      </c>
      <c r="J6095" s="1142" t="str">
        <f t="shared" si="191"/>
        <v>02.09.04.06.018 Semi Conductor Tester</v>
      </c>
    </row>
    <row r="6096" spans="1:10" x14ac:dyDescent="0.25">
      <c r="A6096" s="1142">
        <v>2</v>
      </c>
      <c r="B6096" s="1142">
        <v>9</v>
      </c>
      <c r="C6096" s="1142">
        <v>4</v>
      </c>
      <c r="D6096" s="1142">
        <v>6</v>
      </c>
      <c r="E6096" s="1142">
        <v>19</v>
      </c>
      <c r="F6096" s="1143" t="str">
        <f t="shared" si="190"/>
        <v>02.09.04.06.019</v>
      </c>
      <c r="G6096" s="1144"/>
      <c r="H6096" s="1142" t="s">
        <v>6494</v>
      </c>
      <c r="J6096" s="1142" t="str">
        <f t="shared" si="191"/>
        <v>02.09.04.06.019 Integrate Circuit Tester</v>
      </c>
    </row>
    <row r="6097" spans="1:10" x14ac:dyDescent="0.25">
      <c r="A6097" s="1142">
        <v>2</v>
      </c>
      <c r="B6097" s="1142">
        <v>9</v>
      </c>
      <c r="C6097" s="1142">
        <v>4</v>
      </c>
      <c r="D6097" s="1142">
        <v>6</v>
      </c>
      <c r="E6097" s="1142">
        <v>20</v>
      </c>
      <c r="F6097" s="1143" t="str">
        <f t="shared" si="190"/>
        <v>02.09.04.06.020</v>
      </c>
      <c r="G6097" s="1144"/>
      <c r="H6097" s="1142" t="s">
        <v>6495</v>
      </c>
      <c r="J6097" s="1142" t="str">
        <f t="shared" si="191"/>
        <v>02.09.04.06.020 Ac Ammeter</v>
      </c>
    </row>
    <row r="6098" spans="1:10" x14ac:dyDescent="0.25">
      <c r="A6098" s="1142">
        <v>2</v>
      </c>
      <c r="B6098" s="1142">
        <v>9</v>
      </c>
      <c r="C6098" s="1142">
        <v>4</v>
      </c>
      <c r="D6098" s="1142">
        <v>6</v>
      </c>
      <c r="E6098" s="1142">
        <v>21</v>
      </c>
      <c r="F6098" s="1143" t="str">
        <f t="shared" si="190"/>
        <v>02.09.04.06.021</v>
      </c>
      <c r="G6098" s="1144"/>
      <c r="H6098" s="1142" t="s">
        <v>6239</v>
      </c>
      <c r="J6098" s="1142" t="str">
        <f t="shared" si="191"/>
        <v>02.09.04.06.021 Tachometer</v>
      </c>
    </row>
    <row r="6099" spans="1:10" x14ac:dyDescent="0.25">
      <c r="A6099" s="1142">
        <v>2</v>
      </c>
      <c r="B6099" s="1142">
        <v>9</v>
      </c>
      <c r="C6099" s="1142">
        <v>4</v>
      </c>
      <c r="D6099" s="1142">
        <v>6</v>
      </c>
      <c r="E6099" s="1142">
        <v>22</v>
      </c>
      <c r="F6099" s="1143" t="str">
        <f t="shared" si="190"/>
        <v>02.09.04.06.022</v>
      </c>
      <c r="G6099" s="1144"/>
      <c r="H6099" s="1142" t="s">
        <v>6496</v>
      </c>
      <c r="J6099" s="1142" t="str">
        <f t="shared" si="191"/>
        <v>02.09.04.06.022 Phase Sequence Indicator</v>
      </c>
    </row>
    <row r="6100" spans="1:10" x14ac:dyDescent="0.25">
      <c r="A6100" s="1142">
        <v>2</v>
      </c>
      <c r="B6100" s="1142">
        <v>9</v>
      </c>
      <c r="C6100" s="1142">
        <v>4</v>
      </c>
      <c r="D6100" s="1142">
        <v>6</v>
      </c>
      <c r="E6100" s="1142">
        <v>23</v>
      </c>
      <c r="F6100" s="1143" t="str">
        <f t="shared" si="190"/>
        <v>02.09.04.06.023</v>
      </c>
      <c r="G6100" s="1144"/>
      <c r="H6100" s="1142" t="s">
        <v>6497</v>
      </c>
      <c r="J6100" s="1142" t="str">
        <f t="shared" si="191"/>
        <v>02.09.04.06.023 Power Meter</v>
      </c>
    </row>
    <row r="6101" spans="1:10" x14ac:dyDescent="0.25">
      <c r="A6101" s="1142">
        <v>2</v>
      </c>
      <c r="B6101" s="1142">
        <v>9</v>
      </c>
      <c r="C6101" s="1142">
        <v>4</v>
      </c>
      <c r="D6101" s="1142">
        <v>6</v>
      </c>
      <c r="E6101" s="1142">
        <v>24</v>
      </c>
      <c r="F6101" s="1143" t="str">
        <f t="shared" si="190"/>
        <v>02.09.04.06.024</v>
      </c>
      <c r="G6101" s="1144"/>
      <c r="H6101" s="1142" t="s">
        <v>6498</v>
      </c>
      <c r="J6101" s="1142" t="str">
        <f t="shared" si="191"/>
        <v>02.09.04.06.024 Gauss Meter</v>
      </c>
    </row>
    <row r="6102" spans="1:10" x14ac:dyDescent="0.25">
      <c r="A6102" s="1142">
        <v>2</v>
      </c>
      <c r="B6102" s="1142">
        <v>9</v>
      </c>
      <c r="C6102" s="1142">
        <v>4</v>
      </c>
      <c r="D6102" s="1142">
        <v>6</v>
      </c>
      <c r="E6102" s="1142">
        <v>25</v>
      </c>
      <c r="F6102" s="1143" t="str">
        <f t="shared" si="190"/>
        <v>02.09.04.06.025</v>
      </c>
      <c r="G6102" s="1144"/>
      <c r="H6102" s="1142" t="s">
        <v>4038</v>
      </c>
      <c r="J6102" s="1142" t="str">
        <f t="shared" si="191"/>
        <v>02.09.04.06.025 Electrometer</v>
      </c>
    </row>
    <row r="6103" spans="1:10" x14ac:dyDescent="0.25">
      <c r="A6103" s="1142">
        <v>2</v>
      </c>
      <c r="B6103" s="1142">
        <v>9</v>
      </c>
      <c r="C6103" s="1142">
        <v>4</v>
      </c>
      <c r="D6103" s="1142">
        <v>6</v>
      </c>
      <c r="E6103" s="1142">
        <v>26</v>
      </c>
      <c r="F6103" s="1143" t="str">
        <f t="shared" si="190"/>
        <v>02.09.04.06.026</v>
      </c>
      <c r="G6103" s="1144"/>
      <c r="H6103" s="1142" t="s">
        <v>6499</v>
      </c>
      <c r="J6103" s="1142" t="str">
        <f t="shared" si="191"/>
        <v>02.09.04.06.026 Gain Phase Meter</v>
      </c>
    </row>
    <row r="6104" spans="1:10" x14ac:dyDescent="0.25">
      <c r="A6104" s="1142">
        <v>2</v>
      </c>
      <c r="B6104" s="1142">
        <v>9</v>
      </c>
      <c r="C6104" s="1142">
        <v>4</v>
      </c>
      <c r="D6104" s="1142">
        <v>6</v>
      </c>
      <c r="E6104" s="1142">
        <v>27</v>
      </c>
      <c r="F6104" s="1143" t="str">
        <f t="shared" si="190"/>
        <v>02.09.04.06.027</v>
      </c>
      <c r="G6104" s="1144"/>
      <c r="H6104" s="1142" t="s">
        <v>4663</v>
      </c>
      <c r="J6104" s="1142" t="str">
        <f t="shared" si="191"/>
        <v>02.09.04.06.027 Galvanometer</v>
      </c>
    </row>
    <row r="6105" spans="1:10" x14ac:dyDescent="0.25">
      <c r="A6105" s="1142">
        <v>2</v>
      </c>
      <c r="B6105" s="1142">
        <v>9</v>
      </c>
      <c r="C6105" s="1142">
        <v>4</v>
      </c>
      <c r="D6105" s="1142">
        <v>6</v>
      </c>
      <c r="E6105" s="1142">
        <v>28</v>
      </c>
      <c r="F6105" s="1143" t="str">
        <f t="shared" si="190"/>
        <v>02.09.04.06.028</v>
      </c>
      <c r="G6105" s="1144"/>
      <c r="H6105" s="1142" t="s">
        <v>6500</v>
      </c>
      <c r="J6105" s="1142" t="str">
        <f t="shared" si="191"/>
        <v>02.09.04.06.028 Curve Tacer</v>
      </c>
    </row>
    <row r="6106" spans="1:10" x14ac:dyDescent="0.25">
      <c r="A6106" s="1142">
        <v>2</v>
      </c>
      <c r="B6106" s="1142">
        <v>9</v>
      </c>
      <c r="C6106" s="1142">
        <v>4</v>
      </c>
      <c r="D6106" s="1142">
        <v>6</v>
      </c>
      <c r="E6106" s="1142">
        <v>29</v>
      </c>
      <c r="F6106" s="1143" t="str">
        <f t="shared" si="190"/>
        <v>02.09.04.06.029</v>
      </c>
      <c r="G6106" s="1144"/>
      <c r="H6106" s="1142" t="s">
        <v>6501</v>
      </c>
      <c r="J6106" s="1142" t="str">
        <f t="shared" si="191"/>
        <v>02.09.04.06.029 Differential Volt Meter</v>
      </c>
    </row>
    <row r="6107" spans="1:10" x14ac:dyDescent="0.25">
      <c r="A6107" s="1142">
        <v>2</v>
      </c>
      <c r="B6107" s="1142">
        <v>9</v>
      </c>
      <c r="C6107" s="1142">
        <v>4</v>
      </c>
      <c r="D6107" s="1142">
        <v>6</v>
      </c>
      <c r="E6107" s="1142">
        <v>30</v>
      </c>
      <c r="F6107" s="1143" t="str">
        <f t="shared" si="190"/>
        <v>02.09.04.06.030</v>
      </c>
      <c r="G6107" s="1144"/>
      <c r="H6107" s="1142" t="s">
        <v>6502</v>
      </c>
      <c r="J6107" s="1142" t="str">
        <f t="shared" si="191"/>
        <v>02.09.04.06.030 Differential Comperator</v>
      </c>
    </row>
    <row r="6108" spans="1:10" x14ac:dyDescent="0.25">
      <c r="A6108" s="1142">
        <v>2</v>
      </c>
      <c r="B6108" s="1142">
        <v>9</v>
      </c>
      <c r="C6108" s="1142">
        <v>4</v>
      </c>
      <c r="D6108" s="1142">
        <v>6</v>
      </c>
      <c r="E6108" s="1142">
        <v>31</v>
      </c>
      <c r="F6108" s="1143" t="str">
        <f t="shared" si="190"/>
        <v>02.09.04.06.031</v>
      </c>
      <c r="G6108" s="1144"/>
      <c r="H6108" s="1142" t="s">
        <v>6503</v>
      </c>
      <c r="J6108" s="1142" t="str">
        <f t="shared" si="191"/>
        <v>02.09.04.06.031 Cryfob Dewars</v>
      </c>
    </row>
    <row r="6109" spans="1:10" x14ac:dyDescent="0.25">
      <c r="A6109" s="1142">
        <v>2</v>
      </c>
      <c r="B6109" s="1142">
        <v>9</v>
      </c>
      <c r="C6109" s="1142">
        <v>4</v>
      </c>
      <c r="D6109" s="1142">
        <v>6</v>
      </c>
      <c r="E6109" s="1142">
        <v>32</v>
      </c>
      <c r="F6109" s="1143" t="str">
        <f t="shared" si="190"/>
        <v>02.09.04.06.032</v>
      </c>
      <c r="G6109" s="1144"/>
      <c r="H6109" s="1142" t="s">
        <v>6504</v>
      </c>
      <c r="J6109" s="1142" t="str">
        <f t="shared" si="191"/>
        <v>02.09.04.06.032 Transister Tester</v>
      </c>
    </row>
    <row r="6110" spans="1:10" x14ac:dyDescent="0.25">
      <c r="A6110" s="1142">
        <v>2</v>
      </c>
      <c r="B6110" s="1142">
        <v>9</v>
      </c>
      <c r="C6110" s="1142">
        <v>4</v>
      </c>
      <c r="D6110" s="1142">
        <v>6</v>
      </c>
      <c r="E6110" s="1142">
        <v>33</v>
      </c>
      <c r="F6110" s="1143" t="str">
        <f t="shared" si="190"/>
        <v>02.09.04.06.033</v>
      </c>
      <c r="G6110" s="1144"/>
      <c r="H6110" s="1142" t="s">
        <v>1524</v>
      </c>
      <c r="J6110" s="1142" t="str">
        <f t="shared" si="191"/>
        <v>02.09.04.06.033 Tube Tester</v>
      </c>
    </row>
    <row r="6111" spans="1:10" x14ac:dyDescent="0.25">
      <c r="A6111" s="1142">
        <v>2</v>
      </c>
      <c r="B6111" s="1142">
        <v>9</v>
      </c>
      <c r="C6111" s="1142">
        <v>4</v>
      </c>
      <c r="D6111" s="1142">
        <v>6</v>
      </c>
      <c r="E6111" s="1142">
        <v>34</v>
      </c>
      <c r="F6111" s="1143" t="str">
        <f t="shared" si="190"/>
        <v>02.09.04.06.034</v>
      </c>
      <c r="G6111" s="1144"/>
      <c r="H6111" s="1142" t="s">
        <v>6505</v>
      </c>
      <c r="J6111" s="1142" t="str">
        <f t="shared" si="191"/>
        <v>02.09.04.06.034 Mocrosystem Trouble Shoote</v>
      </c>
    </row>
    <row r="6112" spans="1:10" x14ac:dyDescent="0.25">
      <c r="A6112" s="1142">
        <v>2</v>
      </c>
      <c r="B6112" s="1142">
        <v>9</v>
      </c>
      <c r="C6112" s="1142">
        <v>4</v>
      </c>
      <c r="D6112" s="1142">
        <v>6</v>
      </c>
      <c r="E6112" s="1142">
        <v>35</v>
      </c>
      <c r="F6112" s="1143" t="str">
        <f t="shared" si="190"/>
        <v>02.09.04.06.035</v>
      </c>
      <c r="G6112" s="1144"/>
      <c r="H6112" s="1142" t="s">
        <v>6506</v>
      </c>
      <c r="J6112" s="1142" t="str">
        <f t="shared" si="191"/>
        <v>02.09.04.06.035 DC Calibration Set</v>
      </c>
    </row>
    <row r="6113" spans="1:10" x14ac:dyDescent="0.25">
      <c r="A6113" s="1142">
        <v>2</v>
      </c>
      <c r="B6113" s="1142">
        <v>9</v>
      </c>
      <c r="C6113" s="1142">
        <v>4</v>
      </c>
      <c r="D6113" s="1142">
        <v>6</v>
      </c>
      <c r="E6113" s="1142">
        <v>36</v>
      </c>
      <c r="F6113" s="1143" t="str">
        <f t="shared" si="190"/>
        <v>02.09.04.06.036</v>
      </c>
      <c r="G6113" s="1144"/>
      <c r="H6113" s="1142" t="s">
        <v>6507</v>
      </c>
      <c r="J6113" s="1142" t="str">
        <f t="shared" si="191"/>
        <v>02.09.04.06.036 AC Calibration Set</v>
      </c>
    </row>
    <row r="6114" spans="1:10" x14ac:dyDescent="0.25">
      <c r="A6114" s="1142">
        <v>2</v>
      </c>
      <c r="B6114" s="1142">
        <v>9</v>
      </c>
      <c r="C6114" s="1142">
        <v>4</v>
      </c>
      <c r="D6114" s="1142">
        <v>6</v>
      </c>
      <c r="E6114" s="1142">
        <v>37</v>
      </c>
      <c r="F6114" s="1143" t="str">
        <f t="shared" si="190"/>
        <v>02.09.04.06.037</v>
      </c>
      <c r="G6114" s="1144"/>
      <c r="H6114" s="1142" t="s">
        <v>6508</v>
      </c>
      <c r="J6114" s="1142" t="str">
        <f t="shared" si="191"/>
        <v>02.09.04.06.037 Distotion Analyzer</v>
      </c>
    </row>
    <row r="6115" spans="1:10" x14ac:dyDescent="0.25">
      <c r="A6115" s="1142">
        <v>2</v>
      </c>
      <c r="B6115" s="1142">
        <v>9</v>
      </c>
      <c r="C6115" s="1142">
        <v>4</v>
      </c>
      <c r="D6115" s="1142">
        <v>6</v>
      </c>
      <c r="E6115" s="1142">
        <v>38</v>
      </c>
      <c r="F6115" s="1143" t="str">
        <f t="shared" si="190"/>
        <v>02.09.04.06.038</v>
      </c>
      <c r="G6115" s="1144"/>
      <c r="H6115" s="1142" t="s">
        <v>6509</v>
      </c>
      <c r="J6115" s="1142" t="str">
        <f t="shared" si="191"/>
        <v>02.09.04.06.038 Componen tester</v>
      </c>
    </row>
    <row r="6116" spans="1:10" x14ac:dyDescent="0.25">
      <c r="A6116" s="1142">
        <v>2</v>
      </c>
      <c r="B6116" s="1142">
        <v>9</v>
      </c>
      <c r="C6116" s="1142">
        <v>4</v>
      </c>
      <c r="D6116" s="1142">
        <v>6</v>
      </c>
      <c r="E6116" s="1142">
        <v>39</v>
      </c>
      <c r="F6116" s="1143" t="str">
        <f t="shared" si="190"/>
        <v>02.09.04.06.039</v>
      </c>
      <c r="G6116" s="1144"/>
      <c r="H6116" s="1142" t="s">
        <v>6510</v>
      </c>
      <c r="J6116" s="1142" t="str">
        <f t="shared" si="191"/>
        <v>02.09.04.06.039 Tranceiver Test Equipment</v>
      </c>
    </row>
    <row r="6117" spans="1:10" x14ac:dyDescent="0.25">
      <c r="A6117" s="1142">
        <v>2</v>
      </c>
      <c r="B6117" s="1142">
        <v>9</v>
      </c>
      <c r="C6117" s="1142">
        <v>4</v>
      </c>
      <c r="D6117" s="1142">
        <v>6</v>
      </c>
      <c r="E6117" s="1142">
        <v>40</v>
      </c>
      <c r="F6117" s="1143" t="str">
        <f t="shared" si="190"/>
        <v>02.09.04.06.040</v>
      </c>
      <c r="G6117" s="1144"/>
      <c r="H6117" s="1142" t="s">
        <v>6511</v>
      </c>
      <c r="J6117" s="1142" t="str">
        <f t="shared" si="191"/>
        <v>02.09.04.06.040 Measuring/Testing Device Lain-lain</v>
      </c>
    </row>
    <row r="6118" spans="1:10" x14ac:dyDescent="0.25">
      <c r="A6118" s="1142">
        <v>2</v>
      </c>
      <c r="B6118" s="1142">
        <v>9</v>
      </c>
      <c r="C6118" s="1142">
        <v>4</v>
      </c>
      <c r="D6118" s="1142">
        <v>7</v>
      </c>
      <c r="E6118" s="1142">
        <v>1</v>
      </c>
      <c r="F6118" s="1143" t="str">
        <f t="shared" si="190"/>
        <v>02.09.04.07.001</v>
      </c>
      <c r="G6118" s="1144"/>
      <c r="H6118" s="1142" t="s">
        <v>6512</v>
      </c>
      <c r="J6118" s="1142" t="str">
        <f t="shared" si="191"/>
        <v>02.09.04.07.001 Scanning Electron Microscope (SEM)</v>
      </c>
    </row>
    <row r="6119" spans="1:10" x14ac:dyDescent="0.25">
      <c r="A6119" s="1142">
        <v>2</v>
      </c>
      <c r="B6119" s="1142">
        <v>9</v>
      </c>
      <c r="C6119" s="1142">
        <v>4</v>
      </c>
      <c r="D6119" s="1142">
        <v>7</v>
      </c>
      <c r="E6119" s="1142">
        <v>2</v>
      </c>
      <c r="F6119" s="1143" t="str">
        <f t="shared" si="190"/>
        <v>02.09.04.07.002</v>
      </c>
      <c r="G6119" s="1144"/>
      <c r="H6119" s="1142" t="s">
        <v>6513</v>
      </c>
      <c r="J6119" s="1142" t="str">
        <f t="shared" si="191"/>
        <v>02.09.04.07.002 Transmission Electron Micoscope (TEM)</v>
      </c>
    </row>
    <row r="6120" spans="1:10" x14ac:dyDescent="0.25">
      <c r="A6120" s="1142">
        <v>2</v>
      </c>
      <c r="B6120" s="1142">
        <v>9</v>
      </c>
      <c r="C6120" s="1142">
        <v>4</v>
      </c>
      <c r="D6120" s="1142">
        <v>7</v>
      </c>
      <c r="E6120" s="1142">
        <v>3</v>
      </c>
      <c r="F6120" s="1143" t="str">
        <f t="shared" si="190"/>
        <v>02.09.04.07.003</v>
      </c>
      <c r="G6120" s="1144"/>
      <c r="H6120" s="1142" t="s">
        <v>6514</v>
      </c>
      <c r="J6120" s="1142" t="str">
        <f t="shared" si="191"/>
        <v>02.09.04.07.003 Scanning Transmission Electron Microscope (STEM)</v>
      </c>
    </row>
    <row r="6121" spans="1:10" x14ac:dyDescent="0.25">
      <c r="A6121" s="1142">
        <v>2</v>
      </c>
      <c r="B6121" s="1142">
        <v>9</v>
      </c>
      <c r="C6121" s="1142">
        <v>4</v>
      </c>
      <c r="D6121" s="1142">
        <v>7</v>
      </c>
      <c r="E6121" s="1142">
        <v>4</v>
      </c>
      <c r="F6121" s="1143" t="str">
        <f t="shared" si="190"/>
        <v>02.09.04.07.004</v>
      </c>
      <c r="G6121" s="1144"/>
      <c r="H6121" s="1142" t="s">
        <v>6515</v>
      </c>
      <c r="J6121" s="1142" t="str">
        <f t="shared" si="191"/>
        <v>02.09.04.07.004 Wlede Matric L-4060 Pahtinder Lasser Cutting</v>
      </c>
    </row>
    <row r="6122" spans="1:10" x14ac:dyDescent="0.25">
      <c r="A6122" s="1142">
        <v>2</v>
      </c>
      <c r="B6122" s="1142">
        <v>9</v>
      </c>
      <c r="C6122" s="1142">
        <v>4</v>
      </c>
      <c r="D6122" s="1142">
        <v>7</v>
      </c>
      <c r="E6122" s="1142">
        <v>5</v>
      </c>
      <c r="F6122" s="1143" t="str">
        <f t="shared" si="190"/>
        <v>02.09.04.07.005</v>
      </c>
      <c r="G6122" s="1144"/>
      <c r="H6122" s="1142" t="s">
        <v>6516</v>
      </c>
      <c r="J6122" s="1142" t="str">
        <f t="shared" si="191"/>
        <v>02.09.04.07.005 Laser Correlator</v>
      </c>
    </row>
    <row r="6123" spans="1:10" x14ac:dyDescent="0.25">
      <c r="A6123" s="1142">
        <v>2</v>
      </c>
      <c r="B6123" s="1142">
        <v>9</v>
      </c>
      <c r="C6123" s="1142">
        <v>4</v>
      </c>
      <c r="D6123" s="1142">
        <v>7</v>
      </c>
      <c r="E6123" s="1142">
        <v>6</v>
      </c>
      <c r="F6123" s="1143" t="str">
        <f t="shared" si="190"/>
        <v>02.09.04.07.006</v>
      </c>
      <c r="G6123" s="1144"/>
      <c r="H6123" s="1142" t="s">
        <v>6517</v>
      </c>
      <c r="J6123" s="1142" t="str">
        <f t="shared" si="191"/>
        <v>02.09.04.07.006 Laser Power Motor</v>
      </c>
    </row>
    <row r="6124" spans="1:10" x14ac:dyDescent="0.25">
      <c r="A6124" s="1142">
        <v>2</v>
      </c>
      <c r="B6124" s="1142">
        <v>9</v>
      </c>
      <c r="C6124" s="1142">
        <v>4</v>
      </c>
      <c r="D6124" s="1142">
        <v>7</v>
      </c>
      <c r="E6124" s="1142">
        <v>7</v>
      </c>
      <c r="F6124" s="1143" t="str">
        <f t="shared" si="190"/>
        <v>02.09.04.07.007</v>
      </c>
      <c r="G6124" s="1144"/>
      <c r="H6124" s="1142" t="s">
        <v>6518</v>
      </c>
      <c r="J6124" s="1142" t="str">
        <f t="shared" si="191"/>
        <v>02.09.04.07.007 Laser Spectrum Analyzer</v>
      </c>
    </row>
    <row r="6125" spans="1:10" x14ac:dyDescent="0.25">
      <c r="A6125" s="1142">
        <v>2</v>
      </c>
      <c r="B6125" s="1142">
        <v>9</v>
      </c>
      <c r="C6125" s="1142">
        <v>4</v>
      </c>
      <c r="D6125" s="1142">
        <v>7</v>
      </c>
      <c r="E6125" s="1142">
        <v>8</v>
      </c>
      <c r="F6125" s="1143" t="str">
        <f t="shared" si="190"/>
        <v>02.09.04.07.008</v>
      </c>
      <c r="G6125" s="1144"/>
      <c r="H6125" s="1142" t="s">
        <v>6519</v>
      </c>
      <c r="J6125" s="1142" t="str">
        <f t="shared" si="191"/>
        <v>02.09.04.07.008 Laser CO2</v>
      </c>
    </row>
    <row r="6126" spans="1:10" x14ac:dyDescent="0.25">
      <c r="A6126" s="1142">
        <v>2</v>
      </c>
      <c r="B6126" s="1142">
        <v>9</v>
      </c>
      <c r="C6126" s="1142">
        <v>4</v>
      </c>
      <c r="D6126" s="1142">
        <v>7</v>
      </c>
      <c r="E6126" s="1142">
        <v>9</v>
      </c>
      <c r="F6126" s="1143" t="str">
        <f t="shared" si="190"/>
        <v>02.09.04.07.009</v>
      </c>
      <c r="G6126" s="1144"/>
      <c r="H6126" s="1142" t="s">
        <v>6520</v>
      </c>
      <c r="J6126" s="1142" t="str">
        <f t="shared" si="191"/>
        <v>02.09.04.07.009 Laser Nitrogen</v>
      </c>
    </row>
    <row r="6127" spans="1:10" x14ac:dyDescent="0.25">
      <c r="A6127" s="1142">
        <v>2</v>
      </c>
      <c r="B6127" s="1142">
        <v>9</v>
      </c>
      <c r="C6127" s="1142">
        <v>4</v>
      </c>
      <c r="D6127" s="1142">
        <v>7</v>
      </c>
      <c r="E6127" s="1142">
        <v>10</v>
      </c>
      <c r="F6127" s="1143" t="str">
        <f t="shared" si="190"/>
        <v>02.09.04.07.010</v>
      </c>
      <c r="G6127" s="1144"/>
      <c r="H6127" s="1142" t="s">
        <v>6521</v>
      </c>
      <c r="J6127" s="1142" t="str">
        <f t="shared" si="191"/>
        <v>02.09.04.07.010 Laser He Ne</v>
      </c>
    </row>
    <row r="6128" spans="1:10" x14ac:dyDescent="0.25">
      <c r="A6128" s="1142">
        <v>2</v>
      </c>
      <c r="B6128" s="1142">
        <v>9</v>
      </c>
      <c r="C6128" s="1142">
        <v>4</v>
      </c>
      <c r="D6128" s="1142">
        <v>7</v>
      </c>
      <c r="E6128" s="1142">
        <v>11</v>
      </c>
      <c r="F6128" s="1143" t="str">
        <f t="shared" si="190"/>
        <v>02.09.04.07.011</v>
      </c>
      <c r="G6128" s="1144"/>
      <c r="H6128" s="1142" t="s">
        <v>6522</v>
      </c>
      <c r="J6128" s="1142" t="str">
        <f t="shared" si="191"/>
        <v>02.09.04.07.011 Laser Argon</v>
      </c>
    </row>
    <row r="6129" spans="1:10" x14ac:dyDescent="0.25">
      <c r="A6129" s="1142">
        <v>2</v>
      </c>
      <c r="B6129" s="1142">
        <v>9</v>
      </c>
      <c r="C6129" s="1142">
        <v>4</v>
      </c>
      <c r="D6129" s="1142">
        <v>7</v>
      </c>
      <c r="E6129" s="1142">
        <v>12</v>
      </c>
      <c r="F6129" s="1143" t="str">
        <f t="shared" si="190"/>
        <v>02.09.04.07.012</v>
      </c>
      <c r="G6129" s="1144"/>
      <c r="H6129" s="1142" t="s">
        <v>6523</v>
      </c>
      <c r="J6129" s="1142" t="str">
        <f t="shared" si="191"/>
        <v>02.09.04.07.012 Piranti Optik</v>
      </c>
    </row>
    <row r="6130" spans="1:10" x14ac:dyDescent="0.25">
      <c r="A6130" s="1142">
        <v>2</v>
      </c>
      <c r="B6130" s="1142">
        <v>9</v>
      </c>
      <c r="C6130" s="1142">
        <v>4</v>
      </c>
      <c r="D6130" s="1142">
        <v>7</v>
      </c>
      <c r="E6130" s="1142">
        <v>13</v>
      </c>
      <c r="F6130" s="1143" t="str">
        <f t="shared" si="190"/>
        <v>02.09.04.07.013</v>
      </c>
      <c r="G6130" s="1144"/>
      <c r="H6130" s="1142" t="s">
        <v>6524</v>
      </c>
      <c r="J6130" s="1142" t="str">
        <f t="shared" si="191"/>
        <v>02.09.04.07.013 Opto electronics Lain-lain</v>
      </c>
    </row>
    <row r="6131" spans="1:10" x14ac:dyDescent="0.25">
      <c r="A6131" s="1142">
        <v>2</v>
      </c>
      <c r="B6131" s="1142">
        <v>9</v>
      </c>
      <c r="C6131" s="1142">
        <v>4</v>
      </c>
      <c r="D6131" s="1142">
        <v>8</v>
      </c>
      <c r="E6131" s="1142">
        <v>1</v>
      </c>
      <c r="F6131" s="1143" t="str">
        <f t="shared" si="190"/>
        <v>02.09.04.08.001</v>
      </c>
      <c r="G6131" s="1144"/>
      <c r="H6131" s="1142" t="s">
        <v>6525</v>
      </c>
      <c r="J6131" s="1142" t="str">
        <f t="shared" si="191"/>
        <v>02.09.04.08.001 Ion impator</v>
      </c>
    </row>
    <row r="6132" spans="1:10" x14ac:dyDescent="0.25">
      <c r="A6132" s="1142">
        <v>2</v>
      </c>
      <c r="B6132" s="1142">
        <v>9</v>
      </c>
      <c r="C6132" s="1142">
        <v>4</v>
      </c>
      <c r="D6132" s="1142">
        <v>8</v>
      </c>
      <c r="E6132" s="1142">
        <v>2</v>
      </c>
      <c r="F6132" s="1143" t="str">
        <f t="shared" si="190"/>
        <v>02.09.04.08.002</v>
      </c>
      <c r="G6132" s="1144"/>
      <c r="H6132" s="1142" t="s">
        <v>6526</v>
      </c>
      <c r="J6132" s="1142" t="str">
        <f t="shared" si="191"/>
        <v>02.09.04.08.002 Electron</v>
      </c>
    </row>
    <row r="6133" spans="1:10" x14ac:dyDescent="0.25">
      <c r="A6133" s="1142">
        <v>2</v>
      </c>
      <c r="B6133" s="1142">
        <v>9</v>
      </c>
      <c r="C6133" s="1142">
        <v>4</v>
      </c>
      <c r="D6133" s="1142">
        <v>8</v>
      </c>
      <c r="E6133" s="1142">
        <v>3</v>
      </c>
      <c r="F6133" s="1143" t="str">
        <f t="shared" si="190"/>
        <v>02.09.04.08.003</v>
      </c>
      <c r="G6133" s="1144"/>
      <c r="H6133" s="1142" t="s">
        <v>6527</v>
      </c>
      <c r="J6133" s="1142" t="str">
        <f t="shared" si="191"/>
        <v>02.09.04.08.003 Linear Accelerator</v>
      </c>
    </row>
    <row r="6134" spans="1:10" x14ac:dyDescent="0.25">
      <c r="A6134" s="1142">
        <v>2</v>
      </c>
      <c r="B6134" s="1142">
        <v>9</v>
      </c>
      <c r="C6134" s="1142">
        <v>4</v>
      </c>
      <c r="D6134" s="1142">
        <v>8</v>
      </c>
      <c r="E6134" s="1142">
        <v>4</v>
      </c>
      <c r="F6134" s="1143" t="str">
        <f t="shared" si="190"/>
        <v>02.09.04.08.004</v>
      </c>
      <c r="G6134" s="1144"/>
      <c r="H6134" s="1142" t="s">
        <v>6528</v>
      </c>
      <c r="J6134" s="1142" t="str">
        <f t="shared" si="191"/>
        <v>02.09.04.08.004 Clyclotron</v>
      </c>
    </row>
    <row r="6135" spans="1:10" x14ac:dyDescent="0.25">
      <c r="A6135" s="1142">
        <v>2</v>
      </c>
      <c r="B6135" s="1142">
        <v>9</v>
      </c>
      <c r="C6135" s="1142">
        <v>4</v>
      </c>
      <c r="D6135" s="1142">
        <v>8</v>
      </c>
      <c r="E6135" s="1142">
        <v>5</v>
      </c>
      <c r="F6135" s="1143" t="str">
        <f t="shared" si="190"/>
        <v>02.09.04.08.005</v>
      </c>
      <c r="G6135" s="1144"/>
      <c r="H6135" s="1142" t="s">
        <v>6529</v>
      </c>
      <c r="J6135" s="1142" t="str">
        <f t="shared" si="191"/>
        <v>02.09.04.08.005 Synchotron</v>
      </c>
    </row>
    <row r="6136" spans="1:10" x14ac:dyDescent="0.25">
      <c r="A6136" s="1142">
        <v>2</v>
      </c>
      <c r="B6136" s="1142">
        <v>9</v>
      </c>
      <c r="C6136" s="1142">
        <v>4</v>
      </c>
      <c r="D6136" s="1142">
        <v>8</v>
      </c>
      <c r="E6136" s="1142">
        <v>6</v>
      </c>
      <c r="F6136" s="1143" t="str">
        <f t="shared" si="190"/>
        <v>02.09.04.08.006</v>
      </c>
      <c r="G6136" s="1144"/>
      <c r="H6136" s="1142" t="s">
        <v>6530</v>
      </c>
      <c r="J6136" s="1142" t="str">
        <f t="shared" si="191"/>
        <v>02.09.04.08.006 Neotron Generator</v>
      </c>
    </row>
    <row r="6137" spans="1:10" x14ac:dyDescent="0.25">
      <c r="A6137" s="1142">
        <v>2</v>
      </c>
      <c r="B6137" s="1142">
        <v>9</v>
      </c>
      <c r="C6137" s="1142">
        <v>4</v>
      </c>
      <c r="D6137" s="1142">
        <v>8</v>
      </c>
      <c r="E6137" s="1142">
        <v>7</v>
      </c>
      <c r="F6137" s="1143" t="str">
        <f t="shared" si="190"/>
        <v>02.09.04.08.007</v>
      </c>
      <c r="G6137" s="1144"/>
      <c r="H6137" s="1142" t="s">
        <v>6531</v>
      </c>
      <c r="J6137" s="1142" t="str">
        <f t="shared" si="191"/>
        <v>02.09.04.08.007 Van dan Graof Generator</v>
      </c>
    </row>
    <row r="6138" spans="1:10" x14ac:dyDescent="0.25">
      <c r="A6138" s="1142">
        <v>2</v>
      </c>
      <c r="B6138" s="1142">
        <v>9</v>
      </c>
      <c r="C6138" s="1142">
        <v>4</v>
      </c>
      <c r="D6138" s="1142">
        <v>8</v>
      </c>
      <c r="E6138" s="1142">
        <v>8</v>
      </c>
      <c r="F6138" s="1143" t="str">
        <f t="shared" si="190"/>
        <v>02.09.04.08.008</v>
      </c>
      <c r="G6138" s="1144"/>
      <c r="H6138" s="1142" t="s">
        <v>6532</v>
      </c>
      <c r="J6138" s="1142" t="str">
        <f t="shared" si="191"/>
        <v>02.09.04.08.008 Ion Counting System</v>
      </c>
    </row>
    <row r="6139" spans="1:10" x14ac:dyDescent="0.25">
      <c r="A6139" s="1142">
        <v>2</v>
      </c>
      <c r="B6139" s="1142">
        <v>9</v>
      </c>
      <c r="C6139" s="1142">
        <v>4</v>
      </c>
      <c r="D6139" s="1142">
        <v>8</v>
      </c>
      <c r="E6139" s="1142">
        <v>9</v>
      </c>
      <c r="F6139" s="1143" t="str">
        <f t="shared" si="190"/>
        <v>02.09.04.08.009</v>
      </c>
      <c r="G6139" s="1144"/>
      <c r="H6139" s="1142" t="s">
        <v>6533</v>
      </c>
      <c r="J6139" s="1142" t="str">
        <f t="shared" si="191"/>
        <v>02.09.04.08.009 Accelator Lain-lain</v>
      </c>
    </row>
    <row r="6140" spans="1:10" x14ac:dyDescent="0.25">
      <c r="A6140" s="1142">
        <v>2</v>
      </c>
      <c r="B6140" s="1142">
        <v>9</v>
      </c>
      <c r="C6140" s="1142">
        <v>4</v>
      </c>
      <c r="D6140" s="1142">
        <v>9</v>
      </c>
      <c r="E6140" s="1142">
        <v>1</v>
      </c>
      <c r="F6140" s="1143" t="str">
        <f t="shared" si="190"/>
        <v>02.09.04.09.001</v>
      </c>
      <c r="G6140" s="1144"/>
      <c r="H6140" s="1142" t="s">
        <v>6534</v>
      </c>
      <c r="J6140" s="1142" t="str">
        <f t="shared" si="191"/>
        <v>02.09.04.09.001 Subcritical Assembly</v>
      </c>
    </row>
    <row r="6141" spans="1:10" x14ac:dyDescent="0.25">
      <c r="A6141" s="1142">
        <v>2</v>
      </c>
      <c r="B6141" s="1142">
        <v>9</v>
      </c>
      <c r="C6141" s="1142">
        <v>4</v>
      </c>
      <c r="D6141" s="1142">
        <v>9</v>
      </c>
      <c r="E6141" s="1142">
        <v>2</v>
      </c>
      <c r="F6141" s="1143" t="str">
        <f t="shared" si="190"/>
        <v>02.09.04.09.002</v>
      </c>
      <c r="G6141" s="1144"/>
      <c r="H6141" s="1142" t="s">
        <v>6535</v>
      </c>
      <c r="J6141" s="1142" t="str">
        <f t="shared" si="191"/>
        <v>02.09.04.09.002 In Pile Loop</v>
      </c>
    </row>
    <row r="6142" spans="1:10" x14ac:dyDescent="0.25">
      <c r="A6142" s="1142">
        <v>2</v>
      </c>
      <c r="B6142" s="1142">
        <v>9</v>
      </c>
      <c r="C6142" s="1142">
        <v>4</v>
      </c>
      <c r="D6142" s="1142">
        <v>9</v>
      </c>
      <c r="E6142" s="1142">
        <v>3</v>
      </c>
      <c r="F6142" s="1143" t="str">
        <f t="shared" si="190"/>
        <v>02.09.04.09.003</v>
      </c>
      <c r="G6142" s="1144"/>
      <c r="H6142" s="1142" t="s">
        <v>6536</v>
      </c>
      <c r="J6142" s="1142" t="str">
        <f t="shared" si="191"/>
        <v>02.09.04.09.003 Out Pile Loop/engineering Loop</v>
      </c>
    </row>
    <row r="6143" spans="1:10" x14ac:dyDescent="0.25">
      <c r="A6143" s="1142">
        <v>2</v>
      </c>
      <c r="B6143" s="1142">
        <v>9</v>
      </c>
      <c r="C6143" s="1142">
        <v>4</v>
      </c>
      <c r="D6143" s="1142">
        <v>9</v>
      </c>
      <c r="E6143" s="1142">
        <v>4</v>
      </c>
      <c r="F6143" s="1143" t="str">
        <f t="shared" si="190"/>
        <v>02.09.04.09.004</v>
      </c>
      <c r="G6143" s="1144"/>
      <c r="H6143" s="1142" t="s">
        <v>6537</v>
      </c>
      <c r="J6143" s="1142" t="str">
        <f t="shared" si="191"/>
        <v>02.09.04.09.004 Neutron (Beam) Chopper</v>
      </c>
    </row>
    <row r="6144" spans="1:10" x14ac:dyDescent="0.25">
      <c r="A6144" s="1142">
        <v>2</v>
      </c>
      <c r="B6144" s="1142">
        <v>9</v>
      </c>
      <c r="C6144" s="1142">
        <v>4</v>
      </c>
      <c r="D6144" s="1142">
        <v>9</v>
      </c>
      <c r="E6144" s="1142">
        <v>5</v>
      </c>
      <c r="F6144" s="1143" t="str">
        <f t="shared" si="190"/>
        <v>02.09.04.09.005</v>
      </c>
      <c r="G6144" s="1144"/>
      <c r="H6144" s="1142" t="s">
        <v>6538</v>
      </c>
      <c r="J6144" s="1142" t="str">
        <f t="shared" si="191"/>
        <v>02.09.04.09.005 Neutron Deffraction System</v>
      </c>
    </row>
    <row r="6145" spans="1:10" x14ac:dyDescent="0.25">
      <c r="A6145" s="1142">
        <v>2</v>
      </c>
      <c r="B6145" s="1142">
        <v>9</v>
      </c>
      <c r="C6145" s="1142">
        <v>4</v>
      </c>
      <c r="D6145" s="1142">
        <v>9</v>
      </c>
      <c r="E6145" s="1142">
        <v>6</v>
      </c>
      <c r="F6145" s="1143" t="str">
        <f t="shared" si="190"/>
        <v>02.09.04.09.006</v>
      </c>
      <c r="G6145" s="1144"/>
      <c r="H6145" s="1142" t="s">
        <v>6539</v>
      </c>
      <c r="J6145" s="1142" t="str">
        <f t="shared" si="191"/>
        <v>02.09.04.09.006 In Beam (Fast Netron Analysis System)</v>
      </c>
    </row>
    <row r="6146" spans="1:10" x14ac:dyDescent="0.25">
      <c r="A6146" s="1142">
        <v>2</v>
      </c>
      <c r="B6146" s="1142">
        <v>9</v>
      </c>
      <c r="C6146" s="1142">
        <v>4</v>
      </c>
      <c r="D6146" s="1142">
        <v>9</v>
      </c>
      <c r="E6146" s="1142">
        <v>7</v>
      </c>
      <c r="F6146" s="1143" t="str">
        <f t="shared" si="190"/>
        <v>02.09.04.09.007</v>
      </c>
      <c r="G6146" s="1144"/>
      <c r="H6146" s="1142" t="s">
        <v>6540</v>
      </c>
      <c r="J6146" s="1142" t="str">
        <f t="shared" si="191"/>
        <v>02.09.04.09.007 Reactor Bridge</v>
      </c>
    </row>
    <row r="6147" spans="1:10" x14ac:dyDescent="0.25">
      <c r="A6147" s="1142">
        <v>2</v>
      </c>
      <c r="B6147" s="1142">
        <v>9</v>
      </c>
      <c r="C6147" s="1142">
        <v>4</v>
      </c>
      <c r="D6147" s="1142">
        <v>9</v>
      </c>
      <c r="E6147" s="1142">
        <v>8</v>
      </c>
      <c r="F6147" s="1143" t="str">
        <f t="shared" si="190"/>
        <v>02.09.04.09.008</v>
      </c>
      <c r="G6147" s="1144"/>
      <c r="H6147" s="1142" t="s">
        <v>6541</v>
      </c>
      <c r="J6147" s="1142" t="str">
        <f t="shared" si="191"/>
        <v>02.09.04.09.008 Fool Viewing Glass</v>
      </c>
    </row>
    <row r="6148" spans="1:10" x14ac:dyDescent="0.25">
      <c r="A6148" s="1142">
        <v>2</v>
      </c>
      <c r="B6148" s="1142">
        <v>9</v>
      </c>
      <c r="C6148" s="1142">
        <v>4</v>
      </c>
      <c r="D6148" s="1142">
        <v>9</v>
      </c>
      <c r="E6148" s="1142">
        <v>9</v>
      </c>
      <c r="F6148" s="1143" t="str">
        <f t="shared" ref="F6148:F6211" si="192">IF(A6148&lt;&gt;"",RIGHT("0"&amp;A6148,2)&amp;"."&amp;RIGHT("0"&amp;B6148,2)&amp;"."&amp;RIGHT("0"&amp;C6148,2)&amp;"."&amp;RIGHT("0"&amp;D6148,2)&amp;"."&amp;IF(LEN(E6148)&lt;3,RIGHT("00"&amp;E6148,3),E6148),"")</f>
        <v>02.09.04.09.009</v>
      </c>
      <c r="G6148" s="1144"/>
      <c r="H6148" s="1142" t="s">
        <v>6542</v>
      </c>
      <c r="J6148" s="1142" t="str">
        <f t="shared" ref="J6148:J6211" si="193">F6148&amp;" "&amp;H6148</f>
        <v>02.09.04.09.009 Reactor Expermental System Lain-lain</v>
      </c>
    </row>
    <row r="6149" spans="1:10" x14ac:dyDescent="0.25">
      <c r="A6149" s="1142">
        <v>2</v>
      </c>
      <c r="B6149" s="1142">
        <v>9</v>
      </c>
      <c r="C6149" s="1142">
        <v>5</v>
      </c>
      <c r="D6149" s="1142">
        <v>1</v>
      </c>
      <c r="E6149" s="1142">
        <v>1</v>
      </c>
      <c r="F6149" s="1143" t="str">
        <f t="shared" si="192"/>
        <v>02.09.05.01.001</v>
      </c>
      <c r="G6149" s="1144"/>
      <c r="H6149" s="1142" t="s">
        <v>6543</v>
      </c>
      <c r="J6149" s="1142" t="str">
        <f t="shared" si="193"/>
        <v>02.09.05.01.001 Hand Monitor</v>
      </c>
    </row>
    <row r="6150" spans="1:10" x14ac:dyDescent="0.25">
      <c r="A6150" s="1142">
        <v>2</v>
      </c>
      <c r="B6150" s="1142">
        <v>9</v>
      </c>
      <c r="C6150" s="1142">
        <v>5</v>
      </c>
      <c r="D6150" s="1142">
        <v>1</v>
      </c>
      <c r="E6150" s="1142">
        <v>2</v>
      </c>
      <c r="F6150" s="1143" t="str">
        <f t="shared" si="192"/>
        <v>02.09.05.01.002</v>
      </c>
      <c r="G6150" s="1144"/>
      <c r="H6150" s="1142" t="s">
        <v>6544</v>
      </c>
      <c r="J6150" s="1142" t="str">
        <f t="shared" si="193"/>
        <v>02.09.05.01.002 Hand and Foot Monitor</v>
      </c>
    </row>
    <row r="6151" spans="1:10" x14ac:dyDescent="0.25">
      <c r="A6151" s="1142">
        <v>2</v>
      </c>
      <c r="B6151" s="1142">
        <v>9</v>
      </c>
      <c r="C6151" s="1142">
        <v>5</v>
      </c>
      <c r="D6151" s="1142">
        <v>1</v>
      </c>
      <c r="E6151" s="1142">
        <v>3</v>
      </c>
      <c r="F6151" s="1143" t="str">
        <f t="shared" si="192"/>
        <v>02.09.05.01.003</v>
      </c>
      <c r="G6151" s="1144"/>
      <c r="H6151" s="1142" t="s">
        <v>6545</v>
      </c>
      <c r="J6151" s="1142" t="str">
        <f t="shared" si="193"/>
        <v>02.09.05.01.003 B.Y Whole Body Monitor</v>
      </c>
    </row>
    <row r="6152" spans="1:10" x14ac:dyDescent="0.25">
      <c r="A6152" s="1142">
        <v>2</v>
      </c>
      <c r="B6152" s="1142">
        <v>9</v>
      </c>
      <c r="C6152" s="1142">
        <v>5</v>
      </c>
      <c r="D6152" s="1142">
        <v>1</v>
      </c>
      <c r="E6152" s="1142">
        <v>4</v>
      </c>
      <c r="F6152" s="1143" t="str">
        <f t="shared" si="192"/>
        <v>02.09.05.01.004</v>
      </c>
      <c r="G6152" s="1144"/>
      <c r="H6152" s="1142" t="s">
        <v>6546</v>
      </c>
      <c r="J6152" s="1142" t="str">
        <f t="shared" si="193"/>
        <v>02.09.05.01.004 Radiation Area Monitor</v>
      </c>
    </row>
    <row r="6153" spans="1:10" x14ac:dyDescent="0.25">
      <c r="A6153" s="1142">
        <v>2</v>
      </c>
      <c r="B6153" s="1142">
        <v>9</v>
      </c>
      <c r="C6153" s="1142">
        <v>5</v>
      </c>
      <c r="D6153" s="1142">
        <v>1</v>
      </c>
      <c r="E6153" s="1142">
        <v>5</v>
      </c>
      <c r="F6153" s="1143" t="str">
        <f t="shared" si="192"/>
        <v>02.09.05.01.005</v>
      </c>
      <c r="G6153" s="1144"/>
      <c r="H6153" s="1142" t="s">
        <v>6547</v>
      </c>
      <c r="J6153" s="1142" t="str">
        <f t="shared" si="193"/>
        <v>02.09.05.01.005 Xenon Area Monitor</v>
      </c>
    </row>
    <row r="6154" spans="1:10" x14ac:dyDescent="0.25">
      <c r="A6154" s="1142">
        <v>2</v>
      </c>
      <c r="B6154" s="1142">
        <v>9</v>
      </c>
      <c r="C6154" s="1142">
        <v>5</v>
      </c>
      <c r="D6154" s="1142">
        <v>1</v>
      </c>
      <c r="E6154" s="1142">
        <v>6</v>
      </c>
      <c r="F6154" s="1143" t="str">
        <f t="shared" si="192"/>
        <v>02.09.05.01.006</v>
      </c>
      <c r="G6154" s="1144"/>
      <c r="H6154" s="1142" t="s">
        <v>6548</v>
      </c>
      <c r="J6154" s="1142" t="str">
        <f t="shared" si="193"/>
        <v>02.09.05.01.006 Survey Meter (XBYD)</v>
      </c>
    </row>
    <row r="6155" spans="1:10" x14ac:dyDescent="0.25">
      <c r="A6155" s="1142">
        <v>2</v>
      </c>
      <c r="B6155" s="1142">
        <v>9</v>
      </c>
      <c r="C6155" s="1142">
        <v>5</v>
      </c>
      <c r="D6155" s="1142">
        <v>1</v>
      </c>
      <c r="E6155" s="1142">
        <v>7</v>
      </c>
      <c r="F6155" s="1143" t="str">
        <f t="shared" si="192"/>
        <v>02.09.05.01.007</v>
      </c>
      <c r="G6155" s="1144"/>
      <c r="H6155" s="1142" t="s">
        <v>6549</v>
      </c>
      <c r="J6155" s="1142" t="str">
        <f t="shared" si="193"/>
        <v>02.09.05.01.007 Pocket Dosimeter (for X, Y, Theirmain)</v>
      </c>
    </row>
    <row r="6156" spans="1:10" x14ac:dyDescent="0.25">
      <c r="A6156" s="1142">
        <v>2</v>
      </c>
      <c r="B6156" s="1142">
        <v>9</v>
      </c>
      <c r="C6156" s="1142">
        <v>5</v>
      </c>
      <c r="D6156" s="1142">
        <v>1</v>
      </c>
      <c r="E6156" s="1142">
        <v>8</v>
      </c>
      <c r="F6156" s="1143" t="str">
        <f t="shared" si="192"/>
        <v>02.09.05.01.008</v>
      </c>
      <c r="G6156" s="1144"/>
      <c r="H6156" s="1142" t="s">
        <v>6550</v>
      </c>
      <c r="J6156" s="1142" t="str">
        <f t="shared" si="193"/>
        <v>02.09.05.01.008 Dosimeter Charge</v>
      </c>
    </row>
    <row r="6157" spans="1:10" x14ac:dyDescent="0.25">
      <c r="A6157" s="1142">
        <v>2</v>
      </c>
      <c r="B6157" s="1142">
        <v>9</v>
      </c>
      <c r="C6157" s="1142">
        <v>5</v>
      </c>
      <c r="D6157" s="1142">
        <v>1</v>
      </c>
      <c r="E6157" s="1142">
        <v>9</v>
      </c>
      <c r="F6157" s="1143" t="str">
        <f t="shared" si="192"/>
        <v>02.09.05.01.009</v>
      </c>
      <c r="G6157" s="1144"/>
      <c r="H6157" s="1142" t="s">
        <v>6551</v>
      </c>
      <c r="J6157" s="1142" t="str">
        <f t="shared" si="193"/>
        <v>02.09.05.01.009 Dosimeter Storage Case</v>
      </c>
    </row>
    <row r="6158" spans="1:10" x14ac:dyDescent="0.25">
      <c r="A6158" s="1142">
        <v>2</v>
      </c>
      <c r="B6158" s="1142">
        <v>9</v>
      </c>
      <c r="C6158" s="1142">
        <v>5</v>
      </c>
      <c r="D6158" s="1142">
        <v>1</v>
      </c>
      <c r="E6158" s="1142">
        <v>10</v>
      </c>
      <c r="F6158" s="1143" t="str">
        <f t="shared" si="192"/>
        <v>02.09.05.01.010</v>
      </c>
      <c r="G6158" s="1144"/>
      <c r="H6158" s="1142" t="s">
        <v>6552</v>
      </c>
      <c r="J6158" s="1142" t="str">
        <f t="shared" si="193"/>
        <v>02.09.05.01.010 Neutron Surveymeter</v>
      </c>
    </row>
    <row r="6159" spans="1:10" x14ac:dyDescent="0.25">
      <c r="A6159" s="1142">
        <v>2</v>
      </c>
      <c r="B6159" s="1142">
        <v>9</v>
      </c>
      <c r="C6159" s="1142">
        <v>5</v>
      </c>
      <c r="D6159" s="1142">
        <v>1</v>
      </c>
      <c r="E6159" s="1142">
        <v>11</v>
      </c>
      <c r="F6159" s="1143" t="str">
        <f t="shared" si="192"/>
        <v>02.09.05.01.011</v>
      </c>
      <c r="G6159" s="1144"/>
      <c r="H6159" s="1142" t="s">
        <v>6553</v>
      </c>
      <c r="J6159" s="1142" t="str">
        <f t="shared" si="193"/>
        <v>02.09.05.01.011 Gelger Probe</v>
      </c>
    </row>
    <row r="6160" spans="1:10" x14ac:dyDescent="0.25">
      <c r="A6160" s="1142">
        <v>2</v>
      </c>
      <c r="B6160" s="1142">
        <v>9</v>
      </c>
      <c r="C6160" s="1142">
        <v>5</v>
      </c>
      <c r="D6160" s="1142">
        <v>1</v>
      </c>
      <c r="E6160" s="1142">
        <v>12</v>
      </c>
      <c r="F6160" s="1143" t="str">
        <f t="shared" si="192"/>
        <v>02.09.05.01.012</v>
      </c>
      <c r="G6160" s="1144"/>
      <c r="H6160" s="1142" t="s">
        <v>6554</v>
      </c>
      <c r="J6160" s="1142" t="str">
        <f t="shared" si="193"/>
        <v>02.09.05.01.012 Scintilation Probe</v>
      </c>
    </row>
    <row r="6161" spans="1:10" x14ac:dyDescent="0.25">
      <c r="A6161" s="1142">
        <v>2</v>
      </c>
      <c r="B6161" s="1142">
        <v>9</v>
      </c>
      <c r="C6161" s="1142">
        <v>5</v>
      </c>
      <c r="D6161" s="1142">
        <v>1</v>
      </c>
      <c r="E6161" s="1142">
        <v>13</v>
      </c>
      <c r="F6161" s="1143" t="str">
        <f t="shared" si="192"/>
        <v>02.09.05.01.013</v>
      </c>
      <c r="G6161" s="1144"/>
      <c r="H6161" s="1142" t="s">
        <v>6555</v>
      </c>
      <c r="J6161" s="1142" t="str">
        <f t="shared" si="193"/>
        <v>02.09.05.01.013 Sample Counting Probe</v>
      </c>
    </row>
    <row r="6162" spans="1:10" x14ac:dyDescent="0.25">
      <c r="A6162" s="1142">
        <v>2</v>
      </c>
      <c r="B6162" s="1142">
        <v>9</v>
      </c>
      <c r="C6162" s="1142">
        <v>5</v>
      </c>
      <c r="D6162" s="1142">
        <v>1</v>
      </c>
      <c r="E6162" s="1142">
        <v>14</v>
      </c>
      <c r="F6162" s="1143" t="str">
        <f t="shared" si="192"/>
        <v>02.09.05.01.014</v>
      </c>
      <c r="G6162" s="1144"/>
      <c r="H6162" s="1142" t="s">
        <v>6556</v>
      </c>
      <c r="J6162" s="1142" t="str">
        <f t="shared" si="193"/>
        <v>02.09.05.01.014 Ionisation Chamber/Tabung Ionisasi Device</v>
      </c>
    </row>
    <row r="6163" spans="1:10" x14ac:dyDescent="0.25">
      <c r="A6163" s="1142">
        <v>2</v>
      </c>
      <c r="B6163" s="1142">
        <v>9</v>
      </c>
      <c r="C6163" s="1142">
        <v>5</v>
      </c>
      <c r="D6163" s="1142">
        <v>1</v>
      </c>
      <c r="E6163" s="1142">
        <v>15</v>
      </c>
      <c r="F6163" s="1143" t="str">
        <f t="shared" si="192"/>
        <v>02.09.05.01.015</v>
      </c>
      <c r="G6163" s="1144"/>
      <c r="H6163" s="1142" t="s">
        <v>6557</v>
      </c>
      <c r="J6163" s="1142" t="str">
        <f t="shared" si="193"/>
        <v>02.09.05.01.015 Radon Gas Monitor</v>
      </c>
    </row>
    <row r="6164" spans="1:10" x14ac:dyDescent="0.25">
      <c r="A6164" s="1142">
        <v>2</v>
      </c>
      <c r="B6164" s="1142">
        <v>9</v>
      </c>
      <c r="C6164" s="1142">
        <v>5</v>
      </c>
      <c r="D6164" s="1142">
        <v>1</v>
      </c>
      <c r="E6164" s="1142">
        <v>16</v>
      </c>
      <c r="F6164" s="1143" t="str">
        <f t="shared" si="192"/>
        <v>02.09.05.01.016</v>
      </c>
      <c r="G6164" s="1144"/>
      <c r="H6164" s="1142" t="s">
        <v>6558</v>
      </c>
      <c r="J6164" s="1142" t="str">
        <f t="shared" si="193"/>
        <v>02.09.05.01.016 Neutron Dosmeter</v>
      </c>
    </row>
    <row r="6165" spans="1:10" x14ac:dyDescent="0.25">
      <c r="A6165" s="1142">
        <v>2</v>
      </c>
      <c r="B6165" s="1142">
        <v>9</v>
      </c>
      <c r="C6165" s="1142">
        <v>5</v>
      </c>
      <c r="D6165" s="1142">
        <v>1</v>
      </c>
      <c r="E6165" s="1142">
        <v>17</v>
      </c>
      <c r="F6165" s="1143" t="str">
        <f t="shared" si="192"/>
        <v>02.09.05.01.017</v>
      </c>
      <c r="G6165" s="1144"/>
      <c r="H6165" s="1142" t="s">
        <v>6559</v>
      </c>
      <c r="J6165" s="1142" t="str">
        <f t="shared" si="193"/>
        <v>02.09.05.01.017 Dose Calibrator</v>
      </c>
    </row>
    <row r="6166" spans="1:10" x14ac:dyDescent="0.25">
      <c r="A6166" s="1142">
        <v>2</v>
      </c>
      <c r="B6166" s="1142">
        <v>9</v>
      </c>
      <c r="C6166" s="1142">
        <v>5</v>
      </c>
      <c r="D6166" s="1142">
        <v>1</v>
      </c>
      <c r="E6166" s="1142">
        <v>18</v>
      </c>
      <c r="F6166" s="1143" t="str">
        <f t="shared" si="192"/>
        <v>02.09.05.01.018</v>
      </c>
      <c r="G6166" s="1144"/>
      <c r="H6166" s="1142" t="s">
        <v>6560</v>
      </c>
      <c r="J6166" s="1142" t="str">
        <f t="shared" si="193"/>
        <v>02.09.05.01.018 Isotop Calibrator</v>
      </c>
    </row>
    <row r="6167" spans="1:10" x14ac:dyDescent="0.25">
      <c r="A6167" s="1142">
        <v>2</v>
      </c>
      <c r="B6167" s="1142">
        <v>9</v>
      </c>
      <c r="C6167" s="1142">
        <v>5</v>
      </c>
      <c r="D6167" s="1142">
        <v>1</v>
      </c>
      <c r="E6167" s="1142">
        <v>19</v>
      </c>
      <c r="F6167" s="1143" t="str">
        <f t="shared" si="192"/>
        <v>02.09.05.01.019</v>
      </c>
      <c r="G6167" s="1144"/>
      <c r="H6167" s="1142" t="s">
        <v>6561</v>
      </c>
      <c r="J6167" s="1142" t="str">
        <f t="shared" si="193"/>
        <v>02.09.05.01.019 Cloth Monitor</v>
      </c>
    </row>
    <row r="6168" spans="1:10" x14ac:dyDescent="0.25">
      <c r="A6168" s="1142">
        <v>2</v>
      </c>
      <c r="B6168" s="1142">
        <v>9</v>
      </c>
      <c r="C6168" s="1142">
        <v>5</v>
      </c>
      <c r="D6168" s="1142">
        <v>1</v>
      </c>
      <c r="E6168" s="1142">
        <v>20</v>
      </c>
      <c r="F6168" s="1143" t="str">
        <f t="shared" si="192"/>
        <v>02.09.05.01.020</v>
      </c>
      <c r="G6168" s="1144"/>
      <c r="H6168" s="1142" t="s">
        <v>6562</v>
      </c>
      <c r="J6168" s="1142" t="str">
        <f t="shared" si="193"/>
        <v>02.09.05.01.020 Gate/Probe Monitor</v>
      </c>
    </row>
    <row r="6169" spans="1:10" x14ac:dyDescent="0.25">
      <c r="A6169" s="1142">
        <v>2</v>
      </c>
      <c r="B6169" s="1142">
        <v>9</v>
      </c>
      <c r="C6169" s="1142">
        <v>5</v>
      </c>
      <c r="D6169" s="1142">
        <v>1</v>
      </c>
      <c r="E6169" s="1142">
        <v>21</v>
      </c>
      <c r="F6169" s="1143" t="str">
        <f t="shared" si="192"/>
        <v>02.09.05.01.021</v>
      </c>
      <c r="G6169" s="1144"/>
      <c r="H6169" s="1142" t="s">
        <v>6563</v>
      </c>
      <c r="J6169" s="1142" t="str">
        <f t="shared" si="193"/>
        <v>02.09.05.01.021 Air Sample</v>
      </c>
    </row>
    <row r="6170" spans="1:10" x14ac:dyDescent="0.25">
      <c r="A6170" s="1142">
        <v>2</v>
      </c>
      <c r="B6170" s="1142">
        <v>9</v>
      </c>
      <c r="C6170" s="1142">
        <v>5</v>
      </c>
      <c r="D6170" s="1142">
        <v>1</v>
      </c>
      <c r="E6170" s="1142">
        <v>22</v>
      </c>
      <c r="F6170" s="1143" t="str">
        <f t="shared" si="192"/>
        <v>02.09.05.01.022</v>
      </c>
      <c r="G6170" s="1144"/>
      <c r="H6170" s="1142" t="s">
        <v>6564</v>
      </c>
      <c r="J6170" s="1142" t="str">
        <f t="shared" si="193"/>
        <v>02.09.05.01.022 Alat Ukur Fisika Kesehatan Lain-lain</v>
      </c>
    </row>
    <row r="6171" spans="1:10" x14ac:dyDescent="0.25">
      <c r="A6171" s="1142">
        <v>2</v>
      </c>
      <c r="B6171" s="1142">
        <v>9</v>
      </c>
      <c r="C6171" s="1142">
        <v>5</v>
      </c>
      <c r="D6171" s="1142">
        <v>2</v>
      </c>
      <c r="E6171" s="1142">
        <v>1</v>
      </c>
      <c r="F6171" s="1143" t="str">
        <f t="shared" si="192"/>
        <v>02.09.05.02.001</v>
      </c>
      <c r="G6171" s="1144"/>
      <c r="H6171" s="1142" t="s">
        <v>6565</v>
      </c>
      <c r="J6171" s="1142" t="str">
        <f t="shared" si="193"/>
        <v>02.09.05.02.001 Lead Container</v>
      </c>
    </row>
    <row r="6172" spans="1:10" x14ac:dyDescent="0.25">
      <c r="A6172" s="1142">
        <v>2</v>
      </c>
      <c r="B6172" s="1142">
        <v>9</v>
      </c>
      <c r="C6172" s="1142">
        <v>5</v>
      </c>
      <c r="D6172" s="1142">
        <v>2</v>
      </c>
      <c r="E6172" s="1142">
        <v>2</v>
      </c>
      <c r="F6172" s="1143" t="str">
        <f t="shared" si="192"/>
        <v>02.09.05.02.002</v>
      </c>
      <c r="G6172" s="1144"/>
      <c r="H6172" s="1142" t="s">
        <v>6566</v>
      </c>
      <c r="J6172" s="1142" t="str">
        <f t="shared" si="193"/>
        <v>02.09.05.02.002 Lead Veal</v>
      </c>
    </row>
    <row r="6173" spans="1:10" x14ac:dyDescent="0.25">
      <c r="A6173" s="1142">
        <v>2</v>
      </c>
      <c r="B6173" s="1142">
        <v>9</v>
      </c>
      <c r="C6173" s="1142">
        <v>5</v>
      </c>
      <c r="D6173" s="1142">
        <v>2</v>
      </c>
      <c r="E6173" s="1142">
        <v>3</v>
      </c>
      <c r="F6173" s="1143" t="str">
        <f t="shared" si="192"/>
        <v>02.09.05.02.003</v>
      </c>
      <c r="G6173" s="1144"/>
      <c r="H6173" s="1142" t="s">
        <v>6567</v>
      </c>
      <c r="J6173" s="1142" t="str">
        <f t="shared" si="193"/>
        <v>02.09.05.02.003 Lead Waster Container</v>
      </c>
    </row>
    <row r="6174" spans="1:10" x14ac:dyDescent="0.25">
      <c r="A6174" s="1142">
        <v>2</v>
      </c>
      <c r="B6174" s="1142">
        <v>9</v>
      </c>
      <c r="C6174" s="1142">
        <v>5</v>
      </c>
      <c r="D6174" s="1142">
        <v>2</v>
      </c>
      <c r="E6174" s="1142">
        <v>4</v>
      </c>
      <c r="F6174" s="1143" t="str">
        <f t="shared" si="192"/>
        <v>02.09.05.02.004</v>
      </c>
      <c r="G6174" s="1144"/>
      <c r="H6174" s="1142" t="s">
        <v>6568</v>
      </c>
      <c r="J6174" s="1142" t="str">
        <f t="shared" si="193"/>
        <v>02.09.05.02.004 Lead Fase Sheald</v>
      </c>
    </row>
    <row r="6175" spans="1:10" x14ac:dyDescent="0.25">
      <c r="A6175" s="1142">
        <v>2</v>
      </c>
      <c r="B6175" s="1142">
        <v>9</v>
      </c>
      <c r="C6175" s="1142">
        <v>5</v>
      </c>
      <c r="D6175" s="1142">
        <v>2</v>
      </c>
      <c r="E6175" s="1142">
        <v>5</v>
      </c>
      <c r="F6175" s="1143" t="str">
        <f t="shared" si="192"/>
        <v>02.09.05.02.005</v>
      </c>
      <c r="G6175" s="1144"/>
      <c r="H6175" s="1142" t="s">
        <v>6569</v>
      </c>
      <c r="J6175" s="1142" t="str">
        <f t="shared" si="193"/>
        <v>02.09.05.02.005 Lead Aperon</v>
      </c>
    </row>
    <row r="6176" spans="1:10" x14ac:dyDescent="0.25">
      <c r="A6176" s="1142">
        <v>2</v>
      </c>
      <c r="B6176" s="1142">
        <v>9</v>
      </c>
      <c r="C6176" s="1142">
        <v>5</v>
      </c>
      <c r="D6176" s="1142">
        <v>2</v>
      </c>
      <c r="E6176" s="1142">
        <v>6</v>
      </c>
      <c r="F6176" s="1143" t="str">
        <f t="shared" si="192"/>
        <v>02.09.05.02.006</v>
      </c>
      <c r="G6176" s="1144"/>
      <c r="H6176" s="1142" t="s">
        <v>6570</v>
      </c>
      <c r="J6176" s="1142" t="str">
        <f t="shared" si="193"/>
        <v>02.09.05.02.006 Lead Spectacles</v>
      </c>
    </row>
    <row r="6177" spans="1:10" x14ac:dyDescent="0.25">
      <c r="A6177" s="1142">
        <v>2</v>
      </c>
      <c r="B6177" s="1142">
        <v>9</v>
      </c>
      <c r="C6177" s="1142">
        <v>5</v>
      </c>
      <c r="D6177" s="1142">
        <v>2</v>
      </c>
      <c r="E6177" s="1142">
        <v>7</v>
      </c>
      <c r="F6177" s="1143" t="str">
        <f t="shared" si="192"/>
        <v>02.09.05.02.007</v>
      </c>
      <c r="G6177" s="1144"/>
      <c r="H6177" s="1142" t="s">
        <v>6571</v>
      </c>
      <c r="J6177" s="1142" t="str">
        <f t="shared" si="193"/>
        <v>02.09.05.02.007 Lead Gloves</v>
      </c>
    </row>
    <row r="6178" spans="1:10" x14ac:dyDescent="0.25">
      <c r="A6178" s="1142">
        <v>2</v>
      </c>
      <c r="B6178" s="1142">
        <v>9</v>
      </c>
      <c r="C6178" s="1142">
        <v>5</v>
      </c>
      <c r="D6178" s="1142">
        <v>2</v>
      </c>
      <c r="E6178" s="1142">
        <v>8</v>
      </c>
      <c r="F6178" s="1143" t="str">
        <f t="shared" si="192"/>
        <v>02.09.05.02.008</v>
      </c>
      <c r="G6178" s="1144"/>
      <c r="H6178" s="1142" t="s">
        <v>6572</v>
      </c>
      <c r="J6178" s="1142" t="str">
        <f t="shared" si="193"/>
        <v>02.09.05.02.008 Mini Monitor</v>
      </c>
    </row>
    <row r="6179" spans="1:10" x14ac:dyDescent="0.25">
      <c r="A6179" s="1142">
        <v>2</v>
      </c>
      <c r="B6179" s="1142">
        <v>9</v>
      </c>
      <c r="C6179" s="1142">
        <v>5</v>
      </c>
      <c r="D6179" s="1142">
        <v>2</v>
      </c>
      <c r="E6179" s="1142">
        <v>9</v>
      </c>
      <c r="F6179" s="1143" t="str">
        <f t="shared" si="192"/>
        <v>02.09.05.02.009</v>
      </c>
      <c r="G6179" s="1144"/>
      <c r="H6179" s="1142" t="s">
        <v>6573</v>
      </c>
      <c r="J6179" s="1142" t="str">
        <f t="shared" si="193"/>
        <v>02.09.05.02.009 Radiochemical Lead GWL</v>
      </c>
    </row>
    <row r="6180" spans="1:10" x14ac:dyDescent="0.25">
      <c r="A6180" s="1142">
        <v>2</v>
      </c>
      <c r="B6180" s="1142">
        <v>9</v>
      </c>
      <c r="C6180" s="1142">
        <v>5</v>
      </c>
      <c r="D6180" s="1142">
        <v>2</v>
      </c>
      <c r="E6180" s="1142">
        <v>10</v>
      </c>
      <c r="F6180" s="1143" t="str">
        <f t="shared" si="192"/>
        <v>02.09.05.02.010</v>
      </c>
      <c r="G6180" s="1144"/>
      <c r="H6180" s="1142" t="s">
        <v>6574</v>
      </c>
      <c r="J6180" s="1142" t="str">
        <f t="shared" si="193"/>
        <v>02.09.05.02.010 Transfer Cell Lead Glass WL</v>
      </c>
    </row>
    <row r="6181" spans="1:10" x14ac:dyDescent="0.25">
      <c r="A6181" s="1142">
        <v>2</v>
      </c>
      <c r="B6181" s="1142">
        <v>9</v>
      </c>
      <c r="C6181" s="1142">
        <v>5</v>
      </c>
      <c r="D6181" s="1142">
        <v>2</v>
      </c>
      <c r="E6181" s="1142">
        <v>11</v>
      </c>
      <c r="F6181" s="1143" t="str">
        <f t="shared" si="192"/>
        <v>02.09.05.02.011</v>
      </c>
      <c r="G6181" s="1144"/>
      <c r="H6181" s="1142" t="s">
        <v>6575</v>
      </c>
      <c r="J6181" s="1142" t="str">
        <f t="shared" si="193"/>
        <v>02.09.05.02.011 Griptong/Niptong</v>
      </c>
    </row>
    <row r="6182" spans="1:10" x14ac:dyDescent="0.25">
      <c r="A6182" s="1142">
        <v>2</v>
      </c>
      <c r="B6182" s="1142">
        <v>9</v>
      </c>
      <c r="C6182" s="1142">
        <v>5</v>
      </c>
      <c r="D6182" s="1142">
        <v>2</v>
      </c>
      <c r="E6182" s="1142">
        <v>12</v>
      </c>
      <c r="F6182" s="1143" t="str">
        <f t="shared" si="192"/>
        <v>02.09.05.02.012</v>
      </c>
      <c r="G6182" s="1144"/>
      <c r="H6182" s="1142" t="s">
        <v>6576</v>
      </c>
      <c r="J6182" s="1142" t="str">
        <f t="shared" si="193"/>
        <v>02.09.05.02.012 Master Slave</v>
      </c>
    </row>
    <row r="6183" spans="1:10" x14ac:dyDescent="0.25">
      <c r="A6183" s="1142">
        <v>2</v>
      </c>
      <c r="B6183" s="1142">
        <v>9</v>
      </c>
      <c r="C6183" s="1142">
        <v>5</v>
      </c>
      <c r="D6183" s="1142">
        <v>2</v>
      </c>
      <c r="E6183" s="1142">
        <v>13</v>
      </c>
      <c r="F6183" s="1143" t="str">
        <f t="shared" si="192"/>
        <v>02.09.05.02.013</v>
      </c>
      <c r="G6183" s="1144"/>
      <c r="H6183" s="1142" t="s">
        <v>6577</v>
      </c>
      <c r="J6183" s="1142" t="str">
        <f t="shared" si="193"/>
        <v>02.09.05.02.013 Electronic Robot</v>
      </c>
    </row>
    <row r="6184" spans="1:10" x14ac:dyDescent="0.25">
      <c r="A6184" s="1142">
        <v>2</v>
      </c>
      <c r="B6184" s="1142">
        <v>9</v>
      </c>
      <c r="C6184" s="1142">
        <v>5</v>
      </c>
      <c r="D6184" s="1142">
        <v>2</v>
      </c>
      <c r="E6184" s="1142">
        <v>14</v>
      </c>
      <c r="F6184" s="1143" t="str">
        <f t="shared" si="192"/>
        <v>02.09.05.02.014</v>
      </c>
      <c r="G6184" s="1144"/>
      <c r="H6184" s="1142" t="s">
        <v>6578</v>
      </c>
      <c r="J6184" s="1142" t="str">
        <f t="shared" si="193"/>
        <v>02.09.05.02.014 Entri Call Lead Glass WL</v>
      </c>
    </row>
    <row r="6185" spans="1:10" x14ac:dyDescent="0.25">
      <c r="A6185" s="1142">
        <v>2</v>
      </c>
      <c r="B6185" s="1142">
        <v>9</v>
      </c>
      <c r="C6185" s="1142">
        <v>5</v>
      </c>
      <c r="D6185" s="1142">
        <v>2</v>
      </c>
      <c r="E6185" s="1142">
        <v>15</v>
      </c>
      <c r="F6185" s="1143" t="str">
        <f t="shared" si="192"/>
        <v>02.09.05.02.015</v>
      </c>
      <c r="G6185" s="1144"/>
      <c r="H6185" s="1142" t="s">
        <v>6579</v>
      </c>
      <c r="J6185" s="1142" t="str">
        <f t="shared" si="193"/>
        <v>02.09.05.02.015 Radiarm</v>
      </c>
    </row>
    <row r="6186" spans="1:10" x14ac:dyDescent="0.25">
      <c r="A6186" s="1142">
        <v>2</v>
      </c>
      <c r="B6186" s="1142">
        <v>9</v>
      </c>
      <c r="C6186" s="1142">
        <v>5</v>
      </c>
      <c r="D6186" s="1142">
        <v>2</v>
      </c>
      <c r="E6186" s="1142">
        <v>16</v>
      </c>
      <c r="F6186" s="1143" t="str">
        <f t="shared" si="192"/>
        <v>02.09.05.02.016</v>
      </c>
      <c r="G6186" s="1144"/>
      <c r="H6186" s="1142" t="s">
        <v>6580</v>
      </c>
      <c r="J6186" s="1142" t="str">
        <f t="shared" si="193"/>
        <v>02.09.05.02.016 Beam Shutter Lock</v>
      </c>
    </row>
    <row r="6187" spans="1:10" x14ac:dyDescent="0.25">
      <c r="A6187" s="1142">
        <v>2</v>
      </c>
      <c r="B6187" s="1142">
        <v>9</v>
      </c>
      <c r="C6187" s="1142">
        <v>5</v>
      </c>
      <c r="D6187" s="1142">
        <v>2</v>
      </c>
      <c r="E6187" s="1142">
        <v>17</v>
      </c>
      <c r="F6187" s="1143" t="str">
        <f t="shared" si="192"/>
        <v>02.09.05.02.017</v>
      </c>
      <c r="G6187" s="1144"/>
      <c r="H6187" s="1142" t="s">
        <v>6581</v>
      </c>
      <c r="J6187" s="1142" t="str">
        <f t="shared" si="193"/>
        <v>02.09.05.02.017 Control Rod Guide Tube Lock</v>
      </c>
    </row>
    <row r="6188" spans="1:10" x14ac:dyDescent="0.25">
      <c r="A6188" s="1142">
        <v>2</v>
      </c>
      <c r="B6188" s="1142">
        <v>9</v>
      </c>
      <c r="C6188" s="1142">
        <v>5</v>
      </c>
      <c r="D6188" s="1142">
        <v>2</v>
      </c>
      <c r="E6188" s="1142">
        <v>18</v>
      </c>
      <c r="F6188" s="1143" t="str">
        <f t="shared" si="192"/>
        <v>02.09.05.02.018</v>
      </c>
      <c r="G6188" s="1144"/>
      <c r="H6188" s="1142" t="s">
        <v>6582</v>
      </c>
      <c r="J6188" s="1142" t="str">
        <f t="shared" si="193"/>
        <v>02.09.05.02.018 Specimen Lifting Device</v>
      </c>
    </row>
    <row r="6189" spans="1:10" x14ac:dyDescent="0.25">
      <c r="A6189" s="1142">
        <v>2</v>
      </c>
      <c r="B6189" s="1142">
        <v>9</v>
      </c>
      <c r="C6189" s="1142">
        <v>5</v>
      </c>
      <c r="D6189" s="1142">
        <v>2</v>
      </c>
      <c r="E6189" s="1142">
        <v>19</v>
      </c>
      <c r="F6189" s="1143" t="str">
        <f t="shared" si="192"/>
        <v>02.09.05.02.019</v>
      </c>
      <c r="G6189" s="1144"/>
      <c r="H6189" s="1142" t="s">
        <v>6583</v>
      </c>
      <c r="J6189" s="1142" t="str">
        <f t="shared" si="193"/>
        <v>02.09.05.02.019 Hunior Lave Glass Window &amp; L</v>
      </c>
    </row>
    <row r="6190" spans="1:10" x14ac:dyDescent="0.25">
      <c r="A6190" s="1142">
        <v>2</v>
      </c>
      <c r="B6190" s="1142">
        <v>9</v>
      </c>
      <c r="C6190" s="1142">
        <v>5</v>
      </c>
      <c r="D6190" s="1142">
        <v>2</v>
      </c>
      <c r="E6190" s="1142">
        <v>20</v>
      </c>
      <c r="F6190" s="1143" t="str">
        <f t="shared" si="192"/>
        <v>02.09.05.02.020</v>
      </c>
      <c r="G6190" s="1144"/>
      <c r="H6190" s="1142" t="s">
        <v>6584</v>
      </c>
      <c r="J6190" s="1142" t="str">
        <f t="shared" si="193"/>
        <v>02.09.05.02.020 Radio Pharmacheutical &amp; GW</v>
      </c>
    </row>
    <row r="6191" spans="1:10" x14ac:dyDescent="0.25">
      <c r="A6191" s="1142">
        <v>2</v>
      </c>
      <c r="B6191" s="1142">
        <v>9</v>
      </c>
      <c r="C6191" s="1142">
        <v>5</v>
      </c>
      <c r="D6191" s="1142">
        <v>2</v>
      </c>
      <c r="E6191" s="1142">
        <v>21</v>
      </c>
      <c r="F6191" s="1143" t="str">
        <f t="shared" si="192"/>
        <v>02.09.05.02.021</v>
      </c>
      <c r="G6191" s="1144"/>
      <c r="H6191" s="1142" t="s">
        <v>6585</v>
      </c>
      <c r="J6191" s="1142" t="str">
        <f t="shared" si="193"/>
        <v>02.09.05.02.021 Countainment Boxes (Single C)</v>
      </c>
    </row>
    <row r="6192" spans="1:10" x14ac:dyDescent="0.25">
      <c r="A6192" s="1142">
        <v>2</v>
      </c>
      <c r="B6192" s="1142">
        <v>9</v>
      </c>
      <c r="C6192" s="1142">
        <v>5</v>
      </c>
      <c r="D6192" s="1142">
        <v>2</v>
      </c>
      <c r="E6192" s="1142">
        <v>22</v>
      </c>
      <c r="F6192" s="1143" t="str">
        <f t="shared" si="192"/>
        <v>02.09.05.02.022</v>
      </c>
      <c r="G6192" s="1144"/>
      <c r="H6192" s="1142" t="s">
        <v>6586</v>
      </c>
      <c r="J6192" s="1142" t="str">
        <f t="shared" si="193"/>
        <v>02.09.05.02.022 Countainment Boxes (Double C)</v>
      </c>
    </row>
    <row r="6193" spans="1:10" x14ac:dyDescent="0.25">
      <c r="A6193" s="1142">
        <v>2</v>
      </c>
      <c r="B6193" s="1142">
        <v>9</v>
      </c>
      <c r="C6193" s="1142">
        <v>5</v>
      </c>
      <c r="D6193" s="1142">
        <v>2</v>
      </c>
      <c r="E6193" s="1142">
        <v>23</v>
      </c>
      <c r="F6193" s="1143" t="str">
        <f t="shared" si="192"/>
        <v>02.09.05.02.023</v>
      </c>
      <c r="G6193" s="1144"/>
      <c r="H6193" s="1142" t="s">
        <v>6587</v>
      </c>
      <c r="J6193" s="1142" t="str">
        <f t="shared" si="193"/>
        <v>02.09.05.02.023 Gamma Pool Shef</v>
      </c>
    </row>
    <row r="6194" spans="1:10" x14ac:dyDescent="0.25">
      <c r="A6194" s="1142">
        <v>2</v>
      </c>
      <c r="B6194" s="1142">
        <v>9</v>
      </c>
      <c r="C6194" s="1142">
        <v>5</v>
      </c>
      <c r="D6194" s="1142">
        <v>2</v>
      </c>
      <c r="E6194" s="1142">
        <v>24</v>
      </c>
      <c r="F6194" s="1143" t="str">
        <f t="shared" si="192"/>
        <v>02.09.05.02.024</v>
      </c>
      <c r="G6194" s="1144"/>
      <c r="H6194" s="1142" t="s">
        <v>6588</v>
      </c>
      <c r="J6194" s="1142" t="str">
        <f t="shared" si="193"/>
        <v>02.09.05.02.024 Primery Tongs</v>
      </c>
    </row>
    <row r="6195" spans="1:10" x14ac:dyDescent="0.25">
      <c r="A6195" s="1142">
        <v>2</v>
      </c>
      <c r="B6195" s="1142">
        <v>9</v>
      </c>
      <c r="C6195" s="1142">
        <v>5</v>
      </c>
      <c r="D6195" s="1142">
        <v>2</v>
      </c>
      <c r="E6195" s="1142">
        <v>25</v>
      </c>
      <c r="F6195" s="1143" t="str">
        <f t="shared" si="192"/>
        <v>02.09.05.02.025</v>
      </c>
      <c r="G6195" s="1144"/>
      <c r="H6195" s="1142" t="s">
        <v>6589</v>
      </c>
      <c r="J6195" s="1142" t="str">
        <f t="shared" si="193"/>
        <v>02.09.05.02.025 Remote Wire Cutter</v>
      </c>
    </row>
    <row r="6196" spans="1:10" x14ac:dyDescent="0.25">
      <c r="A6196" s="1142">
        <v>2</v>
      </c>
      <c r="B6196" s="1142">
        <v>9</v>
      </c>
      <c r="C6196" s="1142">
        <v>5</v>
      </c>
      <c r="D6196" s="1142">
        <v>2</v>
      </c>
      <c r="E6196" s="1142">
        <v>26</v>
      </c>
      <c r="F6196" s="1143" t="str">
        <f t="shared" si="192"/>
        <v>02.09.05.02.026</v>
      </c>
      <c r="G6196" s="1144"/>
      <c r="H6196" s="1142" t="s">
        <v>6590</v>
      </c>
      <c r="J6196" s="1142" t="str">
        <f t="shared" si="193"/>
        <v>02.09.05.02.026 Transfer Bucket 4</v>
      </c>
    </row>
    <row r="6197" spans="1:10" x14ac:dyDescent="0.25">
      <c r="A6197" s="1142">
        <v>2</v>
      </c>
      <c r="B6197" s="1142">
        <v>9</v>
      </c>
      <c r="C6197" s="1142">
        <v>5</v>
      </c>
      <c r="D6197" s="1142">
        <v>2</v>
      </c>
      <c r="E6197" s="1142">
        <v>27</v>
      </c>
      <c r="F6197" s="1143" t="str">
        <f t="shared" si="192"/>
        <v>02.09.05.02.027</v>
      </c>
      <c r="G6197" s="1144"/>
      <c r="H6197" s="1142" t="s">
        <v>6591</v>
      </c>
      <c r="J6197" s="1142" t="str">
        <f t="shared" si="193"/>
        <v>02.09.05.02.027 Transfer Bucket 6</v>
      </c>
    </row>
    <row r="6198" spans="1:10" x14ac:dyDescent="0.25">
      <c r="A6198" s="1142">
        <v>2</v>
      </c>
      <c r="B6198" s="1142">
        <v>9</v>
      </c>
      <c r="C6198" s="1142">
        <v>5</v>
      </c>
      <c r="D6198" s="1142">
        <v>2</v>
      </c>
      <c r="E6198" s="1142">
        <v>28</v>
      </c>
      <c r="F6198" s="1143" t="str">
        <f t="shared" si="192"/>
        <v>02.09.05.02.028</v>
      </c>
      <c r="G6198" s="1144"/>
      <c r="H6198" s="1142" t="s">
        <v>6592</v>
      </c>
      <c r="J6198" s="1142" t="str">
        <f t="shared" si="193"/>
        <v>02.09.05.02.028 Electronichamical M System</v>
      </c>
    </row>
    <row r="6199" spans="1:10" x14ac:dyDescent="0.25">
      <c r="A6199" s="1142">
        <v>2</v>
      </c>
      <c r="B6199" s="1142">
        <v>9</v>
      </c>
      <c r="C6199" s="1142">
        <v>5</v>
      </c>
      <c r="D6199" s="1142">
        <v>2</v>
      </c>
      <c r="E6199" s="1142">
        <v>29</v>
      </c>
      <c r="F6199" s="1143" t="str">
        <f t="shared" si="192"/>
        <v>02.09.05.02.029</v>
      </c>
      <c r="G6199" s="1144"/>
      <c r="H6199" s="1142" t="s">
        <v>6593</v>
      </c>
      <c r="J6199" s="1142" t="str">
        <f t="shared" si="193"/>
        <v>02.09.05.02.029 Intercell Conveyer System CE</v>
      </c>
    </row>
    <row r="6200" spans="1:10" x14ac:dyDescent="0.25">
      <c r="A6200" s="1142">
        <v>2</v>
      </c>
      <c r="B6200" s="1142">
        <v>9</v>
      </c>
      <c r="C6200" s="1142">
        <v>5</v>
      </c>
      <c r="D6200" s="1142">
        <v>2</v>
      </c>
      <c r="E6200" s="1142">
        <v>30</v>
      </c>
      <c r="F6200" s="1143" t="str">
        <f t="shared" si="192"/>
        <v>02.09.05.02.030</v>
      </c>
      <c r="G6200" s="1144"/>
      <c r="H6200" s="1142" t="s">
        <v>6594</v>
      </c>
      <c r="J6200" s="1142" t="str">
        <f t="shared" si="193"/>
        <v>02.09.05.02.030 Top Barier Lead Shield</v>
      </c>
    </row>
    <row r="6201" spans="1:10" x14ac:dyDescent="0.25">
      <c r="A6201" s="1142">
        <v>2</v>
      </c>
      <c r="B6201" s="1142">
        <v>9</v>
      </c>
      <c r="C6201" s="1142">
        <v>5</v>
      </c>
      <c r="D6201" s="1142">
        <v>2</v>
      </c>
      <c r="E6201" s="1142">
        <v>31</v>
      </c>
      <c r="F6201" s="1143" t="str">
        <f t="shared" si="192"/>
        <v>02.09.05.02.031</v>
      </c>
      <c r="G6201" s="1144"/>
      <c r="H6201" s="1142" t="s">
        <v>6595</v>
      </c>
      <c r="J6201" s="1142" t="str">
        <f t="shared" si="193"/>
        <v>02.09.05.02.031 ALat Kesehatan Kerja Lain-lain</v>
      </c>
    </row>
    <row r="6202" spans="1:10" x14ac:dyDescent="0.25">
      <c r="A6202" s="1142">
        <v>2</v>
      </c>
      <c r="B6202" s="1142">
        <v>9</v>
      </c>
      <c r="C6202" s="1142">
        <v>5</v>
      </c>
      <c r="D6202" s="1142">
        <v>3</v>
      </c>
      <c r="E6202" s="1142">
        <v>1</v>
      </c>
      <c r="F6202" s="1143" t="str">
        <f t="shared" si="192"/>
        <v>02.09.05.03.001</v>
      </c>
      <c r="G6202" s="1144"/>
      <c r="H6202" s="1142" t="s">
        <v>6596</v>
      </c>
      <c r="J6202" s="1142" t="str">
        <f t="shared" si="193"/>
        <v>02.09.05.03.001 Noise Level Meter</v>
      </c>
    </row>
    <row r="6203" spans="1:10" x14ac:dyDescent="0.25">
      <c r="A6203" s="1142">
        <v>2</v>
      </c>
      <c r="B6203" s="1142">
        <v>9</v>
      </c>
      <c r="C6203" s="1142">
        <v>5</v>
      </c>
      <c r="D6203" s="1142">
        <v>3</v>
      </c>
      <c r="E6203" s="1142">
        <v>2</v>
      </c>
      <c r="F6203" s="1143" t="str">
        <f t="shared" si="192"/>
        <v>02.09.05.03.002</v>
      </c>
      <c r="G6203" s="1144"/>
      <c r="H6203" s="1142" t="s">
        <v>6597</v>
      </c>
      <c r="J6203" s="1142" t="str">
        <f t="shared" si="193"/>
        <v>02.09.05.03.002 Sound Monitor/Sirine</v>
      </c>
    </row>
    <row r="6204" spans="1:10" x14ac:dyDescent="0.25">
      <c r="A6204" s="1142">
        <v>2</v>
      </c>
      <c r="B6204" s="1142">
        <v>9</v>
      </c>
      <c r="C6204" s="1142">
        <v>5</v>
      </c>
      <c r="D6204" s="1142">
        <v>3</v>
      </c>
      <c r="E6204" s="1142">
        <v>3</v>
      </c>
      <c r="F6204" s="1143" t="str">
        <f t="shared" si="192"/>
        <v>02.09.05.03.003</v>
      </c>
      <c r="G6204" s="1144"/>
      <c r="H6204" s="1142" t="s">
        <v>6598</v>
      </c>
      <c r="J6204" s="1142" t="str">
        <f t="shared" si="193"/>
        <v>02.09.05.03.003 Sirine</v>
      </c>
    </row>
    <row r="6205" spans="1:10" x14ac:dyDescent="0.25">
      <c r="A6205" s="1142">
        <v>2</v>
      </c>
      <c r="B6205" s="1142">
        <v>9</v>
      </c>
      <c r="C6205" s="1142">
        <v>5</v>
      </c>
      <c r="D6205" s="1142">
        <v>3</v>
      </c>
      <c r="E6205" s="1142">
        <v>4</v>
      </c>
      <c r="F6205" s="1143" t="str">
        <f t="shared" si="192"/>
        <v>02.09.05.03.004</v>
      </c>
      <c r="G6205" s="1144"/>
      <c r="H6205" s="1142" t="s">
        <v>6599</v>
      </c>
      <c r="J6205" s="1142" t="str">
        <f t="shared" si="193"/>
        <v>02.09.05.03.004 Unit Siementasi</v>
      </c>
    </row>
    <row r="6206" spans="1:10" x14ac:dyDescent="0.25">
      <c r="A6206" s="1142">
        <v>2</v>
      </c>
      <c r="B6206" s="1142">
        <v>9</v>
      </c>
      <c r="C6206" s="1142">
        <v>5</v>
      </c>
      <c r="D6206" s="1142">
        <v>3</v>
      </c>
      <c r="E6206" s="1142">
        <v>5</v>
      </c>
      <c r="F6206" s="1143" t="str">
        <f t="shared" si="192"/>
        <v>02.09.05.03.005</v>
      </c>
      <c r="G6206" s="1144"/>
      <c r="H6206" s="1142" t="s">
        <v>6600</v>
      </c>
      <c r="J6206" s="1142" t="str">
        <f t="shared" si="193"/>
        <v>02.09.05.03.005 Proteksi Lingkungan Lain-lain</v>
      </c>
    </row>
    <row r="6207" spans="1:10" x14ac:dyDescent="0.25">
      <c r="A6207" s="1142">
        <v>2</v>
      </c>
      <c r="B6207" s="1142">
        <v>9</v>
      </c>
      <c r="C6207" s="1142">
        <v>5</v>
      </c>
      <c r="D6207" s="1142">
        <v>4</v>
      </c>
      <c r="E6207" s="1142">
        <v>1</v>
      </c>
      <c r="F6207" s="1143" t="str">
        <f t="shared" si="192"/>
        <v>02.09.05.04.001</v>
      </c>
      <c r="G6207" s="1144"/>
      <c r="H6207" s="1142" t="s">
        <v>6601</v>
      </c>
      <c r="J6207" s="1142" t="str">
        <f t="shared" si="193"/>
        <v>02.09.05.04.001 Barometer</v>
      </c>
    </row>
    <row r="6208" spans="1:10" x14ac:dyDescent="0.25">
      <c r="A6208" s="1142">
        <v>2</v>
      </c>
      <c r="B6208" s="1142">
        <v>9</v>
      </c>
      <c r="C6208" s="1142">
        <v>5</v>
      </c>
      <c r="D6208" s="1142">
        <v>4</v>
      </c>
      <c r="E6208" s="1142">
        <v>2</v>
      </c>
      <c r="F6208" s="1143" t="str">
        <f t="shared" si="192"/>
        <v>02.09.05.04.002</v>
      </c>
      <c r="G6208" s="1144"/>
      <c r="H6208" s="1142" t="s">
        <v>6602</v>
      </c>
      <c r="J6208" s="1142" t="str">
        <f t="shared" si="193"/>
        <v>02.09.05.04.002 Barrograph</v>
      </c>
    </row>
    <row r="6209" spans="1:10" x14ac:dyDescent="0.25">
      <c r="A6209" s="1142">
        <v>2</v>
      </c>
      <c r="B6209" s="1142">
        <v>9</v>
      </c>
      <c r="C6209" s="1142">
        <v>5</v>
      </c>
      <c r="D6209" s="1142">
        <v>4</v>
      </c>
      <c r="E6209" s="1142">
        <v>3</v>
      </c>
      <c r="F6209" s="1143" t="str">
        <f t="shared" si="192"/>
        <v>02.09.05.04.003</v>
      </c>
      <c r="G6209" s="1144"/>
      <c r="H6209" s="1142" t="s">
        <v>4719</v>
      </c>
      <c r="J6209" s="1142" t="str">
        <f t="shared" si="193"/>
        <v>02.09.05.04.003 Hygrometer</v>
      </c>
    </row>
    <row r="6210" spans="1:10" x14ac:dyDescent="0.25">
      <c r="A6210" s="1142">
        <v>2</v>
      </c>
      <c r="B6210" s="1142">
        <v>9</v>
      </c>
      <c r="C6210" s="1142">
        <v>5</v>
      </c>
      <c r="D6210" s="1142">
        <v>4</v>
      </c>
      <c r="E6210" s="1142">
        <v>4</v>
      </c>
      <c r="F6210" s="1143" t="str">
        <f t="shared" si="192"/>
        <v>02.09.05.04.004</v>
      </c>
      <c r="G6210" s="1144"/>
      <c r="H6210" s="1142" t="s">
        <v>6603</v>
      </c>
      <c r="J6210" s="1142" t="str">
        <f t="shared" si="193"/>
        <v>02.09.05.04.004 Hygrograph</v>
      </c>
    </row>
    <row r="6211" spans="1:10" x14ac:dyDescent="0.25">
      <c r="A6211" s="1142">
        <v>2</v>
      </c>
      <c r="B6211" s="1142">
        <v>9</v>
      </c>
      <c r="C6211" s="1142">
        <v>5</v>
      </c>
      <c r="D6211" s="1142">
        <v>4</v>
      </c>
      <c r="E6211" s="1142">
        <v>5</v>
      </c>
      <c r="F6211" s="1143" t="str">
        <f t="shared" si="192"/>
        <v>02.09.05.04.005</v>
      </c>
      <c r="G6211" s="1144"/>
      <c r="H6211" s="1142" t="s">
        <v>4677</v>
      </c>
      <c r="J6211" s="1142" t="str">
        <f t="shared" si="193"/>
        <v>02.09.05.04.005 Thermograph</v>
      </c>
    </row>
    <row r="6212" spans="1:10" x14ac:dyDescent="0.25">
      <c r="A6212" s="1142">
        <v>2</v>
      </c>
      <c r="B6212" s="1142">
        <v>9</v>
      </c>
      <c r="C6212" s="1142">
        <v>5</v>
      </c>
      <c r="D6212" s="1142">
        <v>4</v>
      </c>
      <c r="E6212" s="1142">
        <v>6</v>
      </c>
      <c r="F6212" s="1143" t="str">
        <f t="shared" ref="F6212:F6275" si="194">IF(A6212&lt;&gt;"",RIGHT("0"&amp;A6212,2)&amp;"."&amp;RIGHT("0"&amp;B6212,2)&amp;"."&amp;RIGHT("0"&amp;C6212,2)&amp;"."&amp;RIGHT("0"&amp;D6212,2)&amp;"."&amp;IF(LEN(E6212)&lt;3,RIGHT("00"&amp;E6212,3),E6212),"")</f>
        <v>02.09.05.04.006</v>
      </c>
      <c r="G6212" s="1144"/>
      <c r="H6212" s="1142" t="s">
        <v>6604</v>
      </c>
      <c r="J6212" s="1142" t="str">
        <f t="shared" ref="J6212:J6275" si="195">F6212&amp;" "&amp;H6212</f>
        <v>02.09.05.04.006 Thermo Hygrograph</v>
      </c>
    </row>
    <row r="6213" spans="1:10" x14ac:dyDescent="0.25">
      <c r="A6213" s="1142">
        <v>2</v>
      </c>
      <c r="B6213" s="1142">
        <v>9</v>
      </c>
      <c r="C6213" s="1142">
        <v>5</v>
      </c>
      <c r="D6213" s="1142">
        <v>4</v>
      </c>
      <c r="E6213" s="1142">
        <v>7</v>
      </c>
      <c r="F6213" s="1143" t="str">
        <f t="shared" si="194"/>
        <v>02.09.05.04.007</v>
      </c>
      <c r="G6213" s="1144"/>
      <c r="H6213" s="1142" t="s">
        <v>6605</v>
      </c>
      <c r="J6213" s="1142" t="str">
        <f t="shared" si="195"/>
        <v>02.09.05.04.007 Psychometer</v>
      </c>
    </row>
    <row r="6214" spans="1:10" x14ac:dyDescent="0.25">
      <c r="A6214" s="1142">
        <v>2</v>
      </c>
      <c r="B6214" s="1142">
        <v>9</v>
      </c>
      <c r="C6214" s="1142">
        <v>5</v>
      </c>
      <c r="D6214" s="1142">
        <v>4</v>
      </c>
      <c r="E6214" s="1142">
        <v>8</v>
      </c>
      <c r="F6214" s="1143" t="str">
        <f t="shared" si="194"/>
        <v>02.09.05.04.008</v>
      </c>
      <c r="G6214" s="1144"/>
      <c r="H6214" s="1142" t="s">
        <v>6606</v>
      </c>
      <c r="J6214" s="1142" t="str">
        <f t="shared" si="195"/>
        <v>02.09.05.04.008 Rainfall Recorder</v>
      </c>
    </row>
    <row r="6215" spans="1:10" x14ac:dyDescent="0.25">
      <c r="A6215" s="1142">
        <v>2</v>
      </c>
      <c r="B6215" s="1142">
        <v>9</v>
      </c>
      <c r="C6215" s="1142">
        <v>5</v>
      </c>
      <c r="D6215" s="1142">
        <v>4</v>
      </c>
      <c r="E6215" s="1142">
        <v>9</v>
      </c>
      <c r="F6215" s="1143" t="str">
        <f t="shared" si="194"/>
        <v>02.09.05.04.009</v>
      </c>
      <c r="G6215" s="1144"/>
      <c r="H6215" s="1142" t="s">
        <v>6607</v>
      </c>
      <c r="J6215" s="1142" t="str">
        <f t="shared" si="195"/>
        <v>02.09.05.04.009 Rainfall Sensor</v>
      </c>
    </row>
    <row r="6216" spans="1:10" x14ac:dyDescent="0.25">
      <c r="A6216" s="1142">
        <v>2</v>
      </c>
      <c r="B6216" s="1142">
        <v>9</v>
      </c>
      <c r="C6216" s="1142">
        <v>5</v>
      </c>
      <c r="D6216" s="1142">
        <v>4</v>
      </c>
      <c r="E6216" s="1142">
        <v>10</v>
      </c>
      <c r="F6216" s="1143" t="str">
        <f t="shared" si="194"/>
        <v>02.09.05.04.010</v>
      </c>
      <c r="G6216" s="1144"/>
      <c r="H6216" s="1142" t="s">
        <v>6607</v>
      </c>
      <c r="J6216" s="1142" t="str">
        <f t="shared" si="195"/>
        <v>02.09.05.04.010 Rainfall Sensor</v>
      </c>
    </row>
    <row r="6217" spans="1:10" x14ac:dyDescent="0.25">
      <c r="A6217" s="1142">
        <v>2</v>
      </c>
      <c r="B6217" s="1142">
        <v>9</v>
      </c>
      <c r="C6217" s="1142">
        <v>5</v>
      </c>
      <c r="D6217" s="1142">
        <v>4</v>
      </c>
      <c r="E6217" s="1142">
        <v>11</v>
      </c>
      <c r="F6217" s="1143" t="str">
        <f t="shared" si="194"/>
        <v>02.09.05.04.011</v>
      </c>
      <c r="G6217" s="1144"/>
      <c r="H6217" s="1142" t="s">
        <v>6608</v>
      </c>
      <c r="J6217" s="1142" t="str">
        <f t="shared" si="195"/>
        <v>02.09.05.04.011 Meteotower</v>
      </c>
    </row>
    <row r="6218" spans="1:10" x14ac:dyDescent="0.25">
      <c r="A6218" s="1142">
        <v>2</v>
      </c>
      <c r="B6218" s="1142">
        <v>9</v>
      </c>
      <c r="C6218" s="1142">
        <v>5</v>
      </c>
      <c r="D6218" s="1142">
        <v>4</v>
      </c>
      <c r="E6218" s="1142">
        <v>12</v>
      </c>
      <c r="F6218" s="1143" t="str">
        <f t="shared" si="194"/>
        <v>02.09.05.04.012</v>
      </c>
      <c r="G6218" s="1144"/>
      <c r="H6218" s="1142" t="s">
        <v>6609</v>
      </c>
      <c r="J6218" s="1142" t="str">
        <f t="shared" si="195"/>
        <v>02.09.05.04.012 Wind Sensor Set</v>
      </c>
    </row>
    <row r="6219" spans="1:10" x14ac:dyDescent="0.25">
      <c r="A6219" s="1142">
        <v>2</v>
      </c>
      <c r="B6219" s="1142">
        <v>9</v>
      </c>
      <c r="C6219" s="1142">
        <v>5</v>
      </c>
      <c r="D6219" s="1142">
        <v>4</v>
      </c>
      <c r="E6219" s="1142">
        <v>13</v>
      </c>
      <c r="F6219" s="1143" t="str">
        <f t="shared" si="194"/>
        <v>02.09.05.04.013</v>
      </c>
      <c r="G6219" s="1144"/>
      <c r="H6219" s="1142" t="s">
        <v>6610</v>
      </c>
      <c r="J6219" s="1142" t="str">
        <f t="shared" si="195"/>
        <v>02.09.05.04.013 Relative Humadity Sensor Set</v>
      </c>
    </row>
    <row r="6220" spans="1:10" x14ac:dyDescent="0.25">
      <c r="A6220" s="1142">
        <v>2</v>
      </c>
      <c r="B6220" s="1142">
        <v>9</v>
      </c>
      <c r="C6220" s="1142">
        <v>5</v>
      </c>
      <c r="D6220" s="1142">
        <v>4</v>
      </c>
      <c r="E6220" s="1142">
        <v>14</v>
      </c>
      <c r="F6220" s="1143" t="str">
        <f t="shared" si="194"/>
        <v>02.09.05.04.014</v>
      </c>
      <c r="G6220" s="1144"/>
      <c r="H6220" s="1142" t="s">
        <v>6611</v>
      </c>
      <c r="J6220" s="1142" t="str">
        <f t="shared" si="195"/>
        <v>02.09.05.04.014 Temperature Sensor Set</v>
      </c>
    </row>
    <row r="6221" spans="1:10" x14ac:dyDescent="0.25">
      <c r="A6221" s="1142">
        <v>2</v>
      </c>
      <c r="B6221" s="1142">
        <v>9</v>
      </c>
      <c r="C6221" s="1142">
        <v>5</v>
      </c>
      <c r="D6221" s="1142">
        <v>4</v>
      </c>
      <c r="E6221" s="1142">
        <v>15</v>
      </c>
      <c r="F6221" s="1143" t="str">
        <f t="shared" si="194"/>
        <v>02.09.05.04.015</v>
      </c>
      <c r="G6221" s="1144"/>
      <c r="H6221" s="1142" t="s">
        <v>6612</v>
      </c>
      <c r="J6221" s="1142" t="str">
        <f t="shared" si="195"/>
        <v>02.09.05.04.015 Electric</v>
      </c>
    </row>
    <row r="6222" spans="1:10" x14ac:dyDescent="0.25">
      <c r="A6222" s="1142">
        <v>2</v>
      </c>
      <c r="B6222" s="1142">
        <v>9</v>
      </c>
      <c r="C6222" s="1142">
        <v>5</v>
      </c>
      <c r="D6222" s="1142">
        <v>4</v>
      </c>
      <c r="E6222" s="1142">
        <v>16</v>
      </c>
      <c r="F6222" s="1143" t="str">
        <f t="shared" si="194"/>
        <v>02.09.05.04.016</v>
      </c>
      <c r="G6222" s="1144"/>
      <c r="H6222" s="1142" t="s">
        <v>6613</v>
      </c>
      <c r="J6222" s="1142" t="str">
        <f t="shared" si="195"/>
        <v>02.09.05.04.016 Hand Cup Animometer</v>
      </c>
    </row>
    <row r="6223" spans="1:10" x14ac:dyDescent="0.25">
      <c r="A6223" s="1142">
        <v>2</v>
      </c>
      <c r="B6223" s="1142">
        <v>9</v>
      </c>
      <c r="C6223" s="1142">
        <v>5</v>
      </c>
      <c r="D6223" s="1142">
        <v>4</v>
      </c>
      <c r="E6223" s="1142">
        <v>17</v>
      </c>
      <c r="F6223" s="1143" t="str">
        <f t="shared" si="194"/>
        <v>02.09.05.04.017</v>
      </c>
      <c r="G6223" s="1144"/>
      <c r="H6223" s="1142" t="s">
        <v>6614</v>
      </c>
      <c r="J6223" s="1142" t="str">
        <f t="shared" si="195"/>
        <v>02.09.05.04.017 Vene Anomometer</v>
      </c>
    </row>
    <row r="6224" spans="1:10" x14ac:dyDescent="0.25">
      <c r="A6224" s="1142">
        <v>2</v>
      </c>
      <c r="B6224" s="1142">
        <v>9</v>
      </c>
      <c r="C6224" s="1142">
        <v>5</v>
      </c>
      <c r="D6224" s="1142">
        <v>4</v>
      </c>
      <c r="E6224" s="1142">
        <v>18</v>
      </c>
      <c r="F6224" s="1143" t="str">
        <f t="shared" si="194"/>
        <v>02.09.05.04.018</v>
      </c>
      <c r="G6224" s="1144"/>
      <c r="H6224" s="1142" t="s">
        <v>6615</v>
      </c>
      <c r="J6224" s="1142" t="str">
        <f t="shared" si="195"/>
        <v>02.09.05.04.018 Thermal Apemometer</v>
      </c>
    </row>
    <row r="6225" spans="1:10" x14ac:dyDescent="0.25">
      <c r="A6225" s="1142">
        <v>2</v>
      </c>
      <c r="B6225" s="1142">
        <v>9</v>
      </c>
      <c r="C6225" s="1142">
        <v>5</v>
      </c>
      <c r="D6225" s="1142">
        <v>4</v>
      </c>
      <c r="E6225" s="1142">
        <v>19</v>
      </c>
      <c r="F6225" s="1143" t="str">
        <f t="shared" si="194"/>
        <v>02.09.05.04.019</v>
      </c>
      <c r="G6225" s="1144"/>
      <c r="H6225" s="1142" t="s">
        <v>6616</v>
      </c>
      <c r="J6225" s="1142" t="str">
        <f t="shared" si="195"/>
        <v>02.09.05.04.019 Wind Telemeter</v>
      </c>
    </row>
    <row r="6226" spans="1:10" x14ac:dyDescent="0.25">
      <c r="A6226" s="1142">
        <v>2</v>
      </c>
      <c r="B6226" s="1142">
        <v>9</v>
      </c>
      <c r="C6226" s="1142">
        <v>5</v>
      </c>
      <c r="D6226" s="1142">
        <v>4</v>
      </c>
      <c r="E6226" s="1142">
        <v>20</v>
      </c>
      <c r="F6226" s="1143" t="str">
        <f t="shared" si="194"/>
        <v>02.09.05.04.020</v>
      </c>
      <c r="G6226" s="1144"/>
      <c r="H6226" s="1142" t="s">
        <v>6617</v>
      </c>
      <c r="J6226" s="1142" t="str">
        <f t="shared" si="195"/>
        <v>02.09.05.04.020 Mechanical Wind Recorder</v>
      </c>
    </row>
    <row r="6227" spans="1:10" x14ac:dyDescent="0.25">
      <c r="A6227" s="1142">
        <v>2</v>
      </c>
      <c r="B6227" s="1142">
        <v>9</v>
      </c>
      <c r="C6227" s="1142">
        <v>5</v>
      </c>
      <c r="D6227" s="1142">
        <v>4</v>
      </c>
      <c r="E6227" s="1142">
        <v>21</v>
      </c>
      <c r="F6227" s="1143" t="str">
        <f t="shared" si="194"/>
        <v>02.09.05.04.021</v>
      </c>
      <c r="G6227" s="1144"/>
      <c r="H6227" s="1142" t="s">
        <v>6618</v>
      </c>
      <c r="J6227" s="1142" t="str">
        <f t="shared" si="195"/>
        <v>02.09.05.04.021 Rain Gange</v>
      </c>
    </row>
    <row r="6228" spans="1:10" x14ac:dyDescent="0.25">
      <c r="A6228" s="1142">
        <v>2</v>
      </c>
      <c r="B6228" s="1142">
        <v>9</v>
      </c>
      <c r="C6228" s="1142">
        <v>5</v>
      </c>
      <c r="D6228" s="1142">
        <v>4</v>
      </c>
      <c r="E6228" s="1142">
        <v>22</v>
      </c>
      <c r="F6228" s="1143" t="str">
        <f t="shared" si="194"/>
        <v>02.09.05.04.022</v>
      </c>
      <c r="G6228" s="1144"/>
      <c r="H6228" s="1142" t="s">
        <v>6619</v>
      </c>
      <c r="J6228" s="1142" t="str">
        <f t="shared" si="195"/>
        <v>02.09.05.04.022 Seinmeter Sensor</v>
      </c>
    </row>
    <row r="6229" spans="1:10" x14ac:dyDescent="0.25">
      <c r="A6229" s="1142">
        <v>2</v>
      </c>
      <c r="B6229" s="1142">
        <v>9</v>
      </c>
      <c r="C6229" s="1142">
        <v>5</v>
      </c>
      <c r="D6229" s="1142">
        <v>4</v>
      </c>
      <c r="E6229" s="1142">
        <v>23</v>
      </c>
      <c r="F6229" s="1143" t="str">
        <f t="shared" si="194"/>
        <v>02.09.05.04.023</v>
      </c>
      <c r="G6229" s="1144"/>
      <c r="H6229" s="1142" t="s">
        <v>6620</v>
      </c>
      <c r="J6229" s="1142" t="str">
        <f t="shared" si="195"/>
        <v>02.09.05.04.023 Seismograph Recorder</v>
      </c>
    </row>
    <row r="6230" spans="1:10" x14ac:dyDescent="0.25">
      <c r="A6230" s="1142">
        <v>2</v>
      </c>
      <c r="B6230" s="1142">
        <v>9</v>
      </c>
      <c r="C6230" s="1142">
        <v>5</v>
      </c>
      <c r="D6230" s="1142">
        <v>4</v>
      </c>
      <c r="E6230" s="1142">
        <v>24</v>
      </c>
      <c r="F6230" s="1143" t="str">
        <f t="shared" si="194"/>
        <v>02.09.05.04.024</v>
      </c>
      <c r="G6230" s="1144"/>
      <c r="H6230" s="1142" t="s">
        <v>6621</v>
      </c>
      <c r="J6230" s="1142" t="str">
        <f t="shared" si="195"/>
        <v>02.09.05.04.024 Meteo Set Portable</v>
      </c>
    </row>
    <row r="6231" spans="1:10" x14ac:dyDescent="0.25">
      <c r="A6231" s="1142">
        <v>2</v>
      </c>
      <c r="B6231" s="1142">
        <v>9</v>
      </c>
      <c r="C6231" s="1142">
        <v>5</v>
      </c>
      <c r="D6231" s="1142">
        <v>4</v>
      </c>
      <c r="E6231" s="1142">
        <v>25</v>
      </c>
      <c r="F6231" s="1143" t="str">
        <f t="shared" si="194"/>
        <v>02.09.05.04.025</v>
      </c>
      <c r="G6231" s="1144"/>
      <c r="H6231" s="1142" t="s">
        <v>6622</v>
      </c>
      <c r="J6231" s="1142" t="str">
        <f t="shared" si="195"/>
        <v>02.09.05.04.025 Meteometer Set Recorder</v>
      </c>
    </row>
    <row r="6232" spans="1:10" x14ac:dyDescent="0.25">
      <c r="A6232" s="1142">
        <v>2</v>
      </c>
      <c r="B6232" s="1142">
        <v>9</v>
      </c>
      <c r="C6232" s="1142">
        <v>5</v>
      </c>
      <c r="D6232" s="1142">
        <v>4</v>
      </c>
      <c r="E6232" s="1142">
        <v>26</v>
      </c>
      <c r="F6232" s="1143" t="str">
        <f t="shared" si="194"/>
        <v>02.09.05.04.026</v>
      </c>
      <c r="G6232" s="1144"/>
      <c r="H6232" s="1142" t="s">
        <v>6623</v>
      </c>
      <c r="J6232" s="1142" t="str">
        <f t="shared" si="195"/>
        <v>02.09.05.04.026 Metemeter Panel</v>
      </c>
    </row>
    <row r="6233" spans="1:10" x14ac:dyDescent="0.25">
      <c r="A6233" s="1142">
        <v>2</v>
      </c>
      <c r="B6233" s="1142">
        <v>9</v>
      </c>
      <c r="C6233" s="1142">
        <v>5</v>
      </c>
      <c r="D6233" s="1142">
        <v>4</v>
      </c>
      <c r="E6233" s="1142">
        <v>27</v>
      </c>
      <c r="F6233" s="1143" t="str">
        <f t="shared" si="194"/>
        <v>02.09.05.04.027</v>
      </c>
      <c r="G6233" s="1144"/>
      <c r="H6233" s="1142" t="s">
        <v>6624</v>
      </c>
      <c r="J6233" s="1142" t="str">
        <f t="shared" si="195"/>
        <v>02.09.05.04.027 Solar Radiator Recorder</v>
      </c>
    </row>
    <row r="6234" spans="1:10" x14ac:dyDescent="0.25">
      <c r="A6234" s="1142">
        <v>2</v>
      </c>
      <c r="B6234" s="1142">
        <v>9</v>
      </c>
      <c r="C6234" s="1142">
        <v>5</v>
      </c>
      <c r="D6234" s="1142">
        <v>4</v>
      </c>
      <c r="E6234" s="1142">
        <v>28</v>
      </c>
      <c r="F6234" s="1143" t="str">
        <f t="shared" si="194"/>
        <v>02.09.05.04.028</v>
      </c>
      <c r="G6234" s="1144"/>
      <c r="H6234" s="1142" t="s">
        <v>6625</v>
      </c>
      <c r="J6234" s="1142" t="str">
        <f t="shared" si="195"/>
        <v>02.09.05.04.028 Meteorological Equipment Lain-lain</v>
      </c>
    </row>
    <row r="6235" spans="1:10" x14ac:dyDescent="0.25">
      <c r="A6235" s="1142">
        <v>2</v>
      </c>
      <c r="B6235" s="1142">
        <v>9</v>
      </c>
      <c r="C6235" s="1142">
        <v>5</v>
      </c>
      <c r="D6235" s="1142">
        <v>5</v>
      </c>
      <c r="E6235" s="1142">
        <v>1</v>
      </c>
      <c r="F6235" s="1143" t="str">
        <f t="shared" si="194"/>
        <v>02.09.05.05.001</v>
      </c>
      <c r="G6235" s="1144"/>
      <c r="H6235" s="1142" t="s">
        <v>6626</v>
      </c>
      <c r="J6235" s="1142" t="str">
        <f t="shared" si="195"/>
        <v>02.09.05.05.001 Standar Am 2411</v>
      </c>
    </row>
    <row r="6236" spans="1:10" x14ac:dyDescent="0.25">
      <c r="A6236" s="1142">
        <v>2</v>
      </c>
      <c r="B6236" s="1142">
        <v>9</v>
      </c>
      <c r="C6236" s="1142">
        <v>5</v>
      </c>
      <c r="D6236" s="1142">
        <v>5</v>
      </c>
      <c r="E6236" s="1142">
        <v>2</v>
      </c>
      <c r="F6236" s="1143" t="str">
        <f t="shared" si="194"/>
        <v>02.09.05.05.002</v>
      </c>
      <c r="G6236" s="1144"/>
      <c r="H6236" s="1142" t="s">
        <v>6627</v>
      </c>
      <c r="J6236" s="1142" t="str">
        <f t="shared" si="195"/>
        <v>02.09.05.05.002 Standar RA 226</v>
      </c>
    </row>
    <row r="6237" spans="1:10" x14ac:dyDescent="0.25">
      <c r="A6237" s="1142">
        <v>2</v>
      </c>
      <c r="B6237" s="1142">
        <v>9</v>
      </c>
      <c r="C6237" s="1142">
        <v>5</v>
      </c>
      <c r="D6237" s="1142">
        <v>5</v>
      </c>
      <c r="E6237" s="1142">
        <v>3</v>
      </c>
      <c r="F6237" s="1143" t="str">
        <f t="shared" si="194"/>
        <v>02.09.05.05.003</v>
      </c>
      <c r="G6237" s="1144"/>
      <c r="H6237" s="1142" t="s">
        <v>6628</v>
      </c>
      <c r="J6237" s="1142" t="str">
        <f t="shared" si="195"/>
        <v>02.09.05.05.003 Standar Sr 90</v>
      </c>
    </row>
    <row r="6238" spans="1:10" x14ac:dyDescent="0.25">
      <c r="A6238" s="1142">
        <v>2</v>
      </c>
      <c r="B6238" s="1142">
        <v>9</v>
      </c>
      <c r="C6238" s="1142">
        <v>5</v>
      </c>
      <c r="D6238" s="1142">
        <v>5</v>
      </c>
      <c r="E6238" s="1142">
        <v>4</v>
      </c>
      <c r="F6238" s="1143" t="str">
        <f t="shared" si="194"/>
        <v>02.09.05.05.004</v>
      </c>
      <c r="G6238" s="1144"/>
      <c r="H6238" s="1142" t="s">
        <v>6629</v>
      </c>
      <c r="J6238" s="1142" t="str">
        <f t="shared" si="195"/>
        <v>02.09.05.05.004 Standar Co 60</v>
      </c>
    </row>
    <row r="6239" spans="1:10" x14ac:dyDescent="0.25">
      <c r="A6239" s="1142">
        <v>2</v>
      </c>
      <c r="B6239" s="1142">
        <v>9</v>
      </c>
      <c r="C6239" s="1142">
        <v>5</v>
      </c>
      <c r="D6239" s="1142">
        <v>5</v>
      </c>
      <c r="E6239" s="1142">
        <v>5</v>
      </c>
      <c r="F6239" s="1143" t="str">
        <f t="shared" si="194"/>
        <v>02.09.05.05.005</v>
      </c>
      <c r="G6239" s="1144"/>
      <c r="H6239" s="1142" t="s">
        <v>6630</v>
      </c>
      <c r="J6239" s="1142" t="str">
        <f t="shared" si="195"/>
        <v>02.09.05.05.005 Standar Pu 239</v>
      </c>
    </row>
    <row r="6240" spans="1:10" x14ac:dyDescent="0.25">
      <c r="A6240" s="1142">
        <v>2</v>
      </c>
      <c r="B6240" s="1142">
        <v>9</v>
      </c>
      <c r="C6240" s="1142">
        <v>5</v>
      </c>
      <c r="D6240" s="1142">
        <v>5</v>
      </c>
      <c r="E6240" s="1142">
        <v>6</v>
      </c>
      <c r="F6240" s="1143" t="str">
        <f t="shared" si="194"/>
        <v>02.09.05.05.006</v>
      </c>
      <c r="G6240" s="1144"/>
      <c r="H6240" s="1142" t="s">
        <v>6631</v>
      </c>
      <c r="J6240" s="1142" t="str">
        <f t="shared" si="195"/>
        <v>02.09.05.05.006 Standar Am-Cs 137</v>
      </c>
    </row>
    <row r="6241" spans="1:10" x14ac:dyDescent="0.25">
      <c r="A6241" s="1142">
        <v>2</v>
      </c>
      <c r="B6241" s="1142">
        <v>9</v>
      </c>
      <c r="C6241" s="1142">
        <v>5</v>
      </c>
      <c r="D6241" s="1142">
        <v>5</v>
      </c>
      <c r="E6241" s="1142">
        <v>7</v>
      </c>
      <c r="F6241" s="1143" t="str">
        <f t="shared" si="194"/>
        <v>02.09.05.05.007</v>
      </c>
      <c r="G6241" s="1144"/>
      <c r="H6241" s="1142" t="s">
        <v>6632</v>
      </c>
      <c r="J6241" s="1142" t="str">
        <f t="shared" si="195"/>
        <v>02.09.05.05.007 Sumber Radiasi  Lain-lain</v>
      </c>
    </row>
    <row r="6242" spans="1:10" x14ac:dyDescent="0.25">
      <c r="A6242" s="1142">
        <v>2</v>
      </c>
      <c r="B6242" s="1142">
        <v>9</v>
      </c>
      <c r="C6242" s="1142">
        <v>6</v>
      </c>
      <c r="D6242" s="1142">
        <v>1</v>
      </c>
      <c r="E6242" s="1142">
        <v>1</v>
      </c>
      <c r="F6242" s="1143" t="str">
        <f t="shared" si="194"/>
        <v>02.09.06.01.001</v>
      </c>
      <c r="G6242" s="1144"/>
      <c r="H6242" s="1142" t="s">
        <v>3454</v>
      </c>
      <c r="J6242" s="1142" t="str">
        <f t="shared" si="195"/>
        <v>02.09.06.01.001 Gamma Camera</v>
      </c>
    </row>
    <row r="6243" spans="1:10" x14ac:dyDescent="0.25">
      <c r="A6243" s="1142">
        <v>2</v>
      </c>
      <c r="B6243" s="1142">
        <v>9</v>
      </c>
      <c r="C6243" s="1142">
        <v>6</v>
      </c>
      <c r="D6243" s="1142">
        <v>1</v>
      </c>
      <c r="E6243" s="1142">
        <v>2</v>
      </c>
      <c r="F6243" s="1143" t="str">
        <f t="shared" si="194"/>
        <v>02.09.06.01.002</v>
      </c>
      <c r="G6243" s="1144"/>
      <c r="H6243" s="1142" t="s">
        <v>6633</v>
      </c>
      <c r="J6243" s="1142" t="str">
        <f t="shared" si="195"/>
        <v>02.09.06.01.002 X Ray Machine &amp; Control</v>
      </c>
    </row>
    <row r="6244" spans="1:10" x14ac:dyDescent="0.25">
      <c r="A6244" s="1142">
        <v>2</v>
      </c>
      <c r="B6244" s="1142">
        <v>9</v>
      </c>
      <c r="C6244" s="1142">
        <v>6</v>
      </c>
      <c r="D6244" s="1142">
        <v>1</v>
      </c>
      <c r="E6244" s="1142">
        <v>3</v>
      </c>
      <c r="F6244" s="1143" t="str">
        <f t="shared" si="194"/>
        <v>02.09.06.01.003</v>
      </c>
      <c r="G6244" s="1144"/>
      <c r="H6244" s="1142" t="s">
        <v>4296</v>
      </c>
      <c r="J6244" s="1142" t="str">
        <f t="shared" si="195"/>
        <v>02.09.06.01.003 Device</v>
      </c>
    </row>
    <row r="6245" spans="1:10" x14ac:dyDescent="0.25">
      <c r="A6245" s="1142">
        <v>2</v>
      </c>
      <c r="B6245" s="1142">
        <v>9</v>
      </c>
      <c r="C6245" s="1142">
        <v>6</v>
      </c>
      <c r="D6245" s="1142">
        <v>1</v>
      </c>
      <c r="E6245" s="1142">
        <v>4</v>
      </c>
      <c r="F6245" s="1143" t="str">
        <f t="shared" si="194"/>
        <v>02.09.06.01.004</v>
      </c>
      <c r="G6245" s="1144"/>
      <c r="H6245" s="1142" t="s">
        <v>6634</v>
      </c>
      <c r="J6245" s="1142" t="str">
        <f t="shared" si="195"/>
        <v>02.09.06.01.004 X Ray Panetration</v>
      </c>
    </row>
    <row r="6246" spans="1:10" x14ac:dyDescent="0.25">
      <c r="A6246" s="1142">
        <v>2</v>
      </c>
      <c r="B6246" s="1142">
        <v>9</v>
      </c>
      <c r="C6246" s="1142">
        <v>6</v>
      </c>
      <c r="D6246" s="1142">
        <v>1</v>
      </c>
      <c r="E6246" s="1142">
        <v>5</v>
      </c>
      <c r="F6246" s="1143" t="str">
        <f t="shared" si="194"/>
        <v>02.09.06.01.005</v>
      </c>
      <c r="G6246" s="1144"/>
      <c r="H6246" s="1142" t="s">
        <v>6635</v>
      </c>
      <c r="J6246" s="1142" t="str">
        <f t="shared" si="195"/>
        <v>02.09.06.01.005 X Ray Transiumminiscense</v>
      </c>
    </row>
    <row r="6247" spans="1:10" x14ac:dyDescent="0.25">
      <c r="A6247" s="1142">
        <v>2</v>
      </c>
      <c r="B6247" s="1142">
        <v>9</v>
      </c>
      <c r="C6247" s="1142">
        <v>6</v>
      </c>
      <c r="D6247" s="1142">
        <v>1</v>
      </c>
      <c r="E6247" s="1142">
        <v>6</v>
      </c>
      <c r="F6247" s="1143" t="str">
        <f t="shared" si="194"/>
        <v>02.09.06.01.006</v>
      </c>
      <c r="G6247" s="1144"/>
      <c r="H6247" s="1142" t="s">
        <v>6636</v>
      </c>
      <c r="J6247" s="1142" t="str">
        <f t="shared" si="195"/>
        <v>02.09.06.01.006 Gamma Irradiation Equipment</v>
      </c>
    </row>
    <row r="6248" spans="1:10" x14ac:dyDescent="0.25">
      <c r="A6248" s="1142">
        <v>2</v>
      </c>
      <c r="B6248" s="1142">
        <v>9</v>
      </c>
      <c r="C6248" s="1142">
        <v>6</v>
      </c>
      <c r="D6248" s="1142">
        <v>1</v>
      </c>
      <c r="E6248" s="1142">
        <v>7</v>
      </c>
      <c r="F6248" s="1143" t="str">
        <f t="shared" si="194"/>
        <v>02.09.06.01.007</v>
      </c>
      <c r="G6248" s="1144"/>
      <c r="H6248" s="1142" t="s">
        <v>6637</v>
      </c>
      <c r="J6248" s="1142" t="str">
        <f t="shared" si="195"/>
        <v>02.09.06.01.007 Neutron Source</v>
      </c>
    </row>
    <row r="6249" spans="1:10" x14ac:dyDescent="0.25">
      <c r="A6249" s="1142">
        <v>2</v>
      </c>
      <c r="B6249" s="1142">
        <v>9</v>
      </c>
      <c r="C6249" s="1142">
        <v>6</v>
      </c>
      <c r="D6249" s="1142">
        <v>1</v>
      </c>
      <c r="E6249" s="1142">
        <v>8</v>
      </c>
      <c r="F6249" s="1143" t="str">
        <f t="shared" si="194"/>
        <v>02.09.06.01.008</v>
      </c>
      <c r="G6249" s="1144"/>
      <c r="H6249" s="1142" t="s">
        <v>6638</v>
      </c>
      <c r="J6249" s="1142" t="str">
        <f t="shared" si="195"/>
        <v>02.09.06.01.008 Radiation Application Equipment Lain-lain</v>
      </c>
    </row>
    <row r="6250" spans="1:10" x14ac:dyDescent="0.25">
      <c r="A6250" s="1142">
        <v>2</v>
      </c>
      <c r="B6250" s="1142">
        <v>9</v>
      </c>
      <c r="C6250" s="1142">
        <v>6</v>
      </c>
      <c r="D6250" s="1142">
        <v>2</v>
      </c>
      <c r="E6250" s="1142">
        <v>1</v>
      </c>
      <c r="F6250" s="1143" t="str">
        <f t="shared" si="194"/>
        <v>02.09.06.02.001</v>
      </c>
      <c r="G6250" s="1144"/>
      <c r="H6250" s="1142" t="s">
        <v>6639</v>
      </c>
      <c r="J6250" s="1142" t="str">
        <f t="shared" si="195"/>
        <v>02.09.06.02.001 Ultrasonic Testing Device</v>
      </c>
    </row>
    <row r="6251" spans="1:10" x14ac:dyDescent="0.25">
      <c r="A6251" s="1142">
        <v>2</v>
      </c>
      <c r="B6251" s="1142">
        <v>9</v>
      </c>
      <c r="C6251" s="1142">
        <v>6</v>
      </c>
      <c r="D6251" s="1142">
        <v>2</v>
      </c>
      <c r="E6251" s="1142">
        <v>2</v>
      </c>
      <c r="F6251" s="1143" t="str">
        <f t="shared" si="194"/>
        <v>02.09.06.02.002</v>
      </c>
      <c r="G6251" s="1144"/>
      <c r="H6251" s="1142" t="s">
        <v>6640</v>
      </c>
      <c r="J6251" s="1142" t="str">
        <f t="shared" si="195"/>
        <v>02.09.06.02.002 Portable Testing Magnet</v>
      </c>
    </row>
    <row r="6252" spans="1:10" x14ac:dyDescent="0.25">
      <c r="A6252" s="1142">
        <v>2</v>
      </c>
      <c r="B6252" s="1142">
        <v>9</v>
      </c>
      <c r="C6252" s="1142">
        <v>6</v>
      </c>
      <c r="D6252" s="1142">
        <v>2</v>
      </c>
      <c r="E6252" s="1142">
        <v>3</v>
      </c>
      <c r="F6252" s="1143" t="str">
        <f t="shared" si="194"/>
        <v>02.09.06.02.003</v>
      </c>
      <c r="G6252" s="1144"/>
      <c r="H6252" s="1142" t="s">
        <v>6641</v>
      </c>
      <c r="J6252" s="1142" t="str">
        <f t="shared" si="195"/>
        <v>02.09.06.02.003 Eddy Current Testing Device</v>
      </c>
    </row>
    <row r="6253" spans="1:10" x14ac:dyDescent="0.25">
      <c r="A6253" s="1142">
        <v>2</v>
      </c>
      <c r="B6253" s="1142">
        <v>9</v>
      </c>
      <c r="C6253" s="1142">
        <v>6</v>
      </c>
      <c r="D6253" s="1142">
        <v>2</v>
      </c>
      <c r="E6253" s="1142">
        <v>4</v>
      </c>
      <c r="F6253" s="1143" t="str">
        <f t="shared" si="194"/>
        <v>02.09.06.02.004</v>
      </c>
      <c r="G6253" s="1144"/>
      <c r="H6253" s="1142" t="s">
        <v>6642</v>
      </c>
      <c r="J6253" s="1142" t="str">
        <f t="shared" si="195"/>
        <v>02.09.06.02.004 Film Image Viewer</v>
      </c>
    </row>
    <row r="6254" spans="1:10" x14ac:dyDescent="0.25">
      <c r="A6254" s="1142">
        <v>2</v>
      </c>
      <c r="B6254" s="1142">
        <v>9</v>
      </c>
      <c r="C6254" s="1142">
        <v>6</v>
      </c>
      <c r="D6254" s="1142">
        <v>2</v>
      </c>
      <c r="E6254" s="1142">
        <v>5</v>
      </c>
      <c r="F6254" s="1143" t="str">
        <f t="shared" si="194"/>
        <v>02.09.06.02.005</v>
      </c>
      <c r="G6254" s="1144"/>
      <c r="H6254" s="1142" t="s">
        <v>6643</v>
      </c>
      <c r="J6254" s="1142" t="str">
        <f t="shared" si="195"/>
        <v>02.09.06.02.005 Accustic Emmisim Device</v>
      </c>
    </row>
    <row r="6255" spans="1:10" x14ac:dyDescent="0.25">
      <c r="A6255" s="1142">
        <v>2</v>
      </c>
      <c r="B6255" s="1142">
        <v>9</v>
      </c>
      <c r="C6255" s="1142">
        <v>6</v>
      </c>
      <c r="D6255" s="1142">
        <v>2</v>
      </c>
      <c r="E6255" s="1142">
        <v>6</v>
      </c>
      <c r="F6255" s="1143" t="str">
        <f t="shared" si="194"/>
        <v>02.09.06.02.006</v>
      </c>
      <c r="G6255" s="1144"/>
      <c r="H6255" s="1142" t="s">
        <v>6644</v>
      </c>
      <c r="J6255" s="1142" t="str">
        <f t="shared" si="195"/>
        <v>02.09.06.02.006 Depth Crack Meter</v>
      </c>
    </row>
    <row r="6256" spans="1:10" x14ac:dyDescent="0.25">
      <c r="A6256" s="1142">
        <v>2</v>
      </c>
      <c r="B6256" s="1142">
        <v>9</v>
      </c>
      <c r="C6256" s="1142">
        <v>6</v>
      </c>
      <c r="D6256" s="1142">
        <v>2</v>
      </c>
      <c r="E6256" s="1142">
        <v>7</v>
      </c>
      <c r="F6256" s="1143" t="str">
        <f t="shared" si="194"/>
        <v>02.09.06.02.007</v>
      </c>
      <c r="G6256" s="1144"/>
      <c r="H6256" s="1142" t="s">
        <v>6645</v>
      </c>
      <c r="J6256" s="1142" t="str">
        <f t="shared" si="195"/>
        <v>02.09.06.02.007 Hardness Tester (Heardmeter)</v>
      </c>
    </row>
    <row r="6257" spans="1:10" x14ac:dyDescent="0.25">
      <c r="A6257" s="1142">
        <v>2</v>
      </c>
      <c r="B6257" s="1142">
        <v>9</v>
      </c>
      <c r="C6257" s="1142">
        <v>6</v>
      </c>
      <c r="D6257" s="1142">
        <v>2</v>
      </c>
      <c r="E6257" s="1142">
        <v>8</v>
      </c>
      <c r="F6257" s="1143" t="str">
        <f t="shared" si="194"/>
        <v>02.09.06.02.008</v>
      </c>
      <c r="G6257" s="1144"/>
      <c r="H6257" s="1142" t="s">
        <v>6646</v>
      </c>
      <c r="J6257" s="1142" t="str">
        <f t="shared" si="195"/>
        <v>02.09.06.02.008 Helium Leak Detector</v>
      </c>
    </row>
    <row r="6258" spans="1:10" x14ac:dyDescent="0.25">
      <c r="A6258" s="1142">
        <v>2</v>
      </c>
      <c r="B6258" s="1142">
        <v>9</v>
      </c>
      <c r="C6258" s="1142">
        <v>6</v>
      </c>
      <c r="D6258" s="1142">
        <v>2</v>
      </c>
      <c r="E6258" s="1142">
        <v>9</v>
      </c>
      <c r="F6258" s="1143" t="str">
        <f t="shared" si="194"/>
        <v>02.09.06.02.009</v>
      </c>
      <c r="G6258" s="1144"/>
      <c r="H6258" s="1142" t="s">
        <v>6647</v>
      </c>
      <c r="J6258" s="1142" t="str">
        <f t="shared" si="195"/>
        <v>02.09.06.02.009 Fatique Tester</v>
      </c>
    </row>
    <row r="6259" spans="1:10" x14ac:dyDescent="0.25">
      <c r="A6259" s="1142">
        <v>2</v>
      </c>
      <c r="B6259" s="1142">
        <v>9</v>
      </c>
      <c r="C6259" s="1142">
        <v>6</v>
      </c>
      <c r="D6259" s="1142">
        <v>2</v>
      </c>
      <c r="E6259" s="1142">
        <v>10</v>
      </c>
      <c r="F6259" s="1143" t="str">
        <f t="shared" si="194"/>
        <v>02.09.06.02.010</v>
      </c>
      <c r="G6259" s="1144"/>
      <c r="H6259" s="1142" t="s">
        <v>6648</v>
      </c>
      <c r="J6259" s="1142" t="str">
        <f t="shared" si="195"/>
        <v>02.09.06.02.010 Creep Tester and Stree Rupme Tester</v>
      </c>
    </row>
    <row r="6260" spans="1:10" x14ac:dyDescent="0.25">
      <c r="A6260" s="1142">
        <v>2</v>
      </c>
      <c r="B6260" s="1142">
        <v>9</v>
      </c>
      <c r="C6260" s="1142">
        <v>6</v>
      </c>
      <c r="D6260" s="1142">
        <v>2</v>
      </c>
      <c r="E6260" s="1142">
        <v>11</v>
      </c>
      <c r="F6260" s="1143" t="str">
        <f t="shared" si="194"/>
        <v>02.09.06.02.011</v>
      </c>
      <c r="G6260" s="1144"/>
      <c r="H6260" s="1142" t="s">
        <v>6649</v>
      </c>
      <c r="J6260" s="1142" t="str">
        <f t="shared" si="195"/>
        <v>02.09.06.02.011 Hydraulic Tester</v>
      </c>
    </row>
    <row r="6261" spans="1:10" x14ac:dyDescent="0.25">
      <c r="A6261" s="1142">
        <v>2</v>
      </c>
      <c r="B6261" s="1142">
        <v>9</v>
      </c>
      <c r="C6261" s="1142">
        <v>6</v>
      </c>
      <c r="D6261" s="1142">
        <v>2</v>
      </c>
      <c r="E6261" s="1142">
        <v>12</v>
      </c>
      <c r="F6261" s="1143" t="str">
        <f t="shared" si="194"/>
        <v>02.09.06.02.012</v>
      </c>
      <c r="G6261" s="1144"/>
      <c r="H6261" s="1142" t="s">
        <v>6650</v>
      </c>
      <c r="J6261" s="1142" t="str">
        <f t="shared" si="195"/>
        <v>02.09.06.02.012 Tanslie Strenght Tester</v>
      </c>
    </row>
    <row r="6262" spans="1:10" x14ac:dyDescent="0.25">
      <c r="A6262" s="1142">
        <v>2</v>
      </c>
      <c r="B6262" s="1142">
        <v>9</v>
      </c>
      <c r="C6262" s="1142">
        <v>6</v>
      </c>
      <c r="D6262" s="1142">
        <v>2</v>
      </c>
      <c r="E6262" s="1142">
        <v>13</v>
      </c>
      <c r="F6262" s="1143" t="str">
        <f t="shared" si="194"/>
        <v>02.09.06.02.013</v>
      </c>
      <c r="G6262" s="1144"/>
      <c r="H6262" s="1142" t="s">
        <v>6651</v>
      </c>
      <c r="J6262" s="1142" t="str">
        <f t="shared" si="195"/>
        <v>02.09.06.02.013 Corosion Tester</v>
      </c>
    </row>
    <row r="6263" spans="1:10" x14ac:dyDescent="0.25">
      <c r="A6263" s="1142">
        <v>2</v>
      </c>
      <c r="B6263" s="1142">
        <v>9</v>
      </c>
      <c r="C6263" s="1142">
        <v>6</v>
      </c>
      <c r="D6263" s="1142">
        <v>2</v>
      </c>
      <c r="E6263" s="1142">
        <v>14</v>
      </c>
      <c r="F6263" s="1143" t="str">
        <f t="shared" si="194"/>
        <v>02.09.06.02.014</v>
      </c>
      <c r="G6263" s="1144"/>
      <c r="H6263" s="1142" t="s">
        <v>6652</v>
      </c>
      <c r="J6263" s="1142" t="str">
        <f t="shared" si="195"/>
        <v>02.09.06.02.014 Alat Uji Taktik</v>
      </c>
    </row>
    <row r="6264" spans="1:10" x14ac:dyDescent="0.25">
      <c r="A6264" s="1142">
        <v>2</v>
      </c>
      <c r="B6264" s="1142">
        <v>9</v>
      </c>
      <c r="C6264" s="1142">
        <v>6</v>
      </c>
      <c r="D6264" s="1142">
        <v>2</v>
      </c>
      <c r="E6264" s="1142">
        <v>15</v>
      </c>
      <c r="F6264" s="1143" t="str">
        <f t="shared" si="194"/>
        <v>02.09.06.02.015</v>
      </c>
      <c r="G6264" s="1144"/>
      <c r="H6264" s="1142" t="s">
        <v>6653</v>
      </c>
      <c r="J6264" s="1142" t="str">
        <f t="shared" si="195"/>
        <v>02.09.06.02.015 Bending Tester</v>
      </c>
    </row>
    <row r="6265" spans="1:10" x14ac:dyDescent="0.25">
      <c r="A6265" s="1142">
        <v>2</v>
      </c>
      <c r="B6265" s="1142">
        <v>9</v>
      </c>
      <c r="C6265" s="1142">
        <v>6</v>
      </c>
      <c r="D6265" s="1142">
        <v>2</v>
      </c>
      <c r="E6265" s="1142">
        <v>16</v>
      </c>
      <c r="F6265" s="1143" t="str">
        <f t="shared" si="194"/>
        <v>02.09.06.02.016</v>
      </c>
      <c r="G6265" s="1144"/>
      <c r="H6265" s="1142" t="s">
        <v>6654</v>
      </c>
      <c r="J6265" s="1142" t="str">
        <f t="shared" si="195"/>
        <v>02.09.06.02.016 Surface Rounghnesas Measuring Device</v>
      </c>
    </row>
    <row r="6266" spans="1:10" x14ac:dyDescent="0.25">
      <c r="A6266" s="1142">
        <v>2</v>
      </c>
      <c r="B6266" s="1142">
        <v>9</v>
      </c>
      <c r="C6266" s="1142">
        <v>6</v>
      </c>
      <c r="D6266" s="1142">
        <v>2</v>
      </c>
      <c r="E6266" s="1142">
        <v>17</v>
      </c>
      <c r="F6266" s="1143" t="str">
        <f t="shared" si="194"/>
        <v>02.09.06.02.017</v>
      </c>
      <c r="G6266" s="1144"/>
      <c r="H6266" s="1142" t="s">
        <v>6655</v>
      </c>
      <c r="J6266" s="1142" t="str">
        <f t="shared" si="195"/>
        <v>02.09.06.02.017 Frofilometer</v>
      </c>
    </row>
    <row r="6267" spans="1:10" x14ac:dyDescent="0.25">
      <c r="A6267" s="1142">
        <v>2</v>
      </c>
      <c r="B6267" s="1142">
        <v>9</v>
      </c>
      <c r="C6267" s="1142">
        <v>6</v>
      </c>
      <c r="D6267" s="1142">
        <v>2</v>
      </c>
      <c r="E6267" s="1142">
        <v>18</v>
      </c>
      <c r="F6267" s="1143" t="str">
        <f t="shared" si="194"/>
        <v>02.09.06.02.018</v>
      </c>
      <c r="G6267" s="1144"/>
      <c r="H6267" s="1142" t="s">
        <v>6656</v>
      </c>
      <c r="J6267" s="1142" t="str">
        <f t="shared" si="195"/>
        <v>02.09.06.02.018 Non Destructive Test (NDT) Device Lain-lain</v>
      </c>
    </row>
    <row r="6268" spans="1:10" x14ac:dyDescent="0.25">
      <c r="A6268" s="1142">
        <v>2</v>
      </c>
      <c r="B6268" s="1142">
        <v>9</v>
      </c>
      <c r="C6268" s="1142">
        <v>6</v>
      </c>
      <c r="D6268" s="1142">
        <v>3</v>
      </c>
      <c r="E6268" s="1142">
        <v>1</v>
      </c>
      <c r="F6268" s="1143" t="str">
        <f t="shared" si="194"/>
        <v>02.09.06.03.001</v>
      </c>
      <c r="G6268" s="1144"/>
      <c r="H6268" s="1142" t="s">
        <v>6657</v>
      </c>
      <c r="J6268" s="1142" t="str">
        <f t="shared" si="195"/>
        <v>02.09.06.03.001 Hand Microtome</v>
      </c>
    </row>
    <row r="6269" spans="1:10" x14ac:dyDescent="0.25">
      <c r="A6269" s="1142">
        <v>2</v>
      </c>
      <c r="B6269" s="1142">
        <v>9</v>
      </c>
      <c r="C6269" s="1142">
        <v>6</v>
      </c>
      <c r="D6269" s="1142">
        <v>3</v>
      </c>
      <c r="E6269" s="1142">
        <v>2</v>
      </c>
      <c r="F6269" s="1143" t="str">
        <f t="shared" si="194"/>
        <v>02.09.06.03.002</v>
      </c>
      <c r="G6269" s="1144"/>
      <c r="H6269" s="1142" t="s">
        <v>6658</v>
      </c>
      <c r="J6269" s="1142" t="str">
        <f t="shared" si="195"/>
        <v>02.09.06.03.002 Rotary Microtome</v>
      </c>
    </row>
    <row r="6270" spans="1:10" x14ac:dyDescent="0.25">
      <c r="A6270" s="1142">
        <v>2</v>
      </c>
      <c r="B6270" s="1142">
        <v>9</v>
      </c>
      <c r="C6270" s="1142">
        <v>6</v>
      </c>
      <c r="D6270" s="1142">
        <v>3</v>
      </c>
      <c r="E6270" s="1142">
        <v>3</v>
      </c>
      <c r="F6270" s="1143" t="str">
        <f t="shared" si="194"/>
        <v>02.09.06.03.003</v>
      </c>
      <c r="G6270" s="1144"/>
      <c r="H6270" s="1142" t="s">
        <v>6659</v>
      </c>
      <c r="J6270" s="1142" t="str">
        <f t="shared" si="195"/>
        <v>02.09.06.03.003 Freezing Microtome (Cryocut Mocrotome)</v>
      </c>
    </row>
    <row r="6271" spans="1:10" x14ac:dyDescent="0.25">
      <c r="A6271" s="1142">
        <v>2</v>
      </c>
      <c r="B6271" s="1142">
        <v>9</v>
      </c>
      <c r="C6271" s="1142">
        <v>6</v>
      </c>
      <c r="D6271" s="1142">
        <v>3</v>
      </c>
      <c r="E6271" s="1142">
        <v>4</v>
      </c>
      <c r="F6271" s="1143" t="str">
        <f t="shared" si="194"/>
        <v>02.09.06.03.004</v>
      </c>
      <c r="G6271" s="1144"/>
      <c r="H6271" s="1142" t="s">
        <v>6660</v>
      </c>
      <c r="J6271" s="1142" t="str">
        <f t="shared" si="195"/>
        <v>02.09.06.03.004 Microtome Knife Shaiperner</v>
      </c>
    </row>
    <row r="6272" spans="1:10" x14ac:dyDescent="0.25">
      <c r="A6272" s="1142">
        <v>2</v>
      </c>
      <c r="B6272" s="1142">
        <v>9</v>
      </c>
      <c r="C6272" s="1142">
        <v>6</v>
      </c>
      <c r="D6272" s="1142">
        <v>3</v>
      </c>
      <c r="E6272" s="1142">
        <v>5</v>
      </c>
      <c r="F6272" s="1143" t="str">
        <f t="shared" si="194"/>
        <v>02.09.06.03.005</v>
      </c>
      <c r="G6272" s="1144"/>
      <c r="H6272" s="1142" t="s">
        <v>4462</v>
      </c>
      <c r="J6272" s="1142" t="str">
        <f t="shared" si="195"/>
        <v>02.09.06.03.005 Automatic Tissue Processor</v>
      </c>
    </row>
    <row r="6273" spans="1:10" x14ac:dyDescent="0.25">
      <c r="A6273" s="1142">
        <v>2</v>
      </c>
      <c r="B6273" s="1142">
        <v>9</v>
      </c>
      <c r="C6273" s="1142">
        <v>6</v>
      </c>
      <c r="D6273" s="1142">
        <v>3</v>
      </c>
      <c r="E6273" s="1142">
        <v>6</v>
      </c>
      <c r="F6273" s="1143" t="str">
        <f t="shared" si="194"/>
        <v>02.09.06.03.006</v>
      </c>
      <c r="G6273" s="1144"/>
      <c r="H6273" s="1142" t="s">
        <v>6661</v>
      </c>
      <c r="J6273" s="1142" t="str">
        <f t="shared" si="195"/>
        <v>02.09.06.03.006 Tissue Preparation Floating Bath</v>
      </c>
    </row>
    <row r="6274" spans="1:10" x14ac:dyDescent="0.25">
      <c r="A6274" s="1142">
        <v>2</v>
      </c>
      <c r="B6274" s="1142">
        <v>9</v>
      </c>
      <c r="C6274" s="1142">
        <v>6</v>
      </c>
      <c r="D6274" s="1142">
        <v>3</v>
      </c>
      <c r="E6274" s="1142">
        <v>7</v>
      </c>
      <c r="F6274" s="1143" t="str">
        <f t="shared" si="194"/>
        <v>02.09.06.03.007</v>
      </c>
      <c r="G6274" s="1144"/>
      <c r="H6274" s="1142" t="s">
        <v>6662</v>
      </c>
      <c r="J6274" s="1142" t="str">
        <f t="shared" si="195"/>
        <v>02.09.06.03.007 Fisher Bridge Warner</v>
      </c>
    </row>
    <row r="6275" spans="1:10" x14ac:dyDescent="0.25">
      <c r="A6275" s="1142">
        <v>2</v>
      </c>
      <c r="B6275" s="1142">
        <v>9</v>
      </c>
      <c r="C6275" s="1142">
        <v>6</v>
      </c>
      <c r="D6275" s="1142">
        <v>3</v>
      </c>
      <c r="E6275" s="1142">
        <v>8</v>
      </c>
      <c r="F6275" s="1143" t="str">
        <f t="shared" si="194"/>
        <v>02.09.06.03.008</v>
      </c>
      <c r="G6275" s="1144"/>
      <c r="H6275" s="1142" t="s">
        <v>6663</v>
      </c>
      <c r="J6275" s="1142" t="str">
        <f t="shared" si="195"/>
        <v>02.09.06.03.008 Laminair Air Flow</v>
      </c>
    </row>
    <row r="6276" spans="1:10" x14ac:dyDescent="0.25">
      <c r="A6276" s="1142">
        <v>2</v>
      </c>
      <c r="B6276" s="1142">
        <v>9</v>
      </c>
      <c r="C6276" s="1142">
        <v>6</v>
      </c>
      <c r="D6276" s="1142">
        <v>3</v>
      </c>
      <c r="E6276" s="1142">
        <v>9</v>
      </c>
      <c r="F6276" s="1143" t="str">
        <f t="shared" ref="F6276:F6339" si="196">IF(A6276&lt;&gt;"",RIGHT("0"&amp;A6276,2)&amp;"."&amp;RIGHT("0"&amp;B6276,2)&amp;"."&amp;RIGHT("0"&amp;C6276,2)&amp;"."&amp;RIGHT("0"&amp;D6276,2)&amp;"."&amp;IF(LEN(E6276)&lt;3,RIGHT("00"&amp;E6276,3),E6276),"")</f>
        <v>02.09.06.03.009</v>
      </c>
      <c r="G6276" s="1144"/>
      <c r="H6276" s="1142" t="s">
        <v>5633</v>
      </c>
      <c r="J6276" s="1142" t="str">
        <f t="shared" ref="J6276:J6339" si="197">F6276&amp;" "&amp;H6276</f>
        <v>02.09.06.03.009 Steam Sterilizer</v>
      </c>
    </row>
    <row r="6277" spans="1:10" x14ac:dyDescent="0.25">
      <c r="A6277" s="1142">
        <v>2</v>
      </c>
      <c r="B6277" s="1142">
        <v>9</v>
      </c>
      <c r="C6277" s="1142">
        <v>6</v>
      </c>
      <c r="D6277" s="1142">
        <v>3</v>
      </c>
      <c r="E6277" s="1142">
        <v>10</v>
      </c>
      <c r="F6277" s="1143" t="str">
        <f t="shared" si="196"/>
        <v>02.09.06.03.010</v>
      </c>
      <c r="G6277" s="1144"/>
      <c r="H6277" s="1142" t="s">
        <v>6664</v>
      </c>
      <c r="J6277" s="1142" t="str">
        <f t="shared" si="197"/>
        <v>02.09.06.03.010 High Pressure Sterilizer</v>
      </c>
    </row>
    <row r="6278" spans="1:10" x14ac:dyDescent="0.25">
      <c r="A6278" s="1142">
        <v>2</v>
      </c>
      <c r="B6278" s="1142">
        <v>9</v>
      </c>
      <c r="C6278" s="1142">
        <v>6</v>
      </c>
      <c r="D6278" s="1142">
        <v>3</v>
      </c>
      <c r="E6278" s="1142">
        <v>11</v>
      </c>
      <c r="F6278" s="1143" t="str">
        <f t="shared" si="196"/>
        <v>02.09.06.03.011</v>
      </c>
      <c r="G6278" s="1144"/>
      <c r="H6278" s="1142" t="s">
        <v>6665</v>
      </c>
      <c r="J6278" s="1142" t="str">
        <f t="shared" si="197"/>
        <v>02.09.06.03.011 Instrumen Sterilizer</v>
      </c>
    </row>
    <row r="6279" spans="1:10" x14ac:dyDescent="0.25">
      <c r="A6279" s="1142">
        <v>2</v>
      </c>
      <c r="B6279" s="1142">
        <v>9</v>
      </c>
      <c r="C6279" s="1142">
        <v>6</v>
      </c>
      <c r="D6279" s="1142">
        <v>3</v>
      </c>
      <c r="E6279" s="1142">
        <v>12</v>
      </c>
      <c r="F6279" s="1143" t="str">
        <f t="shared" si="196"/>
        <v>02.09.06.03.012</v>
      </c>
      <c r="G6279" s="1144"/>
      <c r="H6279" s="1142" t="s">
        <v>6666</v>
      </c>
      <c r="J6279" s="1142" t="str">
        <f t="shared" si="197"/>
        <v>02.09.06.03.012 Radition Sterilizer</v>
      </c>
    </row>
    <row r="6280" spans="1:10" x14ac:dyDescent="0.25">
      <c r="A6280" s="1142">
        <v>2</v>
      </c>
      <c r="B6280" s="1142">
        <v>9</v>
      </c>
      <c r="C6280" s="1142">
        <v>6</v>
      </c>
      <c r="D6280" s="1142">
        <v>3</v>
      </c>
      <c r="E6280" s="1142">
        <v>13</v>
      </c>
      <c r="F6280" s="1143" t="str">
        <f t="shared" si="196"/>
        <v>02.09.06.03.013</v>
      </c>
      <c r="G6280" s="1144"/>
      <c r="H6280" s="1142" t="s">
        <v>6667</v>
      </c>
      <c r="J6280" s="1142" t="str">
        <f t="shared" si="197"/>
        <v>02.09.06.03.013 Hot Air Sterilizer</v>
      </c>
    </row>
    <row r="6281" spans="1:10" x14ac:dyDescent="0.25">
      <c r="A6281" s="1142">
        <v>2</v>
      </c>
      <c r="B6281" s="1142">
        <v>9</v>
      </c>
      <c r="C6281" s="1142">
        <v>6</v>
      </c>
      <c r="D6281" s="1142">
        <v>3</v>
      </c>
      <c r="E6281" s="1142">
        <v>14</v>
      </c>
      <c r="F6281" s="1143" t="str">
        <f t="shared" si="196"/>
        <v>02.09.06.03.014</v>
      </c>
      <c r="G6281" s="1144"/>
      <c r="H6281" s="1142" t="s">
        <v>6668</v>
      </c>
      <c r="J6281" s="1142" t="str">
        <f t="shared" si="197"/>
        <v>02.09.06.03.014 Ultrasonic Cleaning Bath</v>
      </c>
    </row>
    <row r="6282" spans="1:10" x14ac:dyDescent="0.25">
      <c r="A6282" s="1142">
        <v>2</v>
      </c>
      <c r="B6282" s="1142">
        <v>9</v>
      </c>
      <c r="C6282" s="1142">
        <v>6</v>
      </c>
      <c r="D6282" s="1142">
        <v>3</v>
      </c>
      <c r="E6282" s="1142">
        <v>15</v>
      </c>
      <c r="F6282" s="1143" t="str">
        <f t="shared" si="196"/>
        <v>02.09.06.03.015</v>
      </c>
      <c r="G6282" s="1144"/>
      <c r="H6282" s="1142" t="s">
        <v>6669</v>
      </c>
      <c r="J6282" s="1142" t="str">
        <f t="shared" si="197"/>
        <v>02.09.06.03.015 Micromare Cleaning Bath</v>
      </c>
    </row>
    <row r="6283" spans="1:10" x14ac:dyDescent="0.25">
      <c r="A6283" s="1142">
        <v>2</v>
      </c>
      <c r="B6283" s="1142">
        <v>9</v>
      </c>
      <c r="C6283" s="1142">
        <v>6</v>
      </c>
      <c r="D6283" s="1142">
        <v>3</v>
      </c>
      <c r="E6283" s="1142">
        <v>16</v>
      </c>
      <c r="F6283" s="1143" t="str">
        <f t="shared" si="196"/>
        <v>02.09.06.03.016</v>
      </c>
      <c r="G6283" s="1144"/>
      <c r="H6283" s="1142" t="s">
        <v>6670</v>
      </c>
      <c r="J6283" s="1142" t="str">
        <f t="shared" si="197"/>
        <v>02.09.06.03.016 Serological Bath</v>
      </c>
    </row>
    <row r="6284" spans="1:10" x14ac:dyDescent="0.25">
      <c r="A6284" s="1142">
        <v>2</v>
      </c>
      <c r="B6284" s="1142">
        <v>9</v>
      </c>
      <c r="C6284" s="1142">
        <v>6</v>
      </c>
      <c r="D6284" s="1142">
        <v>3</v>
      </c>
      <c r="E6284" s="1142">
        <v>17</v>
      </c>
      <c r="F6284" s="1143" t="str">
        <f t="shared" si="196"/>
        <v>02.09.06.03.017</v>
      </c>
      <c r="G6284" s="1144"/>
      <c r="H6284" s="1142" t="s">
        <v>6671</v>
      </c>
      <c r="J6284" s="1142" t="str">
        <f t="shared" si="197"/>
        <v>02.09.06.03.017 Ruller Tube Culture Apparatus</v>
      </c>
    </row>
    <row r="6285" spans="1:10" x14ac:dyDescent="0.25">
      <c r="A6285" s="1142">
        <v>2</v>
      </c>
      <c r="B6285" s="1142">
        <v>9</v>
      </c>
      <c r="C6285" s="1142">
        <v>6</v>
      </c>
      <c r="D6285" s="1142">
        <v>3</v>
      </c>
      <c r="E6285" s="1142">
        <v>18</v>
      </c>
      <c r="F6285" s="1143" t="str">
        <f t="shared" si="196"/>
        <v>02.09.06.03.018</v>
      </c>
      <c r="G6285" s="1144"/>
      <c r="H6285" s="1142" t="s">
        <v>6672</v>
      </c>
      <c r="J6285" s="1142" t="str">
        <f t="shared" si="197"/>
        <v>02.09.06.03.018 Ruller Tube Incubator</v>
      </c>
    </row>
    <row r="6286" spans="1:10" x14ac:dyDescent="0.25">
      <c r="A6286" s="1142">
        <v>2</v>
      </c>
      <c r="B6286" s="1142">
        <v>9</v>
      </c>
      <c r="C6286" s="1142">
        <v>6</v>
      </c>
      <c r="D6286" s="1142">
        <v>3</v>
      </c>
      <c r="E6286" s="1142">
        <v>19</v>
      </c>
      <c r="F6286" s="1143" t="str">
        <f t="shared" si="196"/>
        <v>02.09.06.03.019</v>
      </c>
      <c r="G6286" s="1144"/>
      <c r="H6286" s="1142" t="s">
        <v>6673</v>
      </c>
      <c r="J6286" s="1142" t="str">
        <f t="shared" si="197"/>
        <v>02.09.06.03.019 Growth Chanber</v>
      </c>
    </row>
    <row r="6287" spans="1:10" x14ac:dyDescent="0.25">
      <c r="A6287" s="1142">
        <v>2</v>
      </c>
      <c r="B6287" s="1142">
        <v>9</v>
      </c>
      <c r="C6287" s="1142">
        <v>6</v>
      </c>
      <c r="D6287" s="1142">
        <v>3</v>
      </c>
      <c r="E6287" s="1142">
        <v>20</v>
      </c>
      <c r="F6287" s="1143" t="str">
        <f t="shared" si="196"/>
        <v>02.09.06.03.020</v>
      </c>
      <c r="G6287" s="1144"/>
      <c r="H6287" s="1142" t="s">
        <v>6674</v>
      </c>
      <c r="J6287" s="1142" t="str">
        <f t="shared" si="197"/>
        <v>02.09.06.03.020 Refrige Incubatorrated</v>
      </c>
    </row>
    <row r="6288" spans="1:10" x14ac:dyDescent="0.25">
      <c r="A6288" s="1142">
        <v>2</v>
      </c>
      <c r="B6288" s="1142">
        <v>9</v>
      </c>
      <c r="C6288" s="1142">
        <v>6</v>
      </c>
      <c r="D6288" s="1142">
        <v>3</v>
      </c>
      <c r="E6288" s="1142">
        <v>21</v>
      </c>
      <c r="F6288" s="1143" t="str">
        <f t="shared" si="196"/>
        <v>02.09.06.03.021</v>
      </c>
      <c r="G6288" s="1144"/>
      <c r="H6288" s="1142" t="s">
        <v>6675</v>
      </c>
      <c r="J6288" s="1142" t="str">
        <f t="shared" si="197"/>
        <v>02.09.06.03.021 Anaerobic Culture Incubator</v>
      </c>
    </row>
    <row r="6289" spans="1:10" x14ac:dyDescent="0.25">
      <c r="A6289" s="1142">
        <v>2</v>
      </c>
      <c r="B6289" s="1142">
        <v>9</v>
      </c>
      <c r="C6289" s="1142">
        <v>6</v>
      </c>
      <c r="D6289" s="1142">
        <v>3</v>
      </c>
      <c r="E6289" s="1142">
        <v>22</v>
      </c>
      <c r="F6289" s="1143" t="str">
        <f t="shared" si="196"/>
        <v>02.09.06.03.022</v>
      </c>
      <c r="G6289" s="1144"/>
      <c r="H6289" s="1142" t="s">
        <v>6676</v>
      </c>
      <c r="J6289" s="1142" t="str">
        <f t="shared" si="197"/>
        <v>02.09.06.03.022 Cell Culture CO2 Incubator</v>
      </c>
    </row>
    <row r="6290" spans="1:10" x14ac:dyDescent="0.25">
      <c r="A6290" s="1142">
        <v>2</v>
      </c>
      <c r="B6290" s="1142">
        <v>9</v>
      </c>
      <c r="C6290" s="1142">
        <v>6</v>
      </c>
      <c r="D6290" s="1142">
        <v>3</v>
      </c>
      <c r="E6290" s="1142">
        <v>23</v>
      </c>
      <c r="F6290" s="1143" t="str">
        <f t="shared" si="196"/>
        <v>02.09.06.03.023</v>
      </c>
      <c r="G6290" s="1144"/>
      <c r="H6290" s="1142" t="s">
        <v>6677</v>
      </c>
      <c r="J6290" s="1142" t="str">
        <f t="shared" si="197"/>
        <v>02.09.06.03.023 Shaking Incubator</v>
      </c>
    </row>
    <row r="6291" spans="1:10" x14ac:dyDescent="0.25">
      <c r="A6291" s="1142">
        <v>2</v>
      </c>
      <c r="B6291" s="1142">
        <v>9</v>
      </c>
      <c r="C6291" s="1142">
        <v>6</v>
      </c>
      <c r="D6291" s="1142">
        <v>3</v>
      </c>
      <c r="E6291" s="1142">
        <v>24</v>
      </c>
      <c r="F6291" s="1143" t="str">
        <f t="shared" si="196"/>
        <v>02.09.06.03.024</v>
      </c>
      <c r="G6291" s="1144"/>
      <c r="H6291" s="1142" t="s">
        <v>6678</v>
      </c>
      <c r="J6291" s="1142" t="str">
        <f t="shared" si="197"/>
        <v>02.09.06.03.024 Isotemp Dry Heat Incubator</v>
      </c>
    </row>
    <row r="6292" spans="1:10" x14ac:dyDescent="0.25">
      <c r="A6292" s="1142">
        <v>2</v>
      </c>
      <c r="B6292" s="1142">
        <v>9</v>
      </c>
      <c r="C6292" s="1142">
        <v>6</v>
      </c>
      <c r="D6292" s="1142">
        <v>3</v>
      </c>
      <c r="E6292" s="1142">
        <v>25</v>
      </c>
      <c r="F6292" s="1143" t="str">
        <f t="shared" si="196"/>
        <v>02.09.06.03.025</v>
      </c>
      <c r="G6292" s="1144"/>
      <c r="H6292" s="1142" t="s">
        <v>6679</v>
      </c>
      <c r="J6292" s="1142" t="str">
        <f t="shared" si="197"/>
        <v>02.09.06.03.025 Gravity Convection Incubator</v>
      </c>
    </row>
    <row r="6293" spans="1:10" x14ac:dyDescent="0.25">
      <c r="A6293" s="1142">
        <v>2</v>
      </c>
      <c r="B6293" s="1142">
        <v>9</v>
      </c>
      <c r="C6293" s="1142">
        <v>6</v>
      </c>
      <c r="D6293" s="1142">
        <v>3</v>
      </c>
      <c r="E6293" s="1142">
        <v>26</v>
      </c>
      <c r="F6293" s="1143" t="str">
        <f t="shared" si="196"/>
        <v>02.09.06.03.026</v>
      </c>
      <c r="G6293" s="1144"/>
      <c r="H6293" s="1142" t="s">
        <v>6680</v>
      </c>
      <c r="J6293" s="1142" t="str">
        <f t="shared" si="197"/>
        <v>02.09.06.03.026 Air Flow Incubator</v>
      </c>
    </row>
    <row r="6294" spans="1:10" x14ac:dyDescent="0.25">
      <c r="A6294" s="1142">
        <v>2</v>
      </c>
      <c r="B6294" s="1142">
        <v>9</v>
      </c>
      <c r="C6294" s="1142">
        <v>6</v>
      </c>
      <c r="D6294" s="1142">
        <v>3</v>
      </c>
      <c r="E6294" s="1142">
        <v>27</v>
      </c>
      <c r="F6294" s="1143" t="str">
        <f t="shared" si="196"/>
        <v>02.09.06.03.027</v>
      </c>
      <c r="G6294" s="1144"/>
      <c r="H6294" s="1142" t="s">
        <v>6681</v>
      </c>
      <c r="J6294" s="1142" t="str">
        <f t="shared" si="197"/>
        <v>02.09.06.03.027 Bacterial Colony Counter</v>
      </c>
    </row>
    <row r="6295" spans="1:10" x14ac:dyDescent="0.25">
      <c r="A6295" s="1142">
        <v>2</v>
      </c>
      <c r="B6295" s="1142">
        <v>9</v>
      </c>
      <c r="C6295" s="1142">
        <v>6</v>
      </c>
      <c r="D6295" s="1142">
        <v>3</v>
      </c>
      <c r="E6295" s="1142">
        <v>28</v>
      </c>
      <c r="F6295" s="1143" t="str">
        <f t="shared" si="196"/>
        <v>02.09.06.03.028</v>
      </c>
      <c r="G6295" s="1144"/>
      <c r="H6295" s="1142" t="s">
        <v>6682</v>
      </c>
      <c r="J6295" s="1142" t="str">
        <f t="shared" si="197"/>
        <v>02.09.06.03.028 Hand Taily Counter</v>
      </c>
    </row>
    <row r="6296" spans="1:10" x14ac:dyDescent="0.25">
      <c r="A6296" s="1142">
        <v>2</v>
      </c>
      <c r="B6296" s="1142">
        <v>9</v>
      </c>
      <c r="C6296" s="1142">
        <v>6</v>
      </c>
      <c r="D6296" s="1142">
        <v>3</v>
      </c>
      <c r="E6296" s="1142">
        <v>29</v>
      </c>
      <c r="F6296" s="1143" t="str">
        <f t="shared" si="196"/>
        <v>02.09.06.03.029</v>
      </c>
      <c r="G6296" s="1144"/>
      <c r="H6296" s="1142" t="s">
        <v>6683</v>
      </c>
      <c r="J6296" s="1142" t="str">
        <f t="shared" si="197"/>
        <v>02.09.06.03.029 Blood Counting Instrument</v>
      </c>
    </row>
    <row r="6297" spans="1:10" x14ac:dyDescent="0.25">
      <c r="A6297" s="1142">
        <v>2</v>
      </c>
      <c r="B6297" s="1142">
        <v>9</v>
      </c>
      <c r="C6297" s="1142">
        <v>6</v>
      </c>
      <c r="D6297" s="1142">
        <v>3</v>
      </c>
      <c r="E6297" s="1142">
        <v>30</v>
      </c>
      <c r="F6297" s="1143" t="str">
        <f t="shared" si="196"/>
        <v>02.09.06.03.030</v>
      </c>
      <c r="G6297" s="1144"/>
      <c r="H6297" s="1142" t="s">
        <v>6684</v>
      </c>
      <c r="J6297" s="1142" t="str">
        <f t="shared" si="197"/>
        <v>02.09.06.03.030 Blood Sedimentation Apparatus</v>
      </c>
    </row>
    <row r="6298" spans="1:10" x14ac:dyDescent="0.25">
      <c r="A6298" s="1142">
        <v>2</v>
      </c>
      <c r="B6298" s="1142">
        <v>9</v>
      </c>
      <c r="C6298" s="1142">
        <v>6</v>
      </c>
      <c r="D6298" s="1142">
        <v>3</v>
      </c>
      <c r="E6298" s="1142">
        <v>31</v>
      </c>
      <c r="F6298" s="1143" t="str">
        <f t="shared" si="196"/>
        <v>02.09.06.03.031</v>
      </c>
      <c r="G6298" s="1144"/>
      <c r="H6298" s="1142" t="s">
        <v>6685</v>
      </c>
      <c r="J6298" s="1142" t="str">
        <f t="shared" si="197"/>
        <v>02.09.06.03.031 Blood Investigation Set</v>
      </c>
    </row>
    <row r="6299" spans="1:10" x14ac:dyDescent="0.25">
      <c r="A6299" s="1142">
        <v>2</v>
      </c>
      <c r="B6299" s="1142">
        <v>9</v>
      </c>
      <c r="C6299" s="1142">
        <v>6</v>
      </c>
      <c r="D6299" s="1142">
        <v>3</v>
      </c>
      <c r="E6299" s="1142">
        <v>32</v>
      </c>
      <c r="F6299" s="1143" t="str">
        <f t="shared" si="196"/>
        <v>02.09.06.03.032</v>
      </c>
      <c r="G6299" s="1144"/>
      <c r="H6299" s="1142" t="s">
        <v>6686</v>
      </c>
      <c r="J6299" s="1142" t="str">
        <f t="shared" si="197"/>
        <v>02.09.06.03.032 Sahll Heamometer</v>
      </c>
    </row>
    <row r="6300" spans="1:10" x14ac:dyDescent="0.25">
      <c r="A6300" s="1142">
        <v>2</v>
      </c>
      <c r="B6300" s="1142">
        <v>9</v>
      </c>
      <c r="C6300" s="1142">
        <v>6</v>
      </c>
      <c r="D6300" s="1142">
        <v>3</v>
      </c>
      <c r="E6300" s="1142">
        <v>33</v>
      </c>
      <c r="F6300" s="1143" t="str">
        <f t="shared" si="196"/>
        <v>02.09.06.03.033</v>
      </c>
      <c r="G6300" s="1144"/>
      <c r="H6300" s="1142" t="s">
        <v>6687</v>
      </c>
      <c r="J6300" s="1142" t="str">
        <f t="shared" si="197"/>
        <v>02.09.06.03.033 Blood Presure Meter/Tensimeter</v>
      </c>
    </row>
    <row r="6301" spans="1:10" x14ac:dyDescent="0.25">
      <c r="A6301" s="1142">
        <v>2</v>
      </c>
      <c r="B6301" s="1142">
        <v>9</v>
      </c>
      <c r="C6301" s="1142">
        <v>6</v>
      </c>
      <c r="D6301" s="1142">
        <v>3</v>
      </c>
      <c r="E6301" s="1142">
        <v>34</v>
      </c>
      <c r="F6301" s="1143" t="str">
        <f t="shared" si="196"/>
        <v>02.09.06.03.034</v>
      </c>
      <c r="G6301" s="1144"/>
      <c r="H6301" s="1142" t="s">
        <v>6688</v>
      </c>
      <c r="J6301" s="1142" t="str">
        <f t="shared" si="197"/>
        <v>02.09.06.03.034 Haemacyto Meter</v>
      </c>
    </row>
    <row r="6302" spans="1:10" x14ac:dyDescent="0.25">
      <c r="A6302" s="1142">
        <v>2</v>
      </c>
      <c r="B6302" s="1142">
        <v>9</v>
      </c>
      <c r="C6302" s="1142">
        <v>6</v>
      </c>
      <c r="D6302" s="1142">
        <v>3</v>
      </c>
      <c r="E6302" s="1142">
        <v>35</v>
      </c>
      <c r="F6302" s="1143" t="str">
        <f t="shared" si="196"/>
        <v>02.09.06.03.035</v>
      </c>
      <c r="G6302" s="1144"/>
      <c r="H6302" s="1142" t="s">
        <v>4430</v>
      </c>
      <c r="J6302" s="1142" t="str">
        <f t="shared" si="197"/>
        <v>02.09.06.03.035 Blood Gas Analizer</v>
      </c>
    </row>
    <row r="6303" spans="1:10" x14ac:dyDescent="0.25">
      <c r="A6303" s="1142">
        <v>2</v>
      </c>
      <c r="B6303" s="1142">
        <v>9</v>
      </c>
      <c r="C6303" s="1142">
        <v>6</v>
      </c>
      <c r="D6303" s="1142">
        <v>3</v>
      </c>
      <c r="E6303" s="1142">
        <v>36</v>
      </c>
      <c r="F6303" s="1143" t="str">
        <f t="shared" si="196"/>
        <v>02.09.06.03.036</v>
      </c>
      <c r="G6303" s="1144"/>
      <c r="H6303" s="1142" t="s">
        <v>6689</v>
      </c>
      <c r="J6303" s="1142" t="str">
        <f t="shared" si="197"/>
        <v>02.09.06.03.036 Blood Calcium Analyzer</v>
      </c>
    </row>
    <row r="6304" spans="1:10" x14ac:dyDescent="0.25">
      <c r="A6304" s="1142">
        <v>2</v>
      </c>
      <c r="B6304" s="1142">
        <v>9</v>
      </c>
      <c r="C6304" s="1142">
        <v>6</v>
      </c>
      <c r="D6304" s="1142">
        <v>3</v>
      </c>
      <c r="E6304" s="1142">
        <v>37</v>
      </c>
      <c r="F6304" s="1143" t="str">
        <f t="shared" si="196"/>
        <v>02.09.06.03.037</v>
      </c>
      <c r="G6304" s="1144"/>
      <c r="H6304" s="1142" t="s">
        <v>6690</v>
      </c>
      <c r="J6304" s="1142" t="str">
        <f t="shared" si="197"/>
        <v>02.09.06.03.037 Blood Chiorine Analyzer</v>
      </c>
    </row>
    <row r="6305" spans="1:10" x14ac:dyDescent="0.25">
      <c r="A6305" s="1142">
        <v>2</v>
      </c>
      <c r="B6305" s="1142">
        <v>9</v>
      </c>
      <c r="C6305" s="1142">
        <v>6</v>
      </c>
      <c r="D6305" s="1142">
        <v>3</v>
      </c>
      <c r="E6305" s="1142">
        <v>38</v>
      </c>
      <c r="F6305" s="1143" t="str">
        <f t="shared" si="196"/>
        <v>02.09.06.03.038</v>
      </c>
      <c r="G6305" s="1144"/>
      <c r="H6305" s="1142" t="s">
        <v>6691</v>
      </c>
      <c r="J6305" s="1142" t="str">
        <f t="shared" si="197"/>
        <v>02.09.06.03.038 Blood Sodium Potassium Analyzer</v>
      </c>
    </row>
    <row r="6306" spans="1:10" x14ac:dyDescent="0.25">
      <c r="A6306" s="1142">
        <v>2</v>
      </c>
      <c r="B6306" s="1142">
        <v>9</v>
      </c>
      <c r="C6306" s="1142">
        <v>6</v>
      </c>
      <c r="D6306" s="1142">
        <v>3</v>
      </c>
      <c r="E6306" s="1142">
        <v>39</v>
      </c>
      <c r="F6306" s="1143" t="str">
        <f t="shared" si="196"/>
        <v>02.09.06.03.039</v>
      </c>
      <c r="G6306" s="1144"/>
      <c r="H6306" s="1142" t="s">
        <v>6692</v>
      </c>
      <c r="J6306" s="1142" t="str">
        <f t="shared" si="197"/>
        <v>02.09.06.03.039 Haematology Analyzer</v>
      </c>
    </row>
    <row r="6307" spans="1:10" x14ac:dyDescent="0.25">
      <c r="A6307" s="1142">
        <v>2</v>
      </c>
      <c r="B6307" s="1142">
        <v>9</v>
      </c>
      <c r="C6307" s="1142">
        <v>6</v>
      </c>
      <c r="D6307" s="1142">
        <v>3</v>
      </c>
      <c r="E6307" s="1142">
        <v>40</v>
      </c>
      <c r="F6307" s="1143" t="str">
        <f t="shared" si="196"/>
        <v>02.09.06.03.040</v>
      </c>
      <c r="G6307" s="1144"/>
      <c r="H6307" s="1142" t="s">
        <v>6693</v>
      </c>
      <c r="J6307" s="1142" t="str">
        <f t="shared" si="197"/>
        <v>02.09.06.03.040 Erythrocyte Sedimentation Rate (ESR) Recorder</v>
      </c>
    </row>
    <row r="6308" spans="1:10" x14ac:dyDescent="0.25">
      <c r="A6308" s="1142">
        <v>2</v>
      </c>
      <c r="B6308" s="1142">
        <v>9</v>
      </c>
      <c r="C6308" s="1142">
        <v>6</v>
      </c>
      <c r="D6308" s="1142">
        <v>3</v>
      </c>
      <c r="E6308" s="1142">
        <v>41</v>
      </c>
      <c r="F6308" s="1143" t="str">
        <f t="shared" si="196"/>
        <v>02.09.06.03.041</v>
      </c>
      <c r="G6308" s="1144"/>
      <c r="H6308" s="1142" t="s">
        <v>6694</v>
      </c>
      <c r="J6308" s="1142" t="str">
        <f t="shared" si="197"/>
        <v>02.09.06.03.041 Deferential Blood Cell Counter</v>
      </c>
    </row>
    <row r="6309" spans="1:10" x14ac:dyDescent="0.25">
      <c r="A6309" s="1142">
        <v>2</v>
      </c>
      <c r="B6309" s="1142">
        <v>9</v>
      </c>
      <c r="C6309" s="1142">
        <v>6</v>
      </c>
      <c r="D6309" s="1142">
        <v>3</v>
      </c>
      <c r="E6309" s="1142">
        <v>42</v>
      </c>
      <c r="F6309" s="1143" t="str">
        <f t="shared" si="196"/>
        <v>02.09.06.03.042</v>
      </c>
      <c r="G6309" s="1144"/>
      <c r="H6309" s="1142" t="s">
        <v>6695</v>
      </c>
      <c r="J6309" s="1142" t="str">
        <f t="shared" si="197"/>
        <v>02.09.06.03.042 Electro Encephalografi</v>
      </c>
    </row>
    <row r="6310" spans="1:10" x14ac:dyDescent="0.25">
      <c r="A6310" s="1142">
        <v>2</v>
      </c>
      <c r="B6310" s="1142">
        <v>9</v>
      </c>
      <c r="C6310" s="1142">
        <v>6</v>
      </c>
      <c r="D6310" s="1142">
        <v>3</v>
      </c>
      <c r="E6310" s="1142">
        <v>43</v>
      </c>
      <c r="F6310" s="1143" t="str">
        <f t="shared" si="196"/>
        <v>02.09.06.03.043</v>
      </c>
      <c r="G6310" s="1144"/>
      <c r="H6310" s="1142" t="s">
        <v>6696</v>
      </c>
      <c r="J6310" s="1142" t="str">
        <f t="shared" si="197"/>
        <v>02.09.06.03.043 Cardiovasculler Instrument</v>
      </c>
    </row>
    <row r="6311" spans="1:10" x14ac:dyDescent="0.25">
      <c r="A6311" s="1142">
        <v>2</v>
      </c>
      <c r="B6311" s="1142">
        <v>9</v>
      </c>
      <c r="C6311" s="1142">
        <v>6</v>
      </c>
      <c r="D6311" s="1142">
        <v>3</v>
      </c>
      <c r="E6311" s="1142">
        <v>44</v>
      </c>
      <c r="F6311" s="1143" t="str">
        <f t="shared" si="196"/>
        <v>02.09.06.03.044</v>
      </c>
      <c r="G6311" s="1144"/>
      <c r="H6311" s="1142" t="s">
        <v>6697</v>
      </c>
      <c r="J6311" s="1142" t="str">
        <f t="shared" si="197"/>
        <v>02.09.06.03.044 Urine Meter</v>
      </c>
    </row>
    <row r="6312" spans="1:10" x14ac:dyDescent="0.25">
      <c r="A6312" s="1142">
        <v>2</v>
      </c>
      <c r="B6312" s="1142">
        <v>9</v>
      </c>
      <c r="C6312" s="1142">
        <v>6</v>
      </c>
      <c r="D6312" s="1142">
        <v>3</v>
      </c>
      <c r="E6312" s="1142">
        <v>45</v>
      </c>
      <c r="F6312" s="1143" t="str">
        <f t="shared" si="196"/>
        <v>02.09.06.03.045</v>
      </c>
      <c r="G6312" s="1144"/>
      <c r="H6312" s="1142" t="s">
        <v>2713</v>
      </c>
      <c r="J6312" s="1142" t="str">
        <f t="shared" si="197"/>
        <v>02.09.06.03.045 Stetoscope</v>
      </c>
    </row>
    <row r="6313" spans="1:10" x14ac:dyDescent="0.25">
      <c r="A6313" s="1142">
        <v>2</v>
      </c>
      <c r="B6313" s="1142">
        <v>9</v>
      </c>
      <c r="C6313" s="1142">
        <v>6</v>
      </c>
      <c r="D6313" s="1142">
        <v>3</v>
      </c>
      <c r="E6313" s="1142">
        <v>46</v>
      </c>
      <c r="F6313" s="1143" t="str">
        <f t="shared" si="196"/>
        <v>02.09.06.03.046</v>
      </c>
      <c r="G6313" s="1144"/>
      <c r="H6313" s="1142" t="s">
        <v>6698</v>
      </c>
      <c r="J6313" s="1142" t="str">
        <f t="shared" si="197"/>
        <v>02.09.06.03.046 Reflex Hammer</v>
      </c>
    </row>
    <row r="6314" spans="1:10" x14ac:dyDescent="0.25">
      <c r="A6314" s="1142">
        <v>2</v>
      </c>
      <c r="B6314" s="1142">
        <v>9</v>
      </c>
      <c r="C6314" s="1142">
        <v>6</v>
      </c>
      <c r="D6314" s="1142">
        <v>3</v>
      </c>
      <c r="E6314" s="1142">
        <v>47</v>
      </c>
      <c r="F6314" s="1143" t="str">
        <f t="shared" si="196"/>
        <v>02.09.06.03.047</v>
      </c>
      <c r="G6314" s="1144"/>
      <c r="H6314" s="1142" t="s">
        <v>54</v>
      </c>
      <c r="J6314" s="1142" t="str">
        <f t="shared" si="197"/>
        <v>02.09.06.03.047 Diagnostic Set</v>
      </c>
    </row>
    <row r="6315" spans="1:10" x14ac:dyDescent="0.25">
      <c r="A6315" s="1142">
        <v>2</v>
      </c>
      <c r="B6315" s="1142">
        <v>9</v>
      </c>
      <c r="C6315" s="1142">
        <v>6</v>
      </c>
      <c r="D6315" s="1142">
        <v>3</v>
      </c>
      <c r="E6315" s="1142">
        <v>48</v>
      </c>
      <c r="F6315" s="1143" t="str">
        <f t="shared" si="196"/>
        <v>02.09.06.03.048</v>
      </c>
      <c r="G6315" s="1144"/>
      <c r="H6315" s="1142" t="s">
        <v>6699</v>
      </c>
      <c r="J6315" s="1142" t="str">
        <f t="shared" si="197"/>
        <v>02.09.06.03.048 Bed Pan (for Child Adult)</v>
      </c>
    </row>
    <row r="6316" spans="1:10" x14ac:dyDescent="0.25">
      <c r="A6316" s="1142">
        <v>2</v>
      </c>
      <c r="B6316" s="1142">
        <v>9</v>
      </c>
      <c r="C6316" s="1142">
        <v>6</v>
      </c>
      <c r="D6316" s="1142">
        <v>3</v>
      </c>
      <c r="E6316" s="1142">
        <v>49</v>
      </c>
      <c r="F6316" s="1143" t="str">
        <f t="shared" si="196"/>
        <v>02.09.06.03.049</v>
      </c>
      <c r="G6316" s="1144"/>
      <c r="H6316" s="1142" t="s">
        <v>6700</v>
      </c>
      <c r="J6316" s="1142" t="str">
        <f t="shared" si="197"/>
        <v>02.09.06.03.049 Heap Lamp</v>
      </c>
    </row>
    <row r="6317" spans="1:10" x14ac:dyDescent="0.25">
      <c r="A6317" s="1142">
        <v>2</v>
      </c>
      <c r="B6317" s="1142">
        <v>9</v>
      </c>
      <c r="C6317" s="1142">
        <v>6</v>
      </c>
      <c r="D6317" s="1142">
        <v>3</v>
      </c>
      <c r="E6317" s="1142">
        <v>50</v>
      </c>
      <c r="F6317" s="1143" t="str">
        <f t="shared" si="196"/>
        <v>02.09.06.03.050</v>
      </c>
      <c r="G6317" s="1144"/>
      <c r="H6317" s="1142" t="s">
        <v>6701</v>
      </c>
      <c r="J6317" s="1142" t="str">
        <f t="shared" si="197"/>
        <v>02.09.06.03.050 Geneocology  Table</v>
      </c>
    </row>
    <row r="6318" spans="1:10" x14ac:dyDescent="0.25">
      <c r="A6318" s="1142">
        <v>2</v>
      </c>
      <c r="B6318" s="1142">
        <v>9</v>
      </c>
      <c r="C6318" s="1142">
        <v>6</v>
      </c>
      <c r="D6318" s="1142">
        <v>3</v>
      </c>
      <c r="E6318" s="1142">
        <v>51</v>
      </c>
      <c r="F6318" s="1143" t="str">
        <f t="shared" si="196"/>
        <v>02.09.06.03.051</v>
      </c>
      <c r="G6318" s="1144"/>
      <c r="H6318" s="1142" t="s">
        <v>6702</v>
      </c>
      <c r="J6318" s="1142" t="str">
        <f t="shared" si="197"/>
        <v>02.09.06.03.051 Thyroide Uptake System</v>
      </c>
    </row>
    <row r="6319" spans="1:10" x14ac:dyDescent="0.25">
      <c r="A6319" s="1142">
        <v>2</v>
      </c>
      <c r="B6319" s="1142">
        <v>9</v>
      </c>
      <c r="C6319" s="1142">
        <v>6</v>
      </c>
      <c r="D6319" s="1142">
        <v>3</v>
      </c>
      <c r="E6319" s="1142">
        <v>52</v>
      </c>
      <c r="F6319" s="1143" t="str">
        <f t="shared" si="196"/>
        <v>02.09.06.03.052</v>
      </c>
      <c r="G6319" s="1144"/>
      <c r="H6319" s="1142" t="s">
        <v>6703</v>
      </c>
      <c r="J6319" s="1142" t="str">
        <f t="shared" si="197"/>
        <v>02.09.06.03.052 Renography System</v>
      </c>
    </row>
    <row r="6320" spans="1:10" x14ac:dyDescent="0.25">
      <c r="A6320" s="1142">
        <v>2</v>
      </c>
      <c r="B6320" s="1142">
        <v>9</v>
      </c>
      <c r="C6320" s="1142">
        <v>6</v>
      </c>
      <c r="D6320" s="1142">
        <v>3</v>
      </c>
      <c r="E6320" s="1142">
        <v>53</v>
      </c>
      <c r="F6320" s="1143" t="str">
        <f t="shared" si="196"/>
        <v>02.09.06.03.053</v>
      </c>
      <c r="G6320" s="1144"/>
      <c r="H6320" s="1142" t="s">
        <v>6704</v>
      </c>
      <c r="J6320" s="1142" t="str">
        <f t="shared" si="197"/>
        <v>02.09.06.03.053 Whole Bode Scanner</v>
      </c>
    </row>
    <row r="6321" spans="1:10" x14ac:dyDescent="0.25">
      <c r="A6321" s="1142">
        <v>2</v>
      </c>
      <c r="B6321" s="1142">
        <v>9</v>
      </c>
      <c r="C6321" s="1142">
        <v>6</v>
      </c>
      <c r="D6321" s="1142">
        <v>3</v>
      </c>
      <c r="E6321" s="1142">
        <v>54</v>
      </c>
      <c r="F6321" s="1143" t="str">
        <f t="shared" si="196"/>
        <v>02.09.06.03.054</v>
      </c>
      <c r="G6321" s="1144"/>
      <c r="H6321" s="1142" t="s">
        <v>6705</v>
      </c>
      <c r="J6321" s="1142" t="str">
        <f t="shared" si="197"/>
        <v>02.09.06.03.054 Weltipe Gamma Scanner</v>
      </c>
    </row>
    <row r="6322" spans="1:10" x14ac:dyDescent="0.25">
      <c r="A6322" s="1142">
        <v>2</v>
      </c>
      <c r="B6322" s="1142">
        <v>9</v>
      </c>
      <c r="C6322" s="1142">
        <v>6</v>
      </c>
      <c r="D6322" s="1142">
        <v>3</v>
      </c>
      <c r="E6322" s="1142">
        <v>55</v>
      </c>
      <c r="F6322" s="1143" t="str">
        <f t="shared" si="196"/>
        <v>02.09.06.03.055</v>
      </c>
      <c r="G6322" s="1144"/>
      <c r="H6322" s="1142" t="s">
        <v>6706</v>
      </c>
      <c r="J6322" s="1142" t="str">
        <f t="shared" si="197"/>
        <v>02.09.06.03.055 Syringe</v>
      </c>
    </row>
    <row r="6323" spans="1:10" x14ac:dyDescent="0.25">
      <c r="A6323" s="1142">
        <v>2</v>
      </c>
      <c r="B6323" s="1142">
        <v>9</v>
      </c>
      <c r="C6323" s="1142">
        <v>6</v>
      </c>
      <c r="D6323" s="1142">
        <v>3</v>
      </c>
      <c r="E6323" s="1142">
        <v>56</v>
      </c>
      <c r="F6323" s="1143" t="str">
        <f t="shared" si="196"/>
        <v>02.09.06.03.056</v>
      </c>
      <c r="G6323" s="1144"/>
      <c r="H6323" s="1142" t="s">
        <v>6707</v>
      </c>
      <c r="J6323" s="1142" t="str">
        <f t="shared" si="197"/>
        <v>02.09.06.03.056 Lead Syringe</v>
      </c>
    </row>
    <row r="6324" spans="1:10" x14ac:dyDescent="0.25">
      <c r="A6324" s="1142">
        <v>2</v>
      </c>
      <c r="B6324" s="1142">
        <v>9</v>
      </c>
      <c r="C6324" s="1142">
        <v>6</v>
      </c>
      <c r="D6324" s="1142">
        <v>3</v>
      </c>
      <c r="E6324" s="1142">
        <v>57</v>
      </c>
      <c r="F6324" s="1143" t="str">
        <f t="shared" si="196"/>
        <v>02.09.06.03.057</v>
      </c>
      <c r="G6324" s="1144"/>
      <c r="H6324" s="1142" t="s">
        <v>6708</v>
      </c>
      <c r="J6324" s="1142" t="str">
        <f t="shared" si="197"/>
        <v>02.09.06.03.057 Sutine Reedie</v>
      </c>
    </row>
    <row r="6325" spans="1:10" x14ac:dyDescent="0.25">
      <c r="A6325" s="1142">
        <v>2</v>
      </c>
      <c r="B6325" s="1142">
        <v>9</v>
      </c>
      <c r="C6325" s="1142">
        <v>6</v>
      </c>
      <c r="D6325" s="1142">
        <v>3</v>
      </c>
      <c r="E6325" s="1142">
        <v>58</v>
      </c>
      <c r="F6325" s="1143" t="str">
        <f t="shared" si="196"/>
        <v>02.09.06.03.058</v>
      </c>
      <c r="G6325" s="1144"/>
      <c r="H6325" s="1142" t="s">
        <v>6708</v>
      </c>
      <c r="J6325" s="1142" t="str">
        <f t="shared" si="197"/>
        <v>02.09.06.03.058 Sutine Reedie</v>
      </c>
    </row>
    <row r="6326" spans="1:10" x14ac:dyDescent="0.25">
      <c r="A6326" s="1142">
        <v>2</v>
      </c>
      <c r="B6326" s="1142">
        <v>9</v>
      </c>
      <c r="C6326" s="1142">
        <v>6</v>
      </c>
      <c r="D6326" s="1142">
        <v>3</v>
      </c>
      <c r="E6326" s="1142">
        <v>59</v>
      </c>
      <c r="F6326" s="1143" t="str">
        <f t="shared" si="196"/>
        <v>02.09.06.03.059</v>
      </c>
      <c r="G6326" s="1144"/>
      <c r="H6326" s="1142" t="s">
        <v>6709</v>
      </c>
      <c r="J6326" s="1142" t="str">
        <f t="shared" si="197"/>
        <v>02.09.06.03.059 Micro Trite Kit</v>
      </c>
    </row>
    <row r="6327" spans="1:10" x14ac:dyDescent="0.25">
      <c r="A6327" s="1142">
        <v>2</v>
      </c>
      <c r="B6327" s="1142">
        <v>9</v>
      </c>
      <c r="C6327" s="1142">
        <v>6</v>
      </c>
      <c r="D6327" s="1142">
        <v>3</v>
      </c>
      <c r="E6327" s="1142">
        <v>60</v>
      </c>
      <c r="F6327" s="1143" t="str">
        <f t="shared" si="196"/>
        <v>02.09.06.03.060</v>
      </c>
      <c r="G6327" s="1144"/>
      <c r="H6327" s="1142" t="s">
        <v>6710</v>
      </c>
      <c r="J6327" s="1142" t="str">
        <f t="shared" si="197"/>
        <v>02.09.06.03.060 Manor Surgery Set</v>
      </c>
    </row>
    <row r="6328" spans="1:10" x14ac:dyDescent="0.25">
      <c r="A6328" s="1142">
        <v>2</v>
      </c>
      <c r="B6328" s="1142">
        <v>9</v>
      </c>
      <c r="C6328" s="1142">
        <v>6</v>
      </c>
      <c r="D6328" s="1142">
        <v>3</v>
      </c>
      <c r="E6328" s="1142">
        <v>61</v>
      </c>
      <c r="F6328" s="1143" t="str">
        <f t="shared" si="196"/>
        <v>02.09.06.03.061</v>
      </c>
      <c r="G6328" s="1144"/>
      <c r="H6328" s="1142" t="s">
        <v>6711</v>
      </c>
      <c r="J6328" s="1142" t="str">
        <f t="shared" si="197"/>
        <v>02.09.06.03.061 Major Surgery Set</v>
      </c>
    </row>
    <row r="6329" spans="1:10" x14ac:dyDescent="0.25">
      <c r="A6329" s="1142">
        <v>2</v>
      </c>
      <c r="B6329" s="1142">
        <v>9</v>
      </c>
      <c r="C6329" s="1142">
        <v>6</v>
      </c>
      <c r="D6329" s="1142">
        <v>3</v>
      </c>
      <c r="E6329" s="1142">
        <v>62</v>
      </c>
      <c r="F6329" s="1143" t="str">
        <f t="shared" si="196"/>
        <v>02.09.06.03.062</v>
      </c>
      <c r="G6329" s="1144"/>
      <c r="H6329" s="1142" t="s">
        <v>6712</v>
      </c>
      <c r="J6329" s="1142" t="str">
        <f t="shared" si="197"/>
        <v>02.09.06.03.062 Nephectomy Set</v>
      </c>
    </row>
    <row r="6330" spans="1:10" x14ac:dyDescent="0.25">
      <c r="A6330" s="1142">
        <v>2</v>
      </c>
      <c r="B6330" s="1142">
        <v>9</v>
      </c>
      <c r="C6330" s="1142">
        <v>6</v>
      </c>
      <c r="D6330" s="1142">
        <v>3</v>
      </c>
      <c r="E6330" s="1142">
        <v>63</v>
      </c>
      <c r="F6330" s="1143" t="str">
        <f t="shared" si="196"/>
        <v>02.09.06.03.063</v>
      </c>
      <c r="G6330" s="1144"/>
      <c r="H6330" s="1142" t="s">
        <v>6713</v>
      </c>
      <c r="J6330" s="1142" t="str">
        <f t="shared" si="197"/>
        <v>02.09.06.03.063 Circumcision Set</v>
      </c>
    </row>
    <row r="6331" spans="1:10" x14ac:dyDescent="0.25">
      <c r="A6331" s="1142">
        <v>2</v>
      </c>
      <c r="B6331" s="1142">
        <v>9</v>
      </c>
      <c r="C6331" s="1142">
        <v>6</v>
      </c>
      <c r="D6331" s="1142">
        <v>3</v>
      </c>
      <c r="E6331" s="1142">
        <v>64</v>
      </c>
      <c r="F6331" s="1143" t="str">
        <f t="shared" si="196"/>
        <v>02.09.06.03.064</v>
      </c>
      <c r="G6331" s="1144"/>
      <c r="H6331" s="1142" t="s">
        <v>6714</v>
      </c>
      <c r="J6331" s="1142" t="str">
        <f t="shared" si="197"/>
        <v>02.09.06.03.064 Orthopaedy Set</v>
      </c>
    </row>
    <row r="6332" spans="1:10" x14ac:dyDescent="0.25">
      <c r="A6332" s="1142">
        <v>2</v>
      </c>
      <c r="B6332" s="1142">
        <v>9</v>
      </c>
      <c r="C6332" s="1142">
        <v>6</v>
      </c>
      <c r="D6332" s="1142">
        <v>3</v>
      </c>
      <c r="E6332" s="1142">
        <v>65</v>
      </c>
      <c r="F6332" s="1143" t="str">
        <f t="shared" si="196"/>
        <v>02.09.06.03.065</v>
      </c>
      <c r="G6332" s="1144"/>
      <c r="H6332" s="1142" t="s">
        <v>6715</v>
      </c>
      <c r="J6332" s="1142" t="str">
        <f t="shared" si="197"/>
        <v>02.09.06.03.065 Pacium Set</v>
      </c>
    </row>
    <row r="6333" spans="1:10" x14ac:dyDescent="0.25">
      <c r="A6333" s="1142">
        <v>2</v>
      </c>
      <c r="B6333" s="1142">
        <v>9</v>
      </c>
      <c r="C6333" s="1142">
        <v>6</v>
      </c>
      <c r="D6333" s="1142">
        <v>3</v>
      </c>
      <c r="E6333" s="1142">
        <v>66</v>
      </c>
      <c r="F6333" s="1143" t="str">
        <f t="shared" si="196"/>
        <v>02.09.06.03.066</v>
      </c>
      <c r="G6333" s="1144"/>
      <c r="H6333" s="1142" t="s">
        <v>6716</v>
      </c>
      <c r="J6333" s="1142" t="str">
        <f t="shared" si="197"/>
        <v>02.09.06.03.066 Tracheotomy Set</v>
      </c>
    </row>
    <row r="6334" spans="1:10" x14ac:dyDescent="0.25">
      <c r="A6334" s="1142">
        <v>2</v>
      </c>
      <c r="B6334" s="1142">
        <v>9</v>
      </c>
      <c r="C6334" s="1142">
        <v>6</v>
      </c>
      <c r="D6334" s="1142">
        <v>3</v>
      </c>
      <c r="E6334" s="1142">
        <v>67</v>
      </c>
      <c r="F6334" s="1143" t="str">
        <f t="shared" si="196"/>
        <v>02.09.06.03.067</v>
      </c>
      <c r="G6334" s="1144"/>
      <c r="H6334" s="1142" t="s">
        <v>6717</v>
      </c>
      <c r="J6334" s="1142" t="str">
        <f t="shared" si="197"/>
        <v>02.09.06.03.067 Gastro Intestinal Set</v>
      </c>
    </row>
    <row r="6335" spans="1:10" x14ac:dyDescent="0.25">
      <c r="A6335" s="1142">
        <v>2</v>
      </c>
      <c r="B6335" s="1142">
        <v>9</v>
      </c>
      <c r="C6335" s="1142">
        <v>6</v>
      </c>
      <c r="D6335" s="1142">
        <v>3</v>
      </c>
      <c r="E6335" s="1142">
        <v>68</v>
      </c>
      <c r="F6335" s="1143" t="str">
        <f t="shared" si="196"/>
        <v>02.09.06.03.068</v>
      </c>
      <c r="G6335" s="1144"/>
      <c r="H6335" s="1142" t="s">
        <v>2718</v>
      </c>
      <c r="J6335" s="1142" t="str">
        <f t="shared" si="197"/>
        <v>02.09.06.03.068 Metal Catheter</v>
      </c>
    </row>
    <row r="6336" spans="1:10" x14ac:dyDescent="0.25">
      <c r="A6336" s="1142">
        <v>2</v>
      </c>
      <c r="B6336" s="1142">
        <v>9</v>
      </c>
      <c r="C6336" s="1142">
        <v>6</v>
      </c>
      <c r="D6336" s="1142">
        <v>3</v>
      </c>
      <c r="E6336" s="1142">
        <v>69</v>
      </c>
      <c r="F6336" s="1143" t="str">
        <f t="shared" si="196"/>
        <v>02.09.06.03.069</v>
      </c>
      <c r="G6336" s="1144"/>
      <c r="H6336" s="1142" t="s">
        <v>6718</v>
      </c>
      <c r="J6336" s="1142" t="str">
        <f t="shared" si="197"/>
        <v>02.09.06.03.069 Blood Exchange Set</v>
      </c>
    </row>
    <row r="6337" spans="1:10" x14ac:dyDescent="0.25">
      <c r="A6337" s="1142">
        <v>2</v>
      </c>
      <c r="B6337" s="1142">
        <v>9</v>
      </c>
      <c r="C6337" s="1142">
        <v>6</v>
      </c>
      <c r="D6337" s="1142">
        <v>3</v>
      </c>
      <c r="E6337" s="1142">
        <v>70</v>
      </c>
      <c r="F6337" s="1143" t="str">
        <f t="shared" si="196"/>
        <v>02.09.06.03.070</v>
      </c>
      <c r="G6337" s="1144"/>
      <c r="H6337" s="1142" t="s">
        <v>6719</v>
      </c>
      <c r="J6337" s="1142" t="str">
        <f t="shared" si="197"/>
        <v>02.09.06.03.070 Urology Set</v>
      </c>
    </row>
    <row r="6338" spans="1:10" x14ac:dyDescent="0.25">
      <c r="A6338" s="1142">
        <v>2</v>
      </c>
      <c r="B6338" s="1142">
        <v>9</v>
      </c>
      <c r="C6338" s="1142">
        <v>6</v>
      </c>
      <c r="D6338" s="1142">
        <v>3</v>
      </c>
      <c r="E6338" s="1142">
        <v>71</v>
      </c>
      <c r="F6338" s="1143" t="str">
        <f t="shared" si="196"/>
        <v>02.09.06.03.071</v>
      </c>
      <c r="G6338" s="1144"/>
      <c r="H6338" s="1142" t="s">
        <v>6720</v>
      </c>
      <c r="J6338" s="1142" t="str">
        <f t="shared" si="197"/>
        <v>02.09.06.03.071 Thyroldestomy Set</v>
      </c>
    </row>
    <row r="6339" spans="1:10" x14ac:dyDescent="0.25">
      <c r="A6339" s="1142">
        <v>2</v>
      </c>
      <c r="B6339" s="1142">
        <v>9</v>
      </c>
      <c r="C6339" s="1142">
        <v>6</v>
      </c>
      <c r="D6339" s="1142">
        <v>3</v>
      </c>
      <c r="E6339" s="1142">
        <v>72</v>
      </c>
      <c r="F6339" s="1143" t="str">
        <f t="shared" si="196"/>
        <v>02.09.06.03.072</v>
      </c>
      <c r="G6339" s="1144"/>
      <c r="H6339" s="1142" t="s">
        <v>6721</v>
      </c>
      <c r="J6339" s="1142" t="str">
        <f t="shared" si="197"/>
        <v>02.09.06.03.072 Operation</v>
      </c>
    </row>
    <row r="6340" spans="1:10" x14ac:dyDescent="0.25">
      <c r="A6340" s="1142">
        <v>2</v>
      </c>
      <c r="B6340" s="1142">
        <v>9</v>
      </c>
      <c r="C6340" s="1142">
        <v>6</v>
      </c>
      <c r="D6340" s="1142">
        <v>3</v>
      </c>
      <c r="E6340" s="1142">
        <v>73</v>
      </c>
      <c r="F6340" s="1143" t="str">
        <f t="shared" ref="F6340:F6403" si="198">IF(A6340&lt;&gt;"",RIGHT("0"&amp;A6340,2)&amp;"."&amp;RIGHT("0"&amp;B6340,2)&amp;"."&amp;RIGHT("0"&amp;C6340,2)&amp;"."&amp;RIGHT("0"&amp;D6340,2)&amp;"."&amp;IF(LEN(E6340)&lt;3,RIGHT("00"&amp;E6340,3),E6340),"")</f>
        <v>02.09.06.03.073</v>
      </c>
      <c r="G6340" s="1144"/>
      <c r="H6340" s="1142" t="s">
        <v>6722</v>
      </c>
      <c r="J6340" s="1142" t="str">
        <f t="shared" ref="J6340:J6403" si="199">F6340&amp;" "&amp;H6340</f>
        <v>02.09.06.03.073 Klinik Nuklir Lain-lain</v>
      </c>
    </row>
    <row r="6341" spans="1:10" x14ac:dyDescent="0.25">
      <c r="A6341" s="1142">
        <v>2</v>
      </c>
      <c r="B6341" s="1142">
        <v>9</v>
      </c>
      <c r="C6341" s="1142">
        <v>6</v>
      </c>
      <c r="D6341" s="1142">
        <v>4</v>
      </c>
      <c r="E6341" s="1142">
        <v>1</v>
      </c>
      <c r="F6341" s="1143" t="str">
        <f t="shared" si="198"/>
        <v>02.09.06.04.001</v>
      </c>
      <c r="G6341" s="1144"/>
      <c r="H6341" s="1142" t="s">
        <v>6723</v>
      </c>
      <c r="J6341" s="1142" t="str">
        <f t="shared" si="199"/>
        <v>02.09.06.04.001 Earth Conductivity Probe</v>
      </c>
    </row>
    <row r="6342" spans="1:10" x14ac:dyDescent="0.25">
      <c r="A6342" s="1142">
        <v>2</v>
      </c>
      <c r="B6342" s="1142">
        <v>9</v>
      </c>
      <c r="C6342" s="1142">
        <v>6</v>
      </c>
      <c r="D6342" s="1142">
        <v>4</v>
      </c>
      <c r="E6342" s="1142">
        <v>2</v>
      </c>
      <c r="F6342" s="1143" t="str">
        <f t="shared" si="198"/>
        <v>02.09.06.04.002</v>
      </c>
      <c r="G6342" s="1144"/>
      <c r="H6342" s="1142" t="s">
        <v>6724</v>
      </c>
      <c r="J6342" s="1142" t="str">
        <f t="shared" si="199"/>
        <v>02.09.06.04.002 Earth  Resistivity Device</v>
      </c>
    </row>
    <row r="6343" spans="1:10" x14ac:dyDescent="0.25">
      <c r="A6343" s="1142">
        <v>2</v>
      </c>
      <c r="B6343" s="1142">
        <v>9</v>
      </c>
      <c r="C6343" s="1142">
        <v>6</v>
      </c>
      <c r="D6343" s="1142">
        <v>4</v>
      </c>
      <c r="E6343" s="1142">
        <v>3</v>
      </c>
      <c r="F6343" s="1143" t="str">
        <f t="shared" si="198"/>
        <v>02.09.06.04.003</v>
      </c>
      <c r="G6343" s="1144"/>
      <c r="H6343" s="1142" t="s">
        <v>6725</v>
      </c>
      <c r="J6343" s="1142" t="str">
        <f t="shared" si="199"/>
        <v>02.09.06.04.003 Soil Premeammeter</v>
      </c>
    </row>
    <row r="6344" spans="1:10" x14ac:dyDescent="0.25">
      <c r="A6344" s="1142">
        <v>2</v>
      </c>
      <c r="B6344" s="1142">
        <v>9</v>
      </c>
      <c r="C6344" s="1142">
        <v>6</v>
      </c>
      <c r="D6344" s="1142">
        <v>4</v>
      </c>
      <c r="E6344" s="1142">
        <v>4</v>
      </c>
      <c r="F6344" s="1143" t="str">
        <f t="shared" si="198"/>
        <v>02.09.06.04.004</v>
      </c>
      <c r="G6344" s="1144"/>
      <c r="H6344" s="1142" t="s">
        <v>6726</v>
      </c>
      <c r="J6344" s="1142" t="str">
        <f t="shared" si="199"/>
        <v>02.09.06.04.004 Electro Magnetic Prospecting Device</v>
      </c>
    </row>
    <row r="6345" spans="1:10" x14ac:dyDescent="0.25">
      <c r="A6345" s="1142">
        <v>2</v>
      </c>
      <c r="B6345" s="1142">
        <v>9</v>
      </c>
      <c r="C6345" s="1142">
        <v>6</v>
      </c>
      <c r="D6345" s="1142">
        <v>4</v>
      </c>
      <c r="E6345" s="1142">
        <v>5</v>
      </c>
      <c r="F6345" s="1143" t="str">
        <f t="shared" si="198"/>
        <v>02.09.06.04.005</v>
      </c>
      <c r="G6345" s="1144"/>
      <c r="H6345" s="1142" t="s">
        <v>6727</v>
      </c>
      <c r="J6345" s="1142" t="str">
        <f t="shared" si="199"/>
        <v>02.09.06.04.005 Induced Polarrization Soll Resisility Meter</v>
      </c>
    </row>
    <row r="6346" spans="1:10" x14ac:dyDescent="0.25">
      <c r="A6346" s="1142">
        <v>2</v>
      </c>
      <c r="B6346" s="1142">
        <v>9</v>
      </c>
      <c r="C6346" s="1142">
        <v>6</v>
      </c>
      <c r="D6346" s="1142">
        <v>4</v>
      </c>
      <c r="E6346" s="1142">
        <v>6</v>
      </c>
      <c r="F6346" s="1143" t="str">
        <f t="shared" si="198"/>
        <v>02.09.06.04.006</v>
      </c>
      <c r="G6346" s="1144"/>
      <c r="H6346" s="1142" t="s">
        <v>6728</v>
      </c>
      <c r="J6346" s="1142" t="str">
        <f t="shared" si="199"/>
        <v>02.09.06.04.006 Trio Multichannel Seismic Refraction System</v>
      </c>
    </row>
    <row r="6347" spans="1:10" x14ac:dyDescent="0.25">
      <c r="A6347" s="1142">
        <v>2</v>
      </c>
      <c r="B6347" s="1142">
        <v>9</v>
      </c>
      <c r="C6347" s="1142">
        <v>6</v>
      </c>
      <c r="D6347" s="1142">
        <v>4</v>
      </c>
      <c r="E6347" s="1142">
        <v>7</v>
      </c>
      <c r="F6347" s="1143" t="str">
        <f t="shared" si="198"/>
        <v>02.09.06.04.007</v>
      </c>
      <c r="G6347" s="1144"/>
      <c r="H6347" s="1142" t="s">
        <v>6729</v>
      </c>
      <c r="J6347" s="1142" t="str">
        <f t="shared" si="199"/>
        <v>02.09.06.04.007 Soil Moinsture and Density Gauge</v>
      </c>
    </row>
    <row r="6348" spans="1:10" x14ac:dyDescent="0.25">
      <c r="A6348" s="1142">
        <v>2</v>
      </c>
      <c r="B6348" s="1142">
        <v>9</v>
      </c>
      <c r="C6348" s="1142">
        <v>6</v>
      </c>
      <c r="D6348" s="1142">
        <v>4</v>
      </c>
      <c r="E6348" s="1142">
        <v>8</v>
      </c>
      <c r="F6348" s="1143" t="str">
        <f t="shared" si="198"/>
        <v>02.09.06.04.008</v>
      </c>
      <c r="G6348" s="1144"/>
      <c r="H6348" s="1142" t="s">
        <v>6730</v>
      </c>
      <c r="J6348" s="1142" t="str">
        <f t="shared" si="199"/>
        <v>02.09.06.04.008 Field Pore Pressure Measuring Device</v>
      </c>
    </row>
    <row r="6349" spans="1:10" x14ac:dyDescent="0.25">
      <c r="A6349" s="1142">
        <v>2</v>
      </c>
      <c r="B6349" s="1142">
        <v>9</v>
      </c>
      <c r="C6349" s="1142">
        <v>6</v>
      </c>
      <c r="D6349" s="1142">
        <v>4</v>
      </c>
      <c r="E6349" s="1142">
        <v>9</v>
      </c>
      <c r="F6349" s="1143" t="str">
        <f t="shared" si="198"/>
        <v>02.09.06.04.009</v>
      </c>
      <c r="G6349" s="1144"/>
      <c r="H6349" s="1142" t="s">
        <v>6731</v>
      </c>
      <c r="J6349" s="1142" t="str">
        <f t="shared" si="199"/>
        <v>02.09.06.04.009 Falling Cone Panator Meter</v>
      </c>
    </row>
    <row r="6350" spans="1:10" x14ac:dyDescent="0.25">
      <c r="A6350" s="1142">
        <v>2</v>
      </c>
      <c r="B6350" s="1142">
        <v>9</v>
      </c>
      <c r="C6350" s="1142">
        <v>6</v>
      </c>
      <c r="D6350" s="1142">
        <v>4</v>
      </c>
      <c r="E6350" s="1142">
        <v>10</v>
      </c>
      <c r="F6350" s="1143" t="str">
        <f t="shared" si="198"/>
        <v>02.09.06.04.010</v>
      </c>
      <c r="G6350" s="1144"/>
      <c r="H6350" s="1142" t="s">
        <v>6732</v>
      </c>
      <c r="J6350" s="1142" t="str">
        <f t="shared" si="199"/>
        <v>02.09.06.04.010 Consolidation Tester</v>
      </c>
    </row>
    <row r="6351" spans="1:10" x14ac:dyDescent="0.25">
      <c r="A6351" s="1142">
        <v>2</v>
      </c>
      <c r="B6351" s="1142">
        <v>9</v>
      </c>
      <c r="C6351" s="1142">
        <v>6</v>
      </c>
      <c r="D6351" s="1142">
        <v>4</v>
      </c>
      <c r="E6351" s="1142">
        <v>11</v>
      </c>
      <c r="F6351" s="1143" t="str">
        <f t="shared" si="198"/>
        <v>02.09.06.04.011</v>
      </c>
      <c r="G6351" s="1144"/>
      <c r="H6351" s="1142" t="s">
        <v>6733</v>
      </c>
      <c r="J6351" s="1142" t="str">
        <f t="shared" si="199"/>
        <v>02.09.06.04.011 Penetrograph</v>
      </c>
    </row>
    <row r="6352" spans="1:10" x14ac:dyDescent="0.25">
      <c r="A6352" s="1142">
        <v>2</v>
      </c>
      <c r="B6352" s="1142">
        <v>9</v>
      </c>
      <c r="C6352" s="1142">
        <v>6</v>
      </c>
      <c r="D6352" s="1142">
        <v>4</v>
      </c>
      <c r="E6352" s="1142">
        <v>12</v>
      </c>
      <c r="F6352" s="1143" t="str">
        <f t="shared" si="198"/>
        <v>02.09.06.04.012</v>
      </c>
      <c r="G6352" s="1144"/>
      <c r="H6352" s="1142" t="s">
        <v>6734</v>
      </c>
      <c r="J6352" s="1142" t="str">
        <f t="shared" si="199"/>
        <v>02.09.06.04.012 Hand Penetro Meter</v>
      </c>
    </row>
    <row r="6353" spans="1:10" x14ac:dyDescent="0.25">
      <c r="A6353" s="1142">
        <v>2</v>
      </c>
      <c r="B6353" s="1142">
        <v>9</v>
      </c>
      <c r="C6353" s="1142">
        <v>6</v>
      </c>
      <c r="D6353" s="1142">
        <v>4</v>
      </c>
      <c r="E6353" s="1142">
        <v>13</v>
      </c>
      <c r="F6353" s="1143" t="str">
        <f t="shared" si="198"/>
        <v>02.09.06.04.013</v>
      </c>
      <c r="G6353" s="1144"/>
      <c r="H6353" s="1142" t="s">
        <v>6735</v>
      </c>
      <c r="J6353" s="1142" t="str">
        <f t="shared" si="199"/>
        <v>02.09.06.04.013 PF Meter</v>
      </c>
    </row>
    <row r="6354" spans="1:10" x14ac:dyDescent="0.25">
      <c r="A6354" s="1142">
        <v>2</v>
      </c>
      <c r="B6354" s="1142">
        <v>9</v>
      </c>
      <c r="C6354" s="1142">
        <v>6</v>
      </c>
      <c r="D6354" s="1142">
        <v>4</v>
      </c>
      <c r="E6354" s="1142">
        <v>14</v>
      </c>
      <c r="F6354" s="1143" t="str">
        <f t="shared" si="198"/>
        <v>02.09.06.04.014</v>
      </c>
      <c r="G6354" s="1144"/>
      <c r="H6354" s="1142" t="s">
        <v>6736</v>
      </c>
      <c r="J6354" s="1142" t="str">
        <f t="shared" si="199"/>
        <v>02.09.06.04.014 Soil PH Meter</v>
      </c>
    </row>
    <row r="6355" spans="1:10" x14ac:dyDescent="0.25">
      <c r="A6355" s="1142">
        <v>2</v>
      </c>
      <c r="B6355" s="1142">
        <v>9</v>
      </c>
      <c r="C6355" s="1142">
        <v>6</v>
      </c>
      <c r="D6355" s="1142">
        <v>4</v>
      </c>
      <c r="E6355" s="1142">
        <v>15</v>
      </c>
      <c r="F6355" s="1143" t="str">
        <f t="shared" si="198"/>
        <v>02.09.06.04.015</v>
      </c>
      <c r="G6355" s="1144"/>
      <c r="H6355" s="1142" t="s">
        <v>6737</v>
      </c>
      <c r="J6355" s="1142" t="str">
        <f t="shared" si="199"/>
        <v>02.09.06.04.015 Vacuum Air Picnometer</v>
      </c>
    </row>
    <row r="6356" spans="1:10" x14ac:dyDescent="0.25">
      <c r="A6356" s="1142">
        <v>2</v>
      </c>
      <c r="B6356" s="1142">
        <v>9</v>
      </c>
      <c r="C6356" s="1142">
        <v>6</v>
      </c>
      <c r="D6356" s="1142">
        <v>4</v>
      </c>
      <c r="E6356" s="1142">
        <v>16</v>
      </c>
      <c r="F6356" s="1143" t="str">
        <f t="shared" si="198"/>
        <v>02.09.06.04.016</v>
      </c>
      <c r="G6356" s="1144"/>
      <c r="H6356" s="1142" t="s">
        <v>6738</v>
      </c>
      <c r="J6356" s="1142" t="str">
        <f t="shared" si="199"/>
        <v>02.09.06.04.016 Steroscope</v>
      </c>
    </row>
    <row r="6357" spans="1:10" x14ac:dyDescent="0.25">
      <c r="A6357" s="1142">
        <v>2</v>
      </c>
      <c r="B6357" s="1142">
        <v>9</v>
      </c>
      <c r="C6357" s="1142">
        <v>6</v>
      </c>
      <c r="D6357" s="1142">
        <v>4</v>
      </c>
      <c r="E6357" s="1142">
        <v>17</v>
      </c>
      <c r="F6357" s="1143" t="str">
        <f t="shared" si="198"/>
        <v>02.09.06.04.017</v>
      </c>
      <c r="G6357" s="1144"/>
      <c r="H6357" s="1142" t="s">
        <v>6739</v>
      </c>
      <c r="J6357" s="1142" t="str">
        <f t="shared" si="199"/>
        <v>02.09.06.04.017 Pocket Altimeter</v>
      </c>
    </row>
    <row r="6358" spans="1:10" x14ac:dyDescent="0.25">
      <c r="A6358" s="1142">
        <v>2</v>
      </c>
      <c r="B6358" s="1142">
        <v>9</v>
      </c>
      <c r="C6358" s="1142">
        <v>6</v>
      </c>
      <c r="D6358" s="1142">
        <v>4</v>
      </c>
      <c r="E6358" s="1142">
        <v>18</v>
      </c>
      <c r="F6358" s="1143" t="str">
        <f t="shared" si="198"/>
        <v>02.09.06.04.018</v>
      </c>
      <c r="G6358" s="1144"/>
      <c r="H6358" s="1142" t="s">
        <v>6740</v>
      </c>
      <c r="J6358" s="1142" t="str">
        <f t="shared" si="199"/>
        <v>02.09.06.04.018 Optical Clinometer</v>
      </c>
    </row>
    <row r="6359" spans="1:10" x14ac:dyDescent="0.25">
      <c r="A6359" s="1142">
        <v>2</v>
      </c>
      <c r="B6359" s="1142">
        <v>9</v>
      </c>
      <c r="C6359" s="1142">
        <v>6</v>
      </c>
      <c r="D6359" s="1142">
        <v>4</v>
      </c>
      <c r="E6359" s="1142">
        <v>19</v>
      </c>
      <c r="F6359" s="1143" t="str">
        <f t="shared" si="198"/>
        <v>02.09.06.04.019</v>
      </c>
      <c r="G6359" s="1144"/>
      <c r="H6359" s="1142" t="s">
        <v>6741</v>
      </c>
      <c r="J6359" s="1142" t="str">
        <f t="shared" si="199"/>
        <v>02.09.06.04.019 Range Finder</v>
      </c>
    </row>
    <row r="6360" spans="1:10" x14ac:dyDescent="0.25">
      <c r="A6360" s="1142">
        <v>2</v>
      </c>
      <c r="B6360" s="1142">
        <v>9</v>
      </c>
      <c r="C6360" s="1142">
        <v>6</v>
      </c>
      <c r="D6360" s="1142">
        <v>4</v>
      </c>
      <c r="E6360" s="1142">
        <v>20</v>
      </c>
      <c r="F6360" s="1143" t="str">
        <f t="shared" si="198"/>
        <v>02.09.06.04.020</v>
      </c>
      <c r="G6360" s="1144"/>
      <c r="H6360" s="1142" t="s">
        <v>6742</v>
      </c>
      <c r="J6360" s="1142" t="str">
        <f t="shared" si="199"/>
        <v>02.09.06.04.020 Table Techeometer</v>
      </c>
    </row>
    <row r="6361" spans="1:10" x14ac:dyDescent="0.25">
      <c r="A6361" s="1142">
        <v>2</v>
      </c>
      <c r="B6361" s="1142">
        <v>9</v>
      </c>
      <c r="C6361" s="1142">
        <v>6</v>
      </c>
      <c r="D6361" s="1142">
        <v>4</v>
      </c>
      <c r="E6361" s="1142">
        <v>21</v>
      </c>
      <c r="F6361" s="1143" t="str">
        <f t="shared" si="198"/>
        <v>02.09.06.04.021</v>
      </c>
      <c r="G6361" s="1144"/>
      <c r="H6361" s="1142" t="s">
        <v>6743</v>
      </c>
      <c r="J6361" s="1142" t="str">
        <f t="shared" si="199"/>
        <v>02.09.06.04.021 Theodolite</v>
      </c>
    </row>
    <row r="6362" spans="1:10" x14ac:dyDescent="0.25">
      <c r="A6362" s="1142">
        <v>2</v>
      </c>
      <c r="B6362" s="1142">
        <v>9</v>
      </c>
      <c r="C6362" s="1142">
        <v>6</v>
      </c>
      <c r="D6362" s="1142">
        <v>4</v>
      </c>
      <c r="E6362" s="1142">
        <v>22</v>
      </c>
      <c r="F6362" s="1143" t="str">
        <f t="shared" si="198"/>
        <v>02.09.06.04.022</v>
      </c>
      <c r="G6362" s="1144"/>
      <c r="H6362" s="1142" t="s">
        <v>6744</v>
      </c>
      <c r="J6362" s="1142" t="str">
        <f t="shared" si="199"/>
        <v>02.09.06.04.022 Water Pass</v>
      </c>
    </row>
    <row r="6363" spans="1:10" x14ac:dyDescent="0.25">
      <c r="A6363" s="1142">
        <v>2</v>
      </c>
      <c r="B6363" s="1142">
        <v>9</v>
      </c>
      <c r="C6363" s="1142">
        <v>6</v>
      </c>
      <c r="D6363" s="1142">
        <v>4</v>
      </c>
      <c r="E6363" s="1142">
        <v>23</v>
      </c>
      <c r="F6363" s="1143" t="str">
        <f t="shared" si="198"/>
        <v>02.09.06.04.023</v>
      </c>
      <c r="G6363" s="1144"/>
      <c r="H6363" s="1142" t="s">
        <v>6745</v>
      </c>
      <c r="J6363" s="1142" t="str">
        <f t="shared" si="199"/>
        <v>02.09.06.04.023 Geological Compas</v>
      </c>
    </row>
    <row r="6364" spans="1:10" x14ac:dyDescent="0.25">
      <c r="A6364" s="1142">
        <v>2</v>
      </c>
      <c r="B6364" s="1142">
        <v>9</v>
      </c>
      <c r="C6364" s="1142">
        <v>6</v>
      </c>
      <c r="D6364" s="1142">
        <v>4</v>
      </c>
      <c r="E6364" s="1142">
        <v>24</v>
      </c>
      <c r="F6364" s="1143" t="str">
        <f t="shared" si="198"/>
        <v>02.09.06.04.024</v>
      </c>
      <c r="G6364" s="1144"/>
      <c r="H6364" s="1142" t="s">
        <v>6746</v>
      </c>
      <c r="J6364" s="1142" t="str">
        <f t="shared" si="199"/>
        <v>02.09.06.04.024 Tripod Compas</v>
      </c>
    </row>
    <row r="6365" spans="1:10" x14ac:dyDescent="0.25">
      <c r="A6365" s="1142">
        <v>2</v>
      </c>
      <c r="B6365" s="1142">
        <v>9</v>
      </c>
      <c r="C6365" s="1142">
        <v>6</v>
      </c>
      <c r="D6365" s="1142">
        <v>4</v>
      </c>
      <c r="E6365" s="1142">
        <v>25</v>
      </c>
      <c r="F6365" s="1143" t="str">
        <f t="shared" si="198"/>
        <v>02.09.06.04.025</v>
      </c>
      <c r="G6365" s="1144"/>
      <c r="H6365" s="1142" t="s">
        <v>6747</v>
      </c>
      <c r="J6365" s="1142" t="str">
        <f t="shared" si="199"/>
        <v>02.09.06.04.025 Car Compas</v>
      </c>
    </row>
    <row r="6366" spans="1:10" x14ac:dyDescent="0.25">
      <c r="A6366" s="1142">
        <v>2</v>
      </c>
      <c r="B6366" s="1142">
        <v>9</v>
      </c>
      <c r="C6366" s="1142">
        <v>6</v>
      </c>
      <c r="D6366" s="1142">
        <v>4</v>
      </c>
      <c r="E6366" s="1142">
        <v>26</v>
      </c>
      <c r="F6366" s="1143" t="str">
        <f t="shared" si="198"/>
        <v>02.09.06.04.026</v>
      </c>
      <c r="G6366" s="1144"/>
      <c r="H6366" s="1142" t="s">
        <v>3639</v>
      </c>
      <c r="J6366" s="1142" t="str">
        <f t="shared" si="199"/>
        <v>02.09.06.04.026 Water Current Meter</v>
      </c>
    </row>
    <row r="6367" spans="1:10" x14ac:dyDescent="0.25">
      <c r="A6367" s="1142">
        <v>2</v>
      </c>
      <c r="B6367" s="1142">
        <v>9</v>
      </c>
      <c r="C6367" s="1142">
        <v>6</v>
      </c>
      <c r="D6367" s="1142">
        <v>4</v>
      </c>
      <c r="E6367" s="1142">
        <v>27</v>
      </c>
      <c r="F6367" s="1143" t="str">
        <f t="shared" si="198"/>
        <v>02.09.06.04.027</v>
      </c>
      <c r="G6367" s="1144"/>
      <c r="H6367" s="1142" t="s">
        <v>6748</v>
      </c>
      <c r="J6367" s="1142" t="str">
        <f t="shared" si="199"/>
        <v>02.09.06.04.027 Horizontal/Vertical Water Level Recorder</v>
      </c>
    </row>
    <row r="6368" spans="1:10" x14ac:dyDescent="0.25">
      <c r="A6368" s="1142">
        <v>2</v>
      </c>
      <c r="B6368" s="1142">
        <v>9</v>
      </c>
      <c r="C6368" s="1142">
        <v>6</v>
      </c>
      <c r="D6368" s="1142">
        <v>4</v>
      </c>
      <c r="E6368" s="1142">
        <v>28</v>
      </c>
      <c r="F6368" s="1143" t="str">
        <f t="shared" si="198"/>
        <v>02.09.06.04.028</v>
      </c>
      <c r="G6368" s="1144"/>
      <c r="H6368" s="1142" t="s">
        <v>6749</v>
      </c>
      <c r="J6368" s="1142" t="str">
        <f t="shared" si="199"/>
        <v>02.09.06.04.028 Tape Water Level Indicator</v>
      </c>
    </row>
    <row r="6369" spans="1:10" x14ac:dyDescent="0.25">
      <c r="A6369" s="1142">
        <v>2</v>
      </c>
      <c r="B6369" s="1142">
        <v>9</v>
      </c>
      <c r="C6369" s="1142">
        <v>6</v>
      </c>
      <c r="D6369" s="1142">
        <v>4</v>
      </c>
      <c r="E6369" s="1142">
        <v>29</v>
      </c>
      <c r="F6369" s="1143" t="str">
        <f t="shared" si="198"/>
        <v>02.09.06.04.029</v>
      </c>
      <c r="G6369" s="1144"/>
      <c r="H6369" s="1142" t="s">
        <v>6750</v>
      </c>
      <c r="J6369" s="1142" t="str">
        <f t="shared" si="199"/>
        <v>02.09.06.04.029 Water Wlectrolysys for Tritium Analysis</v>
      </c>
    </row>
    <row r="6370" spans="1:10" x14ac:dyDescent="0.25">
      <c r="A6370" s="1142">
        <v>2</v>
      </c>
      <c r="B6370" s="1142">
        <v>9</v>
      </c>
      <c r="C6370" s="1142">
        <v>6</v>
      </c>
      <c r="D6370" s="1142">
        <v>4</v>
      </c>
      <c r="E6370" s="1142">
        <v>30</v>
      </c>
      <c r="F6370" s="1143" t="str">
        <f t="shared" si="198"/>
        <v>02.09.06.04.030</v>
      </c>
      <c r="G6370" s="1144"/>
      <c r="H6370" s="1142" t="s">
        <v>6751</v>
      </c>
      <c r="J6370" s="1142" t="str">
        <f t="shared" si="199"/>
        <v>02.09.06.04.030 Gamma Logging Unit</v>
      </c>
    </row>
    <row r="6371" spans="1:10" x14ac:dyDescent="0.25">
      <c r="A6371" s="1142">
        <v>2</v>
      </c>
      <c r="B6371" s="1142">
        <v>9</v>
      </c>
      <c r="C6371" s="1142">
        <v>6</v>
      </c>
      <c r="D6371" s="1142">
        <v>4</v>
      </c>
      <c r="E6371" s="1142">
        <v>31</v>
      </c>
      <c r="F6371" s="1143" t="str">
        <f t="shared" si="198"/>
        <v>02.09.06.04.031</v>
      </c>
      <c r="G6371" s="1144"/>
      <c r="H6371" s="1142" t="s">
        <v>6752</v>
      </c>
      <c r="J6371" s="1142" t="str">
        <f t="shared" si="199"/>
        <v>02.09.06.04.031 Geological Hammer</v>
      </c>
    </row>
    <row r="6372" spans="1:10" x14ac:dyDescent="0.25">
      <c r="A6372" s="1142">
        <v>2</v>
      </c>
      <c r="B6372" s="1142">
        <v>9</v>
      </c>
      <c r="C6372" s="1142">
        <v>6</v>
      </c>
      <c r="D6372" s="1142">
        <v>4</v>
      </c>
      <c r="E6372" s="1142">
        <v>32</v>
      </c>
      <c r="F6372" s="1143" t="str">
        <f t="shared" si="198"/>
        <v>02.09.06.04.032</v>
      </c>
      <c r="G6372" s="1144"/>
      <c r="H6372" s="1142" t="s">
        <v>6753</v>
      </c>
      <c r="J6372" s="1142" t="str">
        <f t="shared" si="199"/>
        <v>02.09.06.04.032 Scoop</v>
      </c>
    </row>
    <row r="6373" spans="1:10" x14ac:dyDescent="0.25">
      <c r="A6373" s="1142">
        <v>2</v>
      </c>
      <c r="B6373" s="1142">
        <v>9</v>
      </c>
      <c r="C6373" s="1142">
        <v>6</v>
      </c>
      <c r="D6373" s="1142">
        <v>4</v>
      </c>
      <c r="E6373" s="1142">
        <v>33</v>
      </c>
      <c r="F6373" s="1143" t="str">
        <f t="shared" si="198"/>
        <v>02.09.06.04.033</v>
      </c>
      <c r="G6373" s="1144"/>
      <c r="H6373" s="1142" t="s">
        <v>6754</v>
      </c>
      <c r="J6373" s="1142" t="str">
        <f t="shared" si="199"/>
        <v>02.09.06.04.033 Peralatan Hidrologi Lain-lain</v>
      </c>
    </row>
    <row r="6374" spans="1:10" x14ac:dyDescent="0.25">
      <c r="A6374" s="1142">
        <v>2</v>
      </c>
      <c r="B6374" s="1142">
        <v>9</v>
      </c>
      <c r="C6374" s="1142">
        <v>7</v>
      </c>
      <c r="D6374" s="1142">
        <v>1</v>
      </c>
      <c r="E6374" s="1142">
        <v>1</v>
      </c>
      <c r="F6374" s="1143" t="str">
        <f t="shared" si="198"/>
        <v>02.09.07.01.001</v>
      </c>
      <c r="G6374" s="1144"/>
      <c r="H6374" s="1142" t="s">
        <v>6755</v>
      </c>
      <c r="J6374" s="1142" t="str">
        <f t="shared" si="199"/>
        <v>02.09.07.01.001 DO Meter</v>
      </c>
    </row>
    <row r="6375" spans="1:10" x14ac:dyDescent="0.25">
      <c r="A6375" s="1142">
        <v>2</v>
      </c>
      <c r="B6375" s="1142">
        <v>9</v>
      </c>
      <c r="C6375" s="1142">
        <v>7</v>
      </c>
      <c r="D6375" s="1142">
        <v>1</v>
      </c>
      <c r="E6375" s="1142">
        <v>2</v>
      </c>
      <c r="F6375" s="1143" t="str">
        <f t="shared" si="198"/>
        <v>02.09.07.01.002</v>
      </c>
      <c r="G6375" s="1144"/>
      <c r="H6375" s="1142" t="s">
        <v>3592</v>
      </c>
      <c r="J6375" s="1142" t="str">
        <f t="shared" si="199"/>
        <v>02.09.07.01.002 Conductivity Meter</v>
      </c>
    </row>
    <row r="6376" spans="1:10" x14ac:dyDescent="0.25">
      <c r="A6376" s="1142">
        <v>2</v>
      </c>
      <c r="B6376" s="1142">
        <v>9</v>
      </c>
      <c r="C6376" s="1142">
        <v>7</v>
      </c>
      <c r="D6376" s="1142">
        <v>1</v>
      </c>
      <c r="E6376" s="1142">
        <v>3</v>
      </c>
      <c r="F6376" s="1143" t="str">
        <f t="shared" si="198"/>
        <v>02.09.07.01.003</v>
      </c>
      <c r="G6376" s="1144"/>
      <c r="H6376" s="1142" t="s">
        <v>6756</v>
      </c>
      <c r="J6376" s="1142" t="str">
        <f t="shared" si="199"/>
        <v>02.09.07.01.003 Salino meter</v>
      </c>
    </row>
    <row r="6377" spans="1:10" x14ac:dyDescent="0.25">
      <c r="A6377" s="1142">
        <v>2</v>
      </c>
      <c r="B6377" s="1142">
        <v>9</v>
      </c>
      <c r="C6377" s="1142">
        <v>7</v>
      </c>
      <c r="D6377" s="1142">
        <v>1</v>
      </c>
      <c r="E6377" s="1142">
        <v>4</v>
      </c>
      <c r="F6377" s="1143" t="str">
        <f t="shared" si="198"/>
        <v>02.09.07.01.004</v>
      </c>
      <c r="G6377" s="1144"/>
      <c r="H6377" s="1142" t="s">
        <v>6757</v>
      </c>
      <c r="J6377" s="1142" t="str">
        <f t="shared" si="199"/>
        <v>02.09.07.01.004 TOC Analyzer</v>
      </c>
    </row>
    <row r="6378" spans="1:10" x14ac:dyDescent="0.25">
      <c r="A6378" s="1142">
        <v>2</v>
      </c>
      <c r="B6378" s="1142">
        <v>9</v>
      </c>
      <c r="C6378" s="1142">
        <v>7</v>
      </c>
      <c r="D6378" s="1142">
        <v>1</v>
      </c>
      <c r="E6378" s="1142">
        <v>5</v>
      </c>
      <c r="F6378" s="1143" t="str">
        <f t="shared" si="198"/>
        <v>02.09.07.01.005</v>
      </c>
      <c r="G6378" s="1144"/>
      <c r="H6378" s="1142" t="s">
        <v>6758</v>
      </c>
      <c r="J6378" s="1142" t="str">
        <f t="shared" si="199"/>
        <v>02.09.07.01.005 Oil Analyzer</v>
      </c>
    </row>
    <row r="6379" spans="1:10" x14ac:dyDescent="0.25">
      <c r="A6379" s="1142">
        <v>2</v>
      </c>
      <c r="B6379" s="1142">
        <v>9</v>
      </c>
      <c r="C6379" s="1142">
        <v>7</v>
      </c>
      <c r="D6379" s="1142">
        <v>1</v>
      </c>
      <c r="E6379" s="1142">
        <v>6</v>
      </c>
      <c r="F6379" s="1143" t="str">
        <f t="shared" si="198"/>
        <v>02.09.07.01.006</v>
      </c>
      <c r="G6379" s="1144"/>
      <c r="H6379" s="1142" t="s">
        <v>6759</v>
      </c>
      <c r="J6379" s="1142" t="str">
        <f t="shared" si="199"/>
        <v>02.09.07.01.006 Klorin Meter</v>
      </c>
    </row>
    <row r="6380" spans="1:10" x14ac:dyDescent="0.25">
      <c r="A6380" s="1142">
        <v>2</v>
      </c>
      <c r="B6380" s="1142">
        <v>9</v>
      </c>
      <c r="C6380" s="1142">
        <v>7</v>
      </c>
      <c r="D6380" s="1142">
        <v>1</v>
      </c>
      <c r="E6380" s="1142">
        <v>7</v>
      </c>
      <c r="F6380" s="1143" t="str">
        <f t="shared" si="198"/>
        <v>02.09.07.01.007</v>
      </c>
      <c r="G6380" s="1144"/>
      <c r="H6380" s="1142" t="s">
        <v>6760</v>
      </c>
      <c r="J6380" s="1142" t="str">
        <f t="shared" si="199"/>
        <v>02.09.07.01.007 Turbidi Meter</v>
      </c>
    </row>
    <row r="6381" spans="1:10" x14ac:dyDescent="0.25">
      <c r="A6381" s="1142">
        <v>2</v>
      </c>
      <c r="B6381" s="1142">
        <v>9</v>
      </c>
      <c r="C6381" s="1142">
        <v>7</v>
      </c>
      <c r="D6381" s="1142">
        <v>1</v>
      </c>
      <c r="E6381" s="1142">
        <v>8</v>
      </c>
      <c r="F6381" s="1143" t="str">
        <f t="shared" si="198"/>
        <v>02.09.07.01.008</v>
      </c>
      <c r="G6381" s="1144"/>
      <c r="H6381" s="1142" t="s">
        <v>6761</v>
      </c>
      <c r="J6381" s="1142" t="str">
        <f t="shared" si="199"/>
        <v>02.09.07.01.008 Water Quality Analyzer System</v>
      </c>
    </row>
    <row r="6382" spans="1:10" x14ac:dyDescent="0.25">
      <c r="A6382" s="1142">
        <v>2</v>
      </c>
      <c r="B6382" s="1142">
        <v>9</v>
      </c>
      <c r="C6382" s="1142">
        <v>7</v>
      </c>
      <c r="D6382" s="1142">
        <v>1</v>
      </c>
      <c r="E6382" s="1142">
        <v>9</v>
      </c>
      <c r="F6382" s="1143" t="str">
        <f t="shared" si="198"/>
        <v>02.09.07.01.009</v>
      </c>
      <c r="G6382" s="1144"/>
      <c r="H6382" s="1142" t="s">
        <v>6762</v>
      </c>
      <c r="J6382" s="1142" t="str">
        <f t="shared" si="199"/>
        <v>02.09.07.01.009 Mercury Analyzer</v>
      </c>
    </row>
    <row r="6383" spans="1:10" x14ac:dyDescent="0.25">
      <c r="A6383" s="1142">
        <v>2</v>
      </c>
      <c r="B6383" s="1142">
        <v>9</v>
      </c>
      <c r="C6383" s="1142">
        <v>7</v>
      </c>
      <c r="D6383" s="1142">
        <v>1</v>
      </c>
      <c r="E6383" s="1142">
        <v>10</v>
      </c>
      <c r="F6383" s="1143" t="str">
        <f t="shared" si="198"/>
        <v>02.09.07.01.010</v>
      </c>
      <c r="G6383" s="1144"/>
      <c r="H6383" s="1142" t="s">
        <v>6763</v>
      </c>
      <c r="J6383" s="1142" t="str">
        <f t="shared" si="199"/>
        <v>02.09.07.01.010 Test Kit</v>
      </c>
    </row>
    <row r="6384" spans="1:10" x14ac:dyDescent="0.25">
      <c r="A6384" s="1142">
        <v>2</v>
      </c>
      <c r="B6384" s="1142">
        <v>9</v>
      </c>
      <c r="C6384" s="1142">
        <v>7</v>
      </c>
      <c r="D6384" s="1142">
        <v>1</v>
      </c>
      <c r="E6384" s="1142">
        <v>11</v>
      </c>
      <c r="F6384" s="1143" t="str">
        <f t="shared" si="198"/>
        <v>02.09.07.01.011</v>
      </c>
      <c r="G6384" s="1144"/>
      <c r="H6384" s="1142" t="s">
        <v>6764</v>
      </c>
      <c r="J6384" s="1142" t="str">
        <f t="shared" si="199"/>
        <v>02.09.07.01.011 Bacteria Test Paper</v>
      </c>
    </row>
    <row r="6385" spans="1:10" x14ac:dyDescent="0.25">
      <c r="A6385" s="1142">
        <v>2</v>
      </c>
      <c r="B6385" s="1142">
        <v>9</v>
      </c>
      <c r="C6385" s="1142">
        <v>7</v>
      </c>
      <c r="D6385" s="1142">
        <v>1</v>
      </c>
      <c r="E6385" s="1142">
        <v>12</v>
      </c>
      <c r="F6385" s="1143" t="str">
        <f t="shared" si="198"/>
        <v>02.09.07.01.012</v>
      </c>
      <c r="G6385" s="1144"/>
      <c r="H6385" s="1142" t="s">
        <v>3784</v>
      </c>
      <c r="J6385" s="1142" t="str">
        <f t="shared" si="199"/>
        <v>02.09.07.01.012 Refractometer</v>
      </c>
    </row>
    <row r="6386" spans="1:10" x14ac:dyDescent="0.25">
      <c r="A6386" s="1142">
        <v>2</v>
      </c>
      <c r="B6386" s="1142">
        <v>9</v>
      </c>
      <c r="C6386" s="1142">
        <v>7</v>
      </c>
      <c r="D6386" s="1142">
        <v>1</v>
      </c>
      <c r="E6386" s="1142">
        <v>13</v>
      </c>
      <c r="F6386" s="1143" t="str">
        <f t="shared" si="198"/>
        <v>02.09.07.01.013</v>
      </c>
      <c r="G6386" s="1144"/>
      <c r="H6386" s="1142" t="s">
        <v>6765</v>
      </c>
      <c r="J6386" s="1142" t="str">
        <f t="shared" si="199"/>
        <v>02.09.07.01.013 Plankton Net</v>
      </c>
    </row>
    <row r="6387" spans="1:10" x14ac:dyDescent="0.25">
      <c r="A6387" s="1142">
        <v>2</v>
      </c>
      <c r="B6387" s="1142">
        <v>9</v>
      </c>
      <c r="C6387" s="1142">
        <v>7</v>
      </c>
      <c r="D6387" s="1142">
        <v>1</v>
      </c>
      <c r="E6387" s="1142">
        <v>14</v>
      </c>
      <c r="F6387" s="1143" t="str">
        <f t="shared" si="198"/>
        <v>02.09.07.01.014</v>
      </c>
      <c r="G6387" s="1144"/>
      <c r="H6387" s="1142" t="s">
        <v>6766</v>
      </c>
      <c r="J6387" s="1142" t="str">
        <f t="shared" si="199"/>
        <v>02.09.07.01.014 Water Sample</v>
      </c>
    </row>
    <row r="6388" spans="1:10" x14ac:dyDescent="0.25">
      <c r="A6388" s="1142">
        <v>2</v>
      </c>
      <c r="B6388" s="1142">
        <v>9</v>
      </c>
      <c r="C6388" s="1142">
        <v>7</v>
      </c>
      <c r="D6388" s="1142">
        <v>1</v>
      </c>
      <c r="E6388" s="1142">
        <v>15</v>
      </c>
      <c r="F6388" s="1143" t="str">
        <f t="shared" si="198"/>
        <v>02.09.07.01.015</v>
      </c>
      <c r="G6388" s="1144"/>
      <c r="H6388" s="1142" t="s">
        <v>6767</v>
      </c>
      <c r="J6388" s="1142" t="str">
        <f t="shared" si="199"/>
        <v>02.09.07.01.015 Eckman - Berge Dredge</v>
      </c>
    </row>
    <row r="6389" spans="1:10" x14ac:dyDescent="0.25">
      <c r="A6389" s="1142">
        <v>2</v>
      </c>
      <c r="B6389" s="1142">
        <v>9</v>
      </c>
      <c r="C6389" s="1142">
        <v>7</v>
      </c>
      <c r="D6389" s="1142">
        <v>1</v>
      </c>
      <c r="E6389" s="1142">
        <v>16</v>
      </c>
      <c r="F6389" s="1143" t="str">
        <f t="shared" si="198"/>
        <v>02.09.07.01.016</v>
      </c>
      <c r="G6389" s="1144"/>
      <c r="H6389" s="1142" t="s">
        <v>6768</v>
      </c>
      <c r="J6389" s="1142" t="str">
        <f t="shared" si="199"/>
        <v>02.09.07.01.016 Core Sampler</v>
      </c>
    </row>
    <row r="6390" spans="1:10" x14ac:dyDescent="0.25">
      <c r="A6390" s="1142">
        <v>2</v>
      </c>
      <c r="B6390" s="1142">
        <v>9</v>
      </c>
      <c r="C6390" s="1142">
        <v>7</v>
      </c>
      <c r="D6390" s="1142">
        <v>1</v>
      </c>
      <c r="E6390" s="1142">
        <v>17</v>
      </c>
      <c r="F6390" s="1143" t="str">
        <f t="shared" si="198"/>
        <v>02.09.07.01.017</v>
      </c>
      <c r="G6390" s="1144"/>
      <c r="H6390" s="1142" t="s">
        <v>5210</v>
      </c>
      <c r="J6390" s="1142" t="str">
        <f t="shared" si="199"/>
        <v>02.09.07.01.017 Current Meter</v>
      </c>
    </row>
    <row r="6391" spans="1:10" x14ac:dyDescent="0.25">
      <c r="A6391" s="1142">
        <v>2</v>
      </c>
      <c r="B6391" s="1142">
        <v>9</v>
      </c>
      <c r="C6391" s="1142">
        <v>7</v>
      </c>
      <c r="D6391" s="1142">
        <v>1</v>
      </c>
      <c r="E6391" s="1142">
        <v>18</v>
      </c>
      <c r="F6391" s="1143" t="str">
        <f t="shared" si="198"/>
        <v>02.09.07.01.018</v>
      </c>
      <c r="G6391" s="1144"/>
      <c r="H6391" s="1142" t="s">
        <v>6769</v>
      </c>
      <c r="J6391" s="1142" t="str">
        <f t="shared" si="199"/>
        <v>02.09.07.01.018 Jar Tester</v>
      </c>
    </row>
    <row r="6392" spans="1:10" x14ac:dyDescent="0.25">
      <c r="A6392" s="1142">
        <v>2</v>
      </c>
      <c r="B6392" s="1142">
        <v>9</v>
      </c>
      <c r="C6392" s="1142">
        <v>7</v>
      </c>
      <c r="D6392" s="1142">
        <v>1</v>
      </c>
      <c r="E6392" s="1142">
        <v>19</v>
      </c>
      <c r="F6392" s="1143" t="str">
        <f t="shared" si="198"/>
        <v>02.09.07.01.019</v>
      </c>
      <c r="G6392" s="1144"/>
      <c r="H6392" s="1142" t="s">
        <v>3112</v>
      </c>
      <c r="J6392" s="1142" t="str">
        <f t="shared" si="199"/>
        <v>02.09.07.01.019 Colony Counter</v>
      </c>
    </row>
    <row r="6393" spans="1:10" x14ac:dyDescent="0.25">
      <c r="A6393" s="1142">
        <v>2</v>
      </c>
      <c r="B6393" s="1142">
        <v>9</v>
      </c>
      <c r="C6393" s="1142">
        <v>7</v>
      </c>
      <c r="D6393" s="1142">
        <v>1</v>
      </c>
      <c r="E6393" s="1142">
        <v>20</v>
      </c>
      <c r="F6393" s="1143" t="str">
        <f t="shared" si="198"/>
        <v>02.09.07.01.020</v>
      </c>
      <c r="G6393" s="1144"/>
      <c r="H6393" s="1142" t="s">
        <v>6770</v>
      </c>
      <c r="J6393" s="1142" t="str">
        <f t="shared" si="199"/>
        <v>02.09.07.01.020 Lampu UV</v>
      </c>
    </row>
    <row r="6394" spans="1:10" x14ac:dyDescent="0.25">
      <c r="A6394" s="1142">
        <v>2</v>
      </c>
      <c r="B6394" s="1142">
        <v>9</v>
      </c>
      <c r="C6394" s="1142">
        <v>7</v>
      </c>
      <c r="D6394" s="1142">
        <v>1</v>
      </c>
      <c r="E6394" s="1142">
        <v>21</v>
      </c>
      <c r="F6394" s="1143" t="str">
        <f t="shared" si="198"/>
        <v>02.09.07.01.021</v>
      </c>
      <c r="G6394" s="1144"/>
      <c r="H6394" s="1142" t="s">
        <v>6771</v>
      </c>
      <c r="J6394" s="1142" t="str">
        <f t="shared" si="199"/>
        <v>02.09.07.01.021 Strenilyzer</v>
      </c>
    </row>
    <row r="6395" spans="1:10" x14ac:dyDescent="0.25">
      <c r="A6395" s="1142">
        <v>2</v>
      </c>
      <c r="B6395" s="1142">
        <v>9</v>
      </c>
      <c r="C6395" s="1142">
        <v>7</v>
      </c>
      <c r="D6395" s="1142">
        <v>1</v>
      </c>
      <c r="E6395" s="1142">
        <v>22</v>
      </c>
      <c r="F6395" s="1143" t="str">
        <f t="shared" si="198"/>
        <v>02.09.07.01.022</v>
      </c>
      <c r="G6395" s="1144"/>
      <c r="H6395" s="1142" t="s">
        <v>1836</v>
      </c>
      <c r="J6395" s="1142" t="str">
        <f t="shared" si="199"/>
        <v>02.09.07.01.022 Oven</v>
      </c>
    </row>
    <row r="6396" spans="1:10" x14ac:dyDescent="0.25">
      <c r="A6396" s="1142">
        <v>2</v>
      </c>
      <c r="B6396" s="1142">
        <v>9</v>
      </c>
      <c r="C6396" s="1142">
        <v>7</v>
      </c>
      <c r="D6396" s="1142">
        <v>1</v>
      </c>
      <c r="E6396" s="1142">
        <v>23</v>
      </c>
      <c r="F6396" s="1143" t="str">
        <f t="shared" si="198"/>
        <v>02.09.07.01.023</v>
      </c>
      <c r="G6396" s="1144"/>
      <c r="H6396" s="1142" t="s">
        <v>6772</v>
      </c>
      <c r="J6396" s="1142" t="str">
        <f t="shared" si="199"/>
        <v>02.09.07.01.023 Autocly</v>
      </c>
    </row>
    <row r="6397" spans="1:10" x14ac:dyDescent="0.25">
      <c r="A6397" s="1142">
        <v>2</v>
      </c>
      <c r="B6397" s="1142">
        <v>9</v>
      </c>
      <c r="C6397" s="1142">
        <v>7</v>
      </c>
      <c r="D6397" s="1142">
        <v>1</v>
      </c>
      <c r="E6397" s="1142">
        <v>24</v>
      </c>
      <c r="F6397" s="1143" t="str">
        <f t="shared" si="198"/>
        <v>02.09.07.01.024</v>
      </c>
      <c r="G6397" s="1144"/>
      <c r="H6397" s="1142" t="s">
        <v>6773</v>
      </c>
      <c r="J6397" s="1142" t="str">
        <f t="shared" si="199"/>
        <v>02.09.07.01.024 Alat Lab. Kualitas Air &amp; Tanah Lain-lain</v>
      </c>
    </row>
    <row r="6398" spans="1:10" x14ac:dyDescent="0.25">
      <c r="A6398" s="1142">
        <v>2</v>
      </c>
      <c r="B6398" s="1142">
        <v>9</v>
      </c>
      <c r="C6398" s="1142">
        <v>7</v>
      </c>
      <c r="D6398" s="1142">
        <v>2</v>
      </c>
      <c r="E6398" s="1142">
        <v>1</v>
      </c>
      <c r="F6398" s="1143" t="str">
        <f t="shared" si="198"/>
        <v>02.09.07.02.001</v>
      </c>
      <c r="G6398" s="1144"/>
      <c r="H6398" s="1142" t="s">
        <v>6774</v>
      </c>
      <c r="J6398" s="1142" t="str">
        <f t="shared" si="199"/>
        <v>02.09.07.02.001 Portable SO 2 Analyzer</v>
      </c>
    </row>
    <row r="6399" spans="1:10" x14ac:dyDescent="0.25">
      <c r="A6399" s="1142">
        <v>2</v>
      </c>
      <c r="B6399" s="1142">
        <v>9</v>
      </c>
      <c r="C6399" s="1142">
        <v>7</v>
      </c>
      <c r="D6399" s="1142">
        <v>2</v>
      </c>
      <c r="E6399" s="1142">
        <v>2</v>
      </c>
      <c r="F6399" s="1143" t="str">
        <f t="shared" si="198"/>
        <v>02.09.07.02.002</v>
      </c>
      <c r="G6399" s="1144"/>
      <c r="H6399" s="1142" t="s">
        <v>6775</v>
      </c>
      <c r="J6399" s="1142" t="str">
        <f t="shared" si="199"/>
        <v>02.09.07.02.002 Portable NOX Analyzer</v>
      </c>
    </row>
    <row r="6400" spans="1:10" x14ac:dyDescent="0.25">
      <c r="A6400" s="1142">
        <v>2</v>
      </c>
      <c r="B6400" s="1142">
        <v>9</v>
      </c>
      <c r="C6400" s="1142">
        <v>7</v>
      </c>
      <c r="D6400" s="1142">
        <v>2</v>
      </c>
      <c r="E6400" s="1142">
        <v>3</v>
      </c>
      <c r="F6400" s="1143" t="str">
        <f t="shared" si="198"/>
        <v>02.09.07.02.003</v>
      </c>
      <c r="G6400" s="1144"/>
      <c r="H6400" s="1142" t="s">
        <v>6776</v>
      </c>
      <c r="J6400" s="1142" t="str">
        <f t="shared" si="199"/>
        <v>02.09.07.02.003 Portable CO Analyzer</v>
      </c>
    </row>
    <row r="6401" spans="1:10" x14ac:dyDescent="0.25">
      <c r="A6401" s="1142">
        <v>2</v>
      </c>
      <c r="B6401" s="1142">
        <v>9</v>
      </c>
      <c r="C6401" s="1142">
        <v>7</v>
      </c>
      <c r="D6401" s="1142">
        <v>2</v>
      </c>
      <c r="E6401" s="1142">
        <v>4</v>
      </c>
      <c r="F6401" s="1143" t="str">
        <f t="shared" si="198"/>
        <v>02.09.07.02.004</v>
      </c>
      <c r="G6401" s="1144"/>
      <c r="H6401" s="1142" t="s">
        <v>6777</v>
      </c>
      <c r="J6401" s="1142" t="str">
        <f t="shared" si="199"/>
        <v>02.09.07.02.004 Portable HC Analyzer</v>
      </c>
    </row>
    <row r="6402" spans="1:10" x14ac:dyDescent="0.25">
      <c r="A6402" s="1142">
        <v>2</v>
      </c>
      <c r="B6402" s="1142">
        <v>9</v>
      </c>
      <c r="C6402" s="1142">
        <v>7</v>
      </c>
      <c r="D6402" s="1142">
        <v>2</v>
      </c>
      <c r="E6402" s="1142">
        <v>5</v>
      </c>
      <c r="F6402" s="1143" t="str">
        <f t="shared" si="198"/>
        <v>02.09.07.02.005</v>
      </c>
      <c r="G6402" s="1144"/>
      <c r="H6402" s="1142" t="s">
        <v>448</v>
      </c>
      <c r="J6402" s="1142" t="str">
        <f t="shared" si="199"/>
        <v>02.09.07.02.005 Container</v>
      </c>
    </row>
    <row r="6403" spans="1:10" x14ac:dyDescent="0.25">
      <c r="A6403" s="1142">
        <v>2</v>
      </c>
      <c r="B6403" s="1142">
        <v>9</v>
      </c>
      <c r="C6403" s="1142">
        <v>7</v>
      </c>
      <c r="D6403" s="1142">
        <v>2</v>
      </c>
      <c r="E6403" s="1142">
        <v>6</v>
      </c>
      <c r="F6403" s="1143" t="str">
        <f t="shared" si="198"/>
        <v>02.09.07.02.006</v>
      </c>
      <c r="G6403" s="1144"/>
      <c r="H6403" s="1142" t="s">
        <v>5212</v>
      </c>
      <c r="J6403" s="1142" t="str">
        <f t="shared" si="199"/>
        <v>02.09.07.02.006 Data Logger</v>
      </c>
    </row>
    <row r="6404" spans="1:10" x14ac:dyDescent="0.25">
      <c r="A6404" s="1142">
        <v>2</v>
      </c>
      <c r="B6404" s="1142">
        <v>9</v>
      </c>
      <c r="C6404" s="1142">
        <v>7</v>
      </c>
      <c r="D6404" s="1142">
        <v>2</v>
      </c>
      <c r="E6404" s="1142">
        <v>7</v>
      </c>
      <c r="F6404" s="1143" t="str">
        <f t="shared" ref="F6404:F6467" si="200">IF(A6404&lt;&gt;"",RIGHT("0"&amp;A6404,2)&amp;"."&amp;RIGHT("0"&amp;B6404,2)&amp;"."&amp;RIGHT("0"&amp;C6404,2)&amp;"."&amp;RIGHT("0"&amp;D6404,2)&amp;"."&amp;IF(LEN(E6404)&lt;3,RIGHT("00"&amp;E6404,3),E6404),"")</f>
        <v>02.09.07.02.007</v>
      </c>
      <c r="G6404" s="1144"/>
      <c r="H6404" s="1142" t="s">
        <v>6778</v>
      </c>
      <c r="J6404" s="1142" t="str">
        <f t="shared" ref="J6404:J6467" si="201">F6404&amp;" "&amp;H6404</f>
        <v>02.09.07.02.007 Automatic SO 2 Analyzer</v>
      </c>
    </row>
    <row r="6405" spans="1:10" x14ac:dyDescent="0.25">
      <c r="A6405" s="1142">
        <v>2</v>
      </c>
      <c r="B6405" s="1142">
        <v>9</v>
      </c>
      <c r="C6405" s="1142">
        <v>7</v>
      </c>
      <c r="D6405" s="1142">
        <v>2</v>
      </c>
      <c r="E6405" s="1142">
        <v>8</v>
      </c>
      <c r="F6405" s="1143" t="str">
        <f t="shared" si="200"/>
        <v>02.09.07.02.008</v>
      </c>
      <c r="G6405" s="1144"/>
      <c r="H6405" s="1142" t="s">
        <v>6779</v>
      </c>
      <c r="J6405" s="1142" t="str">
        <f t="shared" si="201"/>
        <v>02.09.07.02.008 Automatic NOX Analyzer</v>
      </c>
    </row>
    <row r="6406" spans="1:10" x14ac:dyDescent="0.25">
      <c r="A6406" s="1142">
        <v>2</v>
      </c>
      <c r="B6406" s="1142">
        <v>9</v>
      </c>
      <c r="C6406" s="1142">
        <v>7</v>
      </c>
      <c r="D6406" s="1142">
        <v>2</v>
      </c>
      <c r="E6406" s="1142">
        <v>9</v>
      </c>
      <c r="F6406" s="1143" t="str">
        <f t="shared" si="200"/>
        <v>02.09.07.02.009</v>
      </c>
      <c r="G6406" s="1144"/>
      <c r="H6406" s="1142" t="s">
        <v>6780</v>
      </c>
      <c r="J6406" s="1142" t="str">
        <f t="shared" si="201"/>
        <v>02.09.07.02.009 Automatic CO Analyzer</v>
      </c>
    </row>
    <row r="6407" spans="1:10" x14ac:dyDescent="0.25">
      <c r="A6407" s="1142">
        <v>2</v>
      </c>
      <c r="B6407" s="1142">
        <v>9</v>
      </c>
      <c r="C6407" s="1142">
        <v>7</v>
      </c>
      <c r="D6407" s="1142">
        <v>2</v>
      </c>
      <c r="E6407" s="1142">
        <v>10</v>
      </c>
      <c r="F6407" s="1143" t="str">
        <f t="shared" si="200"/>
        <v>02.09.07.02.010</v>
      </c>
      <c r="G6407" s="1144"/>
      <c r="H6407" s="1142" t="s">
        <v>6781</v>
      </c>
      <c r="J6407" s="1142" t="str">
        <f t="shared" si="201"/>
        <v>02.09.07.02.010 Automatic SPM Analyzer</v>
      </c>
    </row>
    <row r="6408" spans="1:10" x14ac:dyDescent="0.25">
      <c r="A6408" s="1142">
        <v>2</v>
      </c>
      <c r="B6408" s="1142">
        <v>9</v>
      </c>
      <c r="C6408" s="1142">
        <v>7</v>
      </c>
      <c r="D6408" s="1142">
        <v>2</v>
      </c>
      <c r="E6408" s="1142">
        <v>11</v>
      </c>
      <c r="F6408" s="1143" t="str">
        <f t="shared" si="200"/>
        <v>02.09.07.02.011</v>
      </c>
      <c r="G6408" s="1144"/>
      <c r="H6408" s="1142" t="s">
        <v>6782</v>
      </c>
      <c r="J6408" s="1142" t="str">
        <f t="shared" si="201"/>
        <v>02.09.07.02.011 Automatic HC Analyzer</v>
      </c>
    </row>
    <row r="6409" spans="1:10" x14ac:dyDescent="0.25">
      <c r="A6409" s="1142">
        <v>2</v>
      </c>
      <c r="B6409" s="1142">
        <v>9</v>
      </c>
      <c r="C6409" s="1142">
        <v>7</v>
      </c>
      <c r="D6409" s="1142">
        <v>2</v>
      </c>
      <c r="E6409" s="1142">
        <v>12</v>
      </c>
      <c r="F6409" s="1143" t="str">
        <f t="shared" si="200"/>
        <v>02.09.07.02.012</v>
      </c>
      <c r="G6409" s="1144"/>
      <c r="H6409" s="1142" t="s">
        <v>6783</v>
      </c>
      <c r="J6409" s="1142" t="str">
        <f t="shared" si="201"/>
        <v>02.09.07.02.012 Automatic Ozon Analyzer</v>
      </c>
    </row>
    <row r="6410" spans="1:10" x14ac:dyDescent="0.25">
      <c r="A6410" s="1142">
        <v>2</v>
      </c>
      <c r="B6410" s="1142">
        <v>9</v>
      </c>
      <c r="C6410" s="1142">
        <v>7</v>
      </c>
      <c r="D6410" s="1142">
        <v>2</v>
      </c>
      <c r="E6410" s="1142">
        <v>13</v>
      </c>
      <c r="F6410" s="1143" t="str">
        <f t="shared" si="200"/>
        <v>02.09.07.02.013</v>
      </c>
      <c r="G6410" s="1144"/>
      <c r="H6410" s="1142" t="s">
        <v>6784</v>
      </c>
      <c r="J6410" s="1142" t="str">
        <f t="shared" si="201"/>
        <v>02.09.07.02.013 Dust Sampler</v>
      </c>
    </row>
    <row r="6411" spans="1:10" x14ac:dyDescent="0.25">
      <c r="A6411" s="1142">
        <v>2</v>
      </c>
      <c r="B6411" s="1142">
        <v>9</v>
      </c>
      <c r="C6411" s="1142">
        <v>7</v>
      </c>
      <c r="D6411" s="1142">
        <v>2</v>
      </c>
      <c r="E6411" s="1142">
        <v>14</v>
      </c>
      <c r="F6411" s="1143" t="str">
        <f t="shared" si="200"/>
        <v>02.09.07.02.014</v>
      </c>
      <c r="G6411" s="1144"/>
      <c r="H6411" s="1142" t="s">
        <v>6785</v>
      </c>
      <c r="J6411" s="1142" t="str">
        <f t="shared" si="201"/>
        <v>02.09.07.02.014 Air Polution Ozon Analyzer</v>
      </c>
    </row>
    <row r="6412" spans="1:10" x14ac:dyDescent="0.25">
      <c r="A6412" s="1142">
        <v>2</v>
      </c>
      <c r="B6412" s="1142">
        <v>9</v>
      </c>
      <c r="C6412" s="1142">
        <v>7</v>
      </c>
      <c r="D6412" s="1142">
        <v>2</v>
      </c>
      <c r="E6412" s="1142">
        <v>15</v>
      </c>
      <c r="F6412" s="1143" t="str">
        <f t="shared" si="200"/>
        <v>02.09.07.02.015</v>
      </c>
      <c r="G6412" s="1144"/>
      <c r="H6412" s="1142" t="s">
        <v>6786</v>
      </c>
      <c r="J6412" s="1142" t="str">
        <f t="shared" si="201"/>
        <v>02.09.07.02.015 Mini Pump Air Tester</v>
      </c>
    </row>
    <row r="6413" spans="1:10" x14ac:dyDescent="0.25">
      <c r="A6413" s="1142">
        <v>2</v>
      </c>
      <c r="B6413" s="1142">
        <v>9</v>
      </c>
      <c r="C6413" s="1142">
        <v>7</v>
      </c>
      <c r="D6413" s="1142">
        <v>2</v>
      </c>
      <c r="E6413" s="1142">
        <v>16</v>
      </c>
      <c r="F6413" s="1143" t="str">
        <f t="shared" si="200"/>
        <v>02.09.07.02.016</v>
      </c>
      <c r="G6413" s="1144"/>
      <c r="H6413" s="1142" t="s">
        <v>6787</v>
      </c>
      <c r="J6413" s="1142" t="str">
        <f t="shared" si="201"/>
        <v>02.09.07.02.016 Automatic Oxidant Analyzer</v>
      </c>
    </row>
    <row r="6414" spans="1:10" x14ac:dyDescent="0.25">
      <c r="A6414" s="1142">
        <v>2</v>
      </c>
      <c r="B6414" s="1142">
        <v>9</v>
      </c>
      <c r="C6414" s="1142">
        <v>7</v>
      </c>
      <c r="D6414" s="1142">
        <v>2</v>
      </c>
      <c r="E6414" s="1142">
        <v>17</v>
      </c>
      <c r="F6414" s="1143" t="str">
        <f t="shared" si="200"/>
        <v>02.09.07.02.017</v>
      </c>
      <c r="G6414" s="1144"/>
      <c r="H6414" s="1142" t="s">
        <v>6788</v>
      </c>
      <c r="J6414" s="1142" t="str">
        <f t="shared" si="201"/>
        <v>02.09.07.02.017 Weather Obsevation Instruments</v>
      </c>
    </row>
    <row r="6415" spans="1:10" x14ac:dyDescent="0.25">
      <c r="A6415" s="1142">
        <v>2</v>
      </c>
      <c r="B6415" s="1142">
        <v>9</v>
      </c>
      <c r="C6415" s="1142">
        <v>7</v>
      </c>
      <c r="D6415" s="1142">
        <v>2</v>
      </c>
      <c r="E6415" s="1142">
        <v>18</v>
      </c>
      <c r="F6415" s="1143" t="str">
        <f t="shared" si="200"/>
        <v>02.09.07.02.018</v>
      </c>
      <c r="G6415" s="1144"/>
      <c r="H6415" s="1142" t="s">
        <v>6789</v>
      </c>
      <c r="J6415" s="1142" t="str">
        <f t="shared" si="201"/>
        <v>02.09.07.02.018 Vehicle Emission Gas analyzer</v>
      </c>
    </row>
    <row r="6416" spans="1:10" x14ac:dyDescent="0.25">
      <c r="A6416" s="1142">
        <v>2</v>
      </c>
      <c r="B6416" s="1142">
        <v>9</v>
      </c>
      <c r="C6416" s="1142">
        <v>7</v>
      </c>
      <c r="D6416" s="1142">
        <v>2</v>
      </c>
      <c r="E6416" s="1142">
        <v>19</v>
      </c>
      <c r="F6416" s="1143" t="str">
        <f t="shared" si="200"/>
        <v>02.09.07.02.019</v>
      </c>
      <c r="G6416" s="1144"/>
      <c r="H6416" s="1142" t="s">
        <v>6790</v>
      </c>
      <c r="J6416" s="1142" t="str">
        <f t="shared" si="201"/>
        <v>02.09.07.02.019 Automatic Gas Burmer Exhaust Gas analyzer</v>
      </c>
    </row>
    <row r="6417" spans="1:10" x14ac:dyDescent="0.25">
      <c r="A6417" s="1142">
        <v>2</v>
      </c>
      <c r="B6417" s="1142">
        <v>9</v>
      </c>
      <c r="C6417" s="1142">
        <v>7</v>
      </c>
      <c r="D6417" s="1142">
        <v>2</v>
      </c>
      <c r="E6417" s="1142">
        <v>20</v>
      </c>
      <c r="F6417" s="1143" t="str">
        <f t="shared" si="200"/>
        <v>02.09.07.02.020</v>
      </c>
      <c r="G6417" s="1144"/>
      <c r="H6417" s="1142" t="s">
        <v>6791</v>
      </c>
      <c r="J6417" s="1142" t="str">
        <f t="shared" si="201"/>
        <v>02.09.07.02.020 High Vulume Air Sampler</v>
      </c>
    </row>
    <row r="6418" spans="1:10" x14ac:dyDescent="0.25">
      <c r="A6418" s="1142">
        <v>2</v>
      </c>
      <c r="B6418" s="1142">
        <v>9</v>
      </c>
      <c r="C6418" s="1142">
        <v>7</v>
      </c>
      <c r="D6418" s="1142">
        <v>2</v>
      </c>
      <c r="E6418" s="1142">
        <v>21</v>
      </c>
      <c r="F6418" s="1143" t="str">
        <f t="shared" si="200"/>
        <v>02.09.07.02.021</v>
      </c>
      <c r="G6418" s="1144"/>
      <c r="H6418" s="1142" t="s">
        <v>6792</v>
      </c>
      <c r="J6418" s="1142" t="str">
        <f t="shared" si="201"/>
        <v>02.09.07.02.021 Low Vulume Air Sampler</v>
      </c>
    </row>
    <row r="6419" spans="1:10" x14ac:dyDescent="0.25">
      <c r="A6419" s="1142">
        <v>2</v>
      </c>
      <c r="B6419" s="1142">
        <v>9</v>
      </c>
      <c r="C6419" s="1142">
        <v>7</v>
      </c>
      <c r="D6419" s="1142">
        <v>2</v>
      </c>
      <c r="E6419" s="1142">
        <v>22</v>
      </c>
      <c r="F6419" s="1143" t="str">
        <f t="shared" si="200"/>
        <v>02.09.07.02.022</v>
      </c>
      <c r="G6419" s="1144"/>
      <c r="H6419" s="1142" t="s">
        <v>6793</v>
      </c>
      <c r="J6419" s="1142" t="str">
        <f t="shared" si="201"/>
        <v>02.09.07.02.022 Anderson Paticle Frantioning Sampler</v>
      </c>
    </row>
    <row r="6420" spans="1:10" x14ac:dyDescent="0.25">
      <c r="A6420" s="1142">
        <v>2</v>
      </c>
      <c r="B6420" s="1142">
        <v>9</v>
      </c>
      <c r="C6420" s="1142">
        <v>7</v>
      </c>
      <c r="D6420" s="1142">
        <v>2</v>
      </c>
      <c r="E6420" s="1142">
        <v>23</v>
      </c>
      <c r="F6420" s="1143" t="str">
        <f t="shared" si="200"/>
        <v>02.09.07.02.023</v>
      </c>
      <c r="G6420" s="1144"/>
      <c r="H6420" s="1142" t="s">
        <v>6794</v>
      </c>
      <c r="J6420" s="1142" t="str">
        <f t="shared" si="201"/>
        <v>02.09.07.02.023 Deposit Gauge</v>
      </c>
    </row>
    <row r="6421" spans="1:10" x14ac:dyDescent="0.25">
      <c r="A6421" s="1142">
        <v>2</v>
      </c>
      <c r="B6421" s="1142">
        <v>9</v>
      </c>
      <c r="C6421" s="1142">
        <v>7</v>
      </c>
      <c r="D6421" s="1142">
        <v>2</v>
      </c>
      <c r="E6421" s="1142">
        <v>24</v>
      </c>
      <c r="F6421" s="1143" t="str">
        <f t="shared" si="200"/>
        <v>02.09.07.02.024</v>
      </c>
      <c r="G6421" s="1144"/>
      <c r="H6421" s="1142" t="s">
        <v>6795</v>
      </c>
      <c r="J6421" s="1142" t="str">
        <f t="shared" si="201"/>
        <v>02.09.07.02.024 Dust Jar</v>
      </c>
    </row>
    <row r="6422" spans="1:10" x14ac:dyDescent="0.25">
      <c r="A6422" s="1142">
        <v>2</v>
      </c>
      <c r="B6422" s="1142">
        <v>9</v>
      </c>
      <c r="C6422" s="1142">
        <v>7</v>
      </c>
      <c r="D6422" s="1142">
        <v>2</v>
      </c>
      <c r="E6422" s="1142">
        <v>25</v>
      </c>
      <c r="F6422" s="1143" t="str">
        <f t="shared" si="200"/>
        <v>02.09.07.02.025</v>
      </c>
      <c r="G6422" s="1144"/>
      <c r="H6422" s="1142" t="s">
        <v>6796</v>
      </c>
      <c r="J6422" s="1142" t="str">
        <f t="shared" si="201"/>
        <v>02.09.07.02.025 Portable Wind System</v>
      </c>
    </row>
    <row r="6423" spans="1:10" x14ac:dyDescent="0.25">
      <c r="A6423" s="1142">
        <v>2</v>
      </c>
      <c r="B6423" s="1142">
        <v>9</v>
      </c>
      <c r="C6423" s="1142">
        <v>7</v>
      </c>
      <c r="D6423" s="1142">
        <v>2</v>
      </c>
      <c r="E6423" s="1142">
        <v>26</v>
      </c>
      <c r="F6423" s="1143" t="str">
        <f t="shared" si="200"/>
        <v>02.09.07.02.026</v>
      </c>
      <c r="G6423" s="1144"/>
      <c r="H6423" s="1142" t="s">
        <v>6797</v>
      </c>
      <c r="J6423" s="1142" t="str">
        <f t="shared" si="201"/>
        <v>02.09.07.02.026 Thermo + Hygripgraph</v>
      </c>
    </row>
    <row r="6424" spans="1:10" x14ac:dyDescent="0.25">
      <c r="A6424" s="1142">
        <v>2</v>
      </c>
      <c r="B6424" s="1142">
        <v>9</v>
      </c>
      <c r="C6424" s="1142">
        <v>7</v>
      </c>
      <c r="D6424" s="1142">
        <v>2</v>
      </c>
      <c r="E6424" s="1142">
        <v>27</v>
      </c>
      <c r="F6424" s="1143" t="str">
        <f t="shared" si="200"/>
        <v>02.09.07.02.027</v>
      </c>
      <c r="G6424" s="1144"/>
      <c r="H6424" s="1142" t="s">
        <v>6798</v>
      </c>
      <c r="J6424" s="1142" t="str">
        <f t="shared" si="201"/>
        <v>02.09.07.02.027 Syphon Type Recorder Rain Gauge</v>
      </c>
    </row>
    <row r="6425" spans="1:10" x14ac:dyDescent="0.25">
      <c r="A6425" s="1142">
        <v>2</v>
      </c>
      <c r="B6425" s="1142">
        <v>9</v>
      </c>
      <c r="C6425" s="1142">
        <v>7</v>
      </c>
      <c r="D6425" s="1142">
        <v>2</v>
      </c>
      <c r="E6425" s="1142">
        <v>28</v>
      </c>
      <c r="F6425" s="1143" t="str">
        <f t="shared" si="200"/>
        <v>02.09.07.02.028</v>
      </c>
      <c r="G6425" s="1144"/>
      <c r="H6425" s="1142" t="s">
        <v>6799</v>
      </c>
      <c r="J6425" s="1142" t="str">
        <f t="shared" si="201"/>
        <v>02.09.07.02.028 Prection Gas Detector</v>
      </c>
    </row>
    <row r="6426" spans="1:10" x14ac:dyDescent="0.25">
      <c r="A6426" s="1142">
        <v>2</v>
      </c>
      <c r="B6426" s="1142">
        <v>9</v>
      </c>
      <c r="C6426" s="1142">
        <v>7</v>
      </c>
      <c r="D6426" s="1142">
        <v>2</v>
      </c>
      <c r="E6426" s="1142">
        <v>29</v>
      </c>
      <c r="F6426" s="1143" t="str">
        <f t="shared" si="200"/>
        <v>02.09.07.02.029</v>
      </c>
      <c r="G6426" s="1144"/>
      <c r="H6426" s="1142" t="s">
        <v>6800</v>
      </c>
      <c r="J6426" s="1142" t="str">
        <f t="shared" si="201"/>
        <v>02.09.07.02.029 Solar Radiation Meter</v>
      </c>
    </row>
    <row r="6427" spans="1:10" x14ac:dyDescent="0.25">
      <c r="A6427" s="1142">
        <v>2</v>
      </c>
      <c r="B6427" s="1142">
        <v>9</v>
      </c>
      <c r="C6427" s="1142">
        <v>7</v>
      </c>
      <c r="D6427" s="1142">
        <v>2</v>
      </c>
      <c r="E6427" s="1142">
        <v>30</v>
      </c>
      <c r="F6427" s="1143" t="str">
        <f t="shared" si="200"/>
        <v>02.09.07.02.030</v>
      </c>
      <c r="G6427" s="1144"/>
      <c r="H6427" s="1142" t="s">
        <v>6801</v>
      </c>
      <c r="J6427" s="1142" t="str">
        <f t="shared" si="201"/>
        <v>02.09.07.02.030 Protable Block Fume Meter</v>
      </c>
    </row>
    <row r="6428" spans="1:10" x14ac:dyDescent="0.25">
      <c r="A6428" s="1142">
        <v>2</v>
      </c>
      <c r="B6428" s="1142">
        <v>9</v>
      </c>
      <c r="C6428" s="1142">
        <v>7</v>
      </c>
      <c r="D6428" s="1142">
        <v>2</v>
      </c>
      <c r="E6428" s="1142">
        <v>31</v>
      </c>
      <c r="F6428" s="1143" t="str">
        <f t="shared" si="200"/>
        <v>02.09.07.02.031</v>
      </c>
      <c r="G6428" s="1144"/>
      <c r="H6428" s="1142" t="s">
        <v>6802</v>
      </c>
      <c r="J6428" s="1142" t="str">
        <f t="shared" si="201"/>
        <v>02.09.07.02.031 Gas Sampler</v>
      </c>
    </row>
    <row r="6429" spans="1:10" x14ac:dyDescent="0.25">
      <c r="A6429" s="1142">
        <v>2</v>
      </c>
      <c r="B6429" s="1142">
        <v>9</v>
      </c>
      <c r="C6429" s="1142">
        <v>7</v>
      </c>
      <c r="D6429" s="1142">
        <v>2</v>
      </c>
      <c r="E6429" s="1142">
        <v>32</v>
      </c>
      <c r="F6429" s="1143" t="str">
        <f t="shared" si="200"/>
        <v>02.09.07.02.032</v>
      </c>
      <c r="G6429" s="1144"/>
      <c r="H6429" s="1142" t="s">
        <v>6803</v>
      </c>
      <c r="J6429" s="1142" t="str">
        <f t="shared" si="201"/>
        <v>02.09.07.02.032 Stack Sampler</v>
      </c>
    </row>
    <row r="6430" spans="1:10" x14ac:dyDescent="0.25">
      <c r="A6430" s="1142">
        <v>2</v>
      </c>
      <c r="B6430" s="1142">
        <v>9</v>
      </c>
      <c r="C6430" s="1142">
        <v>7</v>
      </c>
      <c r="D6430" s="1142">
        <v>2</v>
      </c>
      <c r="E6430" s="1142">
        <v>33</v>
      </c>
      <c r="F6430" s="1143" t="str">
        <f t="shared" si="200"/>
        <v>02.09.07.02.033</v>
      </c>
      <c r="G6430" s="1144"/>
      <c r="H6430" s="1142" t="s">
        <v>6804</v>
      </c>
      <c r="J6430" s="1142" t="str">
        <f t="shared" si="201"/>
        <v>02.09.07.02.033 Gas Meter</v>
      </c>
    </row>
    <row r="6431" spans="1:10" x14ac:dyDescent="0.25">
      <c r="A6431" s="1142">
        <v>2</v>
      </c>
      <c r="B6431" s="1142">
        <v>9</v>
      </c>
      <c r="C6431" s="1142">
        <v>7</v>
      </c>
      <c r="D6431" s="1142">
        <v>2</v>
      </c>
      <c r="E6431" s="1142">
        <v>34</v>
      </c>
      <c r="F6431" s="1143" t="str">
        <f t="shared" si="200"/>
        <v>02.09.07.02.034</v>
      </c>
      <c r="G6431" s="1144"/>
      <c r="H6431" s="1142" t="s">
        <v>6805</v>
      </c>
      <c r="J6431" s="1142" t="str">
        <f t="shared" si="201"/>
        <v>02.09.07.02.034 Zero Gas Generator</v>
      </c>
    </row>
    <row r="6432" spans="1:10" x14ac:dyDescent="0.25">
      <c r="A6432" s="1142">
        <v>2</v>
      </c>
      <c r="B6432" s="1142">
        <v>9</v>
      </c>
      <c r="C6432" s="1142">
        <v>7</v>
      </c>
      <c r="D6432" s="1142">
        <v>2</v>
      </c>
      <c r="E6432" s="1142">
        <v>35</v>
      </c>
      <c r="F6432" s="1143" t="str">
        <f t="shared" si="200"/>
        <v>02.09.07.02.035</v>
      </c>
      <c r="G6432" s="1144"/>
      <c r="H6432" s="1142" t="s">
        <v>6806</v>
      </c>
      <c r="J6432" s="1142" t="str">
        <f t="shared" si="201"/>
        <v>02.09.07.02.035 Standard Gas Generator</v>
      </c>
    </row>
    <row r="6433" spans="1:10" x14ac:dyDescent="0.25">
      <c r="A6433" s="1142">
        <v>2</v>
      </c>
      <c r="B6433" s="1142">
        <v>9</v>
      </c>
      <c r="C6433" s="1142">
        <v>7</v>
      </c>
      <c r="D6433" s="1142">
        <v>2</v>
      </c>
      <c r="E6433" s="1142">
        <v>36</v>
      </c>
      <c r="F6433" s="1143" t="str">
        <f t="shared" si="200"/>
        <v>02.09.07.02.036</v>
      </c>
      <c r="G6433" s="1144"/>
      <c r="H6433" s="1142" t="s">
        <v>6807</v>
      </c>
      <c r="J6433" s="1142" t="str">
        <f t="shared" si="201"/>
        <v>02.09.07.02.036 Vacuum Sampler</v>
      </c>
    </row>
    <row r="6434" spans="1:10" x14ac:dyDescent="0.25">
      <c r="A6434" s="1142">
        <v>2</v>
      </c>
      <c r="B6434" s="1142">
        <v>9</v>
      </c>
      <c r="C6434" s="1142">
        <v>7</v>
      </c>
      <c r="D6434" s="1142">
        <v>2</v>
      </c>
      <c r="E6434" s="1142">
        <v>37</v>
      </c>
      <c r="F6434" s="1143" t="str">
        <f t="shared" si="200"/>
        <v>02.09.07.02.037</v>
      </c>
      <c r="G6434" s="1144"/>
      <c r="H6434" s="1142" t="s">
        <v>6808</v>
      </c>
      <c r="J6434" s="1142" t="str">
        <f t="shared" si="201"/>
        <v>02.09.07.02.037 Gas Cylinder</v>
      </c>
    </row>
    <row r="6435" spans="1:10" x14ac:dyDescent="0.25">
      <c r="A6435" s="1142">
        <v>2</v>
      </c>
      <c r="B6435" s="1142">
        <v>9</v>
      </c>
      <c r="C6435" s="1142">
        <v>7</v>
      </c>
      <c r="D6435" s="1142">
        <v>2</v>
      </c>
      <c r="E6435" s="1142">
        <v>38</v>
      </c>
      <c r="F6435" s="1143" t="str">
        <f t="shared" si="200"/>
        <v>02.09.07.02.038</v>
      </c>
      <c r="G6435" s="1144"/>
      <c r="H6435" s="1142" t="s">
        <v>6809</v>
      </c>
      <c r="J6435" s="1142" t="str">
        <f t="shared" si="201"/>
        <v>02.09.07.02.038 Oil Pump</v>
      </c>
    </row>
    <row r="6436" spans="1:10" x14ac:dyDescent="0.25">
      <c r="A6436" s="1142">
        <v>2</v>
      </c>
      <c r="B6436" s="1142">
        <v>9</v>
      </c>
      <c r="C6436" s="1142">
        <v>7</v>
      </c>
      <c r="D6436" s="1142">
        <v>2</v>
      </c>
      <c r="E6436" s="1142">
        <v>39</v>
      </c>
      <c r="F6436" s="1143" t="str">
        <f t="shared" si="200"/>
        <v>02.09.07.02.039</v>
      </c>
      <c r="G6436" s="1144"/>
      <c r="H6436" s="1142" t="s">
        <v>3884</v>
      </c>
      <c r="J6436" s="1142" t="str">
        <f t="shared" si="201"/>
        <v>02.09.07.02.039 Air Compressor</v>
      </c>
    </row>
    <row r="6437" spans="1:10" x14ac:dyDescent="0.25">
      <c r="A6437" s="1142">
        <v>2</v>
      </c>
      <c r="B6437" s="1142">
        <v>9</v>
      </c>
      <c r="C6437" s="1142">
        <v>7</v>
      </c>
      <c r="D6437" s="1142">
        <v>2</v>
      </c>
      <c r="E6437" s="1142">
        <v>40</v>
      </c>
      <c r="F6437" s="1143" t="str">
        <f t="shared" si="200"/>
        <v>02.09.07.02.040</v>
      </c>
      <c r="G6437" s="1144"/>
      <c r="H6437" s="1142" t="s">
        <v>6810</v>
      </c>
      <c r="J6437" s="1142" t="str">
        <f t="shared" si="201"/>
        <v>02.09.07.02.040 Dry Type Gas Meter</v>
      </c>
    </row>
    <row r="6438" spans="1:10" x14ac:dyDescent="0.25">
      <c r="A6438" s="1142">
        <v>2</v>
      </c>
      <c r="B6438" s="1142">
        <v>9</v>
      </c>
      <c r="C6438" s="1142">
        <v>7</v>
      </c>
      <c r="D6438" s="1142">
        <v>2</v>
      </c>
      <c r="E6438" s="1142">
        <v>41</v>
      </c>
      <c r="F6438" s="1143" t="str">
        <f t="shared" si="200"/>
        <v>02.09.07.02.041</v>
      </c>
      <c r="G6438" s="1144"/>
      <c r="H6438" s="1142" t="s">
        <v>6811</v>
      </c>
      <c r="J6438" s="1142" t="str">
        <f t="shared" si="201"/>
        <v>02.09.07.02.041 Wet Type Gas Meter</v>
      </c>
    </row>
    <row r="6439" spans="1:10" x14ac:dyDescent="0.25">
      <c r="A6439" s="1142">
        <v>2</v>
      </c>
      <c r="B6439" s="1142">
        <v>9</v>
      </c>
      <c r="C6439" s="1142">
        <v>7</v>
      </c>
      <c r="D6439" s="1142">
        <v>2</v>
      </c>
      <c r="E6439" s="1142">
        <v>42</v>
      </c>
      <c r="F6439" s="1143" t="str">
        <f t="shared" si="200"/>
        <v>02.09.07.02.042</v>
      </c>
      <c r="G6439" s="1144"/>
      <c r="H6439" s="1142" t="s">
        <v>6812</v>
      </c>
      <c r="J6439" s="1142" t="str">
        <f t="shared" si="201"/>
        <v>02.09.07.02.042 Standard Voltage Generator</v>
      </c>
    </row>
    <row r="6440" spans="1:10" x14ac:dyDescent="0.25">
      <c r="A6440" s="1142">
        <v>2</v>
      </c>
      <c r="B6440" s="1142">
        <v>9</v>
      </c>
      <c r="C6440" s="1142">
        <v>7</v>
      </c>
      <c r="D6440" s="1142">
        <v>2</v>
      </c>
      <c r="E6440" s="1142">
        <v>43</v>
      </c>
      <c r="F6440" s="1143" t="str">
        <f t="shared" si="200"/>
        <v>02.09.07.02.043</v>
      </c>
      <c r="G6440" s="1144"/>
      <c r="H6440" s="1142" t="s">
        <v>6813</v>
      </c>
      <c r="J6440" s="1142" t="str">
        <f t="shared" si="201"/>
        <v>02.09.07.02.043 Handy Sampler For Gas Sampling</v>
      </c>
    </row>
    <row r="6441" spans="1:10" x14ac:dyDescent="0.25">
      <c r="A6441" s="1142">
        <v>2</v>
      </c>
      <c r="B6441" s="1142">
        <v>9</v>
      </c>
      <c r="C6441" s="1142">
        <v>7</v>
      </c>
      <c r="D6441" s="1142">
        <v>2</v>
      </c>
      <c r="E6441" s="1142">
        <v>44</v>
      </c>
      <c r="F6441" s="1143" t="str">
        <f t="shared" si="200"/>
        <v>02.09.07.02.044</v>
      </c>
      <c r="G6441" s="1144"/>
      <c r="H6441" s="1142" t="s">
        <v>6814</v>
      </c>
      <c r="J6441" s="1142" t="str">
        <f t="shared" si="201"/>
        <v>02.09.07.02.044 Ozon Gas Generator</v>
      </c>
    </row>
    <row r="6442" spans="1:10" x14ac:dyDescent="0.25">
      <c r="A6442" s="1142">
        <v>2</v>
      </c>
      <c r="B6442" s="1142">
        <v>9</v>
      </c>
      <c r="C6442" s="1142">
        <v>7</v>
      </c>
      <c r="D6442" s="1142">
        <v>2</v>
      </c>
      <c r="E6442" s="1142">
        <v>45</v>
      </c>
      <c r="F6442" s="1143" t="str">
        <f t="shared" si="200"/>
        <v>02.09.07.02.045</v>
      </c>
      <c r="G6442" s="1144"/>
      <c r="H6442" s="1142" t="s">
        <v>6815</v>
      </c>
      <c r="J6442" s="1142" t="str">
        <f t="shared" si="201"/>
        <v>02.09.07.02.045 Hydrogen Gas Generator</v>
      </c>
    </row>
    <row r="6443" spans="1:10" x14ac:dyDescent="0.25">
      <c r="A6443" s="1142">
        <v>2</v>
      </c>
      <c r="B6443" s="1142">
        <v>9</v>
      </c>
      <c r="C6443" s="1142">
        <v>7</v>
      </c>
      <c r="D6443" s="1142">
        <v>2</v>
      </c>
      <c r="E6443" s="1142">
        <v>46</v>
      </c>
      <c r="F6443" s="1143" t="str">
        <f t="shared" si="200"/>
        <v>02.09.07.02.046</v>
      </c>
      <c r="G6443" s="1144"/>
      <c r="H6443" s="1142" t="s">
        <v>6816</v>
      </c>
      <c r="J6443" s="1142" t="str">
        <f t="shared" si="201"/>
        <v>02.09.07.02.046 Osciliscope</v>
      </c>
    </row>
    <row r="6444" spans="1:10" x14ac:dyDescent="0.25">
      <c r="A6444" s="1142">
        <v>2</v>
      </c>
      <c r="B6444" s="1142">
        <v>9</v>
      </c>
      <c r="C6444" s="1142">
        <v>7</v>
      </c>
      <c r="D6444" s="1142">
        <v>2</v>
      </c>
      <c r="E6444" s="1142">
        <v>47</v>
      </c>
      <c r="F6444" s="1143" t="str">
        <f t="shared" si="200"/>
        <v>02.09.07.02.047</v>
      </c>
      <c r="G6444" s="1144"/>
      <c r="H6444" s="1142" t="s">
        <v>6817</v>
      </c>
      <c r="J6444" s="1142" t="str">
        <f t="shared" si="201"/>
        <v>02.09.07.02.047 Air Purlier</v>
      </c>
    </row>
    <row r="6445" spans="1:10" x14ac:dyDescent="0.25">
      <c r="A6445" s="1142">
        <v>2</v>
      </c>
      <c r="B6445" s="1142">
        <v>9</v>
      </c>
      <c r="C6445" s="1142">
        <v>7</v>
      </c>
      <c r="D6445" s="1142">
        <v>2</v>
      </c>
      <c r="E6445" s="1142">
        <v>48</v>
      </c>
      <c r="F6445" s="1143" t="str">
        <f t="shared" si="200"/>
        <v>02.09.07.02.048</v>
      </c>
      <c r="G6445" s="1144"/>
      <c r="H6445" s="1142" t="s">
        <v>6818</v>
      </c>
      <c r="J6445" s="1142" t="str">
        <f t="shared" si="201"/>
        <v>02.09.07.02.048 Alectric Desicator</v>
      </c>
    </row>
    <row r="6446" spans="1:10" x14ac:dyDescent="0.25">
      <c r="A6446" s="1142">
        <v>2</v>
      </c>
      <c r="B6446" s="1142">
        <v>9</v>
      </c>
      <c r="C6446" s="1142">
        <v>7</v>
      </c>
      <c r="D6446" s="1142">
        <v>2</v>
      </c>
      <c r="E6446" s="1142">
        <v>49</v>
      </c>
      <c r="F6446" s="1143" t="str">
        <f t="shared" si="200"/>
        <v>02.09.07.02.049</v>
      </c>
      <c r="G6446" s="1144"/>
      <c r="H6446" s="1142" t="s">
        <v>6819</v>
      </c>
      <c r="J6446" s="1142" t="str">
        <f t="shared" si="201"/>
        <v>02.09.07.02.049 Sequetial Timer</v>
      </c>
    </row>
    <row r="6447" spans="1:10" x14ac:dyDescent="0.25">
      <c r="A6447" s="1142">
        <v>2</v>
      </c>
      <c r="B6447" s="1142">
        <v>9</v>
      </c>
      <c r="C6447" s="1142">
        <v>7</v>
      </c>
      <c r="D6447" s="1142">
        <v>2</v>
      </c>
      <c r="E6447" s="1142">
        <v>50</v>
      </c>
      <c r="F6447" s="1143" t="str">
        <f t="shared" si="200"/>
        <v>02.09.07.02.050</v>
      </c>
      <c r="G6447" s="1144"/>
      <c r="H6447" s="1142" t="s">
        <v>6820</v>
      </c>
      <c r="J6447" s="1142" t="str">
        <f t="shared" si="201"/>
        <v>02.09.07.02.050 Oxigen Analyzer</v>
      </c>
    </row>
    <row r="6448" spans="1:10" x14ac:dyDescent="0.25">
      <c r="A6448" s="1142">
        <v>2</v>
      </c>
      <c r="B6448" s="1142">
        <v>9</v>
      </c>
      <c r="C6448" s="1142">
        <v>7</v>
      </c>
      <c r="D6448" s="1142">
        <v>2</v>
      </c>
      <c r="E6448" s="1142">
        <v>51</v>
      </c>
      <c r="F6448" s="1143" t="str">
        <f t="shared" si="200"/>
        <v>02.09.07.02.051</v>
      </c>
      <c r="G6448" s="1144"/>
      <c r="H6448" s="1142" t="s">
        <v>6821</v>
      </c>
      <c r="J6448" s="1142" t="str">
        <f t="shared" si="201"/>
        <v>02.09.07.02.051 Alat Lab. Kualitas Udara Lain-lain</v>
      </c>
    </row>
    <row r="6449" spans="1:10" x14ac:dyDescent="0.25">
      <c r="A6449" s="1142">
        <v>2</v>
      </c>
      <c r="B6449" s="1142">
        <v>9</v>
      </c>
      <c r="C6449" s="1142">
        <v>7</v>
      </c>
      <c r="D6449" s="1142">
        <v>3</v>
      </c>
      <c r="E6449" s="1142">
        <v>1</v>
      </c>
      <c r="F6449" s="1143" t="str">
        <f t="shared" si="200"/>
        <v>02.09.07.03.001</v>
      </c>
      <c r="G6449" s="1144"/>
      <c r="H6449" s="1142" t="s">
        <v>6822</v>
      </c>
      <c r="J6449" s="1142" t="str">
        <f t="shared" si="201"/>
        <v>02.09.07.03.001 Tape Recorder</v>
      </c>
    </row>
    <row r="6450" spans="1:10" x14ac:dyDescent="0.25">
      <c r="A6450" s="1142">
        <v>2</v>
      </c>
      <c r="B6450" s="1142">
        <v>9</v>
      </c>
      <c r="C6450" s="1142">
        <v>7</v>
      </c>
      <c r="D6450" s="1142">
        <v>3</v>
      </c>
      <c r="E6450" s="1142">
        <v>2</v>
      </c>
      <c r="F6450" s="1143" t="str">
        <f t="shared" si="200"/>
        <v>02.09.07.03.002</v>
      </c>
      <c r="G6450" s="1144"/>
      <c r="H6450" s="1142" t="s">
        <v>6823</v>
      </c>
      <c r="J6450" s="1142" t="str">
        <f t="shared" si="201"/>
        <v>02.09.07.03.002 Precition Intregating Sound Level Meter</v>
      </c>
    </row>
    <row r="6451" spans="1:10" x14ac:dyDescent="0.25">
      <c r="A6451" s="1142">
        <v>2</v>
      </c>
      <c r="B6451" s="1142">
        <v>9</v>
      </c>
      <c r="C6451" s="1142">
        <v>7</v>
      </c>
      <c r="D6451" s="1142">
        <v>3</v>
      </c>
      <c r="E6451" s="1142">
        <v>3</v>
      </c>
      <c r="F6451" s="1143" t="str">
        <f t="shared" si="200"/>
        <v>02.09.07.03.003</v>
      </c>
      <c r="G6451" s="1144"/>
      <c r="H6451" s="1142" t="s">
        <v>6824</v>
      </c>
      <c r="J6451" s="1142" t="str">
        <f t="shared" si="201"/>
        <v>02.09.07.03.003 Piston Phone</v>
      </c>
    </row>
    <row r="6452" spans="1:10" x14ac:dyDescent="0.25">
      <c r="A6452" s="1142">
        <v>2</v>
      </c>
      <c r="B6452" s="1142">
        <v>9</v>
      </c>
      <c r="C6452" s="1142">
        <v>7</v>
      </c>
      <c r="D6452" s="1142">
        <v>3</v>
      </c>
      <c r="E6452" s="1142">
        <v>4</v>
      </c>
      <c r="F6452" s="1143" t="str">
        <f t="shared" si="200"/>
        <v>02.09.07.03.004</v>
      </c>
      <c r="G6452" s="1144"/>
      <c r="H6452" s="1142" t="s">
        <v>6825</v>
      </c>
      <c r="J6452" s="1142" t="str">
        <f t="shared" si="201"/>
        <v>02.09.07.03.004 Octave Blank Filter</v>
      </c>
    </row>
    <row r="6453" spans="1:10" x14ac:dyDescent="0.25">
      <c r="A6453" s="1142">
        <v>2</v>
      </c>
      <c r="B6453" s="1142">
        <v>9</v>
      </c>
      <c r="C6453" s="1142">
        <v>7</v>
      </c>
      <c r="D6453" s="1142">
        <v>3</v>
      </c>
      <c r="E6453" s="1142">
        <v>5</v>
      </c>
      <c r="F6453" s="1143" t="str">
        <f t="shared" si="200"/>
        <v>02.09.07.03.005</v>
      </c>
      <c r="G6453" s="1144"/>
      <c r="H6453" s="1142" t="s">
        <v>6826</v>
      </c>
      <c r="J6453" s="1142" t="str">
        <f t="shared" si="201"/>
        <v>02.09.07.03.005 1/3 Octave Real Time Analyzer</v>
      </c>
    </row>
    <row r="6454" spans="1:10" x14ac:dyDescent="0.25">
      <c r="A6454" s="1142">
        <v>2</v>
      </c>
      <c r="B6454" s="1142">
        <v>9</v>
      </c>
      <c r="C6454" s="1142">
        <v>7</v>
      </c>
      <c r="D6454" s="1142">
        <v>3</v>
      </c>
      <c r="E6454" s="1142">
        <v>6</v>
      </c>
      <c r="F6454" s="1143" t="str">
        <f t="shared" si="200"/>
        <v>02.09.07.03.006</v>
      </c>
      <c r="G6454" s="1144"/>
      <c r="H6454" s="1142" t="s">
        <v>6827</v>
      </c>
      <c r="J6454" s="1142" t="str">
        <f t="shared" si="201"/>
        <v>02.09.07.03.006 Vibration Level Meter</v>
      </c>
    </row>
    <row r="6455" spans="1:10" x14ac:dyDescent="0.25">
      <c r="A6455" s="1142">
        <v>2</v>
      </c>
      <c r="B6455" s="1142">
        <v>9</v>
      </c>
      <c r="C6455" s="1142">
        <v>7</v>
      </c>
      <c r="D6455" s="1142">
        <v>3</v>
      </c>
      <c r="E6455" s="1142">
        <v>7</v>
      </c>
      <c r="F6455" s="1143" t="str">
        <f t="shared" si="200"/>
        <v>02.09.07.03.007</v>
      </c>
      <c r="G6455" s="1144"/>
      <c r="H6455" s="1142" t="s">
        <v>6828</v>
      </c>
      <c r="J6455" s="1142" t="str">
        <f t="shared" si="201"/>
        <v>02.09.07.03.007 Turnable Filter</v>
      </c>
    </row>
    <row r="6456" spans="1:10" x14ac:dyDescent="0.25">
      <c r="A6456" s="1142">
        <v>2</v>
      </c>
      <c r="B6456" s="1142">
        <v>9</v>
      </c>
      <c r="C6456" s="1142">
        <v>7</v>
      </c>
      <c r="D6456" s="1142">
        <v>3</v>
      </c>
      <c r="E6456" s="1142">
        <v>8</v>
      </c>
      <c r="F6456" s="1143" t="str">
        <f t="shared" si="200"/>
        <v>02.09.07.03.008</v>
      </c>
      <c r="G6456" s="1144"/>
      <c r="H6456" s="1142" t="s">
        <v>6829</v>
      </c>
      <c r="J6456" s="1142" t="str">
        <f t="shared" si="201"/>
        <v>02.09.07.03.008 Calibration Exiter</v>
      </c>
    </row>
    <row r="6457" spans="1:10" x14ac:dyDescent="0.25">
      <c r="A6457" s="1142">
        <v>2</v>
      </c>
      <c r="B6457" s="1142">
        <v>9</v>
      </c>
      <c r="C6457" s="1142">
        <v>7</v>
      </c>
      <c r="D6457" s="1142">
        <v>3</v>
      </c>
      <c r="E6457" s="1142">
        <v>9</v>
      </c>
      <c r="F6457" s="1143" t="str">
        <f t="shared" si="200"/>
        <v>02.09.07.03.009</v>
      </c>
      <c r="G6457" s="1144"/>
      <c r="H6457" s="1142" t="s">
        <v>6830</v>
      </c>
      <c r="J6457" s="1142" t="str">
        <f t="shared" si="201"/>
        <v>02.09.07.03.009 Data Processing Unit</v>
      </c>
    </row>
    <row r="6458" spans="1:10" x14ac:dyDescent="0.25">
      <c r="A6458" s="1142">
        <v>2</v>
      </c>
      <c r="B6458" s="1142">
        <v>9</v>
      </c>
      <c r="C6458" s="1142">
        <v>7</v>
      </c>
      <c r="D6458" s="1142">
        <v>3</v>
      </c>
      <c r="E6458" s="1142">
        <v>10</v>
      </c>
      <c r="F6458" s="1143" t="str">
        <f t="shared" si="200"/>
        <v>02.09.07.03.010</v>
      </c>
      <c r="G6458" s="1144"/>
      <c r="H6458" s="1142" t="s">
        <v>6831</v>
      </c>
      <c r="J6458" s="1142" t="str">
        <f t="shared" si="201"/>
        <v>02.09.07.03.010 Tripod</v>
      </c>
    </row>
    <row r="6459" spans="1:10" x14ac:dyDescent="0.25">
      <c r="A6459" s="1142">
        <v>2</v>
      </c>
      <c r="B6459" s="1142">
        <v>9</v>
      </c>
      <c r="C6459" s="1142">
        <v>7</v>
      </c>
      <c r="D6459" s="1142">
        <v>3</v>
      </c>
      <c r="E6459" s="1142">
        <v>11</v>
      </c>
      <c r="F6459" s="1143" t="str">
        <f t="shared" si="200"/>
        <v>02.09.07.03.011</v>
      </c>
      <c r="G6459" s="1144"/>
      <c r="H6459" s="1142" t="s">
        <v>6832</v>
      </c>
      <c r="J6459" s="1142" t="str">
        <f t="shared" si="201"/>
        <v>02.09.07.03.011 Extensoin Code (10 m)</v>
      </c>
    </row>
    <row r="6460" spans="1:10" x14ac:dyDescent="0.25">
      <c r="A6460" s="1142">
        <v>2</v>
      </c>
      <c r="B6460" s="1142">
        <v>9</v>
      </c>
      <c r="C6460" s="1142">
        <v>7</v>
      </c>
      <c r="D6460" s="1142">
        <v>3</v>
      </c>
      <c r="E6460" s="1142">
        <v>12</v>
      </c>
      <c r="F6460" s="1143" t="str">
        <f t="shared" si="200"/>
        <v>02.09.07.03.012</v>
      </c>
      <c r="G6460" s="1144"/>
      <c r="H6460" s="1142" t="s">
        <v>6833</v>
      </c>
      <c r="J6460" s="1142" t="str">
        <f t="shared" si="201"/>
        <v>02.09.07.03.012 Extensoin Code (30 m)</v>
      </c>
    </row>
    <row r="6461" spans="1:10" x14ac:dyDescent="0.25">
      <c r="A6461" s="1142">
        <v>2</v>
      </c>
      <c r="B6461" s="1142">
        <v>9</v>
      </c>
      <c r="C6461" s="1142">
        <v>7</v>
      </c>
      <c r="D6461" s="1142">
        <v>3</v>
      </c>
      <c r="E6461" s="1142">
        <v>13</v>
      </c>
      <c r="F6461" s="1143" t="str">
        <f t="shared" si="200"/>
        <v>02.09.07.03.013</v>
      </c>
      <c r="G6461" s="1144"/>
      <c r="H6461" s="1142" t="s">
        <v>6834</v>
      </c>
      <c r="J6461" s="1142" t="str">
        <f t="shared" si="201"/>
        <v>02.09.07.03.013 Transceiver</v>
      </c>
    </row>
    <row r="6462" spans="1:10" x14ac:dyDescent="0.25">
      <c r="A6462" s="1142">
        <v>2</v>
      </c>
      <c r="B6462" s="1142">
        <v>9</v>
      </c>
      <c r="C6462" s="1142">
        <v>7</v>
      </c>
      <c r="D6462" s="1142">
        <v>3</v>
      </c>
      <c r="E6462" s="1142">
        <v>14</v>
      </c>
      <c r="F6462" s="1143" t="str">
        <f t="shared" si="200"/>
        <v>02.09.07.03.014</v>
      </c>
      <c r="G6462" s="1144"/>
      <c r="H6462" s="1142" t="s">
        <v>6835</v>
      </c>
      <c r="J6462" s="1142" t="str">
        <f t="shared" si="201"/>
        <v>02.09.07.03.014 Alat Lab. Kebisingan &amp; Getaran Lain-lain</v>
      </c>
    </row>
    <row r="6463" spans="1:10" x14ac:dyDescent="0.25">
      <c r="A6463" s="1142">
        <v>2</v>
      </c>
      <c r="B6463" s="1142">
        <v>9</v>
      </c>
      <c r="C6463" s="1142">
        <v>7</v>
      </c>
      <c r="D6463" s="1142">
        <v>4</v>
      </c>
      <c r="E6463" s="1142">
        <v>1</v>
      </c>
      <c r="F6463" s="1143" t="str">
        <f t="shared" si="200"/>
        <v>02.09.07.04.001</v>
      </c>
      <c r="G6463" s="1144"/>
      <c r="H6463" s="1142" t="s">
        <v>4827</v>
      </c>
      <c r="J6463" s="1142" t="str">
        <f t="shared" si="201"/>
        <v>02.09.07.04.001 Milling Machine</v>
      </c>
    </row>
    <row r="6464" spans="1:10" x14ac:dyDescent="0.25">
      <c r="A6464" s="1142">
        <v>2</v>
      </c>
      <c r="B6464" s="1142">
        <v>9</v>
      </c>
      <c r="C6464" s="1142">
        <v>7</v>
      </c>
      <c r="D6464" s="1142">
        <v>4</v>
      </c>
      <c r="E6464" s="1142">
        <v>2</v>
      </c>
      <c r="F6464" s="1143" t="str">
        <f t="shared" si="200"/>
        <v>02.09.07.04.002</v>
      </c>
      <c r="G6464" s="1144"/>
      <c r="H6464" s="1142" t="s">
        <v>5469</v>
      </c>
      <c r="J6464" s="1142" t="str">
        <f t="shared" si="201"/>
        <v>02.09.07.04.002 Sieve Shaker</v>
      </c>
    </row>
    <row r="6465" spans="1:10" x14ac:dyDescent="0.25">
      <c r="A6465" s="1142">
        <v>2</v>
      </c>
      <c r="B6465" s="1142">
        <v>9</v>
      </c>
      <c r="C6465" s="1142">
        <v>7</v>
      </c>
      <c r="D6465" s="1142">
        <v>4</v>
      </c>
      <c r="E6465" s="1142">
        <v>3</v>
      </c>
      <c r="F6465" s="1143" t="str">
        <f t="shared" si="200"/>
        <v>02.09.07.04.003</v>
      </c>
      <c r="G6465" s="1144"/>
      <c r="H6465" s="1142" t="s">
        <v>6836</v>
      </c>
      <c r="J6465" s="1142" t="str">
        <f t="shared" si="201"/>
        <v>02.09.07.04.003 Compact Balance</v>
      </c>
    </row>
    <row r="6466" spans="1:10" x14ac:dyDescent="0.25">
      <c r="A6466" s="1142">
        <v>2</v>
      </c>
      <c r="B6466" s="1142">
        <v>9</v>
      </c>
      <c r="C6466" s="1142">
        <v>7</v>
      </c>
      <c r="D6466" s="1142">
        <v>4</v>
      </c>
      <c r="E6466" s="1142">
        <v>4</v>
      </c>
      <c r="F6466" s="1143" t="str">
        <f t="shared" si="200"/>
        <v>02.09.07.04.004</v>
      </c>
      <c r="G6466" s="1144"/>
      <c r="H6466" s="1142" t="s">
        <v>6226</v>
      </c>
      <c r="J6466" s="1142" t="str">
        <f t="shared" si="201"/>
        <v>02.09.07.04.004 Platform Scale</v>
      </c>
    </row>
    <row r="6467" spans="1:10" x14ac:dyDescent="0.25">
      <c r="A6467" s="1142">
        <v>2</v>
      </c>
      <c r="B6467" s="1142">
        <v>9</v>
      </c>
      <c r="C6467" s="1142">
        <v>7</v>
      </c>
      <c r="D6467" s="1142">
        <v>4</v>
      </c>
      <c r="E6467" s="1142">
        <v>5</v>
      </c>
      <c r="F6467" s="1143" t="str">
        <f t="shared" si="200"/>
        <v>02.09.07.04.005</v>
      </c>
      <c r="G6467" s="1144"/>
      <c r="H6467" s="1142" t="s">
        <v>6837</v>
      </c>
      <c r="J6467" s="1142" t="str">
        <f t="shared" si="201"/>
        <v>02.09.07.04.005 Hot Air Drying Oven</v>
      </c>
    </row>
    <row r="6468" spans="1:10" x14ac:dyDescent="0.25">
      <c r="A6468" s="1142">
        <v>2</v>
      </c>
      <c r="B6468" s="1142">
        <v>9</v>
      </c>
      <c r="C6468" s="1142">
        <v>7</v>
      </c>
      <c r="D6468" s="1142">
        <v>4</v>
      </c>
      <c r="E6468" s="1142">
        <v>6</v>
      </c>
      <c r="F6468" s="1143" t="str">
        <f t="shared" ref="F6468:F6531" si="202">IF(A6468&lt;&gt;"",RIGHT("0"&amp;A6468,2)&amp;"."&amp;RIGHT("0"&amp;B6468,2)&amp;"."&amp;RIGHT("0"&amp;C6468,2)&amp;"."&amp;RIGHT("0"&amp;D6468,2)&amp;"."&amp;IF(LEN(E6468)&lt;3,RIGHT("00"&amp;E6468,3),E6468),"")</f>
        <v>02.09.07.04.006</v>
      </c>
      <c r="G6468" s="1144"/>
      <c r="H6468" s="1142" t="s">
        <v>6838</v>
      </c>
      <c r="J6468" s="1142" t="str">
        <f t="shared" ref="J6468:J6531" si="203">F6468&amp;" "&amp;H6468</f>
        <v>02.09.07.04.006 Pensky-Martens Closed Cup Flash Point tester</v>
      </c>
    </row>
    <row r="6469" spans="1:10" x14ac:dyDescent="0.25">
      <c r="A6469" s="1142">
        <v>2</v>
      </c>
      <c r="B6469" s="1142">
        <v>9</v>
      </c>
      <c r="C6469" s="1142">
        <v>7</v>
      </c>
      <c r="D6469" s="1142">
        <v>4</v>
      </c>
      <c r="E6469" s="1142">
        <v>7</v>
      </c>
      <c r="F6469" s="1143" t="str">
        <f t="shared" si="202"/>
        <v>02.09.07.04.007</v>
      </c>
      <c r="G6469" s="1144"/>
      <c r="H6469" s="1142" t="s">
        <v>6839</v>
      </c>
      <c r="J6469" s="1142" t="str">
        <f t="shared" si="203"/>
        <v>02.09.07.04.007 Copper Corrsion Tester</v>
      </c>
    </row>
    <row r="6470" spans="1:10" x14ac:dyDescent="0.25">
      <c r="A6470" s="1142">
        <v>2</v>
      </c>
      <c r="B6470" s="1142">
        <v>9</v>
      </c>
      <c r="C6470" s="1142">
        <v>7</v>
      </c>
      <c r="D6470" s="1142">
        <v>4</v>
      </c>
      <c r="E6470" s="1142">
        <v>8</v>
      </c>
      <c r="F6470" s="1143" t="str">
        <f t="shared" si="202"/>
        <v>02.09.07.04.008</v>
      </c>
      <c r="G6470" s="1144"/>
      <c r="H6470" s="1142" t="s">
        <v>6840</v>
      </c>
      <c r="J6470" s="1142" t="str">
        <f t="shared" si="203"/>
        <v>02.09.07.04.008 Elemental Analysis Instrument (CHN)</v>
      </c>
    </row>
    <row r="6471" spans="1:10" x14ac:dyDescent="0.25">
      <c r="A6471" s="1142">
        <v>2</v>
      </c>
      <c r="B6471" s="1142">
        <v>9</v>
      </c>
      <c r="C6471" s="1142">
        <v>7</v>
      </c>
      <c r="D6471" s="1142">
        <v>4</v>
      </c>
      <c r="E6471" s="1142">
        <v>9</v>
      </c>
      <c r="F6471" s="1143" t="str">
        <f t="shared" si="202"/>
        <v>02.09.07.04.009</v>
      </c>
      <c r="G6471" s="1144"/>
      <c r="H6471" s="1142" t="s">
        <v>6155</v>
      </c>
      <c r="J6471" s="1142" t="str">
        <f t="shared" si="203"/>
        <v>02.09.07.04.009 Calorimeter</v>
      </c>
    </row>
    <row r="6472" spans="1:10" x14ac:dyDescent="0.25">
      <c r="A6472" s="1142">
        <v>2</v>
      </c>
      <c r="B6472" s="1142">
        <v>9</v>
      </c>
      <c r="C6472" s="1142">
        <v>7</v>
      </c>
      <c r="D6472" s="1142">
        <v>4</v>
      </c>
      <c r="E6472" s="1142">
        <v>10</v>
      </c>
      <c r="F6472" s="1143" t="str">
        <f t="shared" si="202"/>
        <v>02.09.07.04.010</v>
      </c>
      <c r="G6472" s="1144"/>
      <c r="H6472" s="1142" t="s">
        <v>6841</v>
      </c>
      <c r="J6472" s="1142" t="str">
        <f t="shared" si="203"/>
        <v>02.09.07.04.010 KD Evaporator</v>
      </c>
    </row>
    <row r="6473" spans="1:10" x14ac:dyDescent="0.25">
      <c r="A6473" s="1142">
        <v>2</v>
      </c>
      <c r="B6473" s="1142">
        <v>9</v>
      </c>
      <c r="C6473" s="1142">
        <v>7</v>
      </c>
      <c r="D6473" s="1142">
        <v>4</v>
      </c>
      <c r="E6473" s="1142">
        <v>11</v>
      </c>
      <c r="F6473" s="1143" t="str">
        <f t="shared" si="202"/>
        <v>02.09.07.04.011</v>
      </c>
      <c r="G6473" s="1144"/>
      <c r="H6473" s="1142" t="s">
        <v>6842</v>
      </c>
      <c r="J6473" s="1142" t="str">
        <f t="shared" si="203"/>
        <v>02.09.07.04.011 Micro Kjeldahi Distiler</v>
      </c>
    </row>
    <row r="6474" spans="1:10" x14ac:dyDescent="0.25">
      <c r="A6474" s="1142">
        <v>2</v>
      </c>
      <c r="B6474" s="1142">
        <v>9</v>
      </c>
      <c r="C6474" s="1142">
        <v>7</v>
      </c>
      <c r="D6474" s="1142">
        <v>4</v>
      </c>
      <c r="E6474" s="1142">
        <v>12</v>
      </c>
      <c r="F6474" s="1143" t="str">
        <f t="shared" si="202"/>
        <v>02.09.07.04.012</v>
      </c>
      <c r="G6474" s="1144"/>
      <c r="H6474" s="1142" t="s">
        <v>6843</v>
      </c>
      <c r="J6474" s="1142" t="str">
        <f t="shared" si="203"/>
        <v>02.09.07.04.012 Kjedahi Nitrogen Disgestion &amp; Distilling Apparatur</v>
      </c>
    </row>
    <row r="6475" spans="1:10" x14ac:dyDescent="0.25">
      <c r="A6475" s="1142">
        <v>2</v>
      </c>
      <c r="B6475" s="1142">
        <v>9</v>
      </c>
      <c r="C6475" s="1142">
        <v>7</v>
      </c>
      <c r="D6475" s="1142">
        <v>4</v>
      </c>
      <c r="E6475" s="1142">
        <v>13</v>
      </c>
      <c r="F6475" s="1143" t="str">
        <f t="shared" si="202"/>
        <v>02.09.07.04.013</v>
      </c>
      <c r="G6475" s="1144"/>
      <c r="H6475" s="1142" t="s">
        <v>3614</v>
      </c>
      <c r="J6475" s="1142" t="str">
        <f t="shared" si="203"/>
        <v>02.09.07.04.013 Blender</v>
      </c>
    </row>
    <row r="6476" spans="1:10" x14ac:dyDescent="0.25">
      <c r="A6476" s="1142">
        <v>2</v>
      </c>
      <c r="B6476" s="1142">
        <v>9</v>
      </c>
      <c r="C6476" s="1142">
        <v>7</v>
      </c>
      <c r="D6476" s="1142">
        <v>4</v>
      </c>
      <c r="E6476" s="1142">
        <v>14</v>
      </c>
      <c r="F6476" s="1143" t="str">
        <f t="shared" si="202"/>
        <v>02.09.07.04.014</v>
      </c>
      <c r="G6476" s="1144"/>
      <c r="H6476" s="1142" t="s">
        <v>6844</v>
      </c>
      <c r="J6476" s="1142" t="str">
        <f t="shared" si="203"/>
        <v>02.09.07.04.014 ALat Lab. Lingkungan Lain-lain</v>
      </c>
    </row>
    <row r="6477" spans="1:10" x14ac:dyDescent="0.25">
      <c r="A6477" s="1142">
        <v>2</v>
      </c>
      <c r="B6477" s="1142">
        <v>9</v>
      </c>
      <c r="C6477" s="1142">
        <v>7</v>
      </c>
      <c r="D6477" s="1142">
        <v>5</v>
      </c>
      <c r="E6477" s="1142">
        <v>1</v>
      </c>
      <c r="F6477" s="1143" t="str">
        <f t="shared" si="202"/>
        <v>02.09.07.05.001</v>
      </c>
      <c r="G6477" s="1144"/>
      <c r="H6477" s="1142" t="s">
        <v>6845</v>
      </c>
      <c r="J6477" s="1142" t="str">
        <f t="shared" si="203"/>
        <v>02.09.07.05.001 Kromotografi Gas</v>
      </c>
    </row>
    <row r="6478" spans="1:10" x14ac:dyDescent="0.25">
      <c r="A6478" s="1142">
        <v>2</v>
      </c>
      <c r="B6478" s="1142">
        <v>9</v>
      </c>
      <c r="C6478" s="1142">
        <v>7</v>
      </c>
      <c r="D6478" s="1142">
        <v>5</v>
      </c>
      <c r="E6478" s="1142">
        <v>2</v>
      </c>
      <c r="F6478" s="1143" t="str">
        <f t="shared" si="202"/>
        <v>02.09.07.05.002</v>
      </c>
      <c r="G6478" s="1144"/>
      <c r="H6478" s="1142" t="s">
        <v>6846</v>
      </c>
      <c r="J6478" s="1142" t="str">
        <f t="shared" si="203"/>
        <v>02.09.07.05.002 High Performance Liquid Cromatograph</v>
      </c>
    </row>
    <row r="6479" spans="1:10" x14ac:dyDescent="0.25">
      <c r="A6479" s="1142">
        <v>2</v>
      </c>
      <c r="B6479" s="1142">
        <v>9</v>
      </c>
      <c r="C6479" s="1142">
        <v>7</v>
      </c>
      <c r="D6479" s="1142">
        <v>5</v>
      </c>
      <c r="E6479" s="1142">
        <v>3</v>
      </c>
      <c r="F6479" s="1143" t="str">
        <f t="shared" si="202"/>
        <v>02.09.07.05.003</v>
      </c>
      <c r="G6479" s="1144"/>
      <c r="H6479" s="1142" t="s">
        <v>6847</v>
      </c>
      <c r="J6479" s="1142" t="str">
        <f t="shared" si="203"/>
        <v>02.09.07.05.003 Ion Cromatograph</v>
      </c>
    </row>
    <row r="6480" spans="1:10" x14ac:dyDescent="0.25">
      <c r="A6480" s="1142">
        <v>2</v>
      </c>
      <c r="B6480" s="1142">
        <v>9</v>
      </c>
      <c r="C6480" s="1142">
        <v>7</v>
      </c>
      <c r="D6480" s="1142">
        <v>5</v>
      </c>
      <c r="E6480" s="1142">
        <v>4</v>
      </c>
      <c r="F6480" s="1143" t="str">
        <f t="shared" si="202"/>
        <v>02.09.07.05.004</v>
      </c>
      <c r="G6480" s="1144"/>
      <c r="H6480" s="1142" t="s">
        <v>5585</v>
      </c>
      <c r="J6480" s="1142" t="str">
        <f t="shared" si="203"/>
        <v>02.09.07.05.004 Polarograph</v>
      </c>
    </row>
    <row r="6481" spans="1:10" x14ac:dyDescent="0.25">
      <c r="A6481" s="1142">
        <v>2</v>
      </c>
      <c r="B6481" s="1142">
        <v>9</v>
      </c>
      <c r="C6481" s="1142">
        <v>7</v>
      </c>
      <c r="D6481" s="1142">
        <v>5</v>
      </c>
      <c r="E6481" s="1142">
        <v>5</v>
      </c>
      <c r="F6481" s="1143" t="str">
        <f t="shared" si="202"/>
        <v>02.09.07.05.005</v>
      </c>
      <c r="G6481" s="1144"/>
      <c r="H6481" s="1142" t="s">
        <v>6848</v>
      </c>
      <c r="J6481" s="1142" t="str">
        <f t="shared" si="203"/>
        <v>02.09.07.05.005 UV/VIS Spectrophotometer</v>
      </c>
    </row>
    <row r="6482" spans="1:10" x14ac:dyDescent="0.25">
      <c r="A6482" s="1142">
        <v>2</v>
      </c>
      <c r="B6482" s="1142">
        <v>9</v>
      </c>
      <c r="C6482" s="1142">
        <v>7</v>
      </c>
      <c r="D6482" s="1142">
        <v>5</v>
      </c>
      <c r="E6482" s="1142">
        <v>6</v>
      </c>
      <c r="F6482" s="1143" t="str">
        <f t="shared" si="202"/>
        <v>02.09.07.05.006</v>
      </c>
      <c r="G6482" s="1144"/>
      <c r="H6482" s="1142" t="s">
        <v>6849</v>
      </c>
      <c r="J6482" s="1142" t="str">
        <f t="shared" si="203"/>
        <v>02.09.07.05.006 IR Spectrophotometer</v>
      </c>
    </row>
    <row r="6483" spans="1:10" x14ac:dyDescent="0.25">
      <c r="A6483" s="1142">
        <v>2</v>
      </c>
      <c r="B6483" s="1142">
        <v>9</v>
      </c>
      <c r="C6483" s="1142">
        <v>7</v>
      </c>
      <c r="D6483" s="1142">
        <v>5</v>
      </c>
      <c r="E6483" s="1142">
        <v>7</v>
      </c>
      <c r="F6483" s="1143" t="str">
        <f t="shared" si="202"/>
        <v>02.09.07.05.007</v>
      </c>
      <c r="G6483" s="1144"/>
      <c r="H6483" s="1142" t="s">
        <v>6850</v>
      </c>
      <c r="J6483" s="1142" t="str">
        <f t="shared" si="203"/>
        <v>02.09.07.05.007 Fluorescense Spectrophotometer</v>
      </c>
    </row>
    <row r="6484" spans="1:10" x14ac:dyDescent="0.25">
      <c r="A6484" s="1142">
        <v>2</v>
      </c>
      <c r="B6484" s="1142">
        <v>9</v>
      </c>
      <c r="C6484" s="1142">
        <v>7</v>
      </c>
      <c r="D6484" s="1142">
        <v>5</v>
      </c>
      <c r="E6484" s="1142">
        <v>8</v>
      </c>
      <c r="F6484" s="1143" t="str">
        <f t="shared" si="202"/>
        <v>02.09.07.05.008</v>
      </c>
      <c r="G6484" s="1144"/>
      <c r="H6484" s="1142" t="s">
        <v>6851</v>
      </c>
      <c r="J6484" s="1142" t="str">
        <f t="shared" si="203"/>
        <v>02.09.07.05.008 Apectrophotometer Serapan Atom</v>
      </c>
    </row>
    <row r="6485" spans="1:10" x14ac:dyDescent="0.25">
      <c r="A6485" s="1142">
        <v>2</v>
      </c>
      <c r="B6485" s="1142">
        <v>9</v>
      </c>
      <c r="C6485" s="1142">
        <v>7</v>
      </c>
      <c r="D6485" s="1142">
        <v>5</v>
      </c>
      <c r="E6485" s="1142">
        <v>9</v>
      </c>
      <c r="F6485" s="1143" t="str">
        <f t="shared" si="202"/>
        <v>02.09.07.05.009</v>
      </c>
      <c r="G6485" s="1144"/>
      <c r="H6485" s="1142" t="s">
        <v>6852</v>
      </c>
      <c r="J6485" s="1142" t="str">
        <f t="shared" si="203"/>
        <v>02.09.07.05.009 Quadrupole Spectrometer</v>
      </c>
    </row>
    <row r="6486" spans="1:10" x14ac:dyDescent="0.25">
      <c r="A6486" s="1142">
        <v>2</v>
      </c>
      <c r="B6486" s="1142">
        <v>9</v>
      </c>
      <c r="C6486" s="1142">
        <v>7</v>
      </c>
      <c r="D6486" s="1142">
        <v>5</v>
      </c>
      <c r="E6486" s="1142">
        <v>10</v>
      </c>
      <c r="F6486" s="1143" t="str">
        <f t="shared" si="202"/>
        <v>02.09.07.05.010</v>
      </c>
      <c r="G6486" s="1144"/>
      <c r="H6486" s="1142" t="s">
        <v>6853</v>
      </c>
      <c r="J6486" s="1142" t="str">
        <f t="shared" si="203"/>
        <v>02.09.07.05.010 Acanning Electron Microscope</v>
      </c>
    </row>
    <row r="6487" spans="1:10" x14ac:dyDescent="0.25">
      <c r="A6487" s="1142">
        <v>2</v>
      </c>
      <c r="B6487" s="1142">
        <v>9</v>
      </c>
      <c r="C6487" s="1142">
        <v>7</v>
      </c>
      <c r="D6487" s="1142">
        <v>5</v>
      </c>
      <c r="E6487" s="1142">
        <v>11</v>
      </c>
      <c r="F6487" s="1143" t="str">
        <f t="shared" si="202"/>
        <v>02.09.07.05.011</v>
      </c>
      <c r="G6487" s="1144"/>
      <c r="H6487" s="1142" t="s">
        <v>6854</v>
      </c>
      <c r="J6487" s="1142" t="str">
        <f t="shared" si="203"/>
        <v>02.09.07.05.011 X-Ray Fluirrescense Analyzer</v>
      </c>
    </row>
    <row r="6488" spans="1:10" x14ac:dyDescent="0.25">
      <c r="A6488" s="1142">
        <v>2</v>
      </c>
      <c r="B6488" s="1142">
        <v>9</v>
      </c>
      <c r="C6488" s="1142">
        <v>7</v>
      </c>
      <c r="D6488" s="1142">
        <v>5</v>
      </c>
      <c r="E6488" s="1142">
        <v>12</v>
      </c>
      <c r="F6488" s="1143" t="str">
        <f t="shared" si="202"/>
        <v>02.09.07.05.012</v>
      </c>
      <c r="G6488" s="1144"/>
      <c r="H6488" s="1142" t="s">
        <v>1509</v>
      </c>
      <c r="J6488" s="1142" t="str">
        <f t="shared" si="203"/>
        <v>02.09.07.05.012 PH Meter</v>
      </c>
    </row>
    <row r="6489" spans="1:10" x14ac:dyDescent="0.25">
      <c r="A6489" s="1142">
        <v>2</v>
      </c>
      <c r="B6489" s="1142">
        <v>9</v>
      </c>
      <c r="C6489" s="1142">
        <v>7</v>
      </c>
      <c r="D6489" s="1142">
        <v>5</v>
      </c>
      <c r="E6489" s="1142">
        <v>13</v>
      </c>
      <c r="F6489" s="1143" t="str">
        <f t="shared" si="202"/>
        <v>02.09.07.05.013</v>
      </c>
      <c r="G6489" s="1144"/>
      <c r="H6489" s="1142" t="s">
        <v>6855</v>
      </c>
      <c r="J6489" s="1142" t="str">
        <f t="shared" si="203"/>
        <v>02.09.07.05.013 Ilon Meter</v>
      </c>
    </row>
    <row r="6490" spans="1:10" x14ac:dyDescent="0.25">
      <c r="A6490" s="1142">
        <v>2</v>
      </c>
      <c r="B6490" s="1142">
        <v>9</v>
      </c>
      <c r="C6490" s="1142">
        <v>7</v>
      </c>
      <c r="D6490" s="1142">
        <v>5</v>
      </c>
      <c r="E6490" s="1142">
        <v>14</v>
      </c>
      <c r="F6490" s="1143" t="str">
        <f t="shared" si="202"/>
        <v>02.09.07.05.014</v>
      </c>
      <c r="G6490" s="1144"/>
      <c r="H6490" s="1142" t="s">
        <v>6856</v>
      </c>
      <c r="J6490" s="1142" t="str">
        <f t="shared" si="203"/>
        <v>02.09.07.05.014 Lon Selective Electrode</v>
      </c>
    </row>
    <row r="6491" spans="1:10" x14ac:dyDescent="0.25">
      <c r="A6491" s="1142">
        <v>2</v>
      </c>
      <c r="B6491" s="1142">
        <v>9</v>
      </c>
      <c r="C6491" s="1142">
        <v>7</v>
      </c>
      <c r="D6491" s="1142">
        <v>5</v>
      </c>
      <c r="E6491" s="1142">
        <v>15</v>
      </c>
      <c r="F6491" s="1143" t="str">
        <f t="shared" si="202"/>
        <v>02.09.07.05.015</v>
      </c>
      <c r="G6491" s="1144"/>
      <c r="H6491" s="1142" t="s">
        <v>6857</v>
      </c>
      <c r="J6491" s="1142" t="str">
        <f t="shared" si="203"/>
        <v>02.09.07.05.015 Mercury analyzer</v>
      </c>
    </row>
    <row r="6492" spans="1:10" x14ac:dyDescent="0.25">
      <c r="A6492" s="1142">
        <v>2</v>
      </c>
      <c r="B6492" s="1142">
        <v>9</v>
      </c>
      <c r="C6492" s="1142">
        <v>7</v>
      </c>
      <c r="D6492" s="1142">
        <v>5</v>
      </c>
      <c r="E6492" s="1142">
        <v>16</v>
      </c>
      <c r="F6492" s="1143" t="str">
        <f t="shared" si="202"/>
        <v>02.09.07.05.016</v>
      </c>
      <c r="G6492" s="1144"/>
      <c r="H6492" s="1142" t="s">
        <v>6858</v>
      </c>
      <c r="J6492" s="1142" t="str">
        <f t="shared" si="203"/>
        <v>02.09.07.05.016 Mettalurgical Electrode</v>
      </c>
    </row>
    <row r="6493" spans="1:10" x14ac:dyDescent="0.25">
      <c r="A6493" s="1142">
        <v>2</v>
      </c>
      <c r="B6493" s="1142">
        <v>9</v>
      </c>
      <c r="C6493" s="1142">
        <v>7</v>
      </c>
      <c r="D6493" s="1142">
        <v>5</v>
      </c>
      <c r="E6493" s="1142">
        <v>17</v>
      </c>
      <c r="F6493" s="1143" t="str">
        <f t="shared" si="202"/>
        <v>02.09.07.05.017</v>
      </c>
      <c r="G6493" s="1144"/>
      <c r="H6493" s="1142" t="s">
        <v>6859</v>
      </c>
      <c r="J6493" s="1142" t="str">
        <f t="shared" si="203"/>
        <v>02.09.07.05.017 Biological Microscope</v>
      </c>
    </row>
    <row r="6494" spans="1:10" x14ac:dyDescent="0.25">
      <c r="A6494" s="1142">
        <v>2</v>
      </c>
      <c r="B6494" s="1142">
        <v>9</v>
      </c>
      <c r="C6494" s="1142">
        <v>7</v>
      </c>
      <c r="D6494" s="1142">
        <v>5</v>
      </c>
      <c r="E6494" s="1142">
        <v>18</v>
      </c>
      <c r="F6494" s="1143" t="str">
        <f t="shared" si="202"/>
        <v>02.09.07.05.018</v>
      </c>
      <c r="G6494" s="1144"/>
      <c r="H6494" s="1142" t="s">
        <v>4254</v>
      </c>
      <c r="J6494" s="1142" t="str">
        <f t="shared" si="203"/>
        <v>02.09.07.05.018 Stereo Microscope</v>
      </c>
    </row>
    <row r="6495" spans="1:10" x14ac:dyDescent="0.25">
      <c r="A6495" s="1142">
        <v>2</v>
      </c>
      <c r="B6495" s="1142">
        <v>9</v>
      </c>
      <c r="C6495" s="1142">
        <v>7</v>
      </c>
      <c r="D6495" s="1142">
        <v>5</v>
      </c>
      <c r="E6495" s="1142">
        <v>19</v>
      </c>
      <c r="F6495" s="1143" t="str">
        <f t="shared" si="202"/>
        <v>02.09.07.05.019</v>
      </c>
      <c r="G6495" s="1144"/>
      <c r="H6495" s="1142" t="s">
        <v>3052</v>
      </c>
      <c r="J6495" s="1142" t="str">
        <f t="shared" si="203"/>
        <v>02.09.07.05.019 Cylinder Rack</v>
      </c>
    </row>
    <row r="6496" spans="1:10" x14ac:dyDescent="0.25">
      <c r="A6496" s="1142">
        <v>2</v>
      </c>
      <c r="B6496" s="1142">
        <v>9</v>
      </c>
      <c r="C6496" s="1142">
        <v>7</v>
      </c>
      <c r="D6496" s="1142">
        <v>5</v>
      </c>
      <c r="E6496" s="1142">
        <v>20</v>
      </c>
      <c r="F6496" s="1143" t="str">
        <f t="shared" si="202"/>
        <v>02.09.07.05.020</v>
      </c>
      <c r="G6496" s="1144"/>
      <c r="H6496" s="1142" t="s">
        <v>6860</v>
      </c>
      <c r="J6496" s="1142" t="str">
        <f t="shared" si="203"/>
        <v>02.09.07.05.020 Gas Regulator</v>
      </c>
    </row>
    <row r="6497" spans="1:10" x14ac:dyDescent="0.25">
      <c r="A6497" s="1142">
        <v>2</v>
      </c>
      <c r="B6497" s="1142">
        <v>9</v>
      </c>
      <c r="C6497" s="1142">
        <v>7</v>
      </c>
      <c r="D6497" s="1142">
        <v>5</v>
      </c>
      <c r="E6497" s="1142">
        <v>21</v>
      </c>
      <c r="F6497" s="1143" t="str">
        <f t="shared" si="202"/>
        <v>02.09.07.05.021</v>
      </c>
      <c r="G6497" s="1144"/>
      <c r="H6497" s="1142" t="s">
        <v>6861</v>
      </c>
      <c r="J6497" s="1142" t="str">
        <f t="shared" si="203"/>
        <v>02.09.07.05.021 Peralatan Gelas</v>
      </c>
    </row>
    <row r="6498" spans="1:10" x14ac:dyDescent="0.25">
      <c r="A6498" s="1142">
        <v>2</v>
      </c>
      <c r="B6498" s="1142">
        <v>9</v>
      </c>
      <c r="C6498" s="1142">
        <v>7</v>
      </c>
      <c r="D6498" s="1142">
        <v>5</v>
      </c>
      <c r="E6498" s="1142">
        <v>22</v>
      </c>
      <c r="F6498" s="1143" t="str">
        <f t="shared" si="202"/>
        <v>02.09.07.05.022</v>
      </c>
      <c r="G6498" s="1144"/>
      <c r="H6498" s="1142" t="s">
        <v>1725</v>
      </c>
      <c r="J6498" s="1142" t="str">
        <f t="shared" si="203"/>
        <v>02.09.07.05.022 Timbangan</v>
      </c>
    </row>
    <row r="6499" spans="1:10" x14ac:dyDescent="0.25">
      <c r="A6499" s="1142">
        <v>2</v>
      </c>
      <c r="B6499" s="1142">
        <v>9</v>
      </c>
      <c r="C6499" s="1142">
        <v>7</v>
      </c>
      <c r="D6499" s="1142">
        <v>5</v>
      </c>
      <c r="E6499" s="1142">
        <v>23</v>
      </c>
      <c r="F6499" s="1143" t="str">
        <f t="shared" si="202"/>
        <v>02.09.07.05.023</v>
      </c>
      <c r="G6499" s="1144"/>
      <c r="H6499" s="1142" t="s">
        <v>3106</v>
      </c>
      <c r="J6499" s="1142" t="str">
        <f t="shared" si="203"/>
        <v>02.09.07.05.023 Centrifuge</v>
      </c>
    </row>
    <row r="6500" spans="1:10" x14ac:dyDescent="0.25">
      <c r="A6500" s="1142">
        <v>2</v>
      </c>
      <c r="B6500" s="1142">
        <v>9</v>
      </c>
      <c r="C6500" s="1142">
        <v>7</v>
      </c>
      <c r="D6500" s="1142">
        <v>5</v>
      </c>
      <c r="E6500" s="1142">
        <v>24</v>
      </c>
      <c r="F6500" s="1143" t="str">
        <f t="shared" si="202"/>
        <v>02.09.07.05.024</v>
      </c>
      <c r="G6500" s="1144"/>
      <c r="H6500" s="1142" t="s">
        <v>6862</v>
      </c>
      <c r="J6500" s="1142" t="str">
        <f t="shared" si="203"/>
        <v>02.09.07.05.024 Multi Fumace</v>
      </c>
    </row>
    <row r="6501" spans="1:10" x14ac:dyDescent="0.25">
      <c r="A6501" s="1142">
        <v>2</v>
      </c>
      <c r="B6501" s="1142">
        <v>9</v>
      </c>
      <c r="C6501" s="1142">
        <v>7</v>
      </c>
      <c r="D6501" s="1142">
        <v>5</v>
      </c>
      <c r="E6501" s="1142">
        <v>25</v>
      </c>
      <c r="F6501" s="1143" t="str">
        <f t="shared" si="202"/>
        <v>02.09.07.05.025</v>
      </c>
      <c r="G6501" s="1144"/>
      <c r="H6501" s="1142" t="s">
        <v>6863</v>
      </c>
      <c r="J6501" s="1142" t="str">
        <f t="shared" si="203"/>
        <v>02.09.07.05.025 Electric Oven</v>
      </c>
    </row>
    <row r="6502" spans="1:10" x14ac:dyDescent="0.25">
      <c r="A6502" s="1142">
        <v>2</v>
      </c>
      <c r="B6502" s="1142">
        <v>9</v>
      </c>
      <c r="C6502" s="1142">
        <v>7</v>
      </c>
      <c r="D6502" s="1142">
        <v>5</v>
      </c>
      <c r="E6502" s="1142">
        <v>26</v>
      </c>
      <c r="F6502" s="1143" t="str">
        <f t="shared" si="202"/>
        <v>02.09.07.05.026</v>
      </c>
      <c r="G6502" s="1144"/>
      <c r="H6502" s="1142" t="s">
        <v>6864</v>
      </c>
      <c r="J6502" s="1142" t="str">
        <f t="shared" si="203"/>
        <v>02.09.07.05.026 Vacuum Drying Oven</v>
      </c>
    </row>
    <row r="6503" spans="1:10" x14ac:dyDescent="0.25">
      <c r="A6503" s="1142">
        <v>2</v>
      </c>
      <c r="B6503" s="1142">
        <v>9</v>
      </c>
      <c r="C6503" s="1142">
        <v>7</v>
      </c>
      <c r="D6503" s="1142">
        <v>5</v>
      </c>
      <c r="E6503" s="1142">
        <v>27</v>
      </c>
      <c r="F6503" s="1143" t="str">
        <f t="shared" si="202"/>
        <v>02.09.07.05.027</v>
      </c>
      <c r="G6503" s="1144"/>
      <c r="H6503" s="1142" t="s">
        <v>3613</v>
      </c>
      <c r="J6503" s="1142" t="str">
        <f t="shared" si="203"/>
        <v>02.09.07.05.027 Incubator</v>
      </c>
    </row>
    <row r="6504" spans="1:10" x14ac:dyDescent="0.25">
      <c r="A6504" s="1142">
        <v>2</v>
      </c>
      <c r="B6504" s="1142">
        <v>9</v>
      </c>
      <c r="C6504" s="1142">
        <v>7</v>
      </c>
      <c r="D6504" s="1142">
        <v>5</v>
      </c>
      <c r="E6504" s="1142">
        <v>28</v>
      </c>
      <c r="F6504" s="1143" t="str">
        <f t="shared" si="202"/>
        <v>02.09.07.05.028</v>
      </c>
      <c r="G6504" s="1144"/>
      <c r="H6504" s="1142" t="s">
        <v>6865</v>
      </c>
      <c r="J6504" s="1142" t="str">
        <f t="shared" si="203"/>
        <v>02.09.07.05.028 BOD Incubator</v>
      </c>
    </row>
    <row r="6505" spans="1:10" x14ac:dyDescent="0.25">
      <c r="A6505" s="1142">
        <v>2</v>
      </c>
      <c r="B6505" s="1142">
        <v>9</v>
      </c>
      <c r="C6505" s="1142">
        <v>7</v>
      </c>
      <c r="D6505" s="1142">
        <v>5</v>
      </c>
      <c r="E6505" s="1142">
        <v>29</v>
      </c>
      <c r="F6505" s="1143" t="str">
        <f t="shared" si="202"/>
        <v>02.09.07.05.029</v>
      </c>
      <c r="G6505" s="1144"/>
      <c r="H6505" s="1142" t="s">
        <v>1345</v>
      </c>
      <c r="J6505" s="1142" t="str">
        <f t="shared" si="203"/>
        <v>02.09.07.05.029 Evaporator</v>
      </c>
    </row>
    <row r="6506" spans="1:10" x14ac:dyDescent="0.25">
      <c r="A6506" s="1142">
        <v>2</v>
      </c>
      <c r="B6506" s="1142">
        <v>9</v>
      </c>
      <c r="C6506" s="1142">
        <v>7</v>
      </c>
      <c r="D6506" s="1142">
        <v>5</v>
      </c>
      <c r="E6506" s="1142">
        <v>30</v>
      </c>
      <c r="F6506" s="1143" t="str">
        <f t="shared" si="202"/>
        <v>02.09.07.05.030</v>
      </c>
      <c r="G6506" s="1144"/>
      <c r="H6506" s="1142" t="s">
        <v>6866</v>
      </c>
      <c r="J6506" s="1142" t="str">
        <f t="shared" si="203"/>
        <v>02.09.07.05.030 Water Circulation Bath</v>
      </c>
    </row>
    <row r="6507" spans="1:10" x14ac:dyDescent="0.25">
      <c r="A6507" s="1142">
        <v>2</v>
      </c>
      <c r="B6507" s="1142">
        <v>9</v>
      </c>
      <c r="C6507" s="1142">
        <v>7</v>
      </c>
      <c r="D6507" s="1142">
        <v>5</v>
      </c>
      <c r="E6507" s="1142">
        <v>31</v>
      </c>
      <c r="F6507" s="1143" t="str">
        <f t="shared" si="202"/>
        <v>02.09.07.05.031</v>
      </c>
      <c r="G6507" s="1144"/>
      <c r="H6507" s="1142" t="s">
        <v>6867</v>
      </c>
      <c r="J6507" s="1142" t="str">
        <f t="shared" si="203"/>
        <v>02.09.07.05.031 Water Barh</v>
      </c>
    </row>
    <row r="6508" spans="1:10" x14ac:dyDescent="0.25">
      <c r="A6508" s="1142">
        <v>2</v>
      </c>
      <c r="B6508" s="1142">
        <v>9</v>
      </c>
      <c r="C6508" s="1142">
        <v>7</v>
      </c>
      <c r="D6508" s="1142">
        <v>5</v>
      </c>
      <c r="E6508" s="1142">
        <v>32</v>
      </c>
      <c r="F6508" s="1143" t="str">
        <f t="shared" si="202"/>
        <v>02.09.07.05.032</v>
      </c>
      <c r="G6508" s="1144"/>
      <c r="H6508" s="1142" t="s">
        <v>6868</v>
      </c>
      <c r="J6508" s="1142" t="str">
        <f t="shared" si="203"/>
        <v>02.09.07.05.032 Thermistor Water Bath</v>
      </c>
    </row>
    <row r="6509" spans="1:10" x14ac:dyDescent="0.25">
      <c r="A6509" s="1142">
        <v>2</v>
      </c>
      <c r="B6509" s="1142">
        <v>9</v>
      </c>
      <c r="C6509" s="1142">
        <v>7</v>
      </c>
      <c r="D6509" s="1142">
        <v>5</v>
      </c>
      <c r="E6509" s="1142">
        <v>33</v>
      </c>
      <c r="F6509" s="1143" t="str">
        <f t="shared" si="202"/>
        <v>02.09.07.05.033</v>
      </c>
      <c r="G6509" s="1144"/>
      <c r="H6509" s="1142" t="s">
        <v>6869</v>
      </c>
      <c r="J6509" s="1142" t="str">
        <f t="shared" si="203"/>
        <v>02.09.07.05.033 Fraction Colector</v>
      </c>
    </row>
    <row r="6510" spans="1:10" x14ac:dyDescent="0.25">
      <c r="A6510" s="1142">
        <v>2</v>
      </c>
      <c r="B6510" s="1142">
        <v>9</v>
      </c>
      <c r="C6510" s="1142">
        <v>7</v>
      </c>
      <c r="D6510" s="1142">
        <v>5</v>
      </c>
      <c r="E6510" s="1142">
        <v>34</v>
      </c>
      <c r="F6510" s="1143" t="str">
        <f t="shared" si="202"/>
        <v>02.09.07.05.034</v>
      </c>
      <c r="G6510" s="1144"/>
      <c r="H6510" s="1142" t="s">
        <v>6870</v>
      </c>
      <c r="J6510" s="1142" t="str">
        <f t="shared" si="203"/>
        <v>02.09.07.05.034 Rotary Culti Shaker</v>
      </c>
    </row>
    <row r="6511" spans="1:10" x14ac:dyDescent="0.25">
      <c r="A6511" s="1142">
        <v>2</v>
      </c>
      <c r="B6511" s="1142">
        <v>9</v>
      </c>
      <c r="C6511" s="1142">
        <v>7</v>
      </c>
      <c r="D6511" s="1142">
        <v>5</v>
      </c>
      <c r="E6511" s="1142">
        <v>35</v>
      </c>
      <c r="F6511" s="1143" t="str">
        <f t="shared" si="202"/>
        <v>02.09.07.05.035</v>
      </c>
      <c r="G6511" s="1144"/>
      <c r="H6511" s="1142" t="s">
        <v>6871</v>
      </c>
      <c r="J6511" s="1142" t="str">
        <f t="shared" si="203"/>
        <v>02.09.07.05.035 Multi Labo Shaker</v>
      </c>
    </row>
    <row r="6512" spans="1:10" x14ac:dyDescent="0.25">
      <c r="A6512" s="1142">
        <v>2</v>
      </c>
      <c r="B6512" s="1142">
        <v>9</v>
      </c>
      <c r="C6512" s="1142">
        <v>7</v>
      </c>
      <c r="D6512" s="1142">
        <v>5</v>
      </c>
      <c r="E6512" s="1142">
        <v>36</v>
      </c>
      <c r="F6512" s="1143" t="str">
        <f t="shared" si="202"/>
        <v>02.09.07.05.036</v>
      </c>
      <c r="G6512" s="1144"/>
      <c r="H6512" s="1142" t="s">
        <v>5268</v>
      </c>
      <c r="J6512" s="1142" t="str">
        <f t="shared" si="203"/>
        <v>02.09.07.05.036 Homogenizer</v>
      </c>
    </row>
    <row r="6513" spans="1:10" x14ac:dyDescent="0.25">
      <c r="A6513" s="1142">
        <v>2</v>
      </c>
      <c r="B6513" s="1142">
        <v>9</v>
      </c>
      <c r="C6513" s="1142">
        <v>7</v>
      </c>
      <c r="D6513" s="1142">
        <v>5</v>
      </c>
      <c r="E6513" s="1142">
        <v>37</v>
      </c>
      <c r="F6513" s="1143" t="str">
        <f t="shared" si="202"/>
        <v>02.09.07.05.037</v>
      </c>
      <c r="G6513" s="1144"/>
      <c r="H6513" s="1142" t="s">
        <v>6872</v>
      </c>
      <c r="J6513" s="1142" t="str">
        <f t="shared" si="203"/>
        <v>02.09.07.05.037 Pengaduk Magnet</v>
      </c>
    </row>
    <row r="6514" spans="1:10" x14ac:dyDescent="0.25">
      <c r="A6514" s="1142">
        <v>2</v>
      </c>
      <c r="B6514" s="1142">
        <v>9</v>
      </c>
      <c r="C6514" s="1142">
        <v>7</v>
      </c>
      <c r="D6514" s="1142">
        <v>5</v>
      </c>
      <c r="E6514" s="1142">
        <v>38</v>
      </c>
      <c r="F6514" s="1143" t="str">
        <f t="shared" si="202"/>
        <v>02.09.07.05.038</v>
      </c>
      <c r="G6514" s="1144"/>
      <c r="H6514" s="1142" t="s">
        <v>4571</v>
      </c>
      <c r="J6514" s="1142" t="str">
        <f t="shared" si="203"/>
        <v>02.09.07.05.038 Ultrasonic Cleaner</v>
      </c>
    </row>
    <row r="6515" spans="1:10" x14ac:dyDescent="0.25">
      <c r="A6515" s="1142">
        <v>2</v>
      </c>
      <c r="B6515" s="1142">
        <v>9</v>
      </c>
      <c r="C6515" s="1142">
        <v>7</v>
      </c>
      <c r="D6515" s="1142">
        <v>5</v>
      </c>
      <c r="E6515" s="1142">
        <v>39</v>
      </c>
      <c r="F6515" s="1143" t="str">
        <f t="shared" si="202"/>
        <v>02.09.07.05.039</v>
      </c>
      <c r="G6515" s="1144"/>
      <c r="H6515" s="1142" t="s">
        <v>6873</v>
      </c>
      <c r="J6515" s="1142" t="str">
        <f t="shared" si="203"/>
        <v>02.09.07.05.039 Peralatan Distilasi</v>
      </c>
    </row>
    <row r="6516" spans="1:10" x14ac:dyDescent="0.25">
      <c r="A6516" s="1142">
        <v>2</v>
      </c>
      <c r="B6516" s="1142">
        <v>9</v>
      </c>
      <c r="C6516" s="1142">
        <v>7</v>
      </c>
      <c r="D6516" s="1142">
        <v>5</v>
      </c>
      <c r="E6516" s="1142">
        <v>40</v>
      </c>
      <c r="F6516" s="1143" t="str">
        <f t="shared" si="202"/>
        <v>02.09.07.05.040</v>
      </c>
      <c r="G6516" s="1144"/>
      <c r="H6516" s="1142" t="s">
        <v>6874</v>
      </c>
      <c r="J6516" s="1142" t="str">
        <f t="shared" si="203"/>
        <v>02.09.07.05.040 Ice Cube Maker</v>
      </c>
    </row>
    <row r="6517" spans="1:10" x14ac:dyDescent="0.25">
      <c r="A6517" s="1142">
        <v>2</v>
      </c>
      <c r="B6517" s="1142">
        <v>9</v>
      </c>
      <c r="C6517" s="1142">
        <v>7</v>
      </c>
      <c r="D6517" s="1142">
        <v>5</v>
      </c>
      <c r="E6517" s="1142">
        <v>41</v>
      </c>
      <c r="F6517" s="1143" t="str">
        <f t="shared" si="202"/>
        <v>02.09.07.05.041</v>
      </c>
      <c r="G6517" s="1144"/>
      <c r="H6517" s="1142" t="s">
        <v>6875</v>
      </c>
      <c r="J6517" s="1142" t="str">
        <f t="shared" si="203"/>
        <v>02.09.07.05.041 Refrigerator/Freezer</v>
      </c>
    </row>
    <row r="6518" spans="1:10" x14ac:dyDescent="0.25">
      <c r="A6518" s="1142">
        <v>2</v>
      </c>
      <c r="B6518" s="1142">
        <v>9</v>
      </c>
      <c r="C6518" s="1142">
        <v>7</v>
      </c>
      <c r="D6518" s="1142">
        <v>5</v>
      </c>
      <c r="E6518" s="1142">
        <v>42</v>
      </c>
      <c r="F6518" s="1143" t="str">
        <f t="shared" si="202"/>
        <v>02.09.07.05.042</v>
      </c>
      <c r="G6518" s="1144"/>
      <c r="H6518" s="1142" t="s">
        <v>6876</v>
      </c>
      <c r="J6518" s="1142" t="str">
        <f t="shared" si="203"/>
        <v>02.09.07.05.042 Ultrasonic Cleaner For Pippete</v>
      </c>
    </row>
    <row r="6519" spans="1:10" x14ac:dyDescent="0.25">
      <c r="A6519" s="1142">
        <v>2</v>
      </c>
      <c r="B6519" s="1142">
        <v>9</v>
      </c>
      <c r="C6519" s="1142">
        <v>7</v>
      </c>
      <c r="D6519" s="1142">
        <v>5</v>
      </c>
      <c r="E6519" s="1142">
        <v>43</v>
      </c>
      <c r="F6519" s="1143" t="str">
        <f t="shared" si="202"/>
        <v>02.09.07.05.043</v>
      </c>
      <c r="G6519" s="1144"/>
      <c r="H6519" s="1142" t="s">
        <v>6877</v>
      </c>
      <c r="J6519" s="1142" t="str">
        <f t="shared" si="203"/>
        <v>02.09.07.05.043 Peralatan Extraksi Sochlet</v>
      </c>
    </row>
    <row r="6520" spans="1:10" x14ac:dyDescent="0.25">
      <c r="A6520" s="1142">
        <v>2</v>
      </c>
      <c r="B6520" s="1142">
        <v>9</v>
      </c>
      <c r="C6520" s="1142">
        <v>7</v>
      </c>
      <c r="D6520" s="1142">
        <v>5</v>
      </c>
      <c r="E6520" s="1142">
        <v>44</v>
      </c>
      <c r="F6520" s="1143" t="str">
        <f t="shared" si="202"/>
        <v>02.09.07.05.044</v>
      </c>
      <c r="G6520" s="1144"/>
      <c r="H6520" s="1142" t="s">
        <v>4478</v>
      </c>
      <c r="J6520" s="1142" t="str">
        <f t="shared" si="203"/>
        <v>02.09.07.05.044 Automatic Dispenser</v>
      </c>
    </row>
    <row r="6521" spans="1:10" x14ac:dyDescent="0.25">
      <c r="A6521" s="1142">
        <v>2</v>
      </c>
      <c r="B6521" s="1142">
        <v>9</v>
      </c>
      <c r="C6521" s="1142">
        <v>7</v>
      </c>
      <c r="D6521" s="1142">
        <v>5</v>
      </c>
      <c r="E6521" s="1142">
        <v>45</v>
      </c>
      <c r="F6521" s="1143" t="str">
        <f t="shared" si="202"/>
        <v>02.09.07.05.045</v>
      </c>
      <c r="G6521" s="1144"/>
      <c r="H6521" s="1142" t="s">
        <v>5237</v>
      </c>
      <c r="J6521" s="1142" t="str">
        <f t="shared" si="203"/>
        <v>02.09.07.05.045 Flow Meter</v>
      </c>
    </row>
    <row r="6522" spans="1:10" x14ac:dyDescent="0.25">
      <c r="A6522" s="1142">
        <v>2</v>
      </c>
      <c r="B6522" s="1142">
        <v>9</v>
      </c>
      <c r="C6522" s="1142">
        <v>7</v>
      </c>
      <c r="D6522" s="1142">
        <v>5</v>
      </c>
      <c r="E6522" s="1142">
        <v>46</v>
      </c>
      <c r="F6522" s="1143" t="str">
        <f t="shared" si="202"/>
        <v>02.09.07.05.046</v>
      </c>
      <c r="G6522" s="1144"/>
      <c r="H6522" s="1142" t="s">
        <v>6878</v>
      </c>
      <c r="J6522" s="1142" t="str">
        <f t="shared" si="203"/>
        <v>02.09.07.05.046 Automatic Pure Water System</v>
      </c>
    </row>
    <row r="6523" spans="1:10" x14ac:dyDescent="0.25">
      <c r="A6523" s="1142">
        <v>2</v>
      </c>
      <c r="B6523" s="1142">
        <v>9</v>
      </c>
      <c r="C6523" s="1142">
        <v>7</v>
      </c>
      <c r="D6523" s="1142">
        <v>5</v>
      </c>
      <c r="E6523" s="1142">
        <v>47</v>
      </c>
      <c r="F6523" s="1143" t="str">
        <f t="shared" si="202"/>
        <v>02.09.07.05.047</v>
      </c>
      <c r="G6523" s="1144"/>
      <c r="H6523" s="1142" t="s">
        <v>6879</v>
      </c>
      <c r="J6523" s="1142" t="str">
        <f t="shared" si="203"/>
        <v>02.09.07.05.047 Pompa Peristaltik</v>
      </c>
    </row>
    <row r="6524" spans="1:10" x14ac:dyDescent="0.25">
      <c r="A6524" s="1142">
        <v>2</v>
      </c>
      <c r="B6524" s="1142">
        <v>9</v>
      </c>
      <c r="C6524" s="1142">
        <v>7</v>
      </c>
      <c r="D6524" s="1142">
        <v>5</v>
      </c>
      <c r="E6524" s="1142">
        <v>48</v>
      </c>
      <c r="F6524" s="1143" t="str">
        <f t="shared" si="202"/>
        <v>02.09.07.05.048</v>
      </c>
      <c r="G6524" s="1144"/>
      <c r="H6524" s="1142" t="s">
        <v>6880</v>
      </c>
      <c r="J6524" s="1142" t="str">
        <f t="shared" si="203"/>
        <v>02.09.07.05.048 Alat Laboraorium Penunjang Lain-lain</v>
      </c>
    </row>
    <row r="6525" spans="1:10" x14ac:dyDescent="0.25">
      <c r="A6525" s="1142">
        <v>2</v>
      </c>
      <c r="B6525" s="1142">
        <v>9</v>
      </c>
      <c r="C6525" s="1142">
        <v>8</v>
      </c>
      <c r="D6525" s="1142">
        <v>1</v>
      </c>
      <c r="E6525" s="1142">
        <v>1</v>
      </c>
      <c r="F6525" s="1143" t="str">
        <f t="shared" si="202"/>
        <v>02.09.08.01.001</v>
      </c>
      <c r="G6525" s="1144"/>
      <c r="H6525" s="1142" t="s">
        <v>6881</v>
      </c>
      <c r="J6525" s="1142" t="str">
        <f t="shared" si="203"/>
        <v>02.09.08.01.001 Towing Carriage</v>
      </c>
    </row>
    <row r="6526" spans="1:10" x14ac:dyDescent="0.25">
      <c r="A6526" s="1142">
        <v>2</v>
      </c>
      <c r="B6526" s="1142">
        <v>9</v>
      </c>
      <c r="C6526" s="1142">
        <v>8</v>
      </c>
      <c r="D6526" s="1142">
        <v>1</v>
      </c>
      <c r="E6526" s="1142">
        <v>2</v>
      </c>
      <c r="F6526" s="1143" t="str">
        <f t="shared" si="202"/>
        <v>02.09.08.01.002</v>
      </c>
      <c r="G6526" s="1144"/>
      <c r="H6526" s="1142" t="s">
        <v>6882</v>
      </c>
      <c r="J6526" s="1142" t="str">
        <f t="shared" si="203"/>
        <v>02.09.08.01.002 Rails 234,5 M</v>
      </c>
    </row>
    <row r="6527" spans="1:10" x14ac:dyDescent="0.25">
      <c r="A6527" s="1142">
        <v>2</v>
      </c>
      <c r="B6527" s="1142">
        <v>9</v>
      </c>
      <c r="C6527" s="1142">
        <v>8</v>
      </c>
      <c r="D6527" s="1142">
        <v>1</v>
      </c>
      <c r="E6527" s="1142">
        <v>3</v>
      </c>
      <c r="F6527" s="1143" t="str">
        <f t="shared" si="202"/>
        <v>02.09.08.01.003</v>
      </c>
      <c r="G6527" s="1144"/>
      <c r="H6527" s="1142" t="s">
        <v>6883</v>
      </c>
      <c r="J6527" s="1142" t="str">
        <f t="shared" si="203"/>
        <v>02.09.08.01.003 Currunt Cunductor Busbars</v>
      </c>
    </row>
    <row r="6528" spans="1:10" x14ac:dyDescent="0.25">
      <c r="A6528" s="1142">
        <v>2</v>
      </c>
      <c r="B6528" s="1142">
        <v>9</v>
      </c>
      <c r="C6528" s="1142">
        <v>8</v>
      </c>
      <c r="D6528" s="1142">
        <v>1</v>
      </c>
      <c r="E6528" s="1142">
        <v>4</v>
      </c>
      <c r="F6528" s="1143" t="str">
        <f t="shared" si="202"/>
        <v>02.09.08.01.004</v>
      </c>
      <c r="G6528" s="1144"/>
      <c r="H6528" s="1142" t="s">
        <v>6884</v>
      </c>
      <c r="J6528" s="1142" t="str">
        <f t="shared" si="203"/>
        <v>02.09.08.01.004 Towing Carriage Lain-lain</v>
      </c>
    </row>
    <row r="6529" spans="1:10" x14ac:dyDescent="0.25">
      <c r="A6529" s="1142">
        <v>2</v>
      </c>
      <c r="B6529" s="1142">
        <v>9</v>
      </c>
      <c r="C6529" s="1142">
        <v>8</v>
      </c>
      <c r="D6529" s="1142">
        <v>2</v>
      </c>
      <c r="E6529" s="1142">
        <v>1</v>
      </c>
      <c r="F6529" s="1143" t="str">
        <f t="shared" si="202"/>
        <v>02.09.08.02.001</v>
      </c>
      <c r="G6529" s="1144"/>
      <c r="H6529" s="1142" t="s">
        <v>6885</v>
      </c>
      <c r="J6529" s="1142" t="str">
        <f t="shared" si="203"/>
        <v>02.09.08.02.001 Resistance Dynamometer</v>
      </c>
    </row>
    <row r="6530" spans="1:10" x14ac:dyDescent="0.25">
      <c r="A6530" s="1142">
        <v>2</v>
      </c>
      <c r="B6530" s="1142">
        <v>9</v>
      </c>
      <c r="C6530" s="1142">
        <v>8</v>
      </c>
      <c r="D6530" s="1142">
        <v>2</v>
      </c>
      <c r="E6530" s="1142">
        <v>2</v>
      </c>
      <c r="F6530" s="1143" t="str">
        <f t="shared" si="202"/>
        <v>02.09.08.02.002</v>
      </c>
      <c r="G6530" s="1144"/>
      <c r="H6530" s="1142" t="s">
        <v>6886</v>
      </c>
      <c r="J6530" s="1142" t="str">
        <f t="shared" si="203"/>
        <v>02.09.08.02.002 Clamp Apparatus</v>
      </c>
    </row>
    <row r="6531" spans="1:10" x14ac:dyDescent="0.25">
      <c r="A6531" s="1142">
        <v>2</v>
      </c>
      <c r="B6531" s="1142">
        <v>9</v>
      </c>
      <c r="C6531" s="1142">
        <v>8</v>
      </c>
      <c r="D6531" s="1142">
        <v>2</v>
      </c>
      <c r="E6531" s="1142">
        <v>3</v>
      </c>
      <c r="F6531" s="1143" t="str">
        <f t="shared" si="202"/>
        <v>02.09.08.02.003</v>
      </c>
      <c r="G6531" s="1144"/>
      <c r="H6531" s="1142" t="s">
        <v>6887</v>
      </c>
      <c r="J6531" s="1142" t="str">
        <f t="shared" si="203"/>
        <v>02.09.08.02.003 Towing Guide with Trim Meter</v>
      </c>
    </row>
    <row r="6532" spans="1:10" x14ac:dyDescent="0.25">
      <c r="A6532" s="1142">
        <v>2</v>
      </c>
      <c r="B6532" s="1142">
        <v>9</v>
      </c>
      <c r="C6532" s="1142">
        <v>8</v>
      </c>
      <c r="D6532" s="1142">
        <v>2</v>
      </c>
      <c r="E6532" s="1142">
        <v>4</v>
      </c>
      <c r="F6532" s="1143" t="str">
        <f t="shared" ref="F6532:F6595" si="204">IF(A6532&lt;&gt;"",RIGHT("0"&amp;A6532,2)&amp;"."&amp;RIGHT("0"&amp;B6532,2)&amp;"."&amp;RIGHT("0"&amp;C6532,2)&amp;"."&amp;RIGHT("0"&amp;D6532,2)&amp;"."&amp;IF(LEN(E6532)&lt;3,RIGHT("00"&amp;E6532,3),E6532),"")</f>
        <v>02.09.08.02.004</v>
      </c>
      <c r="G6532" s="1144"/>
      <c r="H6532" s="1142" t="s">
        <v>6888</v>
      </c>
      <c r="J6532" s="1142" t="str">
        <f t="shared" ref="J6532:J6595" si="205">F6532&amp;" "&amp;H6532</f>
        <v>02.09.08.02.004 Self Propulsion Motor</v>
      </c>
    </row>
    <row r="6533" spans="1:10" x14ac:dyDescent="0.25">
      <c r="A6533" s="1142">
        <v>2</v>
      </c>
      <c r="B6533" s="1142">
        <v>9</v>
      </c>
      <c r="C6533" s="1142">
        <v>8</v>
      </c>
      <c r="D6533" s="1142">
        <v>2</v>
      </c>
      <c r="E6533" s="1142">
        <v>5</v>
      </c>
      <c r="F6533" s="1143" t="str">
        <f t="shared" si="204"/>
        <v>02.09.08.02.005</v>
      </c>
      <c r="G6533" s="1144"/>
      <c r="H6533" s="1142" t="s">
        <v>6889</v>
      </c>
      <c r="J6533" s="1142" t="str">
        <f t="shared" si="205"/>
        <v>02.09.08.02.005 Self Propulsion Dynamometer</v>
      </c>
    </row>
    <row r="6534" spans="1:10" x14ac:dyDescent="0.25">
      <c r="A6534" s="1142">
        <v>2</v>
      </c>
      <c r="B6534" s="1142">
        <v>9</v>
      </c>
      <c r="C6534" s="1142">
        <v>8</v>
      </c>
      <c r="D6534" s="1142">
        <v>2</v>
      </c>
      <c r="E6534" s="1142">
        <v>6</v>
      </c>
      <c r="F6534" s="1143" t="str">
        <f t="shared" si="204"/>
        <v>02.09.08.02.006</v>
      </c>
      <c r="G6534" s="1144"/>
      <c r="H6534" s="1142" t="s">
        <v>6890</v>
      </c>
      <c r="J6534" s="1142" t="str">
        <f t="shared" si="205"/>
        <v>02.09.08.02.006 Propeller Openg Water Dynamometer</v>
      </c>
    </row>
    <row r="6535" spans="1:10" x14ac:dyDescent="0.25">
      <c r="A6535" s="1142">
        <v>2</v>
      </c>
      <c r="B6535" s="1142">
        <v>9</v>
      </c>
      <c r="C6535" s="1142">
        <v>8</v>
      </c>
      <c r="D6535" s="1142">
        <v>2</v>
      </c>
      <c r="E6535" s="1142">
        <v>7</v>
      </c>
      <c r="F6535" s="1143" t="str">
        <f t="shared" si="204"/>
        <v>02.09.08.02.007</v>
      </c>
      <c r="G6535" s="1144"/>
      <c r="H6535" s="1142" t="s">
        <v>6891</v>
      </c>
      <c r="J6535" s="1142" t="str">
        <f t="shared" si="205"/>
        <v>02.09.08.02.007 Universal Primary Calibrator/Weights</v>
      </c>
    </row>
    <row r="6536" spans="1:10" x14ac:dyDescent="0.25">
      <c r="A6536" s="1142">
        <v>2</v>
      </c>
      <c r="B6536" s="1142">
        <v>9</v>
      </c>
      <c r="C6536" s="1142">
        <v>8</v>
      </c>
      <c r="D6536" s="1142">
        <v>2</v>
      </c>
      <c r="E6536" s="1142">
        <v>8</v>
      </c>
      <c r="F6536" s="1143" t="str">
        <f t="shared" si="204"/>
        <v>02.09.08.02.008</v>
      </c>
      <c r="G6536" s="1144"/>
      <c r="H6536" s="1142" t="s">
        <v>6892</v>
      </c>
      <c r="J6536" s="1142" t="str">
        <f t="shared" si="205"/>
        <v>02.09.08.02.008 Line Pump</v>
      </c>
    </row>
    <row r="6537" spans="1:10" x14ac:dyDescent="0.25">
      <c r="A6537" s="1142">
        <v>2</v>
      </c>
      <c r="B6537" s="1142">
        <v>9</v>
      </c>
      <c r="C6537" s="1142">
        <v>8</v>
      </c>
      <c r="D6537" s="1142">
        <v>2</v>
      </c>
      <c r="E6537" s="1142">
        <v>9</v>
      </c>
      <c r="F6537" s="1143" t="str">
        <f t="shared" si="204"/>
        <v>02.09.08.02.009</v>
      </c>
      <c r="G6537" s="1144"/>
      <c r="H6537" s="1142" t="s">
        <v>6893</v>
      </c>
      <c r="J6537" s="1142" t="str">
        <f t="shared" si="205"/>
        <v>02.09.08.02.009 App for Meas, Ship Model Pitch Inertia Moment</v>
      </c>
    </row>
    <row r="6538" spans="1:10" x14ac:dyDescent="0.25">
      <c r="A6538" s="1142">
        <v>2</v>
      </c>
      <c r="B6538" s="1142">
        <v>9</v>
      </c>
      <c r="C6538" s="1142">
        <v>8</v>
      </c>
      <c r="D6538" s="1142">
        <v>2</v>
      </c>
      <c r="E6538" s="1142">
        <v>10</v>
      </c>
      <c r="F6538" s="1143" t="str">
        <f t="shared" si="204"/>
        <v>02.09.08.02.010</v>
      </c>
      <c r="G6538" s="1144"/>
      <c r="H6538" s="1142" t="s">
        <v>6894</v>
      </c>
      <c r="J6538" s="1142" t="str">
        <f t="shared" si="205"/>
        <v>02.09.08.02.010 Wave Height Meter, Resistance Type</v>
      </c>
    </row>
    <row r="6539" spans="1:10" x14ac:dyDescent="0.25">
      <c r="A6539" s="1142">
        <v>2</v>
      </c>
      <c r="B6539" s="1142">
        <v>9</v>
      </c>
      <c r="C6539" s="1142">
        <v>8</v>
      </c>
      <c r="D6539" s="1142">
        <v>2</v>
      </c>
      <c r="E6539" s="1142">
        <v>11</v>
      </c>
      <c r="F6539" s="1143" t="str">
        <f t="shared" si="204"/>
        <v>02.09.08.02.011</v>
      </c>
      <c r="G6539" s="1144"/>
      <c r="H6539" s="1142" t="s">
        <v>6895</v>
      </c>
      <c r="J6539" s="1142" t="str">
        <f t="shared" si="205"/>
        <v>02.09.08.02.011 Wave Height Meter, Special Type</v>
      </c>
    </row>
    <row r="6540" spans="1:10" x14ac:dyDescent="0.25">
      <c r="A6540" s="1142">
        <v>2</v>
      </c>
      <c r="B6540" s="1142">
        <v>9</v>
      </c>
      <c r="C6540" s="1142">
        <v>8</v>
      </c>
      <c r="D6540" s="1142">
        <v>2</v>
      </c>
      <c r="E6540" s="1142">
        <v>12</v>
      </c>
      <c r="F6540" s="1143" t="str">
        <f t="shared" si="204"/>
        <v>02.09.08.02.012</v>
      </c>
      <c r="G6540" s="1144"/>
      <c r="H6540" s="1142" t="s">
        <v>6896</v>
      </c>
      <c r="J6540" s="1142" t="str">
        <f t="shared" si="205"/>
        <v>02.09.08.02.012 Wave Measurement Apparatus</v>
      </c>
    </row>
    <row r="6541" spans="1:10" x14ac:dyDescent="0.25">
      <c r="A6541" s="1142">
        <v>2</v>
      </c>
      <c r="B6541" s="1142">
        <v>9</v>
      </c>
      <c r="C6541" s="1142">
        <v>8</v>
      </c>
      <c r="D6541" s="1142">
        <v>2</v>
      </c>
      <c r="E6541" s="1142">
        <v>13</v>
      </c>
      <c r="F6541" s="1143" t="str">
        <f t="shared" si="204"/>
        <v>02.09.08.02.013</v>
      </c>
      <c r="G6541" s="1144"/>
      <c r="H6541" s="1142" t="s">
        <v>6897</v>
      </c>
      <c r="J6541" s="1142" t="str">
        <f t="shared" si="205"/>
        <v>02.09.08.02.013 Ship Movement Mater</v>
      </c>
    </row>
    <row r="6542" spans="1:10" x14ac:dyDescent="0.25">
      <c r="A6542" s="1142">
        <v>2</v>
      </c>
      <c r="B6542" s="1142">
        <v>9</v>
      </c>
      <c r="C6542" s="1142">
        <v>8</v>
      </c>
      <c r="D6542" s="1142">
        <v>2</v>
      </c>
      <c r="E6542" s="1142">
        <v>14</v>
      </c>
      <c r="F6542" s="1143" t="str">
        <f t="shared" si="204"/>
        <v>02.09.08.02.014</v>
      </c>
      <c r="G6542" s="1144"/>
      <c r="H6542" s="1142" t="s">
        <v>6898</v>
      </c>
      <c r="J6542" s="1142" t="str">
        <f t="shared" si="205"/>
        <v>02.09.08.02.014 Pressure Tranduce for Press Variation</v>
      </c>
    </row>
    <row r="6543" spans="1:10" x14ac:dyDescent="0.25">
      <c r="A6543" s="1142">
        <v>2</v>
      </c>
      <c r="B6543" s="1142">
        <v>9</v>
      </c>
      <c r="C6543" s="1142">
        <v>8</v>
      </c>
      <c r="D6543" s="1142">
        <v>2</v>
      </c>
      <c r="E6543" s="1142">
        <v>15</v>
      </c>
      <c r="F6543" s="1143" t="str">
        <f t="shared" si="204"/>
        <v>02.09.08.02.015</v>
      </c>
      <c r="G6543" s="1144"/>
      <c r="H6543" s="1142" t="s">
        <v>6899</v>
      </c>
      <c r="J6543" s="1142" t="str">
        <f t="shared" si="205"/>
        <v>02.09.08.02.015 Pressure Tranduce for Slamming Meas</v>
      </c>
    </row>
    <row r="6544" spans="1:10" x14ac:dyDescent="0.25">
      <c r="A6544" s="1142">
        <v>2</v>
      </c>
      <c r="B6544" s="1142">
        <v>9</v>
      </c>
      <c r="C6544" s="1142">
        <v>8</v>
      </c>
      <c r="D6544" s="1142">
        <v>2</v>
      </c>
      <c r="E6544" s="1142">
        <v>16</v>
      </c>
      <c r="F6544" s="1143" t="str">
        <f t="shared" si="204"/>
        <v>02.09.08.02.016</v>
      </c>
      <c r="G6544" s="1144"/>
      <c r="H6544" s="1142" t="s">
        <v>6900</v>
      </c>
      <c r="J6544" s="1142" t="str">
        <f t="shared" si="205"/>
        <v>02.09.08.02.016 Horizontal Planar Motion Mechaarism(HPPM)</v>
      </c>
    </row>
    <row r="6545" spans="1:10" x14ac:dyDescent="0.25">
      <c r="A6545" s="1142">
        <v>2</v>
      </c>
      <c r="B6545" s="1142">
        <v>9</v>
      </c>
      <c r="C6545" s="1142">
        <v>8</v>
      </c>
      <c r="D6545" s="1142">
        <v>2</v>
      </c>
      <c r="E6545" s="1142">
        <v>17</v>
      </c>
      <c r="F6545" s="1143" t="str">
        <f t="shared" si="204"/>
        <v>02.09.08.02.017</v>
      </c>
      <c r="G6545" s="1144"/>
      <c r="H6545" s="1142" t="s">
        <v>6901</v>
      </c>
      <c r="J6545" s="1142" t="str">
        <f t="shared" si="205"/>
        <v>02.09.08.02.017 Accelerometer</v>
      </c>
    </row>
    <row r="6546" spans="1:10" x14ac:dyDescent="0.25">
      <c r="A6546" s="1142">
        <v>2</v>
      </c>
      <c r="B6546" s="1142">
        <v>9</v>
      </c>
      <c r="C6546" s="1142">
        <v>8</v>
      </c>
      <c r="D6546" s="1142">
        <v>2</v>
      </c>
      <c r="E6546" s="1142">
        <v>18</v>
      </c>
      <c r="F6546" s="1143" t="str">
        <f t="shared" si="204"/>
        <v>02.09.08.02.018</v>
      </c>
      <c r="G6546" s="1144"/>
      <c r="H6546" s="1142" t="s">
        <v>6902</v>
      </c>
      <c r="J6546" s="1142" t="str">
        <f t="shared" si="205"/>
        <v>02.09.08.02.018 Wave Generator &amp; Absorber Lain-lain</v>
      </c>
    </row>
    <row r="6547" spans="1:10" x14ac:dyDescent="0.25">
      <c r="A6547" s="1142">
        <v>2</v>
      </c>
      <c r="B6547" s="1142">
        <v>9</v>
      </c>
      <c r="C6547" s="1142">
        <v>8</v>
      </c>
      <c r="D6547" s="1142">
        <v>3</v>
      </c>
      <c r="E6547" s="1142">
        <v>1</v>
      </c>
      <c r="F6547" s="1143" t="str">
        <f t="shared" si="204"/>
        <v>02.09.08.03.001</v>
      </c>
      <c r="G6547" s="1144"/>
      <c r="H6547" s="1142" t="s">
        <v>6903</v>
      </c>
      <c r="J6547" s="1142" t="str">
        <f t="shared" si="205"/>
        <v>02.09.08.03.001 DAAS MOB tanpa Software</v>
      </c>
    </row>
    <row r="6548" spans="1:10" x14ac:dyDescent="0.25">
      <c r="A6548" s="1142">
        <v>2</v>
      </c>
      <c r="B6548" s="1142">
        <v>9</v>
      </c>
      <c r="C6548" s="1142">
        <v>8</v>
      </c>
      <c r="D6548" s="1142">
        <v>3</v>
      </c>
      <c r="E6548" s="1142">
        <v>2</v>
      </c>
      <c r="F6548" s="1143" t="str">
        <f t="shared" si="204"/>
        <v>02.09.08.03.002</v>
      </c>
      <c r="G6548" s="1144"/>
      <c r="H6548" s="1142" t="s">
        <v>6904</v>
      </c>
      <c r="J6548" s="1142" t="str">
        <f t="shared" si="205"/>
        <v>02.09.08.03.002 DAAS Towing Tnak tanpa Software</v>
      </c>
    </row>
    <row r="6549" spans="1:10" x14ac:dyDescent="0.25">
      <c r="A6549" s="1142">
        <v>2</v>
      </c>
      <c r="B6549" s="1142">
        <v>9</v>
      </c>
      <c r="C6549" s="1142">
        <v>8</v>
      </c>
      <c r="D6549" s="1142">
        <v>3</v>
      </c>
      <c r="E6549" s="1142">
        <v>3</v>
      </c>
      <c r="F6549" s="1143" t="str">
        <f t="shared" si="204"/>
        <v>02.09.08.03.003</v>
      </c>
      <c r="G6549" s="1144"/>
      <c r="H6549" s="1142" t="s">
        <v>6905</v>
      </c>
      <c r="J6549" s="1142" t="str">
        <f t="shared" si="205"/>
        <v>02.09.08.03.003 DAAS Cav. Tunnel tanpa Software</v>
      </c>
    </row>
    <row r="6550" spans="1:10" x14ac:dyDescent="0.25">
      <c r="A6550" s="1142">
        <v>2</v>
      </c>
      <c r="B6550" s="1142">
        <v>9</v>
      </c>
      <c r="C6550" s="1142">
        <v>8</v>
      </c>
      <c r="D6550" s="1142">
        <v>3</v>
      </c>
      <c r="E6550" s="1142">
        <v>4</v>
      </c>
      <c r="F6550" s="1143" t="str">
        <f t="shared" si="204"/>
        <v>02.09.08.03.004</v>
      </c>
      <c r="G6550" s="1144"/>
      <c r="H6550" s="1142" t="s">
        <v>6906</v>
      </c>
      <c r="J6550" s="1142" t="str">
        <f t="shared" si="205"/>
        <v>02.09.08.03.004 Software DAAS MOD</v>
      </c>
    </row>
    <row r="6551" spans="1:10" x14ac:dyDescent="0.25">
      <c r="A6551" s="1142">
        <v>2</v>
      </c>
      <c r="B6551" s="1142">
        <v>9</v>
      </c>
      <c r="C6551" s="1142">
        <v>8</v>
      </c>
      <c r="D6551" s="1142">
        <v>3</v>
      </c>
      <c r="E6551" s="1142">
        <v>5</v>
      </c>
      <c r="F6551" s="1143" t="str">
        <f t="shared" si="204"/>
        <v>02.09.08.03.005</v>
      </c>
      <c r="G6551" s="1144"/>
      <c r="H6551" s="1142" t="s">
        <v>6907</v>
      </c>
      <c r="J6551" s="1142" t="str">
        <f t="shared" si="205"/>
        <v>02.09.08.03.005 Software DAAS Towing Tnak</v>
      </c>
    </row>
    <row r="6552" spans="1:10" x14ac:dyDescent="0.25">
      <c r="A6552" s="1142">
        <v>2</v>
      </c>
      <c r="B6552" s="1142">
        <v>9</v>
      </c>
      <c r="C6552" s="1142">
        <v>8</v>
      </c>
      <c r="D6552" s="1142">
        <v>3</v>
      </c>
      <c r="E6552" s="1142">
        <v>6</v>
      </c>
      <c r="F6552" s="1143" t="str">
        <f t="shared" si="204"/>
        <v>02.09.08.03.006</v>
      </c>
      <c r="G6552" s="1144"/>
      <c r="H6552" s="1142" t="s">
        <v>6908</v>
      </c>
      <c r="J6552" s="1142" t="str">
        <f t="shared" si="205"/>
        <v>02.09.08.03.006 Software DAAS</v>
      </c>
    </row>
    <row r="6553" spans="1:10" x14ac:dyDescent="0.25">
      <c r="A6553" s="1142">
        <v>2</v>
      </c>
      <c r="B6553" s="1142">
        <v>9</v>
      </c>
      <c r="C6553" s="1142">
        <v>8</v>
      </c>
      <c r="D6553" s="1142">
        <v>3</v>
      </c>
      <c r="E6553" s="1142">
        <v>7</v>
      </c>
      <c r="F6553" s="1143" t="str">
        <f t="shared" si="204"/>
        <v>02.09.08.03.007</v>
      </c>
      <c r="G6553" s="1144"/>
      <c r="H6553" s="1142" t="s">
        <v>6909</v>
      </c>
      <c r="J6553" s="1142" t="str">
        <f t="shared" si="205"/>
        <v>02.09.08.03.007 Hardware Cont Off-line Computer</v>
      </c>
    </row>
    <row r="6554" spans="1:10" x14ac:dyDescent="0.25">
      <c r="A6554" s="1142">
        <v>2</v>
      </c>
      <c r="B6554" s="1142">
        <v>9</v>
      </c>
      <c r="C6554" s="1142">
        <v>8</v>
      </c>
      <c r="D6554" s="1142">
        <v>3</v>
      </c>
      <c r="E6554" s="1142">
        <v>8</v>
      </c>
      <c r="F6554" s="1143" t="str">
        <f t="shared" si="204"/>
        <v>02.09.08.03.008</v>
      </c>
      <c r="G6554" s="1144"/>
      <c r="H6554" s="1142" t="s">
        <v>6910</v>
      </c>
      <c r="J6554" s="1142" t="str">
        <f t="shared" si="205"/>
        <v>02.09.08.03.008 Software Cont Off-line Computer</v>
      </c>
    </row>
    <row r="6555" spans="1:10" x14ac:dyDescent="0.25">
      <c r="A6555" s="1142">
        <v>2</v>
      </c>
      <c r="B6555" s="1142">
        <v>9</v>
      </c>
      <c r="C6555" s="1142">
        <v>8</v>
      </c>
      <c r="D6555" s="1142">
        <v>3</v>
      </c>
      <c r="E6555" s="1142">
        <v>9</v>
      </c>
      <c r="F6555" s="1143" t="str">
        <f t="shared" si="204"/>
        <v>02.09.08.03.009</v>
      </c>
      <c r="G6555" s="1144"/>
      <c r="H6555" s="1142" t="s">
        <v>6911</v>
      </c>
      <c r="J6555" s="1142" t="str">
        <f t="shared" si="205"/>
        <v>02.09.08.03.009 Data Accquistion &amp; Analyzing System Lain-lain</v>
      </c>
    </row>
    <row r="6556" spans="1:10" x14ac:dyDescent="0.25">
      <c r="A6556" s="1142">
        <v>2</v>
      </c>
      <c r="B6556" s="1142">
        <v>9</v>
      </c>
      <c r="C6556" s="1142">
        <v>8</v>
      </c>
      <c r="D6556" s="1142">
        <v>4</v>
      </c>
      <c r="E6556" s="1142">
        <v>1</v>
      </c>
      <c r="F6556" s="1143" t="str">
        <f t="shared" si="204"/>
        <v>02.09.08.04.001</v>
      </c>
      <c r="G6556" s="1144"/>
      <c r="H6556" s="1142" t="s">
        <v>6912</v>
      </c>
      <c r="J6556" s="1142" t="str">
        <f t="shared" si="205"/>
        <v>02.09.08.04.001 Cavitation Tunnel</v>
      </c>
    </row>
    <row r="6557" spans="1:10" x14ac:dyDescent="0.25">
      <c r="A6557" s="1142">
        <v>2</v>
      </c>
      <c r="B6557" s="1142">
        <v>9</v>
      </c>
      <c r="C6557" s="1142">
        <v>8</v>
      </c>
      <c r="D6557" s="1142">
        <v>4</v>
      </c>
      <c r="E6557" s="1142">
        <v>2</v>
      </c>
      <c r="F6557" s="1143" t="str">
        <f t="shared" si="204"/>
        <v>02.09.08.04.002</v>
      </c>
      <c r="G6557" s="1144"/>
      <c r="H6557" s="1142" t="s">
        <v>6913</v>
      </c>
      <c r="J6557" s="1142" t="str">
        <f t="shared" si="205"/>
        <v>02.09.08.04.002 Flow Generator</v>
      </c>
    </row>
    <row r="6558" spans="1:10" x14ac:dyDescent="0.25">
      <c r="A6558" s="1142">
        <v>2</v>
      </c>
      <c r="B6558" s="1142">
        <v>9</v>
      </c>
      <c r="C6558" s="1142">
        <v>8</v>
      </c>
      <c r="D6558" s="1142">
        <v>4</v>
      </c>
      <c r="E6558" s="1142">
        <v>3</v>
      </c>
      <c r="F6558" s="1143" t="str">
        <f t="shared" si="204"/>
        <v>02.09.08.04.003</v>
      </c>
      <c r="G6558" s="1144"/>
      <c r="H6558" s="1142" t="s">
        <v>6914</v>
      </c>
      <c r="J6558" s="1142" t="str">
        <f t="shared" si="205"/>
        <v>02.09.08.04.003 Pressure Control System</v>
      </c>
    </row>
    <row r="6559" spans="1:10" x14ac:dyDescent="0.25">
      <c r="A6559" s="1142">
        <v>2</v>
      </c>
      <c r="B6559" s="1142">
        <v>9</v>
      </c>
      <c r="C6559" s="1142">
        <v>8</v>
      </c>
      <c r="D6559" s="1142">
        <v>4</v>
      </c>
      <c r="E6559" s="1142">
        <v>4</v>
      </c>
      <c r="F6559" s="1143" t="str">
        <f t="shared" si="204"/>
        <v>02.09.08.04.004</v>
      </c>
      <c r="G6559" s="1144"/>
      <c r="H6559" s="1142" t="s">
        <v>6915</v>
      </c>
      <c r="J6559" s="1142" t="str">
        <f t="shared" si="205"/>
        <v>02.09.08.04.004 Water Supply and Drainage System</v>
      </c>
    </row>
    <row r="6560" spans="1:10" x14ac:dyDescent="0.25">
      <c r="A6560" s="1142">
        <v>2</v>
      </c>
      <c r="B6560" s="1142">
        <v>9</v>
      </c>
      <c r="C6560" s="1142">
        <v>8</v>
      </c>
      <c r="D6560" s="1142">
        <v>4</v>
      </c>
      <c r="E6560" s="1142">
        <v>5</v>
      </c>
      <c r="F6560" s="1143" t="str">
        <f t="shared" si="204"/>
        <v>02.09.08.04.005</v>
      </c>
      <c r="G6560" s="1144"/>
      <c r="H6560" s="1142" t="s">
        <v>6916</v>
      </c>
      <c r="J6560" s="1142" t="str">
        <f t="shared" si="205"/>
        <v>02.09.08.04.005 Deaeration and Fifftering System</v>
      </c>
    </row>
    <row r="6561" spans="1:10" x14ac:dyDescent="0.25">
      <c r="A6561" s="1142">
        <v>2</v>
      </c>
      <c r="B6561" s="1142">
        <v>9</v>
      </c>
      <c r="C6561" s="1142">
        <v>8</v>
      </c>
      <c r="D6561" s="1142">
        <v>4</v>
      </c>
      <c r="E6561" s="1142">
        <v>6</v>
      </c>
      <c r="F6561" s="1143" t="str">
        <f t="shared" si="204"/>
        <v>02.09.08.04.006</v>
      </c>
      <c r="G6561" s="1144"/>
      <c r="H6561" s="1142" t="s">
        <v>6917</v>
      </c>
      <c r="J6561" s="1142" t="str">
        <f t="shared" si="205"/>
        <v>02.09.08.04.006 Control Panel</v>
      </c>
    </row>
    <row r="6562" spans="1:10" x14ac:dyDescent="0.25">
      <c r="A6562" s="1142">
        <v>2</v>
      </c>
      <c r="B6562" s="1142">
        <v>9</v>
      </c>
      <c r="C6562" s="1142">
        <v>8</v>
      </c>
      <c r="D6562" s="1142">
        <v>4</v>
      </c>
      <c r="E6562" s="1142">
        <v>7</v>
      </c>
      <c r="F6562" s="1143" t="str">
        <f t="shared" si="204"/>
        <v>02.09.08.04.007</v>
      </c>
      <c r="G6562" s="1144"/>
      <c r="H6562" s="1142" t="s">
        <v>6918</v>
      </c>
      <c r="J6562" s="1142" t="str">
        <f t="shared" si="205"/>
        <v>02.09.08.04.007 Propeller Dunamometer</v>
      </c>
    </row>
    <row r="6563" spans="1:10" x14ac:dyDescent="0.25">
      <c r="A6563" s="1142">
        <v>2</v>
      </c>
      <c r="B6563" s="1142">
        <v>9</v>
      </c>
      <c r="C6563" s="1142">
        <v>8</v>
      </c>
      <c r="D6563" s="1142">
        <v>4</v>
      </c>
      <c r="E6563" s="1142">
        <v>8</v>
      </c>
      <c r="F6563" s="1143" t="str">
        <f t="shared" si="204"/>
        <v>02.09.08.04.008</v>
      </c>
      <c r="G6563" s="1144"/>
      <c r="H6563" s="1142" t="s">
        <v>6919</v>
      </c>
      <c r="J6563" s="1142" t="str">
        <f t="shared" si="205"/>
        <v>02.09.08.04.008 Stroboscope</v>
      </c>
    </row>
    <row r="6564" spans="1:10" x14ac:dyDescent="0.25">
      <c r="A6564" s="1142">
        <v>2</v>
      </c>
      <c r="B6564" s="1142">
        <v>9</v>
      </c>
      <c r="C6564" s="1142">
        <v>8</v>
      </c>
      <c r="D6564" s="1142">
        <v>4</v>
      </c>
      <c r="E6564" s="1142">
        <v>9</v>
      </c>
      <c r="F6564" s="1143" t="str">
        <f t="shared" si="204"/>
        <v>02.09.08.04.009</v>
      </c>
      <c r="G6564" s="1144"/>
      <c r="H6564" s="1142" t="s">
        <v>6920</v>
      </c>
      <c r="J6564" s="1142" t="str">
        <f t="shared" si="205"/>
        <v>02.09.08.04.009 Wake Field Measure Appareturs</v>
      </c>
    </row>
    <row r="6565" spans="1:10" x14ac:dyDescent="0.25">
      <c r="A6565" s="1142">
        <v>2</v>
      </c>
      <c r="B6565" s="1142">
        <v>9</v>
      </c>
      <c r="C6565" s="1142">
        <v>8</v>
      </c>
      <c r="D6565" s="1142">
        <v>4</v>
      </c>
      <c r="E6565" s="1142">
        <v>10</v>
      </c>
      <c r="F6565" s="1143" t="str">
        <f t="shared" si="204"/>
        <v>02.09.08.04.010</v>
      </c>
      <c r="G6565" s="1144"/>
      <c r="H6565" s="1142" t="s">
        <v>6921</v>
      </c>
      <c r="J6565" s="1142" t="str">
        <f t="shared" si="205"/>
        <v>02.09.08.04.010 Pressure Tranducer</v>
      </c>
    </row>
    <row r="6566" spans="1:10" x14ac:dyDescent="0.25">
      <c r="A6566" s="1142">
        <v>2</v>
      </c>
      <c r="B6566" s="1142">
        <v>9</v>
      </c>
      <c r="C6566" s="1142">
        <v>8</v>
      </c>
      <c r="D6566" s="1142">
        <v>4</v>
      </c>
      <c r="E6566" s="1142">
        <v>11</v>
      </c>
      <c r="F6566" s="1143" t="str">
        <f t="shared" si="204"/>
        <v>02.09.08.04.011</v>
      </c>
      <c r="G6566" s="1144"/>
      <c r="H6566" s="1142" t="s">
        <v>6922</v>
      </c>
      <c r="J6566" s="1142" t="str">
        <f t="shared" si="205"/>
        <v>02.09.08.04.011 Defferential Preasuring Tranducer</v>
      </c>
    </row>
    <row r="6567" spans="1:10" x14ac:dyDescent="0.25">
      <c r="A6567" s="1142">
        <v>2</v>
      </c>
      <c r="B6567" s="1142">
        <v>9</v>
      </c>
      <c r="C6567" s="1142">
        <v>8</v>
      </c>
      <c r="D6567" s="1142">
        <v>4</v>
      </c>
      <c r="E6567" s="1142">
        <v>12</v>
      </c>
      <c r="F6567" s="1143" t="str">
        <f t="shared" si="204"/>
        <v>02.09.08.04.012</v>
      </c>
      <c r="G6567" s="1144"/>
      <c r="H6567" s="1142" t="s">
        <v>6923</v>
      </c>
      <c r="J6567" s="1142" t="str">
        <f t="shared" si="205"/>
        <v>02.09.08.04.012 Temperature Measuring Instrument</v>
      </c>
    </row>
    <row r="6568" spans="1:10" x14ac:dyDescent="0.25">
      <c r="A6568" s="1142">
        <v>2</v>
      </c>
      <c r="B6568" s="1142">
        <v>9</v>
      </c>
      <c r="C6568" s="1142">
        <v>8</v>
      </c>
      <c r="D6568" s="1142">
        <v>4</v>
      </c>
      <c r="E6568" s="1142">
        <v>13</v>
      </c>
      <c r="F6568" s="1143" t="str">
        <f t="shared" si="204"/>
        <v>02.09.08.04.013</v>
      </c>
      <c r="G6568" s="1144"/>
      <c r="H6568" s="1142" t="s">
        <v>6924</v>
      </c>
      <c r="J6568" s="1142" t="str">
        <f t="shared" si="205"/>
        <v>02.09.08.04.013 Oxigene Contents Meter</v>
      </c>
    </row>
    <row r="6569" spans="1:10" x14ac:dyDescent="0.25">
      <c r="A6569" s="1142">
        <v>2</v>
      </c>
      <c r="B6569" s="1142">
        <v>9</v>
      </c>
      <c r="C6569" s="1142">
        <v>8</v>
      </c>
      <c r="D6569" s="1142">
        <v>4</v>
      </c>
      <c r="E6569" s="1142">
        <v>14</v>
      </c>
      <c r="F6569" s="1143" t="str">
        <f t="shared" si="204"/>
        <v>02.09.08.04.014</v>
      </c>
      <c r="G6569" s="1144"/>
      <c r="H6569" s="1142" t="s">
        <v>6925</v>
      </c>
      <c r="J6569" s="1142" t="str">
        <f t="shared" si="205"/>
        <v>02.09.08.04.014 Cavitation Tunnel Lain-lain</v>
      </c>
    </row>
    <row r="6570" spans="1:10" x14ac:dyDescent="0.25">
      <c r="A6570" s="1142">
        <v>2</v>
      </c>
      <c r="B6570" s="1142">
        <v>9</v>
      </c>
      <c r="C6570" s="1142">
        <v>8</v>
      </c>
      <c r="D6570" s="1142">
        <v>5</v>
      </c>
      <c r="E6570" s="1142">
        <v>1</v>
      </c>
      <c r="F6570" s="1143" t="str">
        <f t="shared" si="204"/>
        <v>02.09.08.05.001</v>
      </c>
      <c r="G6570" s="1144"/>
      <c r="H6570" s="1142" t="s">
        <v>6926</v>
      </c>
      <c r="J6570" s="1142" t="str">
        <f t="shared" si="205"/>
        <v>02.09.08.05.001 Towing Crane</v>
      </c>
    </row>
    <row r="6571" spans="1:10" x14ac:dyDescent="0.25">
      <c r="A6571" s="1142">
        <v>2</v>
      </c>
      <c r="B6571" s="1142">
        <v>9</v>
      </c>
      <c r="C6571" s="1142">
        <v>8</v>
      </c>
      <c r="D6571" s="1142">
        <v>5</v>
      </c>
      <c r="E6571" s="1142">
        <v>2</v>
      </c>
      <c r="F6571" s="1143" t="str">
        <f t="shared" si="204"/>
        <v>02.09.08.05.002</v>
      </c>
      <c r="G6571" s="1144"/>
      <c r="H6571" s="1142" t="s">
        <v>6912</v>
      </c>
      <c r="J6571" s="1142" t="str">
        <f t="shared" si="205"/>
        <v>02.09.08.05.002 Cavitation Tunnel</v>
      </c>
    </row>
    <row r="6572" spans="1:10" x14ac:dyDescent="0.25">
      <c r="A6572" s="1142">
        <v>2</v>
      </c>
      <c r="B6572" s="1142">
        <v>9</v>
      </c>
      <c r="C6572" s="1142">
        <v>8</v>
      </c>
      <c r="D6572" s="1142">
        <v>5</v>
      </c>
      <c r="E6572" s="1142">
        <v>3</v>
      </c>
      <c r="F6572" s="1143" t="str">
        <f t="shared" si="204"/>
        <v>02.09.08.05.003</v>
      </c>
      <c r="G6572" s="1144"/>
      <c r="H6572" s="1142" t="s">
        <v>6927</v>
      </c>
      <c r="J6572" s="1142" t="str">
        <f t="shared" si="205"/>
        <v>02.09.08.05.003 Ship Model Workshop</v>
      </c>
    </row>
    <row r="6573" spans="1:10" x14ac:dyDescent="0.25">
      <c r="A6573" s="1142">
        <v>2</v>
      </c>
      <c r="B6573" s="1142">
        <v>9</v>
      </c>
      <c r="C6573" s="1142">
        <v>8</v>
      </c>
      <c r="D6573" s="1142">
        <v>5</v>
      </c>
      <c r="E6573" s="1142">
        <v>4</v>
      </c>
      <c r="F6573" s="1143" t="str">
        <f t="shared" si="204"/>
        <v>02.09.08.05.004</v>
      </c>
      <c r="G6573" s="1144"/>
      <c r="H6573" s="1142" t="s">
        <v>6928</v>
      </c>
      <c r="J6573" s="1142" t="str">
        <f t="shared" si="205"/>
        <v>02.09.08.05.004 Model Preparation and Storage</v>
      </c>
    </row>
    <row r="6574" spans="1:10" x14ac:dyDescent="0.25">
      <c r="A6574" s="1142">
        <v>2</v>
      </c>
      <c r="B6574" s="1142">
        <v>9</v>
      </c>
      <c r="C6574" s="1142">
        <v>8</v>
      </c>
      <c r="D6574" s="1142">
        <v>5</v>
      </c>
      <c r="E6574" s="1142">
        <v>5</v>
      </c>
      <c r="F6574" s="1143" t="str">
        <f t="shared" si="204"/>
        <v>02.09.08.05.005</v>
      </c>
      <c r="G6574" s="1144"/>
      <c r="H6574" s="1142" t="s">
        <v>6929</v>
      </c>
      <c r="J6574" s="1142" t="str">
        <f t="shared" si="205"/>
        <v>02.09.08.05.005 Machanical Workshop</v>
      </c>
    </row>
    <row r="6575" spans="1:10" x14ac:dyDescent="0.25">
      <c r="A6575" s="1142">
        <v>2</v>
      </c>
      <c r="B6575" s="1142">
        <v>9</v>
      </c>
      <c r="C6575" s="1142">
        <v>8</v>
      </c>
      <c r="D6575" s="1142">
        <v>5</v>
      </c>
      <c r="E6575" s="1142">
        <v>6</v>
      </c>
      <c r="F6575" s="1143" t="str">
        <f t="shared" si="204"/>
        <v>02.09.08.05.006</v>
      </c>
      <c r="G6575" s="1144"/>
      <c r="H6575" s="1142" t="s">
        <v>6930</v>
      </c>
      <c r="J6575" s="1142" t="str">
        <f t="shared" si="205"/>
        <v>02.09.08.05.006 Manoeuvring Tank</v>
      </c>
    </row>
    <row r="6576" spans="1:10" x14ac:dyDescent="0.25">
      <c r="A6576" s="1142">
        <v>2</v>
      </c>
      <c r="B6576" s="1142">
        <v>9</v>
      </c>
      <c r="C6576" s="1142">
        <v>8</v>
      </c>
      <c r="D6576" s="1142">
        <v>5</v>
      </c>
      <c r="E6576" s="1142">
        <v>7</v>
      </c>
      <c r="F6576" s="1143" t="str">
        <f t="shared" si="204"/>
        <v>02.09.08.05.007</v>
      </c>
      <c r="G6576" s="1144"/>
      <c r="H6576" s="1142" t="s">
        <v>6931</v>
      </c>
      <c r="J6576" s="1142" t="str">
        <f t="shared" si="205"/>
        <v>02.09.08.05.007 Overhead Cranes Lain-lain</v>
      </c>
    </row>
    <row r="6577" spans="1:10" x14ac:dyDescent="0.25">
      <c r="A6577" s="1142">
        <v>2</v>
      </c>
      <c r="B6577" s="1142">
        <v>9</v>
      </c>
      <c r="C6577" s="1142">
        <v>8</v>
      </c>
      <c r="D6577" s="1142">
        <v>6</v>
      </c>
      <c r="E6577" s="1142">
        <v>1</v>
      </c>
      <c r="F6577" s="1143" t="str">
        <f t="shared" si="204"/>
        <v>02.09.08.06.001</v>
      </c>
      <c r="G6577" s="1144"/>
      <c r="H6577" s="1142" t="s">
        <v>6932</v>
      </c>
      <c r="J6577" s="1142" t="str">
        <f t="shared" si="205"/>
        <v>02.09.08.06.001 Oscilograph Recorder</v>
      </c>
    </row>
    <row r="6578" spans="1:10" x14ac:dyDescent="0.25">
      <c r="A6578" s="1142">
        <v>2</v>
      </c>
      <c r="B6578" s="1142">
        <v>9</v>
      </c>
      <c r="C6578" s="1142">
        <v>8</v>
      </c>
      <c r="D6578" s="1142">
        <v>6</v>
      </c>
      <c r="E6578" s="1142">
        <v>2</v>
      </c>
      <c r="F6578" s="1143" t="str">
        <f t="shared" si="204"/>
        <v>02.09.08.06.002</v>
      </c>
      <c r="G6578" s="1144"/>
      <c r="H6578" s="1142" t="s">
        <v>6933</v>
      </c>
      <c r="J6578" s="1142" t="str">
        <f t="shared" si="205"/>
        <v>02.09.08.06.002 Osciloscope</v>
      </c>
    </row>
    <row r="6579" spans="1:10" x14ac:dyDescent="0.25">
      <c r="A6579" s="1142">
        <v>2</v>
      </c>
      <c r="B6579" s="1142">
        <v>9</v>
      </c>
      <c r="C6579" s="1142">
        <v>8</v>
      </c>
      <c r="D6579" s="1142">
        <v>6</v>
      </c>
      <c r="E6579" s="1142">
        <v>3</v>
      </c>
      <c r="F6579" s="1143" t="str">
        <f t="shared" si="204"/>
        <v>02.09.08.06.003</v>
      </c>
      <c r="G6579" s="1144"/>
      <c r="H6579" s="1142" t="s">
        <v>1546</v>
      </c>
      <c r="J6579" s="1142" t="str">
        <f t="shared" si="205"/>
        <v>02.09.08.06.003 Frequency Counter</v>
      </c>
    </row>
    <row r="6580" spans="1:10" x14ac:dyDescent="0.25">
      <c r="A6580" s="1142">
        <v>2</v>
      </c>
      <c r="B6580" s="1142">
        <v>9</v>
      </c>
      <c r="C6580" s="1142">
        <v>8</v>
      </c>
      <c r="D6580" s="1142">
        <v>6</v>
      </c>
      <c r="E6580" s="1142">
        <v>4</v>
      </c>
      <c r="F6580" s="1143" t="str">
        <f t="shared" si="204"/>
        <v>02.09.08.06.004</v>
      </c>
      <c r="G6580" s="1144"/>
      <c r="H6580" s="1142" t="s">
        <v>6934</v>
      </c>
      <c r="J6580" s="1142" t="str">
        <f t="shared" si="205"/>
        <v>02.09.08.06.004 Multi Tester</v>
      </c>
    </row>
    <row r="6581" spans="1:10" x14ac:dyDescent="0.25">
      <c r="A6581" s="1142">
        <v>2</v>
      </c>
      <c r="B6581" s="1142">
        <v>9</v>
      </c>
      <c r="C6581" s="1142">
        <v>8</v>
      </c>
      <c r="D6581" s="1142">
        <v>6</v>
      </c>
      <c r="E6581" s="1142">
        <v>5</v>
      </c>
      <c r="F6581" s="1143" t="str">
        <f t="shared" si="204"/>
        <v>02.09.08.06.005</v>
      </c>
      <c r="G6581" s="1144"/>
      <c r="H6581" s="1142" t="s">
        <v>6935</v>
      </c>
      <c r="J6581" s="1142" t="str">
        <f t="shared" si="205"/>
        <v>02.09.08.06.005 Digital multi Tester</v>
      </c>
    </row>
    <row r="6582" spans="1:10" x14ac:dyDescent="0.25">
      <c r="A6582" s="1142">
        <v>2</v>
      </c>
      <c r="B6582" s="1142">
        <v>9</v>
      </c>
      <c r="C6582" s="1142">
        <v>8</v>
      </c>
      <c r="D6582" s="1142">
        <v>6</v>
      </c>
      <c r="E6582" s="1142">
        <v>6</v>
      </c>
      <c r="F6582" s="1143" t="str">
        <f t="shared" si="204"/>
        <v>02.09.08.06.006</v>
      </c>
      <c r="G6582" s="1144"/>
      <c r="H6582" s="1142" t="s">
        <v>6936</v>
      </c>
      <c r="J6582" s="1142" t="str">
        <f t="shared" si="205"/>
        <v>02.09.08.06.006 Weighting Scale</v>
      </c>
    </row>
    <row r="6583" spans="1:10" x14ac:dyDescent="0.25">
      <c r="A6583" s="1142">
        <v>2</v>
      </c>
      <c r="B6583" s="1142">
        <v>9</v>
      </c>
      <c r="C6583" s="1142">
        <v>8</v>
      </c>
      <c r="D6583" s="1142">
        <v>6</v>
      </c>
      <c r="E6583" s="1142">
        <v>7</v>
      </c>
      <c r="F6583" s="1143" t="str">
        <f t="shared" si="204"/>
        <v>02.09.08.06.007</v>
      </c>
      <c r="G6583" s="1144"/>
      <c r="H6583" s="1142" t="s">
        <v>6937</v>
      </c>
      <c r="J6583" s="1142" t="str">
        <f t="shared" si="205"/>
        <v>02.09.08.06.007 Peralatan Umum Lain-lain</v>
      </c>
    </row>
    <row r="6584" spans="1:10" x14ac:dyDescent="0.25">
      <c r="A6584" s="1142">
        <v>2</v>
      </c>
      <c r="B6584" s="1142">
        <v>9</v>
      </c>
      <c r="C6584" s="1142">
        <v>8</v>
      </c>
      <c r="D6584" s="1142">
        <v>7</v>
      </c>
      <c r="E6584" s="1142">
        <v>1</v>
      </c>
      <c r="F6584" s="1143" t="str">
        <f t="shared" si="204"/>
        <v>02.09.08.07.001</v>
      </c>
      <c r="G6584" s="1144"/>
      <c r="H6584" s="1142" t="s">
        <v>6938</v>
      </c>
      <c r="J6584" s="1142" t="str">
        <f t="shared" si="205"/>
        <v>02.09.08.07.001 Making Plate, 3 D Menas &amp; Mark Out Machine</v>
      </c>
    </row>
    <row r="6585" spans="1:10" x14ac:dyDescent="0.25">
      <c r="A6585" s="1142">
        <v>2</v>
      </c>
      <c r="B6585" s="1142">
        <v>9</v>
      </c>
      <c r="C6585" s="1142">
        <v>8</v>
      </c>
      <c r="D6585" s="1142">
        <v>7</v>
      </c>
      <c r="E6585" s="1142">
        <v>2</v>
      </c>
      <c r="F6585" s="1143" t="str">
        <f t="shared" si="204"/>
        <v>02.09.08.07.002</v>
      </c>
      <c r="G6585" s="1144"/>
      <c r="H6585" s="1142" t="s">
        <v>6939</v>
      </c>
      <c r="J6585" s="1142" t="str">
        <f t="shared" si="205"/>
        <v>02.09.08.07.002 Model Ship Milling Machine</v>
      </c>
    </row>
    <row r="6586" spans="1:10" x14ac:dyDescent="0.25">
      <c r="A6586" s="1142">
        <v>2</v>
      </c>
      <c r="B6586" s="1142">
        <v>9</v>
      </c>
      <c r="C6586" s="1142">
        <v>8</v>
      </c>
      <c r="D6586" s="1142">
        <v>7</v>
      </c>
      <c r="E6586" s="1142">
        <v>3</v>
      </c>
      <c r="F6586" s="1143" t="str">
        <f t="shared" si="204"/>
        <v>02.09.08.07.003</v>
      </c>
      <c r="G6586" s="1144"/>
      <c r="H6586" s="1142" t="s">
        <v>6940</v>
      </c>
      <c r="J6586" s="1142" t="str">
        <f t="shared" si="205"/>
        <v>02.09.08.07.003 Prss For Glueing of Model Ship</v>
      </c>
    </row>
    <row r="6587" spans="1:10" x14ac:dyDescent="0.25">
      <c r="A6587" s="1142">
        <v>2</v>
      </c>
      <c r="B6587" s="1142">
        <v>9</v>
      </c>
      <c r="C6587" s="1142">
        <v>8</v>
      </c>
      <c r="D6587" s="1142">
        <v>7</v>
      </c>
      <c r="E6587" s="1142">
        <v>4</v>
      </c>
      <c r="F6587" s="1143" t="str">
        <f t="shared" si="204"/>
        <v>02.09.08.07.004</v>
      </c>
      <c r="G6587" s="1144"/>
      <c r="H6587" s="1142" t="s">
        <v>6941</v>
      </c>
      <c r="J6587" s="1142" t="str">
        <f t="shared" si="205"/>
        <v>02.09.08.07.004 Cross Cutting Circular Saw</v>
      </c>
    </row>
    <row r="6588" spans="1:10" x14ac:dyDescent="0.25">
      <c r="A6588" s="1142">
        <v>2</v>
      </c>
      <c r="B6588" s="1142">
        <v>9</v>
      </c>
      <c r="C6588" s="1142">
        <v>8</v>
      </c>
      <c r="D6588" s="1142">
        <v>7</v>
      </c>
      <c r="E6588" s="1142">
        <v>5</v>
      </c>
      <c r="F6588" s="1143" t="str">
        <f t="shared" si="204"/>
        <v>02.09.08.07.005</v>
      </c>
      <c r="G6588" s="1144"/>
      <c r="H6588" s="1142" t="s">
        <v>6942</v>
      </c>
      <c r="J6588" s="1142" t="str">
        <f t="shared" si="205"/>
        <v>02.09.08.07.005 Circullar Saw</v>
      </c>
    </row>
    <row r="6589" spans="1:10" x14ac:dyDescent="0.25">
      <c r="A6589" s="1142">
        <v>2</v>
      </c>
      <c r="B6589" s="1142">
        <v>9</v>
      </c>
      <c r="C6589" s="1142">
        <v>8</v>
      </c>
      <c r="D6589" s="1142">
        <v>7</v>
      </c>
      <c r="E6589" s="1142">
        <v>6</v>
      </c>
      <c r="F6589" s="1143" t="str">
        <f t="shared" si="204"/>
        <v>02.09.08.07.006</v>
      </c>
      <c r="G6589" s="1144"/>
      <c r="H6589" s="1142" t="s">
        <v>6943</v>
      </c>
      <c r="J6589" s="1142" t="str">
        <f t="shared" si="205"/>
        <v>02.09.08.07.006 Thicknessing Planer</v>
      </c>
    </row>
    <row r="6590" spans="1:10" x14ac:dyDescent="0.25">
      <c r="A6590" s="1142">
        <v>2</v>
      </c>
      <c r="B6590" s="1142">
        <v>9</v>
      </c>
      <c r="C6590" s="1142">
        <v>8</v>
      </c>
      <c r="D6590" s="1142">
        <v>7</v>
      </c>
      <c r="E6590" s="1142">
        <v>7</v>
      </c>
      <c r="F6590" s="1143" t="str">
        <f t="shared" si="204"/>
        <v>02.09.08.07.007</v>
      </c>
      <c r="G6590" s="1144"/>
      <c r="H6590" s="1142" t="s">
        <v>6944</v>
      </c>
      <c r="J6590" s="1142" t="str">
        <f t="shared" si="205"/>
        <v>02.09.08.07.007 High Precision Surface Planer aang Jointer</v>
      </c>
    </row>
    <row r="6591" spans="1:10" x14ac:dyDescent="0.25">
      <c r="A6591" s="1142">
        <v>2</v>
      </c>
      <c r="B6591" s="1142">
        <v>9</v>
      </c>
      <c r="C6591" s="1142">
        <v>8</v>
      </c>
      <c r="D6591" s="1142">
        <v>7</v>
      </c>
      <c r="E6591" s="1142">
        <v>8</v>
      </c>
      <c r="F6591" s="1143" t="str">
        <f t="shared" si="204"/>
        <v>02.09.08.07.008</v>
      </c>
      <c r="G6591" s="1144"/>
      <c r="H6591" s="1142" t="s">
        <v>6945</v>
      </c>
      <c r="J6591" s="1142" t="str">
        <f t="shared" si="205"/>
        <v>02.09.08.07.008 Wood Lather</v>
      </c>
    </row>
    <row r="6592" spans="1:10" x14ac:dyDescent="0.25">
      <c r="A6592" s="1142">
        <v>2</v>
      </c>
      <c r="B6592" s="1142">
        <v>9</v>
      </c>
      <c r="C6592" s="1142">
        <v>8</v>
      </c>
      <c r="D6592" s="1142">
        <v>7</v>
      </c>
      <c r="E6592" s="1142">
        <v>9</v>
      </c>
      <c r="F6592" s="1143" t="str">
        <f t="shared" si="204"/>
        <v>02.09.08.07.009</v>
      </c>
      <c r="G6592" s="1144"/>
      <c r="H6592" s="1142" t="s">
        <v>6946</v>
      </c>
      <c r="J6592" s="1142" t="str">
        <f t="shared" si="205"/>
        <v>02.09.08.07.009 Spindle Shaper</v>
      </c>
    </row>
    <row r="6593" spans="1:10" x14ac:dyDescent="0.25">
      <c r="A6593" s="1142">
        <v>2</v>
      </c>
      <c r="B6593" s="1142">
        <v>9</v>
      </c>
      <c r="C6593" s="1142">
        <v>8</v>
      </c>
      <c r="D6593" s="1142">
        <v>7</v>
      </c>
      <c r="E6593" s="1142">
        <v>10</v>
      </c>
      <c r="F6593" s="1143" t="str">
        <f t="shared" si="204"/>
        <v>02.09.08.07.010</v>
      </c>
      <c r="G6593" s="1144"/>
      <c r="H6593" s="1142" t="s">
        <v>6947</v>
      </c>
      <c r="J6593" s="1142" t="str">
        <f t="shared" si="205"/>
        <v>02.09.08.07.010 Slot Mortise and Boring Machine</v>
      </c>
    </row>
    <row r="6594" spans="1:10" x14ac:dyDescent="0.25">
      <c r="A6594" s="1142">
        <v>2</v>
      </c>
      <c r="B6594" s="1142">
        <v>9</v>
      </c>
      <c r="C6594" s="1142">
        <v>8</v>
      </c>
      <c r="D6594" s="1142">
        <v>7</v>
      </c>
      <c r="E6594" s="1142">
        <v>11</v>
      </c>
      <c r="F6594" s="1143" t="str">
        <f t="shared" si="204"/>
        <v>02.09.08.07.011</v>
      </c>
      <c r="G6594" s="1144"/>
      <c r="H6594" s="1142" t="s">
        <v>6948</v>
      </c>
      <c r="J6594" s="1142" t="str">
        <f t="shared" si="205"/>
        <v>02.09.08.07.011 Mobile Disc and Belt Sanding Machine</v>
      </c>
    </row>
    <row r="6595" spans="1:10" x14ac:dyDescent="0.25">
      <c r="A6595" s="1142">
        <v>2</v>
      </c>
      <c r="B6595" s="1142">
        <v>9</v>
      </c>
      <c r="C6595" s="1142">
        <v>8</v>
      </c>
      <c r="D6595" s="1142">
        <v>7</v>
      </c>
      <c r="E6595" s="1142">
        <v>12</v>
      </c>
      <c r="F6595" s="1143" t="str">
        <f t="shared" si="204"/>
        <v>02.09.08.07.012</v>
      </c>
      <c r="G6595" s="1144"/>
      <c r="H6595" s="1142" t="s">
        <v>6949</v>
      </c>
      <c r="J6595" s="1142" t="str">
        <f t="shared" si="205"/>
        <v>02.09.08.07.012 Band Shaw</v>
      </c>
    </row>
    <row r="6596" spans="1:10" x14ac:dyDescent="0.25">
      <c r="A6596" s="1142">
        <v>2</v>
      </c>
      <c r="B6596" s="1142">
        <v>9</v>
      </c>
      <c r="C6596" s="1142">
        <v>8</v>
      </c>
      <c r="D6596" s="1142">
        <v>7</v>
      </c>
      <c r="E6596" s="1142">
        <v>13</v>
      </c>
      <c r="F6596" s="1143" t="str">
        <f t="shared" ref="F6596:F6659" si="206">IF(A6596&lt;&gt;"",RIGHT("0"&amp;A6596,2)&amp;"."&amp;RIGHT("0"&amp;B6596,2)&amp;"."&amp;RIGHT("0"&amp;C6596,2)&amp;"."&amp;RIGHT("0"&amp;D6596,2)&amp;"."&amp;IF(LEN(E6596)&lt;3,RIGHT("00"&amp;E6596,3),E6596),"")</f>
        <v>02.09.08.07.013</v>
      </c>
      <c r="G6596" s="1144"/>
      <c r="H6596" s="1142" t="s">
        <v>6950</v>
      </c>
      <c r="J6596" s="1142" t="str">
        <f t="shared" ref="J6596:J6659" si="207">F6596&amp;" "&amp;H6596</f>
        <v>02.09.08.07.013 Table Drilling Machine</v>
      </c>
    </row>
    <row r="6597" spans="1:10" x14ac:dyDescent="0.25">
      <c r="A6597" s="1142">
        <v>2</v>
      </c>
      <c r="B6597" s="1142">
        <v>9</v>
      </c>
      <c r="C6597" s="1142">
        <v>8</v>
      </c>
      <c r="D6597" s="1142">
        <v>7</v>
      </c>
      <c r="E6597" s="1142">
        <v>14</v>
      </c>
      <c r="F6597" s="1143" t="str">
        <f t="shared" si="206"/>
        <v>02.09.08.07.014</v>
      </c>
      <c r="G6597" s="1144"/>
      <c r="H6597" s="1142" t="s">
        <v>6951</v>
      </c>
      <c r="J6597" s="1142" t="str">
        <f t="shared" si="207"/>
        <v>02.09.08.07.014 Dust Exchaust System</v>
      </c>
    </row>
    <row r="6598" spans="1:10" x14ac:dyDescent="0.25">
      <c r="A6598" s="1142">
        <v>2</v>
      </c>
      <c r="B6598" s="1142">
        <v>9</v>
      </c>
      <c r="C6598" s="1142">
        <v>8</v>
      </c>
      <c r="D6598" s="1142">
        <v>7</v>
      </c>
      <c r="E6598" s="1142">
        <v>15</v>
      </c>
      <c r="F6598" s="1143" t="str">
        <f t="shared" si="206"/>
        <v>02.09.08.07.015</v>
      </c>
      <c r="G6598" s="1144"/>
      <c r="H6598" s="1142" t="s">
        <v>6952</v>
      </c>
      <c r="J6598" s="1142" t="str">
        <f t="shared" si="207"/>
        <v>02.09.08.07.015 Working Table for Ship Model</v>
      </c>
    </row>
    <row r="6599" spans="1:10" x14ac:dyDescent="0.25">
      <c r="A6599" s="1142">
        <v>2</v>
      </c>
      <c r="B6599" s="1142">
        <v>9</v>
      </c>
      <c r="C6599" s="1142">
        <v>8</v>
      </c>
      <c r="D6599" s="1142">
        <v>7</v>
      </c>
      <c r="E6599" s="1142">
        <v>16</v>
      </c>
      <c r="F6599" s="1143" t="str">
        <f t="shared" si="206"/>
        <v>02.09.08.07.016</v>
      </c>
      <c r="G6599" s="1144"/>
      <c r="H6599" s="1142" t="s">
        <v>6953</v>
      </c>
      <c r="J6599" s="1142" t="str">
        <f t="shared" si="207"/>
        <v>02.09.08.07.016 Hoistbeam with 2 Rollable Rubber Bands</v>
      </c>
    </row>
    <row r="6600" spans="1:10" x14ac:dyDescent="0.25">
      <c r="A6600" s="1142">
        <v>2</v>
      </c>
      <c r="B6600" s="1142">
        <v>9</v>
      </c>
      <c r="C6600" s="1142">
        <v>8</v>
      </c>
      <c r="D6600" s="1142">
        <v>7</v>
      </c>
      <c r="E6600" s="1142">
        <v>17</v>
      </c>
      <c r="F6600" s="1143" t="str">
        <f t="shared" si="206"/>
        <v>02.09.08.07.017</v>
      </c>
      <c r="G6600" s="1144"/>
      <c r="H6600" s="1142" t="s">
        <v>6954</v>
      </c>
      <c r="J6600" s="1142" t="str">
        <f t="shared" si="207"/>
        <v>02.09.08.07.017 Model Transport Car with Drawbar (5Cm)</v>
      </c>
    </row>
    <row r="6601" spans="1:10" x14ac:dyDescent="0.25">
      <c r="A6601" s="1142">
        <v>2</v>
      </c>
      <c r="B6601" s="1142">
        <v>9</v>
      </c>
      <c r="C6601" s="1142">
        <v>8</v>
      </c>
      <c r="D6601" s="1142">
        <v>7</v>
      </c>
      <c r="E6601" s="1142">
        <v>18</v>
      </c>
      <c r="F6601" s="1143" t="str">
        <f t="shared" si="206"/>
        <v>02.09.08.07.018</v>
      </c>
      <c r="G6601" s="1144"/>
      <c r="H6601" s="1142" t="s">
        <v>6955</v>
      </c>
      <c r="J6601" s="1142" t="str">
        <f t="shared" si="207"/>
        <v>02.09.08.07.018 Model Transport Car with Drawbar (3Cm)</v>
      </c>
    </row>
    <row r="6602" spans="1:10" x14ac:dyDescent="0.25">
      <c r="A6602" s="1142">
        <v>2</v>
      </c>
      <c r="B6602" s="1142">
        <v>9</v>
      </c>
      <c r="C6602" s="1142">
        <v>8</v>
      </c>
      <c r="D6602" s="1142">
        <v>7</v>
      </c>
      <c r="E6602" s="1142">
        <v>19</v>
      </c>
      <c r="F6602" s="1143" t="str">
        <f t="shared" si="206"/>
        <v>02.09.08.07.019</v>
      </c>
      <c r="G6602" s="1144"/>
      <c r="H6602" s="1142" t="s">
        <v>6956</v>
      </c>
      <c r="J6602" s="1142" t="str">
        <f t="shared" si="207"/>
        <v>02.09.08.07.019 Complete Set of Handtools</v>
      </c>
    </row>
    <row r="6603" spans="1:10" x14ac:dyDescent="0.25">
      <c r="A6603" s="1142">
        <v>2</v>
      </c>
      <c r="B6603" s="1142">
        <v>9</v>
      </c>
      <c r="C6603" s="1142">
        <v>8</v>
      </c>
      <c r="D6603" s="1142">
        <v>7</v>
      </c>
      <c r="E6603" s="1142">
        <v>20</v>
      </c>
      <c r="F6603" s="1143" t="str">
        <f t="shared" si="206"/>
        <v>02.09.08.07.020</v>
      </c>
      <c r="G6603" s="1144"/>
      <c r="H6603" s="1142" t="s">
        <v>6957</v>
      </c>
      <c r="J6603" s="1142" t="str">
        <f t="shared" si="207"/>
        <v>02.09.08.07.020 Propeller Model workshop Lain-lain</v>
      </c>
    </row>
    <row r="6604" spans="1:10" x14ac:dyDescent="0.25">
      <c r="A6604" s="1142">
        <v>2</v>
      </c>
      <c r="B6604" s="1142">
        <v>9</v>
      </c>
      <c r="C6604" s="1142">
        <v>8</v>
      </c>
      <c r="D6604" s="1142">
        <v>8</v>
      </c>
      <c r="E6604" s="1142">
        <v>1</v>
      </c>
      <c r="F6604" s="1143" t="str">
        <f t="shared" si="206"/>
        <v>02.09.08.08.001</v>
      </c>
      <c r="G6604" s="1144"/>
      <c r="H6604" s="1142" t="s">
        <v>6958</v>
      </c>
      <c r="J6604" s="1142" t="str">
        <f t="shared" si="207"/>
        <v>02.09.08.08.001 Propeller Forming Unit</v>
      </c>
    </row>
    <row r="6605" spans="1:10" x14ac:dyDescent="0.25">
      <c r="A6605" s="1142">
        <v>2</v>
      </c>
      <c r="B6605" s="1142">
        <v>9</v>
      </c>
      <c r="C6605" s="1142">
        <v>8</v>
      </c>
      <c r="D6605" s="1142">
        <v>8</v>
      </c>
      <c r="E6605" s="1142">
        <v>2</v>
      </c>
      <c r="F6605" s="1143" t="str">
        <f t="shared" si="206"/>
        <v>02.09.08.08.002</v>
      </c>
      <c r="G6605" s="1144"/>
      <c r="H6605" s="1142" t="s">
        <v>6959</v>
      </c>
      <c r="J6605" s="1142" t="str">
        <f t="shared" si="207"/>
        <v>02.09.08.08.002 Molding Boxes (3 Sizes)</v>
      </c>
    </row>
    <row r="6606" spans="1:10" x14ac:dyDescent="0.25">
      <c r="A6606" s="1142">
        <v>2</v>
      </c>
      <c r="B6606" s="1142">
        <v>9</v>
      </c>
      <c r="C6606" s="1142">
        <v>8</v>
      </c>
      <c r="D6606" s="1142">
        <v>8</v>
      </c>
      <c r="E6606" s="1142">
        <v>3</v>
      </c>
      <c r="F6606" s="1143" t="str">
        <f t="shared" si="206"/>
        <v>02.09.08.08.003</v>
      </c>
      <c r="G6606" s="1144"/>
      <c r="H6606" s="1142" t="s">
        <v>6960</v>
      </c>
      <c r="J6606" s="1142" t="str">
        <f t="shared" si="207"/>
        <v>02.09.08.08.003 Drying Chamber</v>
      </c>
    </row>
    <row r="6607" spans="1:10" x14ac:dyDescent="0.25">
      <c r="A6607" s="1142">
        <v>2</v>
      </c>
      <c r="B6607" s="1142">
        <v>9</v>
      </c>
      <c r="C6607" s="1142">
        <v>8</v>
      </c>
      <c r="D6607" s="1142">
        <v>8</v>
      </c>
      <c r="E6607" s="1142">
        <v>4</v>
      </c>
      <c r="F6607" s="1143" t="str">
        <f t="shared" si="206"/>
        <v>02.09.08.08.004</v>
      </c>
      <c r="G6607" s="1144"/>
      <c r="H6607" s="1142" t="s">
        <v>6961</v>
      </c>
      <c r="J6607" s="1142" t="str">
        <f t="shared" si="207"/>
        <v>02.09.08.08.004 Melting Fumace</v>
      </c>
    </row>
    <row r="6608" spans="1:10" x14ac:dyDescent="0.25">
      <c r="A6608" s="1142">
        <v>2</v>
      </c>
      <c r="B6608" s="1142">
        <v>9</v>
      </c>
      <c r="C6608" s="1142">
        <v>8</v>
      </c>
      <c r="D6608" s="1142">
        <v>8</v>
      </c>
      <c r="E6608" s="1142">
        <v>5</v>
      </c>
      <c r="F6608" s="1143" t="str">
        <f t="shared" si="206"/>
        <v>02.09.08.08.005</v>
      </c>
      <c r="G6608" s="1144"/>
      <c r="H6608" s="1142" t="s">
        <v>3106</v>
      </c>
      <c r="J6608" s="1142" t="str">
        <f t="shared" si="207"/>
        <v>02.09.08.08.005 Centrifuge</v>
      </c>
    </row>
    <row r="6609" spans="1:10" x14ac:dyDescent="0.25">
      <c r="A6609" s="1142">
        <v>2</v>
      </c>
      <c r="B6609" s="1142">
        <v>9</v>
      </c>
      <c r="C6609" s="1142">
        <v>8</v>
      </c>
      <c r="D6609" s="1142">
        <v>8</v>
      </c>
      <c r="E6609" s="1142">
        <v>6</v>
      </c>
      <c r="F6609" s="1143" t="str">
        <f t="shared" si="206"/>
        <v>02.09.08.08.006</v>
      </c>
      <c r="G6609" s="1144"/>
      <c r="H6609" s="1142" t="s">
        <v>6962</v>
      </c>
      <c r="J6609" s="1142" t="str">
        <f t="shared" si="207"/>
        <v>02.09.08.08.006 Electronic Balancing Machine</v>
      </c>
    </row>
    <row r="6610" spans="1:10" x14ac:dyDescent="0.25">
      <c r="A6610" s="1142">
        <v>2</v>
      </c>
      <c r="B6610" s="1142">
        <v>9</v>
      </c>
      <c r="C6610" s="1142">
        <v>8</v>
      </c>
      <c r="D6610" s="1142">
        <v>8</v>
      </c>
      <c r="E6610" s="1142">
        <v>7</v>
      </c>
      <c r="F6610" s="1143" t="str">
        <f t="shared" si="206"/>
        <v>02.09.08.08.007</v>
      </c>
      <c r="G6610" s="1144"/>
      <c r="H6610" s="1142" t="s">
        <v>6963</v>
      </c>
      <c r="J6610" s="1142" t="str">
        <f t="shared" si="207"/>
        <v>02.09.08.08.007 Propeller Measuring &amp; drilling Machine</v>
      </c>
    </row>
    <row r="6611" spans="1:10" x14ac:dyDescent="0.25">
      <c r="A6611" s="1142">
        <v>2</v>
      </c>
      <c r="B6611" s="1142">
        <v>9</v>
      </c>
      <c r="C6611" s="1142">
        <v>8</v>
      </c>
      <c r="D6611" s="1142">
        <v>8</v>
      </c>
      <c r="E6611" s="1142">
        <v>8</v>
      </c>
      <c r="F6611" s="1143" t="str">
        <f t="shared" si="206"/>
        <v>02.09.08.08.008</v>
      </c>
      <c r="G6611" s="1144"/>
      <c r="H6611" s="1142" t="s">
        <v>6964</v>
      </c>
      <c r="J6611" s="1142" t="str">
        <f t="shared" si="207"/>
        <v>02.09.08.08.008 Workshop Accessories (Hand and Electronic Tools)</v>
      </c>
    </row>
    <row r="6612" spans="1:10" x14ac:dyDescent="0.25">
      <c r="A6612" s="1142">
        <v>2</v>
      </c>
      <c r="B6612" s="1142">
        <v>9</v>
      </c>
      <c r="C6612" s="1142">
        <v>8</v>
      </c>
      <c r="D6612" s="1142">
        <v>8</v>
      </c>
      <c r="E6612" s="1142">
        <v>9</v>
      </c>
      <c r="F6612" s="1143" t="str">
        <f t="shared" si="206"/>
        <v>02.09.08.08.009</v>
      </c>
      <c r="G6612" s="1144"/>
      <c r="H6612" s="1142" t="s">
        <v>6957</v>
      </c>
      <c r="J6612" s="1142" t="str">
        <f t="shared" si="207"/>
        <v>02.09.08.08.009 Propeller Model workshop Lain-lain</v>
      </c>
    </row>
    <row r="6613" spans="1:10" x14ac:dyDescent="0.25">
      <c r="A6613" s="1142">
        <v>2</v>
      </c>
      <c r="B6613" s="1142">
        <v>9</v>
      </c>
      <c r="C6613" s="1142">
        <v>8</v>
      </c>
      <c r="D6613" s="1142">
        <v>9</v>
      </c>
      <c r="E6613" s="1142">
        <v>1</v>
      </c>
      <c r="F6613" s="1143" t="str">
        <f t="shared" si="206"/>
        <v>02.09.08.09.001</v>
      </c>
      <c r="G6613" s="1144"/>
      <c r="H6613" s="1142" t="s">
        <v>6965</v>
      </c>
      <c r="J6613" s="1142" t="str">
        <f t="shared" si="207"/>
        <v>02.09.08.09.001 Precision Lather (165 mm Center Height)</v>
      </c>
    </row>
    <row r="6614" spans="1:10" x14ac:dyDescent="0.25">
      <c r="A6614" s="1142">
        <v>2</v>
      </c>
      <c r="B6614" s="1142">
        <v>9</v>
      </c>
      <c r="C6614" s="1142">
        <v>8</v>
      </c>
      <c r="D6614" s="1142">
        <v>9</v>
      </c>
      <c r="E6614" s="1142">
        <v>2</v>
      </c>
      <c r="F6614" s="1143" t="str">
        <f t="shared" si="206"/>
        <v>02.09.08.09.002</v>
      </c>
      <c r="G6614" s="1144"/>
      <c r="H6614" s="1142" t="s">
        <v>6966</v>
      </c>
      <c r="J6614" s="1142" t="str">
        <f t="shared" si="207"/>
        <v>02.09.08.09.002 Precision Lather (250 mm Center Height)</v>
      </c>
    </row>
    <row r="6615" spans="1:10" x14ac:dyDescent="0.25">
      <c r="A6615" s="1142">
        <v>2</v>
      </c>
      <c r="B6615" s="1142">
        <v>9</v>
      </c>
      <c r="C6615" s="1142">
        <v>8</v>
      </c>
      <c r="D6615" s="1142">
        <v>9</v>
      </c>
      <c r="E6615" s="1142">
        <v>3</v>
      </c>
      <c r="F6615" s="1143" t="str">
        <f t="shared" si="206"/>
        <v>02.09.08.09.003</v>
      </c>
      <c r="G6615" s="1144"/>
      <c r="H6615" s="1142" t="s">
        <v>6967</v>
      </c>
      <c r="J6615" s="1142" t="str">
        <f t="shared" si="207"/>
        <v>02.09.08.09.003 Universal Milling Machine</v>
      </c>
    </row>
    <row r="6616" spans="1:10" x14ac:dyDescent="0.25">
      <c r="A6616" s="1142">
        <v>2</v>
      </c>
      <c r="B6616" s="1142">
        <v>9</v>
      </c>
      <c r="C6616" s="1142">
        <v>8</v>
      </c>
      <c r="D6616" s="1142">
        <v>9</v>
      </c>
      <c r="E6616" s="1142">
        <v>4</v>
      </c>
      <c r="F6616" s="1143" t="str">
        <f t="shared" si="206"/>
        <v>02.09.08.09.004</v>
      </c>
      <c r="G6616" s="1144"/>
      <c r="H6616" s="1142" t="s">
        <v>6968</v>
      </c>
      <c r="J6616" s="1142" t="str">
        <f t="shared" si="207"/>
        <v>02.09.08.09.004 Vertical Bandsaw</v>
      </c>
    </row>
    <row r="6617" spans="1:10" x14ac:dyDescent="0.25">
      <c r="A6617" s="1142">
        <v>2</v>
      </c>
      <c r="B6617" s="1142">
        <v>9</v>
      </c>
      <c r="C6617" s="1142">
        <v>8</v>
      </c>
      <c r="D6617" s="1142">
        <v>9</v>
      </c>
      <c r="E6617" s="1142">
        <v>5</v>
      </c>
      <c r="F6617" s="1143" t="str">
        <f t="shared" si="206"/>
        <v>02.09.08.09.005</v>
      </c>
      <c r="G6617" s="1144"/>
      <c r="H6617" s="1142" t="s">
        <v>6969</v>
      </c>
      <c r="J6617" s="1142" t="str">
        <f t="shared" si="207"/>
        <v>02.09.08.09.005 Column Drilling Machine</v>
      </c>
    </row>
    <row r="6618" spans="1:10" x14ac:dyDescent="0.25">
      <c r="A6618" s="1142">
        <v>2</v>
      </c>
      <c r="B6618" s="1142">
        <v>9</v>
      </c>
      <c r="C6618" s="1142">
        <v>8</v>
      </c>
      <c r="D6618" s="1142">
        <v>9</v>
      </c>
      <c r="E6618" s="1142">
        <v>6</v>
      </c>
      <c r="F6618" s="1143" t="str">
        <f t="shared" si="206"/>
        <v>02.09.08.09.006</v>
      </c>
      <c r="G6618" s="1144"/>
      <c r="H6618" s="1142" t="s">
        <v>6950</v>
      </c>
      <c r="J6618" s="1142" t="str">
        <f t="shared" si="207"/>
        <v>02.09.08.09.006 Table Drilling Machine</v>
      </c>
    </row>
    <row r="6619" spans="1:10" x14ac:dyDescent="0.25">
      <c r="A6619" s="1142">
        <v>2</v>
      </c>
      <c r="B6619" s="1142">
        <v>9</v>
      </c>
      <c r="C6619" s="1142">
        <v>8</v>
      </c>
      <c r="D6619" s="1142">
        <v>9</v>
      </c>
      <c r="E6619" s="1142">
        <v>7</v>
      </c>
      <c r="F6619" s="1143" t="str">
        <f t="shared" si="206"/>
        <v>02.09.08.09.007</v>
      </c>
      <c r="G6619" s="1144"/>
      <c r="H6619" s="1142" t="s">
        <v>6970</v>
      </c>
      <c r="J6619" s="1142" t="str">
        <f t="shared" si="207"/>
        <v>02.09.08.09.007 Hacksawing Machine</v>
      </c>
    </row>
    <row r="6620" spans="1:10" x14ac:dyDescent="0.25">
      <c r="A6620" s="1142">
        <v>2</v>
      </c>
      <c r="B6620" s="1142">
        <v>9</v>
      </c>
      <c r="C6620" s="1142">
        <v>8</v>
      </c>
      <c r="D6620" s="1142">
        <v>9</v>
      </c>
      <c r="E6620" s="1142">
        <v>8</v>
      </c>
      <c r="F6620" s="1143" t="str">
        <f t="shared" si="206"/>
        <v>02.09.08.09.008</v>
      </c>
      <c r="G6620" s="1144"/>
      <c r="H6620" s="1142" t="s">
        <v>6971</v>
      </c>
      <c r="J6620" s="1142" t="str">
        <f t="shared" si="207"/>
        <v>02.09.08.09.008 Double and Grinder</v>
      </c>
    </row>
    <row r="6621" spans="1:10" x14ac:dyDescent="0.25">
      <c r="A6621" s="1142">
        <v>2</v>
      </c>
      <c r="B6621" s="1142">
        <v>9</v>
      </c>
      <c r="C6621" s="1142">
        <v>8</v>
      </c>
      <c r="D6621" s="1142">
        <v>9</v>
      </c>
      <c r="E6621" s="1142">
        <v>9</v>
      </c>
      <c r="F6621" s="1143" t="str">
        <f t="shared" si="206"/>
        <v>02.09.08.09.009</v>
      </c>
      <c r="G6621" s="1144"/>
      <c r="H6621" s="1142" t="s">
        <v>6972</v>
      </c>
      <c r="J6621" s="1142" t="str">
        <f t="shared" si="207"/>
        <v>02.09.08.09.009 Sheet Metal Grinder</v>
      </c>
    </row>
    <row r="6622" spans="1:10" x14ac:dyDescent="0.25">
      <c r="A6622" s="1142">
        <v>2</v>
      </c>
      <c r="B6622" s="1142">
        <v>9</v>
      </c>
      <c r="C6622" s="1142">
        <v>8</v>
      </c>
      <c r="D6622" s="1142">
        <v>9</v>
      </c>
      <c r="E6622" s="1142">
        <v>10</v>
      </c>
      <c r="F6622" s="1143" t="str">
        <f t="shared" si="206"/>
        <v>02.09.08.09.010</v>
      </c>
      <c r="G6622" s="1144"/>
      <c r="H6622" s="1142" t="s">
        <v>6973</v>
      </c>
      <c r="J6622" s="1142" t="str">
        <f t="shared" si="207"/>
        <v>02.09.08.09.010 Sheet Metal Roller</v>
      </c>
    </row>
    <row r="6623" spans="1:10" x14ac:dyDescent="0.25">
      <c r="A6623" s="1142">
        <v>2</v>
      </c>
      <c r="B6623" s="1142">
        <v>9</v>
      </c>
      <c r="C6623" s="1142">
        <v>8</v>
      </c>
      <c r="D6623" s="1142">
        <v>9</v>
      </c>
      <c r="E6623" s="1142">
        <v>11</v>
      </c>
      <c r="F6623" s="1143" t="str">
        <f t="shared" si="206"/>
        <v>02.09.08.09.011</v>
      </c>
      <c r="G6623" s="1144"/>
      <c r="H6623" s="1142" t="s">
        <v>6974</v>
      </c>
      <c r="J6623" s="1142" t="str">
        <f t="shared" si="207"/>
        <v>02.09.08.09.011 Laver Shear</v>
      </c>
    </row>
    <row r="6624" spans="1:10" x14ac:dyDescent="0.25">
      <c r="A6624" s="1142">
        <v>2</v>
      </c>
      <c r="B6624" s="1142">
        <v>9</v>
      </c>
      <c r="C6624" s="1142">
        <v>8</v>
      </c>
      <c r="D6624" s="1142">
        <v>9</v>
      </c>
      <c r="E6624" s="1142">
        <v>12</v>
      </c>
      <c r="F6624" s="1143" t="str">
        <f t="shared" si="206"/>
        <v>02.09.08.09.012</v>
      </c>
      <c r="G6624" s="1144"/>
      <c r="H6624" s="1142" t="s">
        <v>6975</v>
      </c>
      <c r="J6624" s="1142" t="str">
        <f t="shared" si="207"/>
        <v>02.09.08.09.012 Turning Tool Grinding Machine</v>
      </c>
    </row>
    <row r="6625" spans="1:10" x14ac:dyDescent="0.25">
      <c r="A6625" s="1142">
        <v>2</v>
      </c>
      <c r="B6625" s="1142">
        <v>9</v>
      </c>
      <c r="C6625" s="1142">
        <v>8</v>
      </c>
      <c r="D6625" s="1142">
        <v>9</v>
      </c>
      <c r="E6625" s="1142">
        <v>13</v>
      </c>
      <c r="F6625" s="1143" t="str">
        <f t="shared" si="206"/>
        <v>02.09.08.09.013</v>
      </c>
      <c r="G6625" s="1144"/>
      <c r="H6625" s="1142" t="s">
        <v>6976</v>
      </c>
      <c r="J6625" s="1142" t="str">
        <f t="shared" si="207"/>
        <v>02.09.08.09.013 Tool Grinding for Woodworking Knives</v>
      </c>
    </row>
    <row r="6626" spans="1:10" x14ac:dyDescent="0.25">
      <c r="A6626" s="1142">
        <v>2</v>
      </c>
      <c r="B6626" s="1142">
        <v>9</v>
      </c>
      <c r="C6626" s="1142">
        <v>8</v>
      </c>
      <c r="D6626" s="1142">
        <v>9</v>
      </c>
      <c r="E6626" s="1142">
        <v>14</v>
      </c>
      <c r="F6626" s="1143" t="str">
        <f t="shared" si="206"/>
        <v>02.09.08.09.014</v>
      </c>
      <c r="G6626" s="1144"/>
      <c r="H6626" s="1142" t="s">
        <v>6977</v>
      </c>
      <c r="J6626" s="1142" t="str">
        <f t="shared" si="207"/>
        <v>02.09.08.09.014 Automatic Sharpening Machine</v>
      </c>
    </row>
    <row r="6627" spans="1:10" x14ac:dyDescent="0.25">
      <c r="A6627" s="1142">
        <v>2</v>
      </c>
      <c r="B6627" s="1142">
        <v>9</v>
      </c>
      <c r="C6627" s="1142">
        <v>8</v>
      </c>
      <c r="D6627" s="1142">
        <v>9</v>
      </c>
      <c r="E6627" s="1142">
        <v>15</v>
      </c>
      <c r="F6627" s="1143" t="str">
        <f t="shared" si="206"/>
        <v>02.09.08.09.015</v>
      </c>
      <c r="G6627" s="1144"/>
      <c r="H6627" s="1142" t="s">
        <v>6978</v>
      </c>
      <c r="J6627" s="1142" t="str">
        <f t="shared" si="207"/>
        <v>02.09.08.09.015 Welding Table</v>
      </c>
    </row>
    <row r="6628" spans="1:10" x14ac:dyDescent="0.25">
      <c r="A6628" s="1142">
        <v>2</v>
      </c>
      <c r="B6628" s="1142">
        <v>9</v>
      </c>
      <c r="C6628" s="1142">
        <v>8</v>
      </c>
      <c r="D6628" s="1142">
        <v>9</v>
      </c>
      <c r="E6628" s="1142">
        <v>16</v>
      </c>
      <c r="F6628" s="1143" t="str">
        <f t="shared" si="206"/>
        <v>02.09.08.09.016</v>
      </c>
      <c r="G6628" s="1144"/>
      <c r="H6628" s="1142" t="s">
        <v>6979</v>
      </c>
      <c r="J6628" s="1142" t="str">
        <f t="shared" si="207"/>
        <v>02.09.08.09.016 Exhaust System</v>
      </c>
    </row>
    <row r="6629" spans="1:10" x14ac:dyDescent="0.25">
      <c r="A6629" s="1142">
        <v>2</v>
      </c>
      <c r="B6629" s="1142">
        <v>9</v>
      </c>
      <c r="C6629" s="1142">
        <v>8</v>
      </c>
      <c r="D6629" s="1142">
        <v>9</v>
      </c>
      <c r="E6629" s="1142">
        <v>17</v>
      </c>
      <c r="F6629" s="1143" t="str">
        <f t="shared" si="206"/>
        <v>02.09.08.09.017</v>
      </c>
      <c r="G6629" s="1144"/>
      <c r="H6629" s="1142" t="s">
        <v>6980</v>
      </c>
      <c r="J6629" s="1142" t="str">
        <f t="shared" si="207"/>
        <v>02.09.08.09.017 Welding Rectifier</v>
      </c>
    </row>
    <row r="6630" spans="1:10" x14ac:dyDescent="0.25">
      <c r="A6630" s="1142">
        <v>2</v>
      </c>
      <c r="B6630" s="1142">
        <v>9</v>
      </c>
      <c r="C6630" s="1142">
        <v>8</v>
      </c>
      <c r="D6630" s="1142">
        <v>9</v>
      </c>
      <c r="E6630" s="1142">
        <v>18</v>
      </c>
      <c r="F6630" s="1143" t="str">
        <f t="shared" si="206"/>
        <v>02.09.08.09.018</v>
      </c>
      <c r="G6630" s="1144"/>
      <c r="H6630" s="1142" t="s">
        <v>6981</v>
      </c>
      <c r="J6630" s="1142" t="str">
        <f t="shared" si="207"/>
        <v>02.09.08.09.018 MIC/MAG Welding Unit</v>
      </c>
    </row>
    <row r="6631" spans="1:10" x14ac:dyDescent="0.25">
      <c r="A6631" s="1142">
        <v>2</v>
      </c>
      <c r="B6631" s="1142">
        <v>9</v>
      </c>
      <c r="C6631" s="1142">
        <v>8</v>
      </c>
      <c r="D6631" s="1142">
        <v>9</v>
      </c>
      <c r="E6631" s="1142">
        <v>19</v>
      </c>
      <c r="F6631" s="1143" t="str">
        <f t="shared" si="206"/>
        <v>02.09.08.09.019</v>
      </c>
      <c r="G6631" s="1144"/>
      <c r="H6631" s="1142" t="s">
        <v>6982</v>
      </c>
      <c r="J6631" s="1142" t="str">
        <f t="shared" si="207"/>
        <v>02.09.08.09.019 Gas Welding Unit (Acetyplene)</v>
      </c>
    </row>
    <row r="6632" spans="1:10" x14ac:dyDescent="0.25">
      <c r="A6632" s="1142">
        <v>2</v>
      </c>
      <c r="B6632" s="1142">
        <v>9</v>
      </c>
      <c r="C6632" s="1142">
        <v>8</v>
      </c>
      <c r="D6632" s="1142">
        <v>9</v>
      </c>
      <c r="E6632" s="1142">
        <v>20</v>
      </c>
      <c r="F6632" s="1143" t="str">
        <f t="shared" si="206"/>
        <v>02.09.08.09.020</v>
      </c>
      <c r="G6632" s="1144"/>
      <c r="H6632" s="1142" t="s">
        <v>6983</v>
      </c>
      <c r="J6632" s="1142" t="str">
        <f t="shared" si="207"/>
        <v>02.09.08.09.020 Mechanical Worksop Lain - lain</v>
      </c>
    </row>
    <row r="6633" spans="1:10" x14ac:dyDescent="0.25">
      <c r="A6633" s="1142">
        <v>2</v>
      </c>
      <c r="B6633" s="1142">
        <v>9</v>
      </c>
      <c r="C6633" s="1142">
        <v>8</v>
      </c>
      <c r="D6633" s="1142">
        <v>10</v>
      </c>
      <c r="E6633" s="1142">
        <v>1</v>
      </c>
      <c r="F6633" s="1143" t="str">
        <f t="shared" si="206"/>
        <v>02.09.08.10.001</v>
      </c>
      <c r="G6633" s="1144"/>
      <c r="H6633" s="1142" t="s">
        <v>6984</v>
      </c>
      <c r="J6633" s="1142" t="str">
        <f t="shared" si="207"/>
        <v>02.09.08.10.001 Universal Turining and Milling Machine</v>
      </c>
    </row>
    <row r="6634" spans="1:10" x14ac:dyDescent="0.25">
      <c r="A6634" s="1142">
        <v>2</v>
      </c>
      <c r="B6634" s="1142">
        <v>9</v>
      </c>
      <c r="C6634" s="1142">
        <v>8</v>
      </c>
      <c r="D6634" s="1142">
        <v>10</v>
      </c>
      <c r="E6634" s="1142">
        <v>2</v>
      </c>
      <c r="F6634" s="1143" t="str">
        <f t="shared" si="206"/>
        <v>02.09.08.10.002</v>
      </c>
      <c r="G6634" s="1144"/>
      <c r="H6634" s="1142" t="s">
        <v>6985</v>
      </c>
      <c r="J6634" s="1142" t="str">
        <f t="shared" si="207"/>
        <v>02.09.08.10.002 Precision Bench drilling Machine</v>
      </c>
    </row>
    <row r="6635" spans="1:10" x14ac:dyDescent="0.25">
      <c r="A6635" s="1142">
        <v>2</v>
      </c>
      <c r="B6635" s="1142">
        <v>9</v>
      </c>
      <c r="C6635" s="1142">
        <v>8</v>
      </c>
      <c r="D6635" s="1142">
        <v>10</v>
      </c>
      <c r="E6635" s="1142">
        <v>3</v>
      </c>
      <c r="F6635" s="1143" t="str">
        <f t="shared" si="206"/>
        <v>02.09.08.10.003</v>
      </c>
      <c r="G6635" s="1144"/>
      <c r="H6635" s="1142" t="s">
        <v>6986</v>
      </c>
      <c r="J6635" s="1142" t="str">
        <f t="shared" si="207"/>
        <v>02.09.08.10.003 Double Ended Pedestal Grinder</v>
      </c>
    </row>
    <row r="6636" spans="1:10" x14ac:dyDescent="0.25">
      <c r="A6636" s="1142">
        <v>2</v>
      </c>
      <c r="B6636" s="1142">
        <v>9</v>
      </c>
      <c r="C6636" s="1142">
        <v>8</v>
      </c>
      <c r="D6636" s="1142">
        <v>10</v>
      </c>
      <c r="E6636" s="1142">
        <v>4</v>
      </c>
      <c r="F6636" s="1143" t="str">
        <f t="shared" si="206"/>
        <v>02.09.08.10.004</v>
      </c>
      <c r="G6636" s="1144"/>
      <c r="H6636" s="1142" t="s">
        <v>6987</v>
      </c>
      <c r="J6636" s="1142" t="str">
        <f t="shared" si="207"/>
        <v>02.09.08.10.004 Set of Measuring Equipment and Handtools</v>
      </c>
    </row>
    <row r="6637" spans="1:10" x14ac:dyDescent="0.25">
      <c r="A6637" s="1142">
        <v>2</v>
      </c>
      <c r="B6637" s="1142">
        <v>9</v>
      </c>
      <c r="C6637" s="1142">
        <v>8</v>
      </c>
      <c r="D6637" s="1142">
        <v>10</v>
      </c>
      <c r="E6637" s="1142">
        <v>5</v>
      </c>
      <c r="F6637" s="1143" t="str">
        <f t="shared" si="206"/>
        <v>02.09.08.10.005</v>
      </c>
      <c r="G6637" s="1144"/>
      <c r="H6637" s="1142" t="s">
        <v>6988</v>
      </c>
      <c r="J6637" s="1142" t="str">
        <f t="shared" si="207"/>
        <v>02.09.08.10.005 Precission Mechanical Workshop Lain - lain</v>
      </c>
    </row>
    <row r="6638" spans="1:10" x14ac:dyDescent="0.25">
      <c r="A6638" s="1142">
        <v>2</v>
      </c>
      <c r="B6638" s="1142">
        <v>9</v>
      </c>
      <c r="C6638" s="1142">
        <v>8</v>
      </c>
      <c r="D6638" s="1142">
        <v>11</v>
      </c>
      <c r="E6638" s="1142">
        <v>1</v>
      </c>
      <c r="F6638" s="1143" t="str">
        <f t="shared" si="206"/>
        <v>02.09.08.11.001</v>
      </c>
      <c r="G6638" s="1144"/>
      <c r="H6638" s="1142" t="s">
        <v>6989</v>
      </c>
      <c r="J6638" s="1142" t="str">
        <f t="shared" si="207"/>
        <v>02.09.08.11.001 Apray Paiting and Drying Cabin</v>
      </c>
    </row>
    <row r="6639" spans="1:10" x14ac:dyDescent="0.25">
      <c r="A6639" s="1142">
        <v>2</v>
      </c>
      <c r="B6639" s="1142">
        <v>9</v>
      </c>
      <c r="C6639" s="1142">
        <v>8</v>
      </c>
      <c r="D6639" s="1142">
        <v>11</v>
      </c>
      <c r="E6639" s="1142">
        <v>2</v>
      </c>
      <c r="F6639" s="1143" t="str">
        <f t="shared" si="206"/>
        <v>02.09.08.11.002</v>
      </c>
      <c r="G6639" s="1144"/>
      <c r="H6639" s="1142" t="s">
        <v>6990</v>
      </c>
      <c r="J6639" s="1142" t="str">
        <f t="shared" si="207"/>
        <v>02.09.08.11.002 Airless Spray Painting Unit</v>
      </c>
    </row>
    <row r="6640" spans="1:10" x14ac:dyDescent="0.25">
      <c r="A6640" s="1142">
        <v>2</v>
      </c>
      <c r="B6640" s="1142">
        <v>9</v>
      </c>
      <c r="C6640" s="1142">
        <v>8</v>
      </c>
      <c r="D6640" s="1142">
        <v>11</v>
      </c>
      <c r="E6640" s="1142">
        <v>3</v>
      </c>
      <c r="F6640" s="1143" t="str">
        <f t="shared" si="206"/>
        <v>02.09.08.11.003</v>
      </c>
      <c r="G6640" s="1144"/>
      <c r="H6640" s="1142" t="s">
        <v>6991</v>
      </c>
      <c r="J6640" s="1142" t="str">
        <f t="shared" si="207"/>
        <v>02.09.08.11.003 Pemesinan Painting Shop Lain-lain</v>
      </c>
    </row>
    <row r="6641" spans="1:10" x14ac:dyDescent="0.25">
      <c r="A6641" s="1142">
        <v>2</v>
      </c>
      <c r="B6641" s="1142">
        <v>9</v>
      </c>
      <c r="C6641" s="1142">
        <v>8</v>
      </c>
      <c r="D6641" s="1142">
        <v>12</v>
      </c>
      <c r="E6641" s="1142">
        <v>1</v>
      </c>
      <c r="F6641" s="1143" t="str">
        <f t="shared" si="206"/>
        <v>02.09.08.12.001</v>
      </c>
      <c r="G6641" s="1144"/>
      <c r="H6641" s="1142" t="s">
        <v>6992</v>
      </c>
      <c r="J6641" s="1142" t="str">
        <f t="shared" si="207"/>
        <v>02.09.08.12.001 Lifting Table</v>
      </c>
    </row>
    <row r="6642" spans="1:10" x14ac:dyDescent="0.25">
      <c r="A6642" s="1142">
        <v>2</v>
      </c>
      <c r="B6642" s="1142">
        <v>9</v>
      </c>
      <c r="C6642" s="1142">
        <v>8</v>
      </c>
      <c r="D6642" s="1142">
        <v>12</v>
      </c>
      <c r="E6642" s="1142">
        <v>2</v>
      </c>
      <c r="F6642" s="1143" t="str">
        <f t="shared" si="206"/>
        <v>02.09.08.12.002</v>
      </c>
      <c r="G6642" s="1144"/>
      <c r="H6642" s="1142" t="s">
        <v>6993</v>
      </c>
      <c r="J6642" s="1142" t="str">
        <f t="shared" si="207"/>
        <v>02.09.08.12.002 Mobile Exhaust System</v>
      </c>
    </row>
    <row r="6643" spans="1:10" x14ac:dyDescent="0.25">
      <c r="A6643" s="1142">
        <v>2</v>
      </c>
      <c r="B6643" s="1142">
        <v>9</v>
      </c>
      <c r="C6643" s="1142">
        <v>8</v>
      </c>
      <c r="D6643" s="1142">
        <v>12</v>
      </c>
      <c r="E6643" s="1142">
        <v>3</v>
      </c>
      <c r="F6643" s="1143" t="str">
        <f t="shared" si="206"/>
        <v>02.09.08.12.003</v>
      </c>
      <c r="G6643" s="1144"/>
      <c r="H6643" s="1142" t="s">
        <v>6994</v>
      </c>
      <c r="J6643" s="1142" t="str">
        <f t="shared" si="207"/>
        <v>02.09.08.12.003 Spray Painting Cabin</v>
      </c>
    </row>
    <row r="6644" spans="1:10" x14ac:dyDescent="0.25">
      <c r="A6644" s="1142">
        <v>2</v>
      </c>
      <c r="B6644" s="1142">
        <v>9</v>
      </c>
      <c r="C6644" s="1142">
        <v>8</v>
      </c>
      <c r="D6644" s="1142">
        <v>12</v>
      </c>
      <c r="E6644" s="1142">
        <v>4</v>
      </c>
      <c r="F6644" s="1143" t="str">
        <f t="shared" si="206"/>
        <v>02.09.08.12.004</v>
      </c>
      <c r="G6644" s="1144"/>
      <c r="H6644" s="1142" t="s">
        <v>6995</v>
      </c>
      <c r="J6644" s="1142" t="str">
        <f t="shared" si="207"/>
        <v>02.09.08.12.004 Ship Model Preparation Shop Lain-lain</v>
      </c>
    </row>
    <row r="6645" spans="1:10" x14ac:dyDescent="0.25">
      <c r="A6645" s="1142">
        <v>2</v>
      </c>
      <c r="B6645" s="1142">
        <v>9</v>
      </c>
      <c r="C6645" s="1142">
        <v>8</v>
      </c>
      <c r="D6645" s="1142">
        <v>13</v>
      </c>
      <c r="E6645" s="1142">
        <v>1</v>
      </c>
      <c r="F6645" s="1143" t="str">
        <f t="shared" si="206"/>
        <v>02.09.08.13.001</v>
      </c>
      <c r="G6645" s="1144"/>
      <c r="H6645" s="1142" t="s">
        <v>6996</v>
      </c>
      <c r="J6645" s="1142" t="str">
        <f t="shared" si="207"/>
        <v>02.09.08.13.001 Eart Tester</v>
      </c>
    </row>
    <row r="6646" spans="1:10" x14ac:dyDescent="0.25">
      <c r="A6646" s="1142">
        <v>2</v>
      </c>
      <c r="B6646" s="1142">
        <v>9</v>
      </c>
      <c r="C6646" s="1142">
        <v>8</v>
      </c>
      <c r="D6646" s="1142">
        <v>13</v>
      </c>
      <c r="E6646" s="1142">
        <v>2</v>
      </c>
      <c r="F6646" s="1143" t="str">
        <f t="shared" si="206"/>
        <v>02.09.08.13.002</v>
      </c>
      <c r="G6646" s="1144"/>
      <c r="H6646" s="1142" t="s">
        <v>6950</v>
      </c>
      <c r="J6646" s="1142" t="str">
        <f t="shared" si="207"/>
        <v>02.09.08.13.002 Table Drilling Machine</v>
      </c>
    </row>
    <row r="6647" spans="1:10" x14ac:dyDescent="0.25">
      <c r="A6647" s="1142">
        <v>2</v>
      </c>
      <c r="B6647" s="1142">
        <v>9</v>
      </c>
      <c r="C6647" s="1142">
        <v>8</v>
      </c>
      <c r="D6647" s="1142">
        <v>13</v>
      </c>
      <c r="E6647" s="1142">
        <v>3</v>
      </c>
      <c r="F6647" s="1143" t="str">
        <f t="shared" si="206"/>
        <v>02.09.08.13.003</v>
      </c>
      <c r="G6647" s="1144"/>
      <c r="H6647" s="1142" t="s">
        <v>6997</v>
      </c>
      <c r="J6647" s="1142" t="str">
        <f t="shared" si="207"/>
        <v>02.09.08.13.003 Electrical Handdrilling Machine</v>
      </c>
    </row>
    <row r="6648" spans="1:10" x14ac:dyDescent="0.25">
      <c r="A6648" s="1142">
        <v>2</v>
      </c>
      <c r="B6648" s="1142">
        <v>9</v>
      </c>
      <c r="C6648" s="1142">
        <v>8</v>
      </c>
      <c r="D6648" s="1142">
        <v>13</v>
      </c>
      <c r="E6648" s="1142">
        <v>4</v>
      </c>
      <c r="F6648" s="1143" t="str">
        <f t="shared" si="206"/>
        <v>02.09.08.13.004</v>
      </c>
      <c r="G6648" s="1144"/>
      <c r="H6648" s="1142" t="s">
        <v>6998</v>
      </c>
      <c r="J6648" s="1142" t="str">
        <f t="shared" si="207"/>
        <v>02.09.08.13.004 Battery Operated Handdrilling Machine</v>
      </c>
    </row>
    <row r="6649" spans="1:10" x14ac:dyDescent="0.25">
      <c r="A6649" s="1142">
        <v>2</v>
      </c>
      <c r="B6649" s="1142">
        <v>9</v>
      </c>
      <c r="C6649" s="1142">
        <v>8</v>
      </c>
      <c r="D6649" s="1142">
        <v>13</v>
      </c>
      <c r="E6649" s="1142">
        <v>5</v>
      </c>
      <c r="F6649" s="1143" t="str">
        <f t="shared" si="206"/>
        <v>02.09.08.13.005</v>
      </c>
      <c r="G6649" s="1144"/>
      <c r="H6649" s="1142" t="s">
        <v>6999</v>
      </c>
      <c r="J6649" s="1142" t="str">
        <f t="shared" si="207"/>
        <v>02.09.08.13.005 Ranges of Handstool</v>
      </c>
    </row>
    <row r="6650" spans="1:10" x14ac:dyDescent="0.25">
      <c r="A6650" s="1142">
        <v>2</v>
      </c>
      <c r="B6650" s="1142">
        <v>9</v>
      </c>
      <c r="C6650" s="1142">
        <v>8</v>
      </c>
      <c r="D6650" s="1142">
        <v>13</v>
      </c>
      <c r="E6650" s="1142">
        <v>6</v>
      </c>
      <c r="F6650" s="1143" t="str">
        <f t="shared" si="206"/>
        <v>02.09.08.13.006</v>
      </c>
      <c r="G6650" s="1144"/>
      <c r="H6650" s="1142" t="s">
        <v>7000</v>
      </c>
      <c r="J6650" s="1142" t="str">
        <f t="shared" si="207"/>
        <v>02.09.08.13.006 Electrilical Worksop Lain-lain</v>
      </c>
    </row>
    <row r="6651" spans="1:10" x14ac:dyDescent="0.25">
      <c r="A6651" s="1142">
        <v>2</v>
      </c>
      <c r="B6651" s="1142">
        <v>9</v>
      </c>
      <c r="C6651" s="1142">
        <v>8</v>
      </c>
      <c r="D6651" s="1142">
        <v>14</v>
      </c>
      <c r="E6651" s="1142">
        <v>1</v>
      </c>
      <c r="F6651" s="1143" t="str">
        <f t="shared" si="206"/>
        <v>02.09.08.14.001</v>
      </c>
      <c r="G6651" s="1144"/>
      <c r="H6651" s="1142" t="s">
        <v>7001</v>
      </c>
      <c r="J6651" s="1142" t="str">
        <f t="shared" si="207"/>
        <v>02.09.08.14.001 Wave Generator</v>
      </c>
    </row>
    <row r="6652" spans="1:10" x14ac:dyDescent="0.25">
      <c r="A6652" s="1142">
        <v>2</v>
      </c>
      <c r="B6652" s="1142">
        <v>9</v>
      </c>
      <c r="C6652" s="1142">
        <v>8</v>
      </c>
      <c r="D6652" s="1142">
        <v>14</v>
      </c>
      <c r="E6652" s="1142">
        <v>2</v>
      </c>
      <c r="F6652" s="1143" t="str">
        <f t="shared" si="206"/>
        <v>02.09.08.14.002</v>
      </c>
      <c r="G6652" s="1144"/>
      <c r="H6652" s="1142" t="s">
        <v>7002</v>
      </c>
      <c r="J6652" s="1142" t="str">
        <f t="shared" si="207"/>
        <v>02.09.08.14.002 Hydraulic Powers Units</v>
      </c>
    </row>
    <row r="6653" spans="1:10" x14ac:dyDescent="0.25">
      <c r="A6653" s="1142">
        <v>2</v>
      </c>
      <c r="B6653" s="1142">
        <v>9</v>
      </c>
      <c r="C6653" s="1142">
        <v>8</v>
      </c>
      <c r="D6653" s="1142">
        <v>14</v>
      </c>
      <c r="E6653" s="1142">
        <v>3</v>
      </c>
      <c r="F6653" s="1143" t="str">
        <f t="shared" si="206"/>
        <v>02.09.08.14.003</v>
      </c>
      <c r="G6653" s="1144"/>
      <c r="H6653" s="1142" t="s">
        <v>7003</v>
      </c>
      <c r="J6653" s="1142" t="str">
        <f t="shared" si="207"/>
        <v>02.09.08.14.003 Cooling Tower</v>
      </c>
    </row>
    <row r="6654" spans="1:10" x14ac:dyDescent="0.25">
      <c r="A6654" s="1142">
        <v>2</v>
      </c>
      <c r="B6654" s="1142">
        <v>9</v>
      </c>
      <c r="C6654" s="1142">
        <v>8</v>
      </c>
      <c r="D6654" s="1142">
        <v>14</v>
      </c>
      <c r="E6654" s="1142">
        <v>4</v>
      </c>
      <c r="F6654" s="1143" t="str">
        <f t="shared" si="206"/>
        <v>02.09.08.14.004</v>
      </c>
      <c r="G6654" s="1144"/>
      <c r="H6654" s="1142" t="s">
        <v>7004</v>
      </c>
      <c r="J6654" s="1142" t="str">
        <f t="shared" si="207"/>
        <v>02.09.08.14.004 Wave Absorber</v>
      </c>
    </row>
    <row r="6655" spans="1:10" x14ac:dyDescent="0.25">
      <c r="A6655" s="1142">
        <v>2</v>
      </c>
      <c r="B6655" s="1142">
        <v>9</v>
      </c>
      <c r="C6655" s="1142">
        <v>8</v>
      </c>
      <c r="D6655" s="1142">
        <v>14</v>
      </c>
      <c r="E6655" s="1142">
        <v>5</v>
      </c>
      <c r="F6655" s="1143" t="str">
        <f t="shared" si="206"/>
        <v>02.09.08.14.005</v>
      </c>
      <c r="G6655" s="1144"/>
      <c r="H6655" s="1142" t="s">
        <v>7005</v>
      </c>
      <c r="J6655" s="1142" t="str">
        <f t="shared" si="207"/>
        <v>02.09.08.14.005 Wind Generator</v>
      </c>
    </row>
    <row r="6656" spans="1:10" x14ac:dyDescent="0.25">
      <c r="A6656" s="1142">
        <v>2</v>
      </c>
      <c r="B6656" s="1142">
        <v>9</v>
      </c>
      <c r="C6656" s="1142">
        <v>8</v>
      </c>
      <c r="D6656" s="1142">
        <v>14</v>
      </c>
      <c r="E6656" s="1142">
        <v>6</v>
      </c>
      <c r="F6656" s="1143" t="str">
        <f t="shared" si="206"/>
        <v>02.09.08.14.006</v>
      </c>
      <c r="G6656" s="1144"/>
      <c r="H6656" s="1142" t="s">
        <v>7006</v>
      </c>
      <c r="J6656" s="1142" t="str">
        <f t="shared" si="207"/>
        <v>02.09.08.14.006 Wireless Control System for ship model</v>
      </c>
    </row>
    <row r="6657" spans="1:10" x14ac:dyDescent="0.25">
      <c r="A6657" s="1142">
        <v>2</v>
      </c>
      <c r="B6657" s="1142">
        <v>9</v>
      </c>
      <c r="C6657" s="1142">
        <v>8</v>
      </c>
      <c r="D6657" s="1142">
        <v>14</v>
      </c>
      <c r="E6657" s="1142">
        <v>7</v>
      </c>
      <c r="F6657" s="1143" t="str">
        <f t="shared" si="206"/>
        <v>02.09.08.14.007</v>
      </c>
      <c r="G6657" s="1144"/>
      <c r="H6657" s="1142" t="s">
        <v>7007</v>
      </c>
      <c r="J6657" s="1142" t="str">
        <f t="shared" si="207"/>
        <v>02.09.08.14.007 Wireless data transmission system</v>
      </c>
    </row>
    <row r="6658" spans="1:10" x14ac:dyDescent="0.25">
      <c r="A6658" s="1142">
        <v>2</v>
      </c>
      <c r="B6658" s="1142">
        <v>9</v>
      </c>
      <c r="C6658" s="1142">
        <v>8</v>
      </c>
      <c r="D6658" s="1142">
        <v>14</v>
      </c>
      <c r="E6658" s="1142">
        <v>8</v>
      </c>
      <c r="F6658" s="1143" t="str">
        <f t="shared" si="206"/>
        <v>02.09.08.14.008</v>
      </c>
      <c r="G6658" s="1144"/>
      <c r="H6658" s="1142" t="s">
        <v>7008</v>
      </c>
      <c r="J6658" s="1142" t="str">
        <f t="shared" si="207"/>
        <v>02.09.08.14.008 Model Possition Measuring Unit and Cadmes</v>
      </c>
    </row>
    <row r="6659" spans="1:10" x14ac:dyDescent="0.25">
      <c r="A6659" s="1142">
        <v>2</v>
      </c>
      <c r="B6659" s="1142">
        <v>9</v>
      </c>
      <c r="C6659" s="1142">
        <v>8</v>
      </c>
      <c r="D6659" s="1142">
        <v>14</v>
      </c>
      <c r="E6659" s="1142">
        <v>9</v>
      </c>
      <c r="F6659" s="1143" t="str">
        <f t="shared" si="206"/>
        <v>02.09.08.14.009</v>
      </c>
      <c r="G6659" s="1144"/>
      <c r="H6659" s="1142" t="s">
        <v>7009</v>
      </c>
      <c r="J6659" s="1142" t="str">
        <f t="shared" si="207"/>
        <v>02.09.08.14.009 Interface</v>
      </c>
    </row>
    <row r="6660" spans="1:10" x14ac:dyDescent="0.25">
      <c r="A6660" s="1142">
        <v>2</v>
      </c>
      <c r="B6660" s="1142">
        <v>9</v>
      </c>
      <c r="C6660" s="1142">
        <v>8</v>
      </c>
      <c r="D6660" s="1142">
        <v>14</v>
      </c>
      <c r="E6660" s="1142">
        <v>10</v>
      </c>
      <c r="F6660" s="1143" t="str">
        <f t="shared" ref="F6660:F6723" si="208">IF(A6660&lt;&gt;"",RIGHT("0"&amp;A6660,2)&amp;"."&amp;RIGHT("0"&amp;B6660,2)&amp;"."&amp;RIGHT("0"&amp;C6660,2)&amp;"."&amp;RIGHT("0"&amp;D6660,2)&amp;"."&amp;IF(LEN(E6660)&lt;3,RIGHT("00"&amp;E6660,3),E6660),"")</f>
        <v>02.09.08.14.010</v>
      </c>
      <c r="G6660" s="1144"/>
      <c r="H6660" s="1142" t="s">
        <v>7010</v>
      </c>
      <c r="J6660" s="1142" t="str">
        <f t="shared" ref="J6660:J6723" si="209">F6660&amp;" "&amp;H6660</f>
        <v>02.09.08.14.010 Rail Carriage</v>
      </c>
    </row>
    <row r="6661" spans="1:10" x14ac:dyDescent="0.25">
      <c r="A6661" s="1142">
        <v>2</v>
      </c>
      <c r="B6661" s="1142">
        <v>9</v>
      </c>
      <c r="C6661" s="1142">
        <v>8</v>
      </c>
      <c r="D6661" s="1142">
        <v>14</v>
      </c>
      <c r="E6661" s="1142">
        <v>11</v>
      </c>
      <c r="F6661" s="1143" t="str">
        <f t="shared" si="208"/>
        <v>02.09.08.14.011</v>
      </c>
      <c r="G6661" s="1144"/>
      <c r="H6661" s="1142" t="s">
        <v>7011</v>
      </c>
      <c r="J6661" s="1142" t="str">
        <f t="shared" si="209"/>
        <v>02.09.08.14.011 Rails</v>
      </c>
    </row>
    <row r="6662" spans="1:10" x14ac:dyDescent="0.25">
      <c r="A6662" s="1142">
        <v>2</v>
      </c>
      <c r="B6662" s="1142">
        <v>9</v>
      </c>
      <c r="C6662" s="1142">
        <v>8</v>
      </c>
      <c r="D6662" s="1142">
        <v>14</v>
      </c>
      <c r="E6662" s="1142">
        <v>12</v>
      </c>
      <c r="F6662" s="1143" t="str">
        <f t="shared" si="208"/>
        <v>02.09.08.14.012</v>
      </c>
      <c r="G6662" s="1144"/>
      <c r="H6662" s="1142" t="s">
        <v>7012</v>
      </c>
      <c r="J6662" s="1142" t="str">
        <f t="shared" si="209"/>
        <v>02.09.08.14.012 Current collector, busbars</v>
      </c>
    </row>
    <row r="6663" spans="1:10" x14ac:dyDescent="0.25">
      <c r="A6663" s="1142">
        <v>2</v>
      </c>
      <c r="B6663" s="1142">
        <v>9</v>
      </c>
      <c r="C6663" s="1142">
        <v>8</v>
      </c>
      <c r="D6663" s="1142">
        <v>14</v>
      </c>
      <c r="E6663" s="1142">
        <v>13</v>
      </c>
      <c r="F6663" s="1143" t="str">
        <f t="shared" si="208"/>
        <v>02.09.08.14.013</v>
      </c>
      <c r="G6663" s="1144"/>
      <c r="H6663" s="1142" t="s">
        <v>7013</v>
      </c>
      <c r="J6663" s="1142" t="str">
        <f t="shared" si="209"/>
        <v>02.09.08.14.013 MOB Lain-lain</v>
      </c>
    </row>
    <row r="6664" spans="1:10" x14ac:dyDescent="0.25">
      <c r="A6664" s="1142">
        <v>2</v>
      </c>
      <c r="B6664" s="1142">
        <v>9</v>
      </c>
      <c r="C6664" s="1142">
        <v>8</v>
      </c>
      <c r="D6664" s="1142">
        <v>15</v>
      </c>
      <c r="E6664" s="1142">
        <v>1</v>
      </c>
      <c r="F6664" s="1143" t="str">
        <f t="shared" si="208"/>
        <v>02.09.08.15.001</v>
      </c>
      <c r="G6664" s="1144"/>
      <c r="H6664" s="1142" t="s">
        <v>7014</v>
      </c>
      <c r="J6664" s="1142" t="str">
        <f t="shared" si="209"/>
        <v>02.09.08.15.001 Photo Equipment</v>
      </c>
    </row>
    <row r="6665" spans="1:10" x14ac:dyDescent="0.25">
      <c r="A6665" s="1142">
        <v>2</v>
      </c>
      <c r="B6665" s="1142">
        <v>9</v>
      </c>
      <c r="C6665" s="1142">
        <v>8</v>
      </c>
      <c r="D6665" s="1142">
        <v>15</v>
      </c>
      <c r="E6665" s="1142">
        <v>2</v>
      </c>
      <c r="F6665" s="1143" t="str">
        <f t="shared" si="208"/>
        <v>02.09.08.15.002</v>
      </c>
      <c r="G6665" s="1144"/>
      <c r="H6665" s="1142" t="s">
        <v>7015</v>
      </c>
      <c r="J6665" s="1142" t="str">
        <f t="shared" si="209"/>
        <v>02.09.08.15.002 Darkroom Equipment</v>
      </c>
    </row>
    <row r="6666" spans="1:10" x14ac:dyDescent="0.25">
      <c r="A6666" s="1142">
        <v>2</v>
      </c>
      <c r="B6666" s="1142">
        <v>9</v>
      </c>
      <c r="C6666" s="1142">
        <v>8</v>
      </c>
      <c r="D6666" s="1142">
        <v>15</v>
      </c>
      <c r="E6666" s="1142">
        <v>3</v>
      </c>
      <c r="F6666" s="1143" t="str">
        <f t="shared" si="208"/>
        <v>02.09.08.15.003</v>
      </c>
      <c r="G6666" s="1144"/>
      <c r="H6666" s="1142" t="s">
        <v>7016</v>
      </c>
      <c r="J6666" s="1142" t="str">
        <f t="shared" si="209"/>
        <v>02.09.08.15.003 Film Equipment</v>
      </c>
    </row>
    <row r="6667" spans="1:10" x14ac:dyDescent="0.25">
      <c r="A6667" s="1142">
        <v>2</v>
      </c>
      <c r="B6667" s="1142">
        <v>9</v>
      </c>
      <c r="C6667" s="1142">
        <v>8</v>
      </c>
      <c r="D6667" s="1142">
        <v>15</v>
      </c>
      <c r="E6667" s="1142">
        <v>4</v>
      </c>
      <c r="F6667" s="1143" t="str">
        <f t="shared" si="208"/>
        <v>02.09.08.15.004</v>
      </c>
      <c r="G6667" s="1144"/>
      <c r="H6667" s="1142" t="s">
        <v>7017</v>
      </c>
      <c r="J6667" s="1142" t="str">
        <f t="shared" si="209"/>
        <v>02.09.08.15.004 Video and Video Editing Equipment</v>
      </c>
    </row>
    <row r="6668" spans="1:10" x14ac:dyDescent="0.25">
      <c r="A6668" s="1142">
        <v>2</v>
      </c>
      <c r="B6668" s="1142">
        <v>9</v>
      </c>
      <c r="C6668" s="1142">
        <v>8</v>
      </c>
      <c r="D6668" s="1142">
        <v>15</v>
      </c>
      <c r="E6668" s="1142">
        <v>5</v>
      </c>
      <c r="F6668" s="1143" t="str">
        <f t="shared" si="208"/>
        <v>02.09.08.15.005</v>
      </c>
      <c r="G6668" s="1144"/>
      <c r="H6668" s="1142" t="s">
        <v>7018</v>
      </c>
      <c r="J6668" s="1142" t="str">
        <f t="shared" si="209"/>
        <v>02.09.08.15.005 Lighting Equipment</v>
      </c>
    </row>
    <row r="6669" spans="1:10" x14ac:dyDescent="0.25">
      <c r="A6669" s="1142">
        <v>2</v>
      </c>
      <c r="B6669" s="1142">
        <v>9</v>
      </c>
      <c r="C6669" s="1142">
        <v>8</v>
      </c>
      <c r="D6669" s="1142">
        <v>15</v>
      </c>
      <c r="E6669" s="1142">
        <v>6</v>
      </c>
      <c r="F6669" s="1143" t="str">
        <f t="shared" si="208"/>
        <v>02.09.08.15.006</v>
      </c>
      <c r="G6669" s="1144"/>
      <c r="H6669" s="1142" t="s">
        <v>7019</v>
      </c>
      <c r="J6669" s="1142" t="str">
        <f t="shared" si="209"/>
        <v>02.09.08.15.006 Lain-lain</v>
      </c>
    </row>
    <row r="6670" spans="1:10" x14ac:dyDescent="0.25">
      <c r="A6670" s="1142">
        <v>2</v>
      </c>
      <c r="B6670" s="1142">
        <v>10</v>
      </c>
      <c r="C6670" s="1142">
        <v>1</v>
      </c>
      <c r="D6670" s="1142">
        <v>1</v>
      </c>
      <c r="E6670" s="1142">
        <v>1</v>
      </c>
      <c r="F6670" s="1143" t="str">
        <f t="shared" si="208"/>
        <v>02.10.01.01.001</v>
      </c>
      <c r="G6670" s="1144"/>
      <c r="H6670" s="1142" t="s">
        <v>7020</v>
      </c>
      <c r="J6670" s="1142" t="str">
        <f t="shared" si="209"/>
        <v>02.10.01.01.001 Revolver</v>
      </c>
    </row>
    <row r="6671" spans="1:10" x14ac:dyDescent="0.25">
      <c r="A6671" s="1142">
        <v>2</v>
      </c>
      <c r="B6671" s="1142">
        <v>10</v>
      </c>
      <c r="C6671" s="1142">
        <v>1</v>
      </c>
      <c r="D6671" s="1142">
        <v>1</v>
      </c>
      <c r="E6671" s="1142">
        <v>2</v>
      </c>
      <c r="F6671" s="1143" t="str">
        <f t="shared" si="208"/>
        <v>02.10.01.01.002</v>
      </c>
      <c r="G6671" s="1144"/>
      <c r="H6671" s="1142" t="s">
        <v>7021</v>
      </c>
      <c r="J6671" s="1142" t="str">
        <f t="shared" si="209"/>
        <v>02.10.01.01.002 Pistol</v>
      </c>
    </row>
    <row r="6672" spans="1:10" x14ac:dyDescent="0.25">
      <c r="A6672" s="1142">
        <v>2</v>
      </c>
      <c r="B6672" s="1142">
        <v>10</v>
      </c>
      <c r="C6672" s="1142">
        <v>1</v>
      </c>
      <c r="D6672" s="1142">
        <v>1</v>
      </c>
      <c r="E6672" s="1142">
        <v>3</v>
      </c>
      <c r="F6672" s="1143" t="str">
        <f t="shared" si="208"/>
        <v>02.10.01.01.003</v>
      </c>
      <c r="G6672" s="1144"/>
      <c r="H6672" s="1142" t="s">
        <v>7022</v>
      </c>
      <c r="J6672" s="1142" t="str">
        <f t="shared" si="209"/>
        <v>02.10.01.01.003 Pistol Isyarat</v>
      </c>
    </row>
    <row r="6673" spans="1:10" x14ac:dyDescent="0.25">
      <c r="A6673" s="1142">
        <v>2</v>
      </c>
      <c r="B6673" s="1142">
        <v>10</v>
      </c>
      <c r="C6673" s="1142">
        <v>1</v>
      </c>
      <c r="D6673" s="1142">
        <v>1</v>
      </c>
      <c r="E6673" s="1142">
        <v>4</v>
      </c>
      <c r="F6673" s="1143" t="str">
        <f t="shared" si="208"/>
        <v>02.10.01.01.004</v>
      </c>
      <c r="G6673" s="1144"/>
      <c r="H6673" s="1142" t="s">
        <v>7023</v>
      </c>
      <c r="J6673" s="1142" t="str">
        <f t="shared" si="209"/>
        <v>02.10.01.01.004 Senjata Genggam Lain-lain</v>
      </c>
    </row>
    <row r="6674" spans="1:10" x14ac:dyDescent="0.25">
      <c r="A6674" s="1142">
        <v>2</v>
      </c>
      <c r="B6674" s="1142">
        <v>10</v>
      </c>
      <c r="C6674" s="1142">
        <v>1</v>
      </c>
      <c r="D6674" s="1142">
        <v>2</v>
      </c>
      <c r="E6674" s="1142">
        <v>1</v>
      </c>
      <c r="F6674" s="1143" t="str">
        <f t="shared" si="208"/>
        <v>02.10.01.02.001</v>
      </c>
      <c r="G6674" s="1144"/>
      <c r="H6674" s="1142" t="s">
        <v>7024</v>
      </c>
      <c r="J6674" s="1142" t="str">
        <f t="shared" si="209"/>
        <v>02.10.01.02.001 Pistol Mitraliur (Bolt Action Gun)</v>
      </c>
    </row>
    <row r="6675" spans="1:10" x14ac:dyDescent="0.25">
      <c r="A6675" s="1142">
        <v>2</v>
      </c>
      <c r="B6675" s="1142">
        <v>10</v>
      </c>
      <c r="C6675" s="1142">
        <v>1</v>
      </c>
      <c r="D6675" s="1142">
        <v>2</v>
      </c>
      <c r="E6675" s="1142">
        <v>2</v>
      </c>
      <c r="F6675" s="1143" t="str">
        <f t="shared" si="208"/>
        <v>02.10.01.02.002</v>
      </c>
      <c r="G6675" s="1144"/>
      <c r="H6675" s="1142" t="s">
        <v>7025</v>
      </c>
      <c r="J6675" s="1142" t="str">
        <f t="shared" si="209"/>
        <v>02.10.01.02.002 Senjata Pinggang Lain-lain</v>
      </c>
    </row>
    <row r="6676" spans="1:10" x14ac:dyDescent="0.25">
      <c r="A6676" s="1142">
        <v>2</v>
      </c>
      <c r="B6676" s="1142">
        <v>10</v>
      </c>
      <c r="C6676" s="1142">
        <v>1</v>
      </c>
      <c r="D6676" s="1142">
        <v>3</v>
      </c>
      <c r="E6676" s="1142">
        <v>1</v>
      </c>
      <c r="F6676" s="1143" t="str">
        <f t="shared" si="208"/>
        <v>02.10.01.03.001</v>
      </c>
      <c r="G6676" s="1144"/>
      <c r="H6676" s="1142" t="s">
        <v>7026</v>
      </c>
      <c r="J6676" s="1142" t="str">
        <f t="shared" si="209"/>
        <v>02.10.01.03.001 Senapan Grendel  (Bolt Action Figle)</v>
      </c>
    </row>
    <row r="6677" spans="1:10" x14ac:dyDescent="0.25">
      <c r="A6677" s="1142">
        <v>2</v>
      </c>
      <c r="B6677" s="1142">
        <v>10</v>
      </c>
      <c r="C6677" s="1142">
        <v>1</v>
      </c>
      <c r="D6677" s="1142">
        <v>3</v>
      </c>
      <c r="E6677" s="1142">
        <v>2</v>
      </c>
      <c r="F6677" s="1143" t="str">
        <f t="shared" si="208"/>
        <v>02.10.01.03.002</v>
      </c>
      <c r="G6677" s="1144"/>
      <c r="H6677" s="1142" t="s">
        <v>7027</v>
      </c>
      <c r="J6677" s="1142" t="str">
        <f t="shared" si="209"/>
        <v>02.10.01.03.002 Senapan Semi Otomatis</v>
      </c>
    </row>
    <row r="6678" spans="1:10" x14ac:dyDescent="0.25">
      <c r="A6678" s="1142">
        <v>2</v>
      </c>
      <c r="B6678" s="1142">
        <v>10</v>
      </c>
      <c r="C6678" s="1142">
        <v>1</v>
      </c>
      <c r="D6678" s="1142">
        <v>3</v>
      </c>
      <c r="E6678" s="1142">
        <v>3</v>
      </c>
      <c r="F6678" s="1143" t="str">
        <f t="shared" si="208"/>
        <v>02.10.01.03.003</v>
      </c>
      <c r="G6678" s="1144"/>
      <c r="H6678" s="1142" t="s">
        <v>7028</v>
      </c>
      <c r="J6678" s="1142" t="str">
        <f t="shared" si="209"/>
        <v>02.10.01.03.003 Senapan Otomatis (Assault Rifle/Otomatic Rifle)</v>
      </c>
    </row>
    <row r="6679" spans="1:10" x14ac:dyDescent="0.25">
      <c r="A6679" s="1142">
        <v>2</v>
      </c>
      <c r="B6679" s="1142">
        <v>10</v>
      </c>
      <c r="C6679" s="1142">
        <v>1</v>
      </c>
      <c r="D6679" s="1142">
        <v>3</v>
      </c>
      <c r="E6679" s="1142">
        <v>4</v>
      </c>
      <c r="F6679" s="1143" t="str">
        <f t="shared" si="208"/>
        <v>02.10.01.03.004</v>
      </c>
      <c r="G6679" s="1144"/>
      <c r="H6679" s="1142" t="s">
        <v>7029</v>
      </c>
      <c r="J6679" s="1142" t="str">
        <f t="shared" si="209"/>
        <v>02.10.01.03.004 Lever Action Rifle</v>
      </c>
    </row>
    <row r="6680" spans="1:10" x14ac:dyDescent="0.25">
      <c r="A6680" s="1142">
        <v>2</v>
      </c>
      <c r="B6680" s="1142">
        <v>10</v>
      </c>
      <c r="C6680" s="1142">
        <v>1</v>
      </c>
      <c r="D6680" s="1142">
        <v>3</v>
      </c>
      <c r="E6680" s="1142">
        <v>5</v>
      </c>
      <c r="F6680" s="1143" t="str">
        <f t="shared" si="208"/>
        <v>02.10.01.03.005</v>
      </c>
      <c r="G6680" s="1144"/>
      <c r="H6680" s="1142" t="s">
        <v>7030</v>
      </c>
      <c r="J6680" s="1142" t="str">
        <f t="shared" si="209"/>
        <v>02.10.01.03.005 Slide Action Rifle</v>
      </c>
    </row>
    <row r="6681" spans="1:10" x14ac:dyDescent="0.25">
      <c r="A6681" s="1142">
        <v>2</v>
      </c>
      <c r="B6681" s="1142">
        <v>10</v>
      </c>
      <c r="C6681" s="1142">
        <v>1</v>
      </c>
      <c r="D6681" s="1142">
        <v>3</v>
      </c>
      <c r="E6681" s="1142">
        <v>6</v>
      </c>
      <c r="F6681" s="1143" t="str">
        <f t="shared" si="208"/>
        <v>02.10.01.03.006</v>
      </c>
      <c r="G6681" s="1144"/>
      <c r="H6681" s="1142" t="s">
        <v>7031</v>
      </c>
      <c r="J6681" s="1142" t="str">
        <f t="shared" si="209"/>
        <v>02.10.01.03.006 Senjata Bahu/Laras Panjang Lain-lain</v>
      </c>
    </row>
    <row r="6682" spans="1:10" x14ac:dyDescent="0.25">
      <c r="A6682" s="1142">
        <v>2</v>
      </c>
      <c r="B6682" s="1142">
        <v>10</v>
      </c>
      <c r="C6682" s="1142">
        <v>1</v>
      </c>
      <c r="D6682" s="1142">
        <v>4</v>
      </c>
      <c r="E6682" s="1142">
        <v>1</v>
      </c>
      <c r="F6682" s="1143" t="str">
        <f t="shared" si="208"/>
        <v>02.10.01.04.001</v>
      </c>
      <c r="G6682" s="1144"/>
      <c r="H6682" s="1142" t="s">
        <v>7032</v>
      </c>
      <c r="J6682" s="1142" t="str">
        <f t="shared" si="209"/>
        <v>02.10.01.04.001 Senapan Mesin Ringan (Automatic Rifle/Ligt Machine</v>
      </c>
    </row>
    <row r="6683" spans="1:10" x14ac:dyDescent="0.25">
      <c r="A6683" s="1142">
        <v>2</v>
      </c>
      <c r="B6683" s="1142">
        <v>10</v>
      </c>
      <c r="C6683" s="1142">
        <v>1</v>
      </c>
      <c r="D6683" s="1142">
        <v>4</v>
      </c>
      <c r="E6683" s="1142">
        <v>2</v>
      </c>
      <c r="F6683" s="1143" t="str">
        <f t="shared" si="208"/>
        <v>02.10.01.04.002</v>
      </c>
      <c r="G6683" s="1144"/>
      <c r="H6683" s="1142" t="s">
        <v>7033</v>
      </c>
      <c r="J6683" s="1142" t="str">
        <f t="shared" si="209"/>
        <v>02.10.01.04.002 Senapan Mesin Sedang (Machine Gun)</v>
      </c>
    </row>
    <row r="6684" spans="1:10" x14ac:dyDescent="0.25">
      <c r="A6684" s="1142">
        <v>2</v>
      </c>
      <c r="B6684" s="1142">
        <v>10</v>
      </c>
      <c r="C6684" s="1142">
        <v>1</v>
      </c>
      <c r="D6684" s="1142">
        <v>4</v>
      </c>
      <c r="E6684" s="1142">
        <v>3</v>
      </c>
      <c r="F6684" s="1143" t="str">
        <f t="shared" si="208"/>
        <v>02.10.01.04.003</v>
      </c>
      <c r="G6684" s="1144"/>
      <c r="H6684" s="1142" t="s">
        <v>7034</v>
      </c>
      <c r="J6684" s="1142" t="str">
        <f t="shared" si="209"/>
        <v>02.10.01.04.003 Senapan Mesin Berat (Heavy Machine Gun)</v>
      </c>
    </row>
    <row r="6685" spans="1:10" x14ac:dyDescent="0.25">
      <c r="A6685" s="1142">
        <v>2</v>
      </c>
      <c r="B6685" s="1142">
        <v>10</v>
      </c>
      <c r="C6685" s="1142">
        <v>1</v>
      </c>
      <c r="D6685" s="1142">
        <v>4</v>
      </c>
      <c r="E6685" s="1142">
        <v>4</v>
      </c>
      <c r="F6685" s="1143" t="str">
        <f t="shared" si="208"/>
        <v>02.10.01.04.004</v>
      </c>
      <c r="G6685" s="1144"/>
      <c r="H6685" s="1142" t="s">
        <v>7035</v>
      </c>
      <c r="J6685" s="1142" t="str">
        <f t="shared" si="209"/>
        <v>02.10.01.04.004 Senapan Mesin Otomatis</v>
      </c>
    </row>
    <row r="6686" spans="1:10" x14ac:dyDescent="0.25">
      <c r="A6686" s="1142">
        <v>2</v>
      </c>
      <c r="B6686" s="1142">
        <v>10</v>
      </c>
      <c r="C6686" s="1142">
        <v>1</v>
      </c>
      <c r="D6686" s="1142">
        <v>4</v>
      </c>
      <c r="E6686" s="1142">
        <v>5</v>
      </c>
      <c r="F6686" s="1143" t="str">
        <f t="shared" si="208"/>
        <v>02.10.01.04.005</v>
      </c>
      <c r="G6686" s="1144"/>
      <c r="H6686" s="1142" t="s">
        <v>7036</v>
      </c>
      <c r="J6686" s="1142" t="str">
        <f t="shared" si="209"/>
        <v>02.10.01.04.005 Senapan Mesin Lain-lain</v>
      </c>
    </row>
    <row r="6687" spans="1:10" x14ac:dyDescent="0.25">
      <c r="A6687" s="1142">
        <v>2</v>
      </c>
      <c r="B6687" s="1142">
        <v>10</v>
      </c>
      <c r="C6687" s="1142">
        <v>1</v>
      </c>
      <c r="D6687" s="1142">
        <v>5</v>
      </c>
      <c r="E6687" s="1142">
        <v>1</v>
      </c>
      <c r="F6687" s="1143" t="str">
        <f t="shared" si="208"/>
        <v>02.10.01.05.001</v>
      </c>
      <c r="G6687" s="1144"/>
      <c r="H6687" s="1142" t="s">
        <v>7037</v>
      </c>
      <c r="J6687" s="1142" t="str">
        <f t="shared" si="209"/>
        <v>02.10.01.05.001 Mortir Ringan</v>
      </c>
    </row>
    <row r="6688" spans="1:10" x14ac:dyDescent="0.25">
      <c r="A6688" s="1142">
        <v>2</v>
      </c>
      <c r="B6688" s="1142">
        <v>10</v>
      </c>
      <c r="C6688" s="1142">
        <v>1</v>
      </c>
      <c r="D6688" s="1142">
        <v>5</v>
      </c>
      <c r="E6688" s="1142">
        <v>2</v>
      </c>
      <c r="F6688" s="1143" t="str">
        <f t="shared" si="208"/>
        <v>02.10.01.05.002</v>
      </c>
      <c r="G6688" s="1144"/>
      <c r="H6688" s="1142" t="s">
        <v>7038</v>
      </c>
      <c r="J6688" s="1142" t="str">
        <f t="shared" si="209"/>
        <v>02.10.01.05.002 Mortir Sedang</v>
      </c>
    </row>
    <row r="6689" spans="1:10" x14ac:dyDescent="0.25">
      <c r="A6689" s="1142">
        <v>2</v>
      </c>
      <c r="B6689" s="1142">
        <v>10</v>
      </c>
      <c r="C6689" s="1142">
        <v>1</v>
      </c>
      <c r="D6689" s="1142">
        <v>5</v>
      </c>
      <c r="E6689" s="1142">
        <v>3</v>
      </c>
      <c r="F6689" s="1143" t="str">
        <f t="shared" si="208"/>
        <v>02.10.01.05.003</v>
      </c>
      <c r="G6689" s="1144"/>
      <c r="H6689" s="1142" t="s">
        <v>7039</v>
      </c>
      <c r="J6689" s="1142" t="str">
        <f t="shared" si="209"/>
        <v>02.10.01.05.003 Mortir Berat</v>
      </c>
    </row>
    <row r="6690" spans="1:10" x14ac:dyDescent="0.25">
      <c r="A6690" s="1142">
        <v>2</v>
      </c>
      <c r="B6690" s="1142">
        <v>10</v>
      </c>
      <c r="C6690" s="1142">
        <v>1</v>
      </c>
      <c r="D6690" s="1142">
        <v>5</v>
      </c>
      <c r="E6690" s="1142">
        <v>4</v>
      </c>
      <c r="F6690" s="1143" t="str">
        <f t="shared" si="208"/>
        <v>02.10.01.05.004</v>
      </c>
      <c r="G6690" s="1144"/>
      <c r="H6690" s="1142" t="s">
        <v>7040</v>
      </c>
      <c r="J6690" s="1142" t="str">
        <f t="shared" si="209"/>
        <v>02.10.01.05.004 Mortir Lain-lain</v>
      </c>
    </row>
    <row r="6691" spans="1:10" x14ac:dyDescent="0.25">
      <c r="A6691" s="1142">
        <v>2</v>
      </c>
      <c r="B6691" s="1142">
        <v>10</v>
      </c>
      <c r="C6691" s="1142">
        <v>1</v>
      </c>
      <c r="D6691" s="1142">
        <v>6</v>
      </c>
      <c r="E6691" s="1142">
        <v>1</v>
      </c>
      <c r="F6691" s="1143" t="str">
        <f t="shared" si="208"/>
        <v>02.10.01.06.001</v>
      </c>
      <c r="G6691" s="1144"/>
      <c r="H6691" s="1142" t="s">
        <v>7041</v>
      </c>
      <c r="J6691" s="1142" t="str">
        <f t="shared" si="209"/>
        <v>02.10.01.06.001 Peluncur Roket</v>
      </c>
    </row>
    <row r="6692" spans="1:10" x14ac:dyDescent="0.25">
      <c r="A6692" s="1142">
        <v>2</v>
      </c>
      <c r="B6692" s="1142">
        <v>10</v>
      </c>
      <c r="C6692" s="1142">
        <v>1</v>
      </c>
      <c r="D6692" s="1142">
        <v>6</v>
      </c>
      <c r="E6692" s="1142">
        <v>2</v>
      </c>
      <c r="F6692" s="1143" t="str">
        <f t="shared" si="208"/>
        <v>02.10.01.06.002</v>
      </c>
      <c r="G6692" s="1144"/>
      <c r="H6692" s="1142" t="s">
        <v>7042</v>
      </c>
      <c r="J6692" s="1142" t="str">
        <f t="shared" si="209"/>
        <v>02.10.01.06.002 Senjata Tangan Tekanan Balik (STTB)</v>
      </c>
    </row>
    <row r="6693" spans="1:10" x14ac:dyDescent="0.25">
      <c r="A6693" s="1142">
        <v>2</v>
      </c>
      <c r="B6693" s="1142">
        <v>10</v>
      </c>
      <c r="C6693" s="1142">
        <v>1</v>
      </c>
      <c r="D6693" s="1142">
        <v>6</v>
      </c>
      <c r="E6693" s="1142">
        <v>3</v>
      </c>
      <c r="F6693" s="1143" t="str">
        <f t="shared" si="208"/>
        <v>02.10.01.06.003</v>
      </c>
      <c r="G6693" s="1144"/>
      <c r="H6693" s="1142" t="s">
        <v>7043</v>
      </c>
      <c r="J6693" s="1142" t="str">
        <f t="shared" si="209"/>
        <v>02.10.01.06.003 Anti Tank</v>
      </c>
    </row>
    <row r="6694" spans="1:10" x14ac:dyDescent="0.25">
      <c r="A6694" s="1142">
        <v>2</v>
      </c>
      <c r="B6694" s="1142">
        <v>10</v>
      </c>
      <c r="C6694" s="1142">
        <v>1</v>
      </c>
      <c r="D6694" s="1142">
        <v>6</v>
      </c>
      <c r="E6694" s="1142">
        <v>4</v>
      </c>
      <c r="F6694" s="1143" t="str">
        <f t="shared" si="208"/>
        <v>02.10.01.06.004</v>
      </c>
      <c r="G6694" s="1144"/>
      <c r="H6694" s="1142" t="s">
        <v>7044</v>
      </c>
      <c r="J6694" s="1142" t="str">
        <f t="shared" si="209"/>
        <v>02.10.01.06.004 Pelontar Geranat</v>
      </c>
    </row>
    <row r="6695" spans="1:10" x14ac:dyDescent="0.25">
      <c r="A6695" s="1142">
        <v>2</v>
      </c>
      <c r="B6695" s="1142">
        <v>10</v>
      </c>
      <c r="C6695" s="1142">
        <v>1</v>
      </c>
      <c r="D6695" s="1142">
        <v>6</v>
      </c>
      <c r="E6695" s="1142">
        <v>5</v>
      </c>
      <c r="F6695" s="1143" t="str">
        <f t="shared" si="208"/>
        <v>02.10.01.06.005</v>
      </c>
      <c r="G6695" s="1144"/>
      <c r="H6695" s="1142" t="s">
        <v>7045</v>
      </c>
      <c r="J6695" s="1142" t="str">
        <f t="shared" si="209"/>
        <v>02.10.01.06.005 Anti Lapis Baja Lain-lain</v>
      </c>
    </row>
    <row r="6696" spans="1:10" x14ac:dyDescent="0.25">
      <c r="A6696" s="1142">
        <v>2</v>
      </c>
      <c r="B6696" s="1142">
        <v>10</v>
      </c>
      <c r="C6696" s="1142">
        <v>1</v>
      </c>
      <c r="D6696" s="1142">
        <v>7</v>
      </c>
      <c r="E6696" s="1142">
        <v>1</v>
      </c>
      <c r="F6696" s="1143" t="str">
        <f t="shared" si="208"/>
        <v>02.10.01.07.001</v>
      </c>
      <c r="G6696" s="1144"/>
      <c r="H6696" s="1142" t="s">
        <v>7046</v>
      </c>
      <c r="J6696" s="1142" t="str">
        <f t="shared" si="209"/>
        <v>02.10.01.07.001 Meriam</v>
      </c>
    </row>
    <row r="6697" spans="1:10" x14ac:dyDescent="0.25">
      <c r="A6697" s="1142">
        <v>2</v>
      </c>
      <c r="B6697" s="1142">
        <v>10</v>
      </c>
      <c r="C6697" s="1142">
        <v>1</v>
      </c>
      <c r="D6697" s="1142">
        <v>7</v>
      </c>
      <c r="E6697" s="1142">
        <v>2</v>
      </c>
      <c r="F6697" s="1143" t="str">
        <f t="shared" si="208"/>
        <v>02.10.01.07.002</v>
      </c>
      <c r="G6697" s="1144"/>
      <c r="H6697" s="1142" t="s">
        <v>7047</v>
      </c>
      <c r="J6697" s="1142" t="str">
        <f t="shared" si="209"/>
        <v>02.10.01.07.002 Howitzer</v>
      </c>
    </row>
    <row r="6698" spans="1:10" x14ac:dyDescent="0.25">
      <c r="A6698" s="1142">
        <v>2</v>
      </c>
      <c r="B6698" s="1142">
        <v>10</v>
      </c>
      <c r="C6698" s="1142">
        <v>1</v>
      </c>
      <c r="D6698" s="1142">
        <v>7</v>
      </c>
      <c r="E6698" s="1142">
        <v>3</v>
      </c>
      <c r="F6698" s="1143" t="str">
        <f t="shared" si="208"/>
        <v>02.10.01.07.003</v>
      </c>
      <c r="G6698" s="1144"/>
      <c r="H6698" s="1142" t="s">
        <v>7041</v>
      </c>
      <c r="J6698" s="1142" t="str">
        <f t="shared" si="209"/>
        <v>02.10.01.07.003 Peluncur Roket</v>
      </c>
    </row>
    <row r="6699" spans="1:10" x14ac:dyDescent="0.25">
      <c r="A6699" s="1142">
        <v>2</v>
      </c>
      <c r="B6699" s="1142">
        <v>10</v>
      </c>
      <c r="C6699" s="1142">
        <v>1</v>
      </c>
      <c r="D6699" s="1142">
        <v>7</v>
      </c>
      <c r="E6699" s="1142">
        <v>4</v>
      </c>
      <c r="F6699" s="1143" t="str">
        <f t="shared" si="208"/>
        <v>02.10.01.07.004</v>
      </c>
      <c r="G6699" s="1144"/>
      <c r="H6699" s="1142" t="s">
        <v>7048</v>
      </c>
      <c r="J6699" s="1142" t="str">
        <f t="shared" si="209"/>
        <v>02.10.01.07.004 Artileri Medan (Armed) Lain-lain</v>
      </c>
    </row>
    <row r="6700" spans="1:10" x14ac:dyDescent="0.25">
      <c r="A6700" s="1142">
        <v>2</v>
      </c>
      <c r="B6700" s="1142">
        <v>10</v>
      </c>
      <c r="C6700" s="1142">
        <v>1</v>
      </c>
      <c r="D6700" s="1142">
        <v>8</v>
      </c>
      <c r="E6700" s="1142">
        <v>1</v>
      </c>
      <c r="F6700" s="1143" t="str">
        <f t="shared" si="208"/>
        <v>02.10.01.08.001</v>
      </c>
      <c r="G6700" s="1144"/>
      <c r="H6700" s="1142" t="s">
        <v>7046</v>
      </c>
      <c r="J6700" s="1142" t="str">
        <f t="shared" si="209"/>
        <v>02.10.01.08.001 Meriam</v>
      </c>
    </row>
    <row r="6701" spans="1:10" x14ac:dyDescent="0.25">
      <c r="A6701" s="1142">
        <v>2</v>
      </c>
      <c r="B6701" s="1142">
        <v>10</v>
      </c>
      <c r="C6701" s="1142">
        <v>1</v>
      </c>
      <c r="D6701" s="1142">
        <v>8</v>
      </c>
      <c r="E6701" s="1142">
        <v>2</v>
      </c>
      <c r="F6701" s="1143" t="str">
        <f t="shared" si="208"/>
        <v>02.10.01.08.002</v>
      </c>
      <c r="G6701" s="1144"/>
      <c r="H6701" s="1142" t="s">
        <v>7049</v>
      </c>
      <c r="J6701" s="1142" t="str">
        <f t="shared" si="209"/>
        <v>02.10.01.08.002 Arhanud Lain-lain</v>
      </c>
    </row>
    <row r="6702" spans="1:10" x14ac:dyDescent="0.25">
      <c r="A6702" s="1142">
        <v>2</v>
      </c>
      <c r="B6702" s="1142">
        <v>10</v>
      </c>
      <c r="C6702" s="1142">
        <v>1</v>
      </c>
      <c r="D6702" s="1142">
        <v>9</v>
      </c>
      <c r="E6702" s="1142">
        <v>1</v>
      </c>
      <c r="F6702" s="1143" t="str">
        <f t="shared" si="208"/>
        <v>02.10.01.09.001</v>
      </c>
      <c r="G6702" s="1144"/>
      <c r="H6702" s="1142" t="s">
        <v>7050</v>
      </c>
      <c r="J6702" s="1142" t="str">
        <f t="shared" si="209"/>
        <v>02.10.01.09.001 Peluru Kendali dari Udara ke Udara (Air to air)</v>
      </c>
    </row>
    <row r="6703" spans="1:10" x14ac:dyDescent="0.25">
      <c r="A6703" s="1142">
        <v>2</v>
      </c>
      <c r="B6703" s="1142">
        <v>10</v>
      </c>
      <c r="C6703" s="1142">
        <v>1</v>
      </c>
      <c r="D6703" s="1142">
        <v>9</v>
      </c>
      <c r="E6703" s="1142">
        <v>2</v>
      </c>
      <c r="F6703" s="1143" t="str">
        <f t="shared" si="208"/>
        <v>02.10.01.09.002</v>
      </c>
      <c r="G6703" s="1144"/>
      <c r="H6703" s="1142" t="s">
        <v>7051</v>
      </c>
      <c r="J6703" s="1142" t="str">
        <f t="shared" si="209"/>
        <v>02.10.01.09.002 Peluru Kendali dari Udara ke Permukiman (Air to Su</v>
      </c>
    </row>
    <row r="6704" spans="1:10" x14ac:dyDescent="0.25">
      <c r="A6704" s="1142">
        <v>2</v>
      </c>
      <c r="B6704" s="1142">
        <v>10</v>
      </c>
      <c r="C6704" s="1142">
        <v>1</v>
      </c>
      <c r="D6704" s="1142">
        <v>9</v>
      </c>
      <c r="E6704" s="1142">
        <v>3</v>
      </c>
      <c r="F6704" s="1143" t="str">
        <f t="shared" si="208"/>
        <v>02.10.01.09.003</v>
      </c>
      <c r="G6704" s="1144"/>
      <c r="H6704" s="1142" t="s">
        <v>7052</v>
      </c>
      <c r="J6704" s="1142" t="str">
        <f t="shared" si="209"/>
        <v>02.10.01.09.003 Peluru Kendali dari Permukaan ke Permukaan (Surfac</v>
      </c>
    </row>
    <row r="6705" spans="1:10" x14ac:dyDescent="0.25">
      <c r="A6705" s="1142">
        <v>2</v>
      </c>
      <c r="B6705" s="1142">
        <v>10</v>
      </c>
      <c r="C6705" s="1142">
        <v>1</v>
      </c>
      <c r="D6705" s="1142">
        <v>9</v>
      </c>
      <c r="E6705" s="1142">
        <v>4</v>
      </c>
      <c r="F6705" s="1143" t="str">
        <f t="shared" si="208"/>
        <v>02.10.01.09.004</v>
      </c>
      <c r="G6705" s="1144"/>
      <c r="H6705" s="1142" t="s">
        <v>7053</v>
      </c>
      <c r="J6705" s="1142" t="str">
        <f t="shared" si="209"/>
        <v>02.10.01.09.004 Peluru Kendali dari Permukaan ke Udara (Surface To</v>
      </c>
    </row>
    <row r="6706" spans="1:10" x14ac:dyDescent="0.25">
      <c r="A6706" s="1142">
        <v>2</v>
      </c>
      <c r="B6706" s="1142">
        <v>10</v>
      </c>
      <c r="C6706" s="1142">
        <v>1</v>
      </c>
      <c r="D6706" s="1142">
        <v>9</v>
      </c>
      <c r="E6706" s="1142">
        <v>5</v>
      </c>
      <c r="F6706" s="1143" t="str">
        <f t="shared" si="208"/>
        <v>02.10.01.09.005</v>
      </c>
      <c r="G6706" s="1144"/>
      <c r="H6706" s="1142" t="s">
        <v>7054</v>
      </c>
      <c r="J6706" s="1142" t="str">
        <f t="shared" si="209"/>
        <v>02.10.01.09.005 Peluru Kendali lain-lain</v>
      </c>
    </row>
    <row r="6707" spans="1:10" x14ac:dyDescent="0.25">
      <c r="A6707" s="1142">
        <v>2</v>
      </c>
      <c r="B6707" s="1142">
        <v>10</v>
      </c>
      <c r="C6707" s="1142">
        <v>1</v>
      </c>
      <c r="D6707" s="1142">
        <v>10</v>
      </c>
      <c r="E6707" s="1142">
        <v>1</v>
      </c>
      <c r="F6707" s="1143" t="str">
        <f t="shared" si="208"/>
        <v>02.10.01.10.001</v>
      </c>
      <c r="G6707" s="1144"/>
      <c r="H6707" s="1142" t="s">
        <v>7055</v>
      </c>
      <c r="J6707" s="1142" t="str">
        <f t="shared" si="209"/>
        <v>02.10.01.10.001 Canon</v>
      </c>
    </row>
    <row r="6708" spans="1:10" x14ac:dyDescent="0.25">
      <c r="A6708" s="1142">
        <v>2</v>
      </c>
      <c r="B6708" s="1142">
        <v>10</v>
      </c>
      <c r="C6708" s="1142">
        <v>1</v>
      </c>
      <c r="D6708" s="1142">
        <v>10</v>
      </c>
      <c r="E6708" s="1142">
        <v>2</v>
      </c>
      <c r="F6708" s="1143" t="str">
        <f t="shared" si="208"/>
        <v>02.10.01.10.002</v>
      </c>
      <c r="G6708" s="1144"/>
      <c r="H6708" s="1142" t="s">
        <v>7047</v>
      </c>
      <c r="J6708" s="1142" t="str">
        <f t="shared" si="209"/>
        <v>02.10.01.10.002 Howitzer</v>
      </c>
    </row>
    <row r="6709" spans="1:10" x14ac:dyDescent="0.25">
      <c r="A6709" s="1142">
        <v>2</v>
      </c>
      <c r="B6709" s="1142">
        <v>10</v>
      </c>
      <c r="C6709" s="1142">
        <v>1</v>
      </c>
      <c r="D6709" s="1142">
        <v>10</v>
      </c>
      <c r="E6709" s="1142">
        <v>3</v>
      </c>
      <c r="F6709" s="1143" t="str">
        <f t="shared" si="208"/>
        <v>02.10.01.10.003</v>
      </c>
      <c r="G6709" s="1144"/>
      <c r="H6709" s="1142" t="s">
        <v>7041</v>
      </c>
      <c r="J6709" s="1142" t="str">
        <f t="shared" si="209"/>
        <v>02.10.01.10.003 Peluncur Roket</v>
      </c>
    </row>
    <row r="6710" spans="1:10" x14ac:dyDescent="0.25">
      <c r="A6710" s="1142">
        <v>2</v>
      </c>
      <c r="B6710" s="1142">
        <v>10</v>
      </c>
      <c r="C6710" s="1142">
        <v>1</v>
      </c>
      <c r="D6710" s="1142">
        <v>10</v>
      </c>
      <c r="E6710" s="1142">
        <v>4</v>
      </c>
      <c r="F6710" s="1143" t="str">
        <f t="shared" si="208"/>
        <v>02.10.01.10.004</v>
      </c>
      <c r="G6710" s="1144"/>
      <c r="H6710" s="1142" t="s">
        <v>7056</v>
      </c>
      <c r="J6710" s="1142" t="str">
        <f t="shared" si="209"/>
        <v>02.10.01.10.004 Kavaleri Lain-lain</v>
      </c>
    </row>
    <row r="6711" spans="1:10" x14ac:dyDescent="0.25">
      <c r="A6711" s="1142">
        <v>2</v>
      </c>
      <c r="B6711" s="1142">
        <v>10</v>
      </c>
      <c r="C6711" s="1142">
        <v>1</v>
      </c>
      <c r="D6711" s="1142">
        <v>11</v>
      </c>
      <c r="E6711" s="1142">
        <v>1</v>
      </c>
      <c r="F6711" s="1143" t="str">
        <f t="shared" si="208"/>
        <v>02.10.01.11.001</v>
      </c>
      <c r="G6711" s="1144"/>
      <c r="H6711" s="1142" t="s">
        <v>7057</v>
      </c>
      <c r="J6711" s="1142" t="str">
        <f t="shared" si="209"/>
        <v>02.10.01.11.001 Pistol Pelempar Tali</v>
      </c>
    </row>
    <row r="6712" spans="1:10" x14ac:dyDescent="0.25">
      <c r="A6712" s="1142">
        <v>2</v>
      </c>
      <c r="B6712" s="1142">
        <v>10</v>
      </c>
      <c r="C6712" s="1142">
        <v>1</v>
      </c>
      <c r="D6712" s="1142">
        <v>11</v>
      </c>
      <c r="E6712" s="1142">
        <v>2</v>
      </c>
      <c r="F6712" s="1143" t="str">
        <f t="shared" si="208"/>
        <v>02.10.01.11.002</v>
      </c>
      <c r="G6712" s="1144"/>
      <c r="H6712" s="1142" t="s">
        <v>7058</v>
      </c>
      <c r="J6712" s="1142" t="str">
        <f t="shared" si="209"/>
        <v>02.10.01.11.002 Penyembur Api</v>
      </c>
    </row>
    <row r="6713" spans="1:10" x14ac:dyDescent="0.25">
      <c r="A6713" s="1142">
        <v>2</v>
      </c>
      <c r="B6713" s="1142">
        <v>10</v>
      </c>
      <c r="C6713" s="1142">
        <v>1</v>
      </c>
      <c r="D6713" s="1142">
        <v>11</v>
      </c>
      <c r="E6713" s="1142">
        <v>3</v>
      </c>
      <c r="F6713" s="1143" t="str">
        <f t="shared" si="208"/>
        <v>02.10.01.11.003</v>
      </c>
      <c r="G6713" s="1144"/>
      <c r="H6713" s="1142" t="s">
        <v>7059</v>
      </c>
      <c r="J6713" s="1142" t="str">
        <f t="shared" si="209"/>
        <v>02.10.01.11.003 Pelontar Granat</v>
      </c>
    </row>
    <row r="6714" spans="1:10" x14ac:dyDescent="0.25">
      <c r="A6714" s="1142">
        <v>2</v>
      </c>
      <c r="B6714" s="1142">
        <v>10</v>
      </c>
      <c r="C6714" s="1142">
        <v>1</v>
      </c>
      <c r="D6714" s="1142">
        <v>11</v>
      </c>
      <c r="E6714" s="1142">
        <v>4</v>
      </c>
      <c r="F6714" s="1143" t="str">
        <f t="shared" si="208"/>
        <v>02.10.01.11.004</v>
      </c>
      <c r="G6714" s="1144"/>
      <c r="H6714" s="1142" t="s">
        <v>7060</v>
      </c>
      <c r="J6714" s="1142" t="str">
        <f t="shared" si="209"/>
        <v>02.10.01.11.004 Senapan Gas</v>
      </c>
    </row>
    <row r="6715" spans="1:10" x14ac:dyDescent="0.25">
      <c r="A6715" s="1142">
        <v>2</v>
      </c>
      <c r="B6715" s="1142">
        <v>10</v>
      </c>
      <c r="C6715" s="1142">
        <v>1</v>
      </c>
      <c r="D6715" s="1142">
        <v>11</v>
      </c>
      <c r="E6715" s="1142">
        <v>5</v>
      </c>
      <c r="F6715" s="1143" t="str">
        <f t="shared" si="208"/>
        <v>02.10.01.11.005</v>
      </c>
      <c r="G6715" s="1144"/>
      <c r="H6715" s="1142" t="s">
        <v>7061</v>
      </c>
      <c r="J6715" s="1142" t="str">
        <f t="shared" si="209"/>
        <v>02.10.01.11.005 Pistol Gas</v>
      </c>
    </row>
    <row r="6716" spans="1:10" x14ac:dyDescent="0.25">
      <c r="A6716" s="1142">
        <v>2</v>
      </c>
      <c r="B6716" s="1142">
        <v>10</v>
      </c>
      <c r="C6716" s="1142">
        <v>1</v>
      </c>
      <c r="D6716" s="1142">
        <v>11</v>
      </c>
      <c r="E6716" s="1142">
        <v>6</v>
      </c>
      <c r="F6716" s="1143" t="str">
        <f t="shared" si="208"/>
        <v>02.10.01.11.006</v>
      </c>
      <c r="G6716" s="1144"/>
      <c r="H6716" s="1142" t="s">
        <v>7062</v>
      </c>
      <c r="J6716" s="1142" t="str">
        <f t="shared" si="209"/>
        <v>02.10.01.11.006 Shoot Gun</v>
      </c>
    </row>
    <row r="6717" spans="1:10" x14ac:dyDescent="0.25">
      <c r="A6717" s="1142">
        <v>2</v>
      </c>
      <c r="B6717" s="1142">
        <v>10</v>
      </c>
      <c r="C6717" s="1142">
        <v>1</v>
      </c>
      <c r="D6717" s="1142">
        <v>11</v>
      </c>
      <c r="E6717" s="1142">
        <v>7</v>
      </c>
      <c r="F6717" s="1143" t="str">
        <f t="shared" si="208"/>
        <v>02.10.01.11.007</v>
      </c>
      <c r="G6717" s="1144"/>
      <c r="H6717" s="1142" t="s">
        <v>7063</v>
      </c>
      <c r="J6717" s="1142" t="str">
        <f t="shared" si="209"/>
        <v>02.10.01.11.007 Sten Gun</v>
      </c>
    </row>
    <row r="6718" spans="1:10" x14ac:dyDescent="0.25">
      <c r="A6718" s="1142">
        <v>2</v>
      </c>
      <c r="B6718" s="1142">
        <v>10</v>
      </c>
      <c r="C6718" s="1142">
        <v>1</v>
      </c>
      <c r="D6718" s="1142">
        <v>11</v>
      </c>
      <c r="E6718" s="1142">
        <v>8</v>
      </c>
      <c r="F6718" s="1143" t="str">
        <f t="shared" si="208"/>
        <v>02.10.01.11.008</v>
      </c>
      <c r="G6718" s="1144"/>
      <c r="H6718" s="1142" t="s">
        <v>7064</v>
      </c>
      <c r="J6718" s="1142" t="str">
        <f t="shared" si="209"/>
        <v>02.10.01.11.008 Senapan Angin</v>
      </c>
    </row>
    <row r="6719" spans="1:10" x14ac:dyDescent="0.25">
      <c r="A6719" s="1142">
        <v>2</v>
      </c>
      <c r="B6719" s="1142">
        <v>10</v>
      </c>
      <c r="C6719" s="1142">
        <v>1</v>
      </c>
      <c r="D6719" s="1142">
        <v>11</v>
      </c>
      <c r="E6719" s="1142">
        <v>9</v>
      </c>
      <c r="F6719" s="1143" t="str">
        <f t="shared" si="208"/>
        <v>02.10.01.11.009</v>
      </c>
      <c r="G6719" s="1144"/>
      <c r="H6719" s="1142" t="s">
        <v>7065</v>
      </c>
      <c r="J6719" s="1142" t="str">
        <f t="shared" si="209"/>
        <v>02.10.01.11.009 Smoke Gun</v>
      </c>
    </row>
    <row r="6720" spans="1:10" x14ac:dyDescent="0.25">
      <c r="A6720" s="1142">
        <v>2</v>
      </c>
      <c r="B6720" s="1142">
        <v>10</v>
      </c>
      <c r="C6720" s="1142">
        <v>1</v>
      </c>
      <c r="D6720" s="1142">
        <v>11</v>
      </c>
      <c r="E6720" s="1142">
        <v>10</v>
      </c>
      <c r="F6720" s="1143" t="str">
        <f t="shared" si="208"/>
        <v>02.10.01.11.010</v>
      </c>
      <c r="G6720" s="1144"/>
      <c r="H6720" s="1142" t="s">
        <v>7066</v>
      </c>
      <c r="J6720" s="1142" t="str">
        <f t="shared" si="209"/>
        <v>02.10.01.11.010 Water Gun</v>
      </c>
    </row>
    <row r="6721" spans="1:10" x14ac:dyDescent="0.25">
      <c r="A6721" s="1142">
        <v>2</v>
      </c>
      <c r="B6721" s="1142">
        <v>10</v>
      </c>
      <c r="C6721" s="1142">
        <v>1</v>
      </c>
      <c r="D6721" s="1142">
        <v>11</v>
      </c>
      <c r="E6721" s="1142">
        <v>11</v>
      </c>
      <c r="F6721" s="1143" t="str">
        <f t="shared" si="208"/>
        <v>02.10.01.11.011</v>
      </c>
      <c r="G6721" s="1144"/>
      <c r="H6721" s="1142" t="s">
        <v>7067</v>
      </c>
      <c r="J6721" s="1142" t="str">
        <f t="shared" si="209"/>
        <v>02.10.01.11.011 Roket</v>
      </c>
    </row>
    <row r="6722" spans="1:10" x14ac:dyDescent="0.25">
      <c r="A6722" s="1142">
        <v>2</v>
      </c>
      <c r="B6722" s="1142">
        <v>10</v>
      </c>
      <c r="C6722" s="1142">
        <v>1</v>
      </c>
      <c r="D6722" s="1142">
        <v>11</v>
      </c>
      <c r="E6722" s="1142">
        <v>12</v>
      </c>
      <c r="F6722" s="1143" t="str">
        <f t="shared" si="208"/>
        <v>02.10.01.11.012</v>
      </c>
      <c r="G6722" s="1144"/>
      <c r="H6722" s="1142" t="s">
        <v>7068</v>
      </c>
      <c r="J6722" s="1142" t="str">
        <f t="shared" si="209"/>
        <v>02.10.01.11.012 Dispencer</v>
      </c>
    </row>
    <row r="6723" spans="1:10" x14ac:dyDescent="0.25">
      <c r="A6723" s="1142">
        <v>2</v>
      </c>
      <c r="B6723" s="1142">
        <v>10</v>
      </c>
      <c r="C6723" s="1142">
        <v>1</v>
      </c>
      <c r="D6723" s="1142">
        <v>11</v>
      </c>
      <c r="E6723" s="1142">
        <v>13</v>
      </c>
      <c r="F6723" s="1143" t="str">
        <f t="shared" si="208"/>
        <v>02.10.01.11.013</v>
      </c>
      <c r="G6723" s="1144"/>
      <c r="H6723" s="1142" t="s">
        <v>7069</v>
      </c>
      <c r="J6723" s="1142" t="str">
        <f t="shared" si="209"/>
        <v>02.10.01.11.013 Missile</v>
      </c>
    </row>
    <row r="6724" spans="1:10" x14ac:dyDescent="0.25">
      <c r="A6724" s="1142">
        <v>2</v>
      </c>
      <c r="B6724" s="1142">
        <v>10</v>
      </c>
      <c r="C6724" s="1142">
        <v>1</v>
      </c>
      <c r="D6724" s="1142">
        <v>11</v>
      </c>
      <c r="E6724" s="1142">
        <v>14</v>
      </c>
      <c r="F6724" s="1143" t="str">
        <f t="shared" ref="F6724:F6787" si="210">IF(A6724&lt;&gt;"",RIGHT("0"&amp;A6724,2)&amp;"."&amp;RIGHT("0"&amp;B6724,2)&amp;"."&amp;RIGHT("0"&amp;C6724,2)&amp;"."&amp;RIGHT("0"&amp;D6724,2)&amp;"."&amp;IF(LEN(E6724)&lt;3,RIGHT("00"&amp;E6724,3),E6724),"")</f>
        <v>02.10.01.11.014</v>
      </c>
      <c r="G6724" s="1144"/>
      <c r="H6724" s="1142" t="s">
        <v>7070</v>
      </c>
      <c r="J6724" s="1142" t="str">
        <f t="shared" ref="J6724:J6787" si="211">F6724&amp;" "&amp;H6724</f>
        <v>02.10.01.11.014 Bomb Rack</v>
      </c>
    </row>
    <row r="6725" spans="1:10" x14ac:dyDescent="0.25">
      <c r="A6725" s="1142">
        <v>2</v>
      </c>
      <c r="B6725" s="1142">
        <v>10</v>
      </c>
      <c r="C6725" s="1142">
        <v>1</v>
      </c>
      <c r="D6725" s="1142">
        <v>11</v>
      </c>
      <c r="E6725" s="1142">
        <v>15</v>
      </c>
      <c r="F6725" s="1143" t="str">
        <f t="shared" si="210"/>
        <v>02.10.01.11.015</v>
      </c>
      <c r="G6725" s="1144"/>
      <c r="H6725" s="1142" t="s">
        <v>7071</v>
      </c>
      <c r="J6725" s="1142" t="str">
        <f t="shared" si="211"/>
        <v>02.10.01.11.015 Light Twin</v>
      </c>
    </row>
    <row r="6726" spans="1:10" x14ac:dyDescent="0.25">
      <c r="A6726" s="1142">
        <v>2</v>
      </c>
      <c r="B6726" s="1142">
        <v>10</v>
      </c>
      <c r="C6726" s="1142">
        <v>1</v>
      </c>
      <c r="D6726" s="1142">
        <v>11</v>
      </c>
      <c r="E6726" s="1142">
        <v>16</v>
      </c>
      <c r="F6726" s="1143" t="str">
        <f t="shared" si="210"/>
        <v>02.10.01.11.016</v>
      </c>
      <c r="G6726" s="1144"/>
      <c r="H6726" s="1142" t="s">
        <v>7072</v>
      </c>
      <c r="J6726" s="1142" t="str">
        <f t="shared" si="211"/>
        <v>02.10.01.11.016 Light Bomb</v>
      </c>
    </row>
    <row r="6727" spans="1:10" x14ac:dyDescent="0.25">
      <c r="A6727" s="1142">
        <v>2</v>
      </c>
      <c r="B6727" s="1142">
        <v>10</v>
      </c>
      <c r="C6727" s="1142">
        <v>1</v>
      </c>
      <c r="D6727" s="1142">
        <v>11</v>
      </c>
      <c r="E6727" s="1142">
        <v>17</v>
      </c>
      <c r="F6727" s="1143" t="str">
        <f t="shared" si="210"/>
        <v>02.10.01.11.017</v>
      </c>
      <c r="G6727" s="1144"/>
      <c r="H6727" s="1142" t="s">
        <v>7073</v>
      </c>
      <c r="J6727" s="1142" t="str">
        <f t="shared" si="211"/>
        <v>02.10.01.11.017 M.E.R. A/A</v>
      </c>
    </row>
    <row r="6728" spans="1:10" x14ac:dyDescent="0.25">
      <c r="A6728" s="1142">
        <v>2</v>
      </c>
      <c r="B6728" s="1142">
        <v>10</v>
      </c>
      <c r="C6728" s="1142">
        <v>1</v>
      </c>
      <c r="D6728" s="1142">
        <v>11</v>
      </c>
      <c r="E6728" s="1142">
        <v>18</v>
      </c>
      <c r="F6728" s="1143" t="str">
        <f t="shared" si="210"/>
        <v>02.10.01.11.018</v>
      </c>
      <c r="G6728" s="1144"/>
      <c r="H6728" s="1142" t="s">
        <v>7074</v>
      </c>
      <c r="J6728" s="1142" t="str">
        <f t="shared" si="211"/>
        <v>02.10.01.11.018 T.E.R. A/A</v>
      </c>
    </row>
    <row r="6729" spans="1:10" x14ac:dyDescent="0.25">
      <c r="A6729" s="1142">
        <v>2</v>
      </c>
      <c r="B6729" s="1142">
        <v>10</v>
      </c>
      <c r="C6729" s="1142">
        <v>1</v>
      </c>
      <c r="D6729" s="1142">
        <v>11</v>
      </c>
      <c r="E6729" s="1142">
        <v>19</v>
      </c>
      <c r="F6729" s="1143" t="str">
        <f t="shared" si="210"/>
        <v>02.10.01.11.019</v>
      </c>
      <c r="G6729" s="1144"/>
      <c r="H6729" s="1142" t="s">
        <v>7075</v>
      </c>
      <c r="J6729" s="1142" t="str">
        <f t="shared" si="211"/>
        <v>02.10.01.11.019 Grenade</v>
      </c>
    </row>
    <row r="6730" spans="1:10" x14ac:dyDescent="0.25">
      <c r="A6730" s="1142">
        <v>2</v>
      </c>
      <c r="B6730" s="1142">
        <v>10</v>
      </c>
      <c r="C6730" s="1142">
        <v>1</v>
      </c>
      <c r="D6730" s="1142">
        <v>11</v>
      </c>
      <c r="E6730" s="1142">
        <v>20</v>
      </c>
      <c r="F6730" s="1143" t="str">
        <f t="shared" si="210"/>
        <v>02.10.01.11.020</v>
      </c>
      <c r="G6730" s="1144"/>
      <c r="H6730" s="1142" t="s">
        <v>7076</v>
      </c>
      <c r="J6730" s="1142" t="str">
        <f t="shared" si="211"/>
        <v>02.10.01.11.020 Peluncur</v>
      </c>
    </row>
    <row r="6731" spans="1:10" x14ac:dyDescent="0.25">
      <c r="A6731" s="1142">
        <v>2</v>
      </c>
      <c r="B6731" s="1142">
        <v>10</v>
      </c>
      <c r="C6731" s="1142">
        <v>1</v>
      </c>
      <c r="D6731" s="1142">
        <v>11</v>
      </c>
      <c r="E6731" s="1142">
        <v>21</v>
      </c>
      <c r="F6731" s="1143" t="str">
        <f t="shared" si="210"/>
        <v>02.10.01.11.021</v>
      </c>
      <c r="G6731" s="1144"/>
      <c r="H6731" s="1142" t="s">
        <v>7077</v>
      </c>
      <c r="J6731" s="1142" t="str">
        <f t="shared" si="211"/>
        <v>02.10.01.11.021 Pelempar Bomb Laut</v>
      </c>
    </row>
    <row r="6732" spans="1:10" x14ac:dyDescent="0.25">
      <c r="A6732" s="1142">
        <v>2</v>
      </c>
      <c r="B6732" s="1142">
        <v>10</v>
      </c>
      <c r="C6732" s="1142">
        <v>1</v>
      </c>
      <c r="D6732" s="1142">
        <v>11</v>
      </c>
      <c r="E6732" s="1142">
        <v>22</v>
      </c>
      <c r="F6732" s="1143" t="str">
        <f t="shared" si="210"/>
        <v>02.10.01.11.022</v>
      </c>
      <c r="G6732" s="1144"/>
      <c r="H6732" s="1142" t="s">
        <v>7078</v>
      </c>
      <c r="J6732" s="1142" t="str">
        <f t="shared" si="211"/>
        <v>02.10.01.11.022 BMB II</v>
      </c>
    </row>
    <row r="6733" spans="1:10" x14ac:dyDescent="0.25">
      <c r="A6733" s="1142">
        <v>2</v>
      </c>
      <c r="B6733" s="1142">
        <v>10</v>
      </c>
      <c r="C6733" s="1142">
        <v>1</v>
      </c>
      <c r="D6733" s="1142">
        <v>11</v>
      </c>
      <c r="E6733" s="1142">
        <v>23</v>
      </c>
      <c r="F6733" s="1143" t="str">
        <f t="shared" si="210"/>
        <v>02.10.01.11.023</v>
      </c>
      <c r="G6733" s="1144"/>
      <c r="H6733" s="1142" t="s">
        <v>7079</v>
      </c>
      <c r="J6733" s="1142" t="str">
        <f t="shared" si="211"/>
        <v>02.10.01.11.023 Peluncur Rudal</v>
      </c>
    </row>
    <row r="6734" spans="1:10" x14ac:dyDescent="0.25">
      <c r="A6734" s="1142">
        <v>2</v>
      </c>
      <c r="B6734" s="1142">
        <v>10</v>
      </c>
      <c r="C6734" s="1142">
        <v>1</v>
      </c>
      <c r="D6734" s="1142">
        <v>11</v>
      </c>
      <c r="E6734" s="1142">
        <v>24</v>
      </c>
      <c r="F6734" s="1143" t="str">
        <f t="shared" si="210"/>
        <v>02.10.01.11.024</v>
      </c>
      <c r="G6734" s="1144"/>
      <c r="H6734" s="1142" t="s">
        <v>7080</v>
      </c>
      <c r="J6734" s="1142" t="str">
        <f t="shared" si="211"/>
        <v>02.10.01.11.024 Simulator</v>
      </c>
    </row>
    <row r="6735" spans="1:10" x14ac:dyDescent="0.25">
      <c r="A6735" s="1142">
        <v>2</v>
      </c>
      <c r="B6735" s="1142">
        <v>10</v>
      </c>
      <c r="C6735" s="1142">
        <v>1</v>
      </c>
      <c r="D6735" s="1142">
        <v>11</v>
      </c>
      <c r="E6735" s="1142">
        <v>25</v>
      </c>
      <c r="F6735" s="1143" t="str">
        <f t="shared" si="210"/>
        <v>02.10.01.11.025</v>
      </c>
      <c r="G6735" s="1144"/>
      <c r="H6735" s="1142" t="s">
        <v>7081</v>
      </c>
      <c r="J6735" s="1142" t="str">
        <f t="shared" si="211"/>
        <v>02.10.01.11.025 Sub Kaliber</v>
      </c>
    </row>
    <row r="6736" spans="1:10" x14ac:dyDescent="0.25">
      <c r="A6736" s="1142">
        <v>2</v>
      </c>
      <c r="B6736" s="1142">
        <v>10</v>
      </c>
      <c r="C6736" s="1142">
        <v>1</v>
      </c>
      <c r="D6736" s="1142">
        <v>11</v>
      </c>
      <c r="E6736" s="1142">
        <v>26</v>
      </c>
      <c r="F6736" s="1143" t="str">
        <f t="shared" si="210"/>
        <v>02.10.01.11.026</v>
      </c>
      <c r="G6736" s="1144"/>
      <c r="H6736" s="1142" t="s">
        <v>7082</v>
      </c>
      <c r="J6736" s="1142" t="str">
        <f t="shared" si="211"/>
        <v>02.10.01.11.026 Insert Barrel</v>
      </c>
    </row>
    <row r="6737" spans="1:10" x14ac:dyDescent="0.25">
      <c r="A6737" s="1142">
        <v>2</v>
      </c>
      <c r="B6737" s="1142">
        <v>10</v>
      </c>
      <c r="C6737" s="1142">
        <v>1</v>
      </c>
      <c r="D6737" s="1142">
        <v>11</v>
      </c>
      <c r="E6737" s="1142">
        <v>27</v>
      </c>
      <c r="F6737" s="1143" t="str">
        <f t="shared" si="210"/>
        <v>02.10.01.11.027</v>
      </c>
      <c r="G6737" s="1144"/>
      <c r="H6737" s="1142" t="s">
        <v>7083</v>
      </c>
      <c r="J6737" s="1142" t="str">
        <f t="shared" si="211"/>
        <v>02.10.01.11.027 Teropong</v>
      </c>
    </row>
    <row r="6738" spans="1:10" x14ac:dyDescent="0.25">
      <c r="A6738" s="1142">
        <v>2</v>
      </c>
      <c r="B6738" s="1142">
        <v>10</v>
      </c>
      <c r="C6738" s="1142">
        <v>1</v>
      </c>
      <c r="D6738" s="1142">
        <v>11</v>
      </c>
      <c r="E6738" s="1142">
        <v>28</v>
      </c>
      <c r="F6738" s="1143" t="str">
        <f t="shared" si="210"/>
        <v>02.10.01.11.028</v>
      </c>
      <c r="G6738" s="1144"/>
      <c r="H6738" s="1142" t="s">
        <v>7084</v>
      </c>
      <c r="J6738" s="1142" t="str">
        <f t="shared" si="211"/>
        <v>02.10.01.11.028 Teropong Bidik Malam</v>
      </c>
    </row>
    <row r="6739" spans="1:10" x14ac:dyDescent="0.25">
      <c r="A6739" s="1142">
        <v>2</v>
      </c>
      <c r="B6739" s="1142">
        <v>10</v>
      </c>
      <c r="C6739" s="1142">
        <v>1</v>
      </c>
      <c r="D6739" s="1142">
        <v>11</v>
      </c>
      <c r="E6739" s="1142">
        <v>29</v>
      </c>
      <c r="F6739" s="1143" t="str">
        <f t="shared" si="210"/>
        <v>02.10.01.11.029</v>
      </c>
      <c r="G6739" s="1144"/>
      <c r="H6739" s="1142" t="s">
        <v>7085</v>
      </c>
      <c r="J6739" s="1142" t="str">
        <f t="shared" si="211"/>
        <v>02.10.01.11.029 Senjata Lain-lain (Lainnya)</v>
      </c>
    </row>
    <row r="6740" spans="1:10" x14ac:dyDescent="0.25">
      <c r="A6740" s="1142">
        <v>2</v>
      </c>
      <c r="B6740" s="1142">
        <v>10</v>
      </c>
      <c r="C6740" s="1142">
        <v>2</v>
      </c>
      <c r="D6740" s="1142">
        <v>1</v>
      </c>
      <c r="E6740" s="1142">
        <v>1</v>
      </c>
      <c r="F6740" s="1143" t="str">
        <f t="shared" si="210"/>
        <v>02.10.02.01.001</v>
      </c>
      <c r="G6740" s="1144"/>
      <c r="H6740" s="1142" t="s">
        <v>7086</v>
      </c>
      <c r="J6740" s="1142" t="str">
        <f t="shared" si="211"/>
        <v>02.10.02.01.001 Alat Khusus Kepolisian</v>
      </c>
    </row>
    <row r="6741" spans="1:10" x14ac:dyDescent="0.25">
      <c r="A6741" s="1142">
        <v>2</v>
      </c>
      <c r="B6741" s="1142">
        <v>10</v>
      </c>
      <c r="C6741" s="1142">
        <v>2</v>
      </c>
      <c r="D6741" s="1142">
        <v>1</v>
      </c>
      <c r="E6741" s="1142">
        <v>2</v>
      </c>
      <c r="F6741" s="1143" t="str">
        <f t="shared" si="210"/>
        <v>02.10.02.01.002</v>
      </c>
      <c r="G6741" s="1144"/>
      <c r="H6741" s="1142" t="s">
        <v>7087</v>
      </c>
      <c r="J6741" s="1142" t="str">
        <f t="shared" si="211"/>
        <v>02.10.02.01.002 Alat Khusus Bahari</v>
      </c>
    </row>
    <row r="6742" spans="1:10" x14ac:dyDescent="0.25">
      <c r="A6742" s="1142">
        <v>2</v>
      </c>
      <c r="B6742" s="1142">
        <v>10</v>
      </c>
      <c r="C6742" s="1142">
        <v>2</v>
      </c>
      <c r="D6742" s="1142">
        <v>1</v>
      </c>
      <c r="E6742" s="1142">
        <v>3</v>
      </c>
      <c r="F6742" s="1143" t="str">
        <f t="shared" si="210"/>
        <v>02.10.02.01.003</v>
      </c>
      <c r="G6742" s="1144"/>
      <c r="H6742" s="1142" t="s">
        <v>7088</v>
      </c>
      <c r="J6742" s="1142" t="str">
        <f t="shared" si="211"/>
        <v>02.10.02.01.003 Alat Khusus Penerbangan</v>
      </c>
    </row>
    <row r="6743" spans="1:10" x14ac:dyDescent="0.25">
      <c r="A6743" s="1142">
        <v>2</v>
      </c>
      <c r="B6743" s="1142">
        <v>10</v>
      </c>
      <c r="C6743" s="1142">
        <v>2</v>
      </c>
      <c r="D6743" s="1142">
        <v>1</v>
      </c>
      <c r="E6743" s="1142">
        <v>4</v>
      </c>
      <c r="F6743" s="1143" t="str">
        <f t="shared" si="210"/>
        <v>02.10.02.01.004</v>
      </c>
      <c r="G6743" s="1144"/>
      <c r="H6743" s="1142" t="s">
        <v>614</v>
      </c>
      <c r="J6743" s="1142" t="str">
        <f t="shared" si="211"/>
        <v>02.10.02.01.004 Laser</v>
      </c>
    </row>
    <row r="6744" spans="1:10" x14ac:dyDescent="0.25">
      <c r="A6744" s="1142">
        <v>2</v>
      </c>
      <c r="B6744" s="1142">
        <v>10</v>
      </c>
      <c r="C6744" s="1142">
        <v>2</v>
      </c>
      <c r="D6744" s="1142">
        <v>1</v>
      </c>
      <c r="E6744" s="1142">
        <v>5</v>
      </c>
      <c r="F6744" s="1143" t="str">
        <f t="shared" si="210"/>
        <v>02.10.02.01.005</v>
      </c>
      <c r="G6744" s="1144"/>
      <c r="H6744" s="1142" t="s">
        <v>7089</v>
      </c>
      <c r="J6744" s="1142" t="str">
        <f t="shared" si="211"/>
        <v>02.10.02.01.005 Alat Khusus Surta (Survey dan Pemetaan)</v>
      </c>
    </row>
    <row r="6745" spans="1:10" x14ac:dyDescent="0.25">
      <c r="A6745" s="1142">
        <v>2</v>
      </c>
      <c r="B6745" s="1142">
        <v>10</v>
      </c>
      <c r="C6745" s="1142">
        <v>2</v>
      </c>
      <c r="D6745" s="1142">
        <v>1</v>
      </c>
      <c r="E6745" s="1142">
        <v>6</v>
      </c>
      <c r="F6745" s="1143" t="str">
        <f t="shared" si="210"/>
        <v>02.10.02.01.006</v>
      </c>
      <c r="G6745" s="1144"/>
      <c r="H6745" s="1142" t="s">
        <v>7090</v>
      </c>
      <c r="J6745" s="1142" t="str">
        <f t="shared" si="211"/>
        <v>02.10.02.01.006 Alat Khusus Meteorologi</v>
      </c>
    </row>
    <row r="6746" spans="1:10" x14ac:dyDescent="0.25">
      <c r="A6746" s="1142">
        <v>2</v>
      </c>
      <c r="B6746" s="1142">
        <v>10</v>
      </c>
      <c r="C6746" s="1142">
        <v>2</v>
      </c>
      <c r="D6746" s="1142">
        <v>1</v>
      </c>
      <c r="E6746" s="1142">
        <v>7</v>
      </c>
      <c r="F6746" s="1143" t="str">
        <f t="shared" si="210"/>
        <v>02.10.02.01.007</v>
      </c>
      <c r="G6746" s="1144"/>
      <c r="H6746" s="1142" t="s">
        <v>7091</v>
      </c>
      <c r="J6746" s="1142" t="str">
        <f t="shared" si="211"/>
        <v>02.10.02.01.007 Alat Khusus SAR (Search and Resque)</v>
      </c>
    </row>
    <row r="6747" spans="1:10" x14ac:dyDescent="0.25">
      <c r="A6747" s="1142">
        <v>2</v>
      </c>
      <c r="B6747" s="1142">
        <v>10</v>
      </c>
      <c r="C6747" s="1142">
        <v>2</v>
      </c>
      <c r="D6747" s="1142">
        <v>1</v>
      </c>
      <c r="E6747" s="1142">
        <v>8</v>
      </c>
      <c r="F6747" s="1143" t="str">
        <f t="shared" si="210"/>
        <v>02.10.02.01.008</v>
      </c>
      <c r="G6747" s="1144"/>
      <c r="H6747" s="1142" t="s">
        <v>7092</v>
      </c>
      <c r="J6747" s="1142" t="str">
        <f t="shared" si="211"/>
        <v>02.10.02.01.008 Alat Khusus Optik</v>
      </c>
    </row>
    <row r="6748" spans="1:10" x14ac:dyDescent="0.25">
      <c r="A6748" s="1142">
        <v>2</v>
      </c>
      <c r="B6748" s="1142">
        <v>10</v>
      </c>
      <c r="C6748" s="1142">
        <v>2</v>
      </c>
      <c r="D6748" s="1142">
        <v>1</v>
      </c>
      <c r="E6748" s="1142">
        <v>9</v>
      </c>
      <c r="F6748" s="1143" t="str">
        <f t="shared" si="210"/>
        <v>02.10.02.01.009</v>
      </c>
      <c r="G6748" s="1144"/>
      <c r="H6748" s="1142" t="s">
        <v>7093</v>
      </c>
      <c r="J6748" s="1142" t="str">
        <f t="shared" si="211"/>
        <v>02.10.02.01.009 Alat Khusus Payung Udara</v>
      </c>
    </row>
    <row r="6749" spans="1:10" x14ac:dyDescent="0.25">
      <c r="A6749" s="1142">
        <v>2</v>
      </c>
      <c r="B6749" s="1142">
        <v>10</v>
      </c>
      <c r="C6749" s="1142">
        <v>2</v>
      </c>
      <c r="D6749" s="1142">
        <v>1</v>
      </c>
      <c r="E6749" s="1142">
        <v>10</v>
      </c>
      <c r="F6749" s="1143" t="str">
        <f t="shared" si="210"/>
        <v>02.10.02.01.010</v>
      </c>
      <c r="G6749" s="1144"/>
      <c r="H6749" s="1142" t="s">
        <v>7094</v>
      </c>
      <c r="J6749" s="1142" t="str">
        <f t="shared" si="211"/>
        <v>02.10.02.01.010 Alat Khusus Keamanan Lainnya</v>
      </c>
    </row>
    <row r="6750" spans="1:10" x14ac:dyDescent="0.25">
      <c r="A6750" s="1142">
        <v>2</v>
      </c>
      <c r="B6750" s="1142">
        <v>10</v>
      </c>
      <c r="C6750" s="1142">
        <v>2</v>
      </c>
      <c r="D6750" s="1142">
        <v>1</v>
      </c>
      <c r="E6750" s="1142">
        <v>11</v>
      </c>
      <c r="F6750" s="1143" t="str">
        <f t="shared" si="210"/>
        <v>02.10.02.01.011</v>
      </c>
      <c r="G6750" s="1144"/>
      <c r="H6750" s="1142" t="s">
        <v>7095</v>
      </c>
      <c r="J6750" s="1142" t="str">
        <f t="shared" si="211"/>
        <v>02.10.02.01.011 Alat Keamanan Lain-lain</v>
      </c>
    </row>
    <row r="6751" spans="1:10" x14ac:dyDescent="0.25">
      <c r="A6751" s="1142">
        <v>2</v>
      </c>
      <c r="B6751" s="1142">
        <v>10</v>
      </c>
      <c r="C6751" s="1142">
        <v>2</v>
      </c>
      <c r="D6751" s="1142">
        <v>2</v>
      </c>
      <c r="E6751" s="1142">
        <v>1</v>
      </c>
      <c r="F6751" s="1143" t="str">
        <f t="shared" si="210"/>
        <v>02.10.02.02.001</v>
      </c>
      <c r="G6751" s="1144"/>
      <c r="H6751" s="1142" t="s">
        <v>7096</v>
      </c>
      <c r="J6751" s="1142" t="str">
        <f t="shared" si="211"/>
        <v>02.10.02.02.001 Celurit</v>
      </c>
    </row>
    <row r="6752" spans="1:10" x14ac:dyDescent="0.25">
      <c r="A6752" s="1142">
        <v>2</v>
      </c>
      <c r="B6752" s="1142">
        <v>10</v>
      </c>
      <c r="C6752" s="1142">
        <v>2</v>
      </c>
      <c r="D6752" s="1142">
        <v>2</v>
      </c>
      <c r="E6752" s="1142">
        <v>2</v>
      </c>
      <c r="F6752" s="1143" t="str">
        <f t="shared" si="210"/>
        <v>02.10.02.02.002</v>
      </c>
      <c r="G6752" s="1144"/>
      <c r="H6752" s="1142" t="s">
        <v>7097</v>
      </c>
      <c r="J6752" s="1142" t="str">
        <f t="shared" si="211"/>
        <v>02.10.02.02.002 Keris</v>
      </c>
    </row>
    <row r="6753" spans="1:10" x14ac:dyDescent="0.25">
      <c r="A6753" s="1142">
        <v>2</v>
      </c>
      <c r="B6753" s="1142">
        <v>10</v>
      </c>
      <c r="C6753" s="1142">
        <v>2</v>
      </c>
      <c r="D6753" s="1142">
        <v>2</v>
      </c>
      <c r="E6753" s="1142">
        <v>3</v>
      </c>
      <c r="F6753" s="1143" t="str">
        <f t="shared" si="210"/>
        <v>02.10.02.02.003</v>
      </c>
      <c r="G6753" s="1144"/>
      <c r="H6753" s="1142" t="s">
        <v>7098</v>
      </c>
      <c r="J6753" s="1142" t="str">
        <f t="shared" si="211"/>
        <v>02.10.02.02.003 Rencong</v>
      </c>
    </row>
    <row r="6754" spans="1:10" x14ac:dyDescent="0.25">
      <c r="A6754" s="1142">
        <v>2</v>
      </c>
      <c r="B6754" s="1142">
        <v>10</v>
      </c>
      <c r="C6754" s="1142">
        <v>2</v>
      </c>
      <c r="D6754" s="1142">
        <v>2</v>
      </c>
      <c r="E6754" s="1142">
        <v>4</v>
      </c>
      <c r="F6754" s="1143" t="str">
        <f t="shared" si="210"/>
        <v>02.10.02.02.004</v>
      </c>
      <c r="G6754" s="1144"/>
      <c r="H6754" s="1142" t="s">
        <v>7099</v>
      </c>
      <c r="J6754" s="1142" t="str">
        <f t="shared" si="211"/>
        <v>02.10.02.02.004 Kelewang</v>
      </c>
    </row>
    <row r="6755" spans="1:10" x14ac:dyDescent="0.25">
      <c r="A6755" s="1142">
        <v>2</v>
      </c>
      <c r="B6755" s="1142">
        <v>10</v>
      </c>
      <c r="C6755" s="1142">
        <v>2</v>
      </c>
      <c r="D6755" s="1142">
        <v>2</v>
      </c>
      <c r="E6755" s="1142">
        <v>5</v>
      </c>
      <c r="F6755" s="1143" t="str">
        <f t="shared" si="210"/>
        <v>02.10.02.02.005</v>
      </c>
      <c r="G6755" s="1144"/>
      <c r="H6755" s="1142" t="s">
        <v>7100</v>
      </c>
      <c r="J6755" s="1142" t="str">
        <f t="shared" si="211"/>
        <v>02.10.02.02.005 Golok</v>
      </c>
    </row>
    <row r="6756" spans="1:10" x14ac:dyDescent="0.25">
      <c r="A6756" s="1142">
        <v>2</v>
      </c>
      <c r="B6756" s="1142">
        <v>10</v>
      </c>
      <c r="C6756" s="1142">
        <v>2</v>
      </c>
      <c r="D6756" s="1142">
        <v>2</v>
      </c>
      <c r="E6756" s="1142">
        <v>6</v>
      </c>
      <c r="F6756" s="1143" t="str">
        <f t="shared" si="210"/>
        <v>02.10.02.02.006</v>
      </c>
      <c r="G6756" s="1144"/>
      <c r="H6756" s="1142" t="s">
        <v>7101</v>
      </c>
      <c r="J6756" s="1142" t="str">
        <f t="shared" si="211"/>
        <v>02.10.02.02.006 Samurai</v>
      </c>
    </row>
    <row r="6757" spans="1:10" x14ac:dyDescent="0.25">
      <c r="A6757" s="1142">
        <v>2</v>
      </c>
      <c r="B6757" s="1142">
        <v>10</v>
      </c>
      <c r="C6757" s="1142">
        <v>2</v>
      </c>
      <c r="D6757" s="1142">
        <v>2</v>
      </c>
      <c r="E6757" s="1142">
        <v>7</v>
      </c>
      <c r="F6757" s="1143" t="str">
        <f t="shared" si="210"/>
        <v>02.10.02.02.007</v>
      </c>
      <c r="G6757" s="1144"/>
      <c r="H6757" s="1142" t="s">
        <v>7102</v>
      </c>
      <c r="J6757" s="1142" t="str">
        <f t="shared" si="211"/>
        <v>02.10.02.02.007 Sangkur</v>
      </c>
    </row>
    <row r="6758" spans="1:10" x14ac:dyDescent="0.25">
      <c r="A6758" s="1142">
        <v>2</v>
      </c>
      <c r="B6758" s="1142">
        <v>10</v>
      </c>
      <c r="C6758" s="1142">
        <v>2</v>
      </c>
      <c r="D6758" s="1142">
        <v>2</v>
      </c>
      <c r="E6758" s="1142">
        <v>8</v>
      </c>
      <c r="F6758" s="1143" t="str">
        <f t="shared" si="210"/>
        <v>02.10.02.02.008</v>
      </c>
      <c r="G6758" s="1144"/>
      <c r="H6758" s="1142" t="s">
        <v>7103</v>
      </c>
      <c r="J6758" s="1142" t="str">
        <f t="shared" si="211"/>
        <v>02.10.02.02.008 Pentung</v>
      </c>
    </row>
    <row r="6759" spans="1:10" x14ac:dyDescent="0.25">
      <c r="A6759" s="1142">
        <v>2</v>
      </c>
      <c r="B6759" s="1142">
        <v>10</v>
      </c>
      <c r="C6759" s="1142">
        <v>2</v>
      </c>
      <c r="D6759" s="1142">
        <v>2</v>
      </c>
      <c r="E6759" s="1142">
        <v>9</v>
      </c>
      <c r="F6759" s="1143" t="str">
        <f t="shared" si="210"/>
        <v>02.10.02.02.009</v>
      </c>
      <c r="G6759" s="1144"/>
      <c r="H6759" s="1142" t="s">
        <v>7104</v>
      </c>
      <c r="J6759" s="1142" t="str">
        <f t="shared" si="211"/>
        <v>02.10.02.02.009 Bumerang</v>
      </c>
    </row>
    <row r="6760" spans="1:10" x14ac:dyDescent="0.25">
      <c r="A6760" s="1142">
        <v>2</v>
      </c>
      <c r="B6760" s="1142">
        <v>10</v>
      </c>
      <c r="C6760" s="1142">
        <v>2</v>
      </c>
      <c r="D6760" s="1142">
        <v>2</v>
      </c>
      <c r="E6760" s="1142">
        <v>10</v>
      </c>
      <c r="F6760" s="1143" t="str">
        <f t="shared" si="210"/>
        <v>02.10.02.02.010</v>
      </c>
      <c r="G6760" s="1144"/>
      <c r="H6760" s="1142" t="s">
        <v>7105</v>
      </c>
      <c r="J6760" s="1142" t="str">
        <f t="shared" si="211"/>
        <v>02.10.02.02.010 Pisau Belati</v>
      </c>
    </row>
    <row r="6761" spans="1:10" x14ac:dyDescent="0.25">
      <c r="A6761" s="1142">
        <v>2</v>
      </c>
      <c r="B6761" s="1142">
        <v>10</v>
      </c>
      <c r="C6761" s="1142">
        <v>2</v>
      </c>
      <c r="D6761" s="1142">
        <v>2</v>
      </c>
      <c r="E6761" s="1142">
        <v>11</v>
      </c>
      <c r="F6761" s="1143" t="str">
        <f t="shared" si="210"/>
        <v>02.10.02.02.011</v>
      </c>
      <c r="G6761" s="1144"/>
      <c r="H6761" s="1142" t="s">
        <v>7106</v>
      </c>
      <c r="J6761" s="1142" t="str">
        <f t="shared" si="211"/>
        <v>02.10.02.02.011 Tongkeng Kejut</v>
      </c>
    </row>
    <row r="6762" spans="1:10" x14ac:dyDescent="0.25">
      <c r="A6762" s="1142">
        <v>2</v>
      </c>
      <c r="B6762" s="1142">
        <v>10</v>
      </c>
      <c r="C6762" s="1142">
        <v>2</v>
      </c>
      <c r="D6762" s="1142">
        <v>2</v>
      </c>
      <c r="E6762" s="1142">
        <v>12</v>
      </c>
      <c r="F6762" s="1143" t="str">
        <f t="shared" si="210"/>
        <v>02.10.02.02.012</v>
      </c>
      <c r="G6762" s="1144"/>
      <c r="H6762" s="1142" t="s">
        <v>7107</v>
      </c>
      <c r="J6762" s="1142" t="str">
        <f t="shared" si="211"/>
        <v>02.10.02.02.012 Gas Air Mata/Stick gas</v>
      </c>
    </row>
    <row r="6763" spans="1:10" x14ac:dyDescent="0.25">
      <c r="A6763" s="1142">
        <v>2</v>
      </c>
      <c r="B6763" s="1142">
        <v>10</v>
      </c>
      <c r="C6763" s="1142">
        <v>2</v>
      </c>
      <c r="D6763" s="1142">
        <v>2</v>
      </c>
      <c r="E6763" s="1142">
        <v>13</v>
      </c>
      <c r="F6763" s="1143" t="str">
        <f t="shared" si="210"/>
        <v>02.10.02.02.013</v>
      </c>
      <c r="G6763" s="1144"/>
      <c r="H6763" s="1142" t="s">
        <v>7108</v>
      </c>
      <c r="J6763" s="1142" t="str">
        <f t="shared" si="211"/>
        <v>02.10.02.02.013 Non Senjata Api Lain-lain</v>
      </c>
    </row>
    <row r="6764" spans="1:10" x14ac:dyDescent="0.25">
      <c r="A6764" s="1142">
        <v>2</v>
      </c>
      <c r="B6764" s="1142">
        <v>10</v>
      </c>
      <c r="C6764" s="1142">
        <v>3</v>
      </c>
      <c r="D6764" s="1142">
        <v>1</v>
      </c>
      <c r="E6764" s="1142">
        <v>1</v>
      </c>
      <c r="F6764" s="1143" t="str">
        <f t="shared" si="210"/>
        <v>02.10.03.01.001</v>
      </c>
      <c r="G6764" s="1144"/>
      <c r="H6764" s="1142" t="s">
        <v>7109</v>
      </c>
      <c r="J6764" s="1142" t="str">
        <f t="shared" si="211"/>
        <v>02.10.03.01.001 Amunisi Tajam</v>
      </c>
    </row>
    <row r="6765" spans="1:10" x14ac:dyDescent="0.25">
      <c r="A6765" s="1142">
        <v>2</v>
      </c>
      <c r="B6765" s="1142">
        <v>10</v>
      </c>
      <c r="C6765" s="1142">
        <v>3</v>
      </c>
      <c r="D6765" s="1142">
        <v>1</v>
      </c>
      <c r="E6765" s="1142">
        <v>2</v>
      </c>
      <c r="F6765" s="1143" t="str">
        <f t="shared" si="210"/>
        <v>02.10.03.01.002</v>
      </c>
      <c r="G6765" s="1144"/>
      <c r="H6765" s="1142" t="s">
        <v>7110</v>
      </c>
      <c r="J6765" s="1142" t="str">
        <f t="shared" si="211"/>
        <v>02.10.03.01.002 Amunisi Hampa</v>
      </c>
    </row>
    <row r="6766" spans="1:10" x14ac:dyDescent="0.25">
      <c r="A6766" s="1142">
        <v>2</v>
      </c>
      <c r="B6766" s="1142">
        <v>10</v>
      </c>
      <c r="C6766" s="1142">
        <v>3</v>
      </c>
      <c r="D6766" s="1142">
        <v>1</v>
      </c>
      <c r="E6766" s="1142">
        <v>3</v>
      </c>
      <c r="F6766" s="1143" t="str">
        <f t="shared" si="210"/>
        <v>02.10.03.01.003</v>
      </c>
      <c r="G6766" s="1144"/>
      <c r="H6766" s="1142" t="s">
        <v>7111</v>
      </c>
      <c r="J6766" s="1142" t="str">
        <f t="shared" si="211"/>
        <v>02.10.03.01.003 Amunisi Isyarat</v>
      </c>
    </row>
    <row r="6767" spans="1:10" x14ac:dyDescent="0.25">
      <c r="A6767" s="1142">
        <v>2</v>
      </c>
      <c r="B6767" s="1142">
        <v>10</v>
      </c>
      <c r="C6767" s="1142">
        <v>3</v>
      </c>
      <c r="D6767" s="1142">
        <v>1</v>
      </c>
      <c r="E6767" s="1142">
        <v>4</v>
      </c>
      <c r="F6767" s="1143" t="str">
        <f t="shared" si="210"/>
        <v>02.10.03.01.004</v>
      </c>
      <c r="G6767" s="1144"/>
      <c r="H6767" s="1142" t="s">
        <v>7112</v>
      </c>
      <c r="J6767" s="1142" t="str">
        <f t="shared" si="211"/>
        <v>02.10.03.01.004 Dispossable (Dinamit)</v>
      </c>
    </row>
    <row r="6768" spans="1:10" x14ac:dyDescent="0.25">
      <c r="A6768" s="1142">
        <v>2</v>
      </c>
      <c r="B6768" s="1142">
        <v>10</v>
      </c>
      <c r="C6768" s="1142">
        <v>3</v>
      </c>
      <c r="D6768" s="1142">
        <v>1</v>
      </c>
      <c r="E6768" s="1142">
        <v>5</v>
      </c>
      <c r="F6768" s="1143" t="str">
        <f t="shared" si="210"/>
        <v>02.10.03.01.005</v>
      </c>
      <c r="G6768" s="1144"/>
      <c r="H6768" s="1142" t="s">
        <v>7113</v>
      </c>
      <c r="J6768" s="1142" t="str">
        <f t="shared" si="211"/>
        <v>02.10.03.01.005 Amunisi Umum Lain-lain</v>
      </c>
    </row>
    <row r="6769" spans="1:10" x14ac:dyDescent="0.25">
      <c r="A6769" s="1142">
        <v>2</v>
      </c>
      <c r="B6769" s="1142">
        <v>10</v>
      </c>
      <c r="C6769" s="1142">
        <v>3</v>
      </c>
      <c r="D6769" s="1142">
        <v>2</v>
      </c>
      <c r="E6769" s="1142">
        <v>1</v>
      </c>
      <c r="F6769" s="1143" t="str">
        <f t="shared" si="210"/>
        <v>02.10.03.02.001</v>
      </c>
      <c r="G6769" s="1144"/>
      <c r="H6769" s="1142" t="s">
        <v>7114</v>
      </c>
      <c r="J6769" s="1142" t="str">
        <f t="shared" si="211"/>
        <v>02.10.03.02.001 Bom Darat</v>
      </c>
    </row>
    <row r="6770" spans="1:10" x14ac:dyDescent="0.25">
      <c r="A6770" s="1142">
        <v>2</v>
      </c>
      <c r="B6770" s="1142">
        <v>10</v>
      </c>
      <c r="C6770" s="1142">
        <v>3</v>
      </c>
      <c r="D6770" s="1142">
        <v>2</v>
      </c>
      <c r="E6770" s="1142">
        <v>2</v>
      </c>
      <c r="F6770" s="1143" t="str">
        <f t="shared" si="210"/>
        <v>02.10.03.02.002</v>
      </c>
      <c r="G6770" s="1144"/>
      <c r="H6770" s="1142" t="s">
        <v>7115</v>
      </c>
      <c r="J6770" s="1142" t="str">
        <f t="shared" si="211"/>
        <v>02.10.03.02.002 Granat</v>
      </c>
    </row>
    <row r="6771" spans="1:10" x14ac:dyDescent="0.25">
      <c r="A6771" s="1142">
        <v>2</v>
      </c>
      <c r="B6771" s="1142">
        <v>10</v>
      </c>
      <c r="C6771" s="1142">
        <v>3</v>
      </c>
      <c r="D6771" s="1142">
        <v>2</v>
      </c>
      <c r="E6771" s="1142">
        <v>3</v>
      </c>
      <c r="F6771" s="1143" t="str">
        <f t="shared" si="210"/>
        <v>02.10.03.02.003</v>
      </c>
      <c r="G6771" s="1144"/>
      <c r="H6771" s="1142" t="s">
        <v>7116</v>
      </c>
      <c r="J6771" s="1142" t="str">
        <f t="shared" si="211"/>
        <v>02.10.03.02.003 Ranjau Darat</v>
      </c>
    </row>
    <row r="6772" spans="1:10" x14ac:dyDescent="0.25">
      <c r="A6772" s="1142">
        <v>2</v>
      </c>
      <c r="B6772" s="1142">
        <v>10</v>
      </c>
      <c r="C6772" s="1142">
        <v>3</v>
      </c>
      <c r="D6772" s="1142">
        <v>2</v>
      </c>
      <c r="E6772" s="1142">
        <v>4</v>
      </c>
      <c r="F6772" s="1143" t="str">
        <f t="shared" si="210"/>
        <v>02.10.03.02.004</v>
      </c>
      <c r="G6772" s="1144"/>
      <c r="H6772" s="1142" t="s">
        <v>7117</v>
      </c>
      <c r="J6772" s="1142" t="str">
        <f t="shared" si="211"/>
        <v>02.10.03.02.004 Artileri</v>
      </c>
    </row>
    <row r="6773" spans="1:10" x14ac:dyDescent="0.25">
      <c r="A6773" s="1142">
        <v>2</v>
      </c>
      <c r="B6773" s="1142">
        <v>10</v>
      </c>
      <c r="C6773" s="1142">
        <v>3</v>
      </c>
      <c r="D6773" s="1142">
        <v>2</v>
      </c>
      <c r="E6773" s="1142">
        <v>5</v>
      </c>
      <c r="F6773" s="1143" t="str">
        <f t="shared" si="210"/>
        <v>02.10.03.02.005</v>
      </c>
      <c r="G6773" s="1144"/>
      <c r="H6773" s="1142" t="s">
        <v>7118</v>
      </c>
      <c r="J6773" s="1142" t="str">
        <f t="shared" si="211"/>
        <v>02.10.03.02.005 Amunisi Darat Lain-lain</v>
      </c>
    </row>
    <row r="6774" spans="1:10" x14ac:dyDescent="0.25">
      <c r="A6774" s="1142">
        <v>2</v>
      </c>
      <c r="B6774" s="1142">
        <v>10</v>
      </c>
      <c r="C6774" s="1142">
        <v>4</v>
      </c>
      <c r="D6774" s="1142">
        <v>1</v>
      </c>
      <c r="E6774" s="1142">
        <v>1</v>
      </c>
      <c r="F6774" s="1143" t="str">
        <f t="shared" si="210"/>
        <v>02.10.04.01.001</v>
      </c>
      <c r="G6774" s="1144"/>
      <c r="H6774" s="1142" t="s">
        <v>7119</v>
      </c>
      <c r="J6774" s="1142" t="str">
        <f t="shared" si="211"/>
        <v>02.10.04.01.001 Sinyal</v>
      </c>
    </row>
    <row r="6775" spans="1:10" x14ac:dyDescent="0.25">
      <c r="A6775" s="1142">
        <v>2</v>
      </c>
      <c r="B6775" s="1142">
        <v>10</v>
      </c>
      <c r="C6775" s="1142">
        <v>4</v>
      </c>
      <c r="D6775" s="1142">
        <v>1</v>
      </c>
      <c r="E6775" s="1142">
        <v>2</v>
      </c>
      <c r="F6775" s="1143" t="str">
        <f t="shared" si="210"/>
        <v>02.10.04.01.002</v>
      </c>
      <c r="G6775" s="1144"/>
      <c r="H6775" s="1142" t="s">
        <v>7120</v>
      </c>
      <c r="J6775" s="1142" t="str">
        <f t="shared" si="211"/>
        <v>02.10.04.01.002 Laser Lain-lain</v>
      </c>
    </row>
    <row r="6776" spans="1:10" x14ac:dyDescent="0.25">
      <c r="A6776" s="1142">
        <v>3</v>
      </c>
      <c r="B6776" s="1142">
        <v>11</v>
      </c>
      <c r="C6776" s="1142">
        <v>1</v>
      </c>
      <c r="D6776" s="1142">
        <v>1</v>
      </c>
      <c r="E6776" s="1142">
        <v>1</v>
      </c>
      <c r="F6776" s="1143" t="str">
        <f t="shared" si="210"/>
        <v>03.11.01.01.001</v>
      </c>
      <c r="G6776" s="1144"/>
      <c r="H6776" s="1142" t="s">
        <v>7121</v>
      </c>
      <c r="J6776" s="1142" t="str">
        <f t="shared" si="211"/>
        <v>03.11.01.01.001 Bangunan Gedung Kantor Permanen</v>
      </c>
    </row>
    <row r="6777" spans="1:10" x14ac:dyDescent="0.25">
      <c r="A6777" s="1142">
        <v>3</v>
      </c>
      <c r="B6777" s="1142">
        <v>11</v>
      </c>
      <c r="C6777" s="1142">
        <v>1</v>
      </c>
      <c r="D6777" s="1142">
        <v>1</v>
      </c>
      <c r="E6777" s="1142">
        <v>2</v>
      </c>
      <c r="F6777" s="1143" t="str">
        <f t="shared" si="210"/>
        <v>03.11.01.01.002</v>
      </c>
      <c r="G6777" s="1144"/>
      <c r="H6777" s="1142" t="s">
        <v>7122</v>
      </c>
      <c r="J6777" s="1142" t="str">
        <f t="shared" si="211"/>
        <v>03.11.01.01.002 Bangunan Gedung Kantor Semi Permanen</v>
      </c>
    </row>
    <row r="6778" spans="1:10" x14ac:dyDescent="0.25">
      <c r="A6778" s="1142">
        <v>3</v>
      </c>
      <c r="B6778" s="1142">
        <v>11</v>
      </c>
      <c r="C6778" s="1142">
        <v>1</v>
      </c>
      <c r="D6778" s="1142">
        <v>1</v>
      </c>
      <c r="E6778" s="1142">
        <v>3</v>
      </c>
      <c r="F6778" s="1143" t="str">
        <f t="shared" si="210"/>
        <v>03.11.01.01.003</v>
      </c>
      <c r="G6778" s="1144"/>
      <c r="H6778" s="1142" t="s">
        <v>7123</v>
      </c>
      <c r="J6778" s="1142" t="str">
        <f t="shared" si="211"/>
        <v>03.11.01.01.003 Bangunan Gedung Kantor Darurat</v>
      </c>
    </row>
    <row r="6779" spans="1:10" x14ac:dyDescent="0.25">
      <c r="A6779" s="1142">
        <v>3</v>
      </c>
      <c r="B6779" s="1142">
        <v>11</v>
      </c>
      <c r="C6779" s="1142">
        <v>1</v>
      </c>
      <c r="D6779" s="1142">
        <v>1</v>
      </c>
      <c r="E6779" s="1142">
        <v>4</v>
      </c>
      <c r="F6779" s="1143" t="str">
        <f t="shared" si="210"/>
        <v>03.11.01.01.004</v>
      </c>
      <c r="G6779" s="1144"/>
      <c r="H6779" s="1142" t="s">
        <v>7124</v>
      </c>
      <c r="J6779" s="1142" t="str">
        <f t="shared" si="211"/>
        <v>03.11.01.01.004 Bangunan Gedung Kantor Lain-lain</v>
      </c>
    </row>
    <row r="6780" spans="1:10" x14ac:dyDescent="0.25">
      <c r="A6780" s="1142">
        <v>3</v>
      </c>
      <c r="B6780" s="1142">
        <v>11</v>
      </c>
      <c r="C6780" s="1142">
        <v>1</v>
      </c>
      <c r="D6780" s="1142">
        <v>2</v>
      </c>
      <c r="E6780" s="1142">
        <v>1</v>
      </c>
      <c r="F6780" s="1143" t="str">
        <f t="shared" si="210"/>
        <v>03.11.01.02.001</v>
      </c>
      <c r="G6780" s="1144"/>
      <c r="H6780" s="1142" t="s">
        <v>7125</v>
      </c>
      <c r="J6780" s="1142" t="str">
        <f t="shared" si="211"/>
        <v>03.11.01.02.001 Bangunan Gudang Tertutup Permanen</v>
      </c>
    </row>
    <row r="6781" spans="1:10" x14ac:dyDescent="0.25">
      <c r="A6781" s="1142">
        <v>3</v>
      </c>
      <c r="B6781" s="1142">
        <v>11</v>
      </c>
      <c r="C6781" s="1142">
        <v>1</v>
      </c>
      <c r="D6781" s="1142">
        <v>2</v>
      </c>
      <c r="E6781" s="1142">
        <v>2</v>
      </c>
      <c r="F6781" s="1143" t="str">
        <f t="shared" si="210"/>
        <v>03.11.01.02.002</v>
      </c>
      <c r="G6781" s="1144"/>
      <c r="H6781" s="1142" t="s">
        <v>7126</v>
      </c>
      <c r="J6781" s="1142" t="str">
        <f t="shared" si="211"/>
        <v>03.11.01.02.002 Bangunan Gudang Tertutup  Semi Permanen</v>
      </c>
    </row>
    <row r="6782" spans="1:10" x14ac:dyDescent="0.25">
      <c r="A6782" s="1142">
        <v>3</v>
      </c>
      <c r="B6782" s="1142">
        <v>11</v>
      </c>
      <c r="C6782" s="1142">
        <v>1</v>
      </c>
      <c r="D6782" s="1142">
        <v>2</v>
      </c>
      <c r="E6782" s="1142">
        <v>3</v>
      </c>
      <c r="F6782" s="1143" t="str">
        <f t="shared" si="210"/>
        <v>03.11.01.02.003</v>
      </c>
      <c r="G6782" s="1144"/>
      <c r="H6782" s="1142" t="s">
        <v>7127</v>
      </c>
      <c r="J6782" s="1142" t="str">
        <f t="shared" si="211"/>
        <v>03.11.01.02.003 Bangunan Gudang Tertutup Darurat</v>
      </c>
    </row>
    <row r="6783" spans="1:10" x14ac:dyDescent="0.25">
      <c r="A6783" s="1142">
        <v>3</v>
      </c>
      <c r="B6783" s="1142">
        <v>11</v>
      </c>
      <c r="C6783" s="1142">
        <v>1</v>
      </c>
      <c r="D6783" s="1142">
        <v>2</v>
      </c>
      <c r="E6783" s="1142">
        <v>4</v>
      </c>
      <c r="F6783" s="1143" t="str">
        <f t="shared" si="210"/>
        <v>03.11.01.02.004</v>
      </c>
      <c r="G6783" s="1144"/>
      <c r="H6783" s="1142" t="s">
        <v>7128</v>
      </c>
      <c r="J6783" s="1142" t="str">
        <f t="shared" si="211"/>
        <v>03.11.01.02.004 Bangunan Gudang Terbuka Permanen</v>
      </c>
    </row>
    <row r="6784" spans="1:10" x14ac:dyDescent="0.25">
      <c r="A6784" s="1142">
        <v>3</v>
      </c>
      <c r="B6784" s="1142">
        <v>11</v>
      </c>
      <c r="C6784" s="1142">
        <v>1</v>
      </c>
      <c r="D6784" s="1142">
        <v>2</v>
      </c>
      <c r="E6784" s="1142">
        <v>5</v>
      </c>
      <c r="F6784" s="1143" t="str">
        <f t="shared" si="210"/>
        <v>03.11.01.02.005</v>
      </c>
      <c r="G6784" s="1144"/>
      <c r="H6784" s="1142" t="s">
        <v>7129</v>
      </c>
      <c r="J6784" s="1142" t="str">
        <f t="shared" si="211"/>
        <v>03.11.01.02.005 Bangunan Gudang Terbuka Semi Permanen</v>
      </c>
    </row>
    <row r="6785" spans="1:10" x14ac:dyDescent="0.25">
      <c r="A6785" s="1142">
        <v>3</v>
      </c>
      <c r="B6785" s="1142">
        <v>11</v>
      </c>
      <c r="C6785" s="1142">
        <v>1</v>
      </c>
      <c r="D6785" s="1142">
        <v>2</v>
      </c>
      <c r="E6785" s="1142">
        <v>6</v>
      </c>
      <c r="F6785" s="1143" t="str">
        <f t="shared" si="210"/>
        <v>03.11.01.02.006</v>
      </c>
      <c r="G6785" s="1144"/>
      <c r="H6785" s="1142" t="s">
        <v>7130</v>
      </c>
      <c r="J6785" s="1142" t="str">
        <f t="shared" si="211"/>
        <v>03.11.01.02.006 Bangunan Gudang Terbuka Darurat</v>
      </c>
    </row>
    <row r="6786" spans="1:10" x14ac:dyDescent="0.25">
      <c r="A6786" s="1142">
        <v>3</v>
      </c>
      <c r="B6786" s="1142">
        <v>11</v>
      </c>
      <c r="C6786" s="1142">
        <v>1</v>
      </c>
      <c r="D6786" s="1142">
        <v>2</v>
      </c>
      <c r="E6786" s="1142">
        <v>7</v>
      </c>
      <c r="F6786" s="1143" t="str">
        <f t="shared" si="210"/>
        <v>03.11.01.02.007</v>
      </c>
      <c r="G6786" s="1144"/>
      <c r="H6786" s="1142" t="s">
        <v>7131</v>
      </c>
      <c r="J6786" s="1142" t="str">
        <f t="shared" si="211"/>
        <v>03.11.01.02.007 Bangunan Gudang Lain-lain</v>
      </c>
    </row>
    <row r="6787" spans="1:10" x14ac:dyDescent="0.25">
      <c r="A6787" s="1142">
        <v>3</v>
      </c>
      <c r="B6787" s="1142">
        <v>11</v>
      </c>
      <c r="C6787" s="1142">
        <v>1</v>
      </c>
      <c r="D6787" s="1142">
        <v>3</v>
      </c>
      <c r="E6787" s="1142">
        <v>1</v>
      </c>
      <c r="F6787" s="1143" t="str">
        <f t="shared" si="210"/>
        <v>03.11.01.03.001</v>
      </c>
      <c r="G6787" s="1144"/>
      <c r="H6787" s="1142" t="s">
        <v>7132</v>
      </c>
      <c r="J6787" s="1142" t="str">
        <f t="shared" si="211"/>
        <v>03.11.01.03.001 Bangunan Gudang untuk Bengkel Permanen</v>
      </c>
    </row>
    <row r="6788" spans="1:10" x14ac:dyDescent="0.25">
      <c r="A6788" s="1142">
        <v>3</v>
      </c>
      <c r="B6788" s="1142">
        <v>11</v>
      </c>
      <c r="C6788" s="1142">
        <v>1</v>
      </c>
      <c r="D6788" s="1142">
        <v>3</v>
      </c>
      <c r="E6788" s="1142">
        <v>2</v>
      </c>
      <c r="F6788" s="1143" t="str">
        <f t="shared" ref="F6788:F6851" si="212">IF(A6788&lt;&gt;"",RIGHT("0"&amp;A6788,2)&amp;"."&amp;RIGHT("0"&amp;B6788,2)&amp;"."&amp;RIGHT("0"&amp;C6788,2)&amp;"."&amp;RIGHT("0"&amp;D6788,2)&amp;"."&amp;IF(LEN(E6788)&lt;3,RIGHT("00"&amp;E6788,3),E6788),"")</f>
        <v>03.11.01.03.002</v>
      </c>
      <c r="G6788" s="1144"/>
      <c r="H6788" s="1142" t="s">
        <v>7133</v>
      </c>
      <c r="J6788" s="1142" t="str">
        <f t="shared" ref="J6788:J6851" si="213">F6788&amp;" "&amp;H6788</f>
        <v>03.11.01.03.002 Bangunan Gudang untuk Bengkel Semi Permanen</v>
      </c>
    </row>
    <row r="6789" spans="1:10" x14ac:dyDescent="0.25">
      <c r="A6789" s="1142">
        <v>3</v>
      </c>
      <c r="B6789" s="1142">
        <v>11</v>
      </c>
      <c r="C6789" s="1142">
        <v>1</v>
      </c>
      <c r="D6789" s="1142">
        <v>3</v>
      </c>
      <c r="E6789" s="1142">
        <v>3</v>
      </c>
      <c r="F6789" s="1143" t="str">
        <f t="shared" si="212"/>
        <v>03.11.01.03.003</v>
      </c>
      <c r="G6789" s="1144"/>
      <c r="H6789" s="1142" t="s">
        <v>7134</v>
      </c>
      <c r="J6789" s="1142" t="str">
        <f t="shared" si="213"/>
        <v>03.11.01.03.003 Bangunan Gudang untuk Bengkel Darurat</v>
      </c>
    </row>
    <row r="6790" spans="1:10" x14ac:dyDescent="0.25">
      <c r="A6790" s="1142">
        <v>3</v>
      </c>
      <c r="B6790" s="1142">
        <v>11</v>
      </c>
      <c r="C6790" s="1142">
        <v>1</v>
      </c>
      <c r="D6790" s="1142">
        <v>3</v>
      </c>
      <c r="E6790" s="1142">
        <v>4</v>
      </c>
      <c r="F6790" s="1143" t="str">
        <f t="shared" si="212"/>
        <v>03.11.01.03.004</v>
      </c>
      <c r="G6790" s="1144"/>
      <c r="H6790" s="1142" t="s">
        <v>7135</v>
      </c>
      <c r="J6790" s="1142" t="str">
        <f t="shared" si="213"/>
        <v>03.11.01.03.004 Bangunan Gudang Untuk Bengkel Lain-lain</v>
      </c>
    </row>
    <row r="6791" spans="1:10" x14ac:dyDescent="0.25">
      <c r="A6791" s="1142">
        <v>3</v>
      </c>
      <c r="B6791" s="1142">
        <v>11</v>
      </c>
      <c r="C6791" s="1142">
        <v>1</v>
      </c>
      <c r="D6791" s="1142">
        <v>4</v>
      </c>
      <c r="E6791" s="1142">
        <v>1</v>
      </c>
      <c r="F6791" s="1143" t="str">
        <f t="shared" si="212"/>
        <v>03.11.01.04.001</v>
      </c>
      <c r="G6791" s="1144"/>
      <c r="H6791" s="1142" t="s">
        <v>7136</v>
      </c>
      <c r="J6791" s="1142" t="str">
        <f t="shared" si="213"/>
        <v>03.11.01.04.001 Bangunan Gedung Instalasi Permanen</v>
      </c>
    </row>
    <row r="6792" spans="1:10" x14ac:dyDescent="0.25">
      <c r="A6792" s="1142">
        <v>3</v>
      </c>
      <c r="B6792" s="1142">
        <v>11</v>
      </c>
      <c r="C6792" s="1142">
        <v>1</v>
      </c>
      <c r="D6792" s="1142">
        <v>4</v>
      </c>
      <c r="E6792" s="1142">
        <v>2</v>
      </c>
      <c r="F6792" s="1143" t="str">
        <f t="shared" si="212"/>
        <v>03.11.01.04.002</v>
      </c>
      <c r="G6792" s="1144"/>
      <c r="H6792" s="1142" t="s">
        <v>7137</v>
      </c>
      <c r="J6792" s="1142" t="str">
        <f t="shared" si="213"/>
        <v>03.11.01.04.002 Bangunan Gedung Instalasi Semi Permanen</v>
      </c>
    </row>
    <row r="6793" spans="1:10" x14ac:dyDescent="0.25">
      <c r="A6793" s="1142">
        <v>3</v>
      </c>
      <c r="B6793" s="1142">
        <v>11</v>
      </c>
      <c r="C6793" s="1142">
        <v>1</v>
      </c>
      <c r="D6793" s="1142">
        <v>4</v>
      </c>
      <c r="E6793" s="1142">
        <v>3</v>
      </c>
      <c r="F6793" s="1143" t="str">
        <f t="shared" si="212"/>
        <v>03.11.01.04.003</v>
      </c>
      <c r="G6793" s="1144"/>
      <c r="H6793" s="1142" t="s">
        <v>7138</v>
      </c>
      <c r="J6793" s="1142" t="str">
        <f t="shared" si="213"/>
        <v>03.11.01.04.003 Bangunan Gedung Instalasi Darurat</v>
      </c>
    </row>
    <row r="6794" spans="1:10" x14ac:dyDescent="0.25">
      <c r="A6794" s="1142">
        <v>3</v>
      </c>
      <c r="B6794" s="1142">
        <v>11</v>
      </c>
      <c r="C6794" s="1142">
        <v>1</v>
      </c>
      <c r="D6794" s="1142">
        <v>4</v>
      </c>
      <c r="E6794" s="1142">
        <v>4</v>
      </c>
      <c r="F6794" s="1143" t="str">
        <f t="shared" si="212"/>
        <v>03.11.01.04.004</v>
      </c>
      <c r="G6794" s="1144"/>
      <c r="H6794" s="1142" t="s">
        <v>7139</v>
      </c>
      <c r="J6794" s="1142" t="str">
        <f t="shared" si="213"/>
        <v>03.11.01.04.004 Bangunan Gedung Instalasi lain-lain</v>
      </c>
    </row>
    <row r="6795" spans="1:10" x14ac:dyDescent="0.25">
      <c r="A6795" s="1142">
        <v>3</v>
      </c>
      <c r="B6795" s="1142">
        <v>11</v>
      </c>
      <c r="C6795" s="1142">
        <v>1</v>
      </c>
      <c r="D6795" s="1142">
        <v>5</v>
      </c>
      <c r="E6795" s="1142">
        <v>1</v>
      </c>
      <c r="F6795" s="1143" t="str">
        <f t="shared" si="212"/>
        <v>03.11.01.05.001</v>
      </c>
      <c r="G6795" s="1144"/>
      <c r="H6795" s="1142" t="s">
        <v>7140</v>
      </c>
      <c r="J6795" s="1142" t="str">
        <f t="shared" si="213"/>
        <v>03.11.01.05.001 Bangunan Gedung Laboratorium Permanen</v>
      </c>
    </row>
    <row r="6796" spans="1:10" x14ac:dyDescent="0.25">
      <c r="A6796" s="1142">
        <v>3</v>
      </c>
      <c r="B6796" s="1142">
        <v>11</v>
      </c>
      <c r="C6796" s="1142">
        <v>1</v>
      </c>
      <c r="D6796" s="1142">
        <v>5</v>
      </c>
      <c r="E6796" s="1142">
        <v>2</v>
      </c>
      <c r="F6796" s="1143" t="str">
        <f t="shared" si="212"/>
        <v>03.11.01.05.002</v>
      </c>
      <c r="G6796" s="1144"/>
      <c r="H6796" s="1142" t="s">
        <v>7141</v>
      </c>
      <c r="J6796" s="1142" t="str">
        <f t="shared" si="213"/>
        <v>03.11.01.05.002 Bangunan Gedung Laboratorium Semi Permanen</v>
      </c>
    </row>
    <row r="6797" spans="1:10" x14ac:dyDescent="0.25">
      <c r="A6797" s="1142">
        <v>3</v>
      </c>
      <c r="B6797" s="1142">
        <v>11</v>
      </c>
      <c r="C6797" s="1142">
        <v>1</v>
      </c>
      <c r="D6797" s="1142">
        <v>5</v>
      </c>
      <c r="E6797" s="1142">
        <v>3</v>
      </c>
      <c r="F6797" s="1143" t="str">
        <f t="shared" si="212"/>
        <v>03.11.01.05.003</v>
      </c>
      <c r="G6797" s="1144"/>
      <c r="H6797" s="1142" t="s">
        <v>7142</v>
      </c>
      <c r="J6797" s="1142" t="str">
        <f t="shared" si="213"/>
        <v>03.11.01.05.003 Bangunan Gedung Laboratorium Darurat</v>
      </c>
    </row>
    <row r="6798" spans="1:10" x14ac:dyDescent="0.25">
      <c r="A6798" s="1142">
        <v>3</v>
      </c>
      <c r="B6798" s="1142">
        <v>11</v>
      </c>
      <c r="C6798" s="1142">
        <v>1</v>
      </c>
      <c r="D6798" s="1142">
        <v>5</v>
      </c>
      <c r="E6798" s="1142">
        <v>4</v>
      </c>
      <c r="F6798" s="1143" t="str">
        <f t="shared" si="212"/>
        <v>03.11.01.05.004</v>
      </c>
      <c r="G6798" s="1144"/>
      <c r="H6798" s="1142" t="s">
        <v>7143</v>
      </c>
      <c r="J6798" s="1142" t="str">
        <f t="shared" si="213"/>
        <v>03.11.01.05.004 Bangunan Gedung Laboratorium Lain-lain</v>
      </c>
    </row>
    <row r="6799" spans="1:10" x14ac:dyDescent="0.25">
      <c r="A6799" s="1142">
        <v>3</v>
      </c>
      <c r="B6799" s="1142">
        <v>11</v>
      </c>
      <c r="C6799" s="1142">
        <v>1</v>
      </c>
      <c r="D6799" s="1142">
        <v>6</v>
      </c>
      <c r="E6799" s="1142">
        <v>1</v>
      </c>
      <c r="F6799" s="1143" t="str">
        <f t="shared" si="212"/>
        <v>03.11.01.06.001</v>
      </c>
      <c r="G6799" s="1144"/>
      <c r="H6799" s="1142" t="s">
        <v>7144</v>
      </c>
      <c r="J6799" s="1142" t="str">
        <f t="shared" si="213"/>
        <v>03.11.01.06.001 Bangunan Rumah Sakit Umum</v>
      </c>
    </row>
    <row r="6800" spans="1:10" x14ac:dyDescent="0.25">
      <c r="A6800" s="1142">
        <v>3</v>
      </c>
      <c r="B6800" s="1142">
        <v>11</v>
      </c>
      <c r="C6800" s="1142">
        <v>1</v>
      </c>
      <c r="D6800" s="1142">
        <v>6</v>
      </c>
      <c r="E6800" s="1142">
        <v>2</v>
      </c>
      <c r="F6800" s="1143" t="str">
        <f t="shared" si="212"/>
        <v>03.11.01.06.002</v>
      </c>
      <c r="G6800" s="1144"/>
      <c r="H6800" s="1142" t="s">
        <v>7145</v>
      </c>
      <c r="J6800" s="1142" t="str">
        <f t="shared" si="213"/>
        <v>03.11.01.06.002 Bangunan Rumah Sakit Khusus</v>
      </c>
    </row>
    <row r="6801" spans="1:10" x14ac:dyDescent="0.25">
      <c r="A6801" s="1142">
        <v>3</v>
      </c>
      <c r="B6801" s="1142">
        <v>11</v>
      </c>
      <c r="C6801" s="1142">
        <v>1</v>
      </c>
      <c r="D6801" s="1142">
        <v>6</v>
      </c>
      <c r="E6801" s="1142">
        <v>3</v>
      </c>
      <c r="F6801" s="1143" t="str">
        <f t="shared" si="212"/>
        <v>03.11.01.06.003</v>
      </c>
      <c r="G6801" s="1144"/>
      <c r="H6801" s="1142" t="s">
        <v>7146</v>
      </c>
      <c r="J6801" s="1142" t="str">
        <f t="shared" si="213"/>
        <v>03.11.01.06.003 Bangunan Rumah Sakit Kusta</v>
      </c>
    </row>
    <row r="6802" spans="1:10" x14ac:dyDescent="0.25">
      <c r="A6802" s="1142">
        <v>3</v>
      </c>
      <c r="B6802" s="1142">
        <v>11</v>
      </c>
      <c r="C6802" s="1142">
        <v>1</v>
      </c>
      <c r="D6802" s="1142">
        <v>6</v>
      </c>
      <c r="E6802" s="1142">
        <v>4</v>
      </c>
      <c r="F6802" s="1143" t="str">
        <f t="shared" si="212"/>
        <v>03.11.01.06.004</v>
      </c>
      <c r="G6802" s="1144"/>
      <c r="H6802" s="1142" t="s">
        <v>7147</v>
      </c>
      <c r="J6802" s="1142" t="str">
        <f t="shared" si="213"/>
        <v>03.11.01.06.004 Bangunan Rumah Sakit Jiwa</v>
      </c>
    </row>
    <row r="6803" spans="1:10" x14ac:dyDescent="0.25">
      <c r="A6803" s="1142">
        <v>3</v>
      </c>
      <c r="B6803" s="1142">
        <v>11</v>
      </c>
      <c r="C6803" s="1142">
        <v>1</v>
      </c>
      <c r="D6803" s="1142">
        <v>6</v>
      </c>
      <c r="E6803" s="1142">
        <v>5</v>
      </c>
      <c r="F6803" s="1143" t="str">
        <f t="shared" si="212"/>
        <v>03.11.01.06.005</v>
      </c>
      <c r="G6803" s="1144"/>
      <c r="H6803" s="1142" t="s">
        <v>7148</v>
      </c>
      <c r="J6803" s="1142" t="str">
        <f t="shared" si="213"/>
        <v>03.11.01.06.005 Bangunan Rumah Sakit Paru-paru</v>
      </c>
    </row>
    <row r="6804" spans="1:10" x14ac:dyDescent="0.25">
      <c r="A6804" s="1142">
        <v>3</v>
      </c>
      <c r="B6804" s="1142">
        <v>11</v>
      </c>
      <c r="C6804" s="1142">
        <v>1</v>
      </c>
      <c r="D6804" s="1142">
        <v>6</v>
      </c>
      <c r="E6804" s="1142">
        <v>6</v>
      </c>
      <c r="F6804" s="1143" t="str">
        <f t="shared" si="212"/>
        <v>03.11.01.06.006</v>
      </c>
      <c r="G6804" s="1144"/>
      <c r="H6804" s="1142" t="s">
        <v>7149</v>
      </c>
      <c r="J6804" s="1142" t="str">
        <f t="shared" si="213"/>
        <v>03.11.01.06.006 Bangunan Rumah Sakit Gigi</v>
      </c>
    </row>
    <row r="6805" spans="1:10" x14ac:dyDescent="0.25">
      <c r="A6805" s="1142">
        <v>3</v>
      </c>
      <c r="B6805" s="1142">
        <v>11</v>
      </c>
      <c r="C6805" s="1142">
        <v>1</v>
      </c>
      <c r="D6805" s="1142">
        <v>6</v>
      </c>
      <c r="E6805" s="1142">
        <v>7</v>
      </c>
      <c r="F6805" s="1143" t="str">
        <f t="shared" si="212"/>
        <v>03.11.01.06.007</v>
      </c>
      <c r="G6805" s="1144"/>
      <c r="H6805" s="1142" t="s">
        <v>7150</v>
      </c>
      <c r="J6805" s="1142" t="str">
        <f t="shared" si="213"/>
        <v>03.11.01.06.007 Bangunan Rumah Sakit Jantung</v>
      </c>
    </row>
    <row r="6806" spans="1:10" x14ac:dyDescent="0.25">
      <c r="A6806" s="1142">
        <v>3</v>
      </c>
      <c r="B6806" s="1142">
        <v>11</v>
      </c>
      <c r="C6806" s="1142">
        <v>1</v>
      </c>
      <c r="D6806" s="1142">
        <v>6</v>
      </c>
      <c r="E6806" s="1142">
        <v>8</v>
      </c>
      <c r="F6806" s="1143" t="str">
        <f t="shared" si="212"/>
        <v>03.11.01.06.008</v>
      </c>
      <c r="G6806" s="1144"/>
      <c r="H6806" s="1142" t="s">
        <v>7151</v>
      </c>
      <c r="J6806" s="1142" t="str">
        <f t="shared" si="213"/>
        <v>03.11.01.06.008 Bangunan Rumah Sakit Kanker</v>
      </c>
    </row>
    <row r="6807" spans="1:10" x14ac:dyDescent="0.25">
      <c r="A6807" s="1142">
        <v>3</v>
      </c>
      <c r="B6807" s="1142">
        <v>11</v>
      </c>
      <c r="C6807" s="1142">
        <v>1</v>
      </c>
      <c r="D6807" s="1142">
        <v>6</v>
      </c>
      <c r="E6807" s="1142">
        <v>9</v>
      </c>
      <c r="F6807" s="1143" t="str">
        <f t="shared" si="212"/>
        <v>03.11.01.06.009</v>
      </c>
      <c r="G6807" s="1144"/>
      <c r="H6807" s="1142" t="s">
        <v>7152</v>
      </c>
      <c r="J6807" s="1142" t="str">
        <f t="shared" si="213"/>
        <v>03.11.01.06.009 Bangunan Rumah Sakit Bersalin</v>
      </c>
    </row>
    <row r="6808" spans="1:10" x14ac:dyDescent="0.25">
      <c r="A6808" s="1142">
        <v>3</v>
      </c>
      <c r="B6808" s="1142">
        <v>11</v>
      </c>
      <c r="C6808" s="1142">
        <v>1</v>
      </c>
      <c r="D6808" s="1142">
        <v>6</v>
      </c>
      <c r="E6808" s="1142">
        <v>10</v>
      </c>
      <c r="F6808" s="1143" t="str">
        <f t="shared" si="212"/>
        <v>03.11.01.06.010</v>
      </c>
      <c r="G6808" s="1144"/>
      <c r="H6808" s="1142" t="s">
        <v>7153</v>
      </c>
      <c r="J6808" s="1142" t="str">
        <f t="shared" si="213"/>
        <v>03.11.01.06.010 Bangunan Klinik/Puskesmas/Laboratorium</v>
      </c>
    </row>
    <row r="6809" spans="1:10" x14ac:dyDescent="0.25">
      <c r="A6809" s="1142">
        <v>3</v>
      </c>
      <c r="B6809" s="1142">
        <v>11</v>
      </c>
      <c r="C6809" s="1142">
        <v>1</v>
      </c>
      <c r="D6809" s="1142">
        <v>6</v>
      </c>
      <c r="E6809" s="1142">
        <v>11</v>
      </c>
      <c r="F6809" s="1143" t="str">
        <f t="shared" si="212"/>
        <v>03.11.01.06.011</v>
      </c>
      <c r="G6809" s="1144"/>
      <c r="H6809" s="1142" t="s">
        <v>7154</v>
      </c>
      <c r="J6809" s="1142" t="str">
        <f t="shared" si="213"/>
        <v>03.11.01.06.011 Bangunan Rumah Sakit Hewan</v>
      </c>
    </row>
    <row r="6810" spans="1:10" x14ac:dyDescent="0.25">
      <c r="A6810" s="1142">
        <v>3</v>
      </c>
      <c r="B6810" s="1142">
        <v>11</v>
      </c>
      <c r="C6810" s="1142">
        <v>1</v>
      </c>
      <c r="D6810" s="1142">
        <v>6</v>
      </c>
      <c r="E6810" s="1142">
        <v>12</v>
      </c>
      <c r="F6810" s="1143" t="str">
        <f t="shared" si="212"/>
        <v>03.11.01.06.012</v>
      </c>
      <c r="G6810" s="1144"/>
      <c r="H6810" s="1142" t="s">
        <v>7155</v>
      </c>
      <c r="J6810" s="1142" t="str">
        <f t="shared" si="213"/>
        <v>03.11.01.06.012 Bangunan Kesehatan Lain-lain</v>
      </c>
    </row>
    <row r="6811" spans="1:10" x14ac:dyDescent="0.25">
      <c r="A6811" s="1142">
        <v>3</v>
      </c>
      <c r="B6811" s="1142">
        <v>11</v>
      </c>
      <c r="C6811" s="1142">
        <v>1</v>
      </c>
      <c r="D6811" s="1142">
        <v>7</v>
      </c>
      <c r="E6811" s="1142">
        <v>1</v>
      </c>
      <c r="F6811" s="1143" t="str">
        <f t="shared" si="212"/>
        <v>03.11.01.07.001</v>
      </c>
      <c r="G6811" s="1144"/>
      <c r="H6811" s="1142" t="s">
        <v>7156</v>
      </c>
      <c r="J6811" s="1142" t="str">
        <f t="shared" si="213"/>
        <v>03.11.01.07.001 Bangunan Oceanarium/Opservatorium Permanen</v>
      </c>
    </row>
    <row r="6812" spans="1:10" x14ac:dyDescent="0.25">
      <c r="A6812" s="1142">
        <v>3</v>
      </c>
      <c r="B6812" s="1142">
        <v>11</v>
      </c>
      <c r="C6812" s="1142">
        <v>1</v>
      </c>
      <c r="D6812" s="1142">
        <v>7</v>
      </c>
      <c r="E6812" s="1142">
        <v>2</v>
      </c>
      <c r="F6812" s="1143" t="str">
        <f t="shared" si="212"/>
        <v>03.11.01.07.002</v>
      </c>
      <c r="G6812" s="1144"/>
      <c r="H6812" s="1142" t="s">
        <v>7157</v>
      </c>
      <c r="J6812" s="1142" t="str">
        <f t="shared" si="213"/>
        <v>03.11.01.07.002 Bangunan Oceanarium/Opservatorium Semi Permanen</v>
      </c>
    </row>
    <row r="6813" spans="1:10" x14ac:dyDescent="0.25">
      <c r="A6813" s="1142">
        <v>3</v>
      </c>
      <c r="B6813" s="1142">
        <v>11</v>
      </c>
      <c r="C6813" s="1142">
        <v>1</v>
      </c>
      <c r="D6813" s="1142">
        <v>7</v>
      </c>
      <c r="E6813" s="1142">
        <v>3</v>
      </c>
      <c r="F6813" s="1143" t="str">
        <f t="shared" si="212"/>
        <v>03.11.01.07.003</v>
      </c>
      <c r="G6813" s="1144"/>
      <c r="H6813" s="1142" t="s">
        <v>7158</v>
      </c>
      <c r="J6813" s="1142" t="str">
        <f t="shared" si="213"/>
        <v>03.11.01.07.003 Bangunan Oceanarium/Opservatorium Darurat</v>
      </c>
    </row>
    <row r="6814" spans="1:10" x14ac:dyDescent="0.25">
      <c r="A6814" s="1142">
        <v>3</v>
      </c>
      <c r="B6814" s="1142">
        <v>11</v>
      </c>
      <c r="C6814" s="1142">
        <v>1</v>
      </c>
      <c r="D6814" s="1142">
        <v>7</v>
      </c>
      <c r="E6814" s="1142">
        <v>4</v>
      </c>
      <c r="F6814" s="1143" t="str">
        <f t="shared" si="212"/>
        <v>03.11.01.07.004</v>
      </c>
      <c r="G6814" s="1144"/>
      <c r="H6814" s="1142" t="s">
        <v>7159</v>
      </c>
      <c r="J6814" s="1142" t="str">
        <f t="shared" si="213"/>
        <v>03.11.01.07.004 Bangunan Oceanarium Lain-lain</v>
      </c>
    </row>
    <row r="6815" spans="1:10" x14ac:dyDescent="0.25">
      <c r="A6815" s="1142">
        <v>3</v>
      </c>
      <c r="B6815" s="1142">
        <v>11</v>
      </c>
      <c r="C6815" s="1142">
        <v>1</v>
      </c>
      <c r="D6815" s="1142">
        <v>8</v>
      </c>
      <c r="E6815" s="1142">
        <v>1</v>
      </c>
      <c r="F6815" s="1143" t="str">
        <f t="shared" si="212"/>
        <v>03.11.01.08.001</v>
      </c>
      <c r="G6815" s="1144"/>
      <c r="H6815" s="1142" t="s">
        <v>7160</v>
      </c>
      <c r="J6815" s="1142" t="str">
        <f t="shared" si="213"/>
        <v>03.11.01.08.001 Bangunan Gedung Tempat Ibadah Permanen</v>
      </c>
    </row>
    <row r="6816" spans="1:10" x14ac:dyDescent="0.25">
      <c r="A6816" s="1142">
        <v>3</v>
      </c>
      <c r="B6816" s="1142">
        <v>11</v>
      </c>
      <c r="C6816" s="1142">
        <v>1</v>
      </c>
      <c r="D6816" s="1142">
        <v>8</v>
      </c>
      <c r="E6816" s="1142">
        <v>2</v>
      </c>
      <c r="F6816" s="1143" t="str">
        <f t="shared" si="212"/>
        <v>03.11.01.08.002</v>
      </c>
      <c r="G6816" s="1144"/>
      <c r="H6816" s="1142" t="s">
        <v>7161</v>
      </c>
      <c r="J6816" s="1142" t="str">
        <f t="shared" si="213"/>
        <v>03.11.01.08.002 Bangunan Gedung Tempat Ibadah Semi Permanen</v>
      </c>
    </row>
    <row r="6817" spans="1:10" x14ac:dyDescent="0.25">
      <c r="A6817" s="1142">
        <v>3</v>
      </c>
      <c r="B6817" s="1142">
        <v>11</v>
      </c>
      <c r="C6817" s="1142">
        <v>1</v>
      </c>
      <c r="D6817" s="1142">
        <v>8</v>
      </c>
      <c r="E6817" s="1142">
        <v>3</v>
      </c>
      <c r="F6817" s="1143" t="str">
        <f t="shared" si="212"/>
        <v>03.11.01.08.003</v>
      </c>
      <c r="G6817" s="1144"/>
      <c r="H6817" s="1142" t="s">
        <v>7162</v>
      </c>
      <c r="J6817" s="1142" t="str">
        <f t="shared" si="213"/>
        <v>03.11.01.08.003 Bangunan Gedung Tempat Ibadah Darurat</v>
      </c>
    </row>
    <row r="6818" spans="1:10" x14ac:dyDescent="0.25">
      <c r="A6818" s="1142">
        <v>3</v>
      </c>
      <c r="B6818" s="1142">
        <v>11</v>
      </c>
      <c r="C6818" s="1142">
        <v>1</v>
      </c>
      <c r="D6818" s="1142">
        <v>8</v>
      </c>
      <c r="E6818" s="1142">
        <v>4</v>
      </c>
      <c r="F6818" s="1143" t="str">
        <f t="shared" si="212"/>
        <v>03.11.01.08.004</v>
      </c>
      <c r="G6818" s="1144"/>
      <c r="H6818" s="1142" t="s">
        <v>7163</v>
      </c>
      <c r="J6818" s="1142" t="str">
        <f t="shared" si="213"/>
        <v>03.11.01.08.004 Bangunan Tempat Ibadah Lain-lain</v>
      </c>
    </row>
    <row r="6819" spans="1:10" x14ac:dyDescent="0.25">
      <c r="A6819" s="1142">
        <v>3</v>
      </c>
      <c r="B6819" s="1142">
        <v>11</v>
      </c>
      <c r="C6819" s="1142">
        <v>1</v>
      </c>
      <c r="D6819" s="1142">
        <v>9</v>
      </c>
      <c r="E6819" s="1142">
        <v>1</v>
      </c>
      <c r="F6819" s="1143" t="str">
        <f t="shared" si="212"/>
        <v>03.11.01.09.001</v>
      </c>
      <c r="G6819" s="1144"/>
      <c r="H6819" s="1142" t="s">
        <v>7164</v>
      </c>
      <c r="J6819" s="1142" t="str">
        <f t="shared" si="213"/>
        <v>03.11.01.09.001 Bangunan Gedung Tempat Pertemuan Permanen</v>
      </c>
    </row>
    <row r="6820" spans="1:10" x14ac:dyDescent="0.25">
      <c r="A6820" s="1142">
        <v>3</v>
      </c>
      <c r="B6820" s="1142">
        <v>11</v>
      </c>
      <c r="C6820" s="1142">
        <v>1</v>
      </c>
      <c r="D6820" s="1142">
        <v>9</v>
      </c>
      <c r="E6820" s="1142">
        <v>2</v>
      </c>
      <c r="F6820" s="1143" t="str">
        <f t="shared" si="212"/>
        <v>03.11.01.09.002</v>
      </c>
      <c r="G6820" s="1144"/>
      <c r="H6820" s="1142" t="s">
        <v>7165</v>
      </c>
      <c r="J6820" s="1142" t="str">
        <f t="shared" si="213"/>
        <v>03.11.01.09.002 Bangunan Gedung Tempat Pertemuan Semi Permanen</v>
      </c>
    </row>
    <row r="6821" spans="1:10" x14ac:dyDescent="0.25">
      <c r="A6821" s="1142">
        <v>3</v>
      </c>
      <c r="B6821" s="1142">
        <v>11</v>
      </c>
      <c r="C6821" s="1142">
        <v>1</v>
      </c>
      <c r="D6821" s="1142">
        <v>9</v>
      </c>
      <c r="E6821" s="1142">
        <v>3</v>
      </c>
      <c r="F6821" s="1143" t="str">
        <f t="shared" si="212"/>
        <v>03.11.01.09.003</v>
      </c>
      <c r="G6821" s="1144"/>
      <c r="H6821" s="1142" t="s">
        <v>7166</v>
      </c>
      <c r="J6821" s="1142" t="str">
        <f t="shared" si="213"/>
        <v>03.11.01.09.003 Bangunan Gedung Tempat Pertemuan Darurat</v>
      </c>
    </row>
    <row r="6822" spans="1:10" x14ac:dyDescent="0.25">
      <c r="A6822" s="1142">
        <v>3</v>
      </c>
      <c r="B6822" s="1142">
        <v>11</v>
      </c>
      <c r="C6822" s="1142">
        <v>1</v>
      </c>
      <c r="D6822" s="1142">
        <v>9</v>
      </c>
      <c r="E6822" s="1142">
        <v>4</v>
      </c>
      <c r="F6822" s="1143" t="str">
        <f t="shared" si="212"/>
        <v>03.11.01.09.004</v>
      </c>
      <c r="G6822" s="1144"/>
      <c r="H6822" s="1142" t="s">
        <v>7167</v>
      </c>
      <c r="J6822" s="1142" t="str">
        <f t="shared" si="213"/>
        <v>03.11.01.09.004 Bangunan Gedung Hiburan/Kesenian Permanen</v>
      </c>
    </row>
    <row r="6823" spans="1:10" x14ac:dyDescent="0.25">
      <c r="A6823" s="1142">
        <v>3</v>
      </c>
      <c r="B6823" s="1142">
        <v>11</v>
      </c>
      <c r="C6823" s="1142">
        <v>1</v>
      </c>
      <c r="D6823" s="1142">
        <v>9</v>
      </c>
      <c r="E6823" s="1142">
        <v>5</v>
      </c>
      <c r="F6823" s="1143" t="str">
        <f t="shared" si="212"/>
        <v>03.11.01.09.005</v>
      </c>
      <c r="G6823" s="1144"/>
      <c r="H6823" s="1142" t="s">
        <v>7168</v>
      </c>
      <c r="J6823" s="1142" t="str">
        <f t="shared" si="213"/>
        <v>03.11.01.09.005 Bangunan Gedung Hiburan/Kesenian Semi Permanen</v>
      </c>
    </row>
    <row r="6824" spans="1:10" x14ac:dyDescent="0.25">
      <c r="A6824" s="1142">
        <v>3</v>
      </c>
      <c r="B6824" s="1142">
        <v>11</v>
      </c>
      <c r="C6824" s="1142">
        <v>1</v>
      </c>
      <c r="D6824" s="1142">
        <v>9</v>
      </c>
      <c r="E6824" s="1142">
        <v>6</v>
      </c>
      <c r="F6824" s="1143" t="str">
        <f t="shared" si="212"/>
        <v>03.11.01.09.006</v>
      </c>
      <c r="G6824" s="1144"/>
      <c r="H6824" s="1142" t="s">
        <v>7169</v>
      </c>
      <c r="J6824" s="1142" t="str">
        <f t="shared" si="213"/>
        <v>03.11.01.09.006 Bangunan Gedung Hiburan/Kesenian Darurat</v>
      </c>
    </row>
    <row r="6825" spans="1:10" x14ac:dyDescent="0.25">
      <c r="A6825" s="1142">
        <v>3</v>
      </c>
      <c r="B6825" s="1142">
        <v>11</v>
      </c>
      <c r="C6825" s="1142">
        <v>1</v>
      </c>
      <c r="D6825" s="1142">
        <v>9</v>
      </c>
      <c r="E6825" s="1142">
        <v>7</v>
      </c>
      <c r="F6825" s="1143" t="str">
        <f t="shared" si="212"/>
        <v>03.11.01.09.007</v>
      </c>
      <c r="G6825" s="1144"/>
      <c r="H6825" s="1142" t="s">
        <v>7170</v>
      </c>
      <c r="J6825" s="1142" t="str">
        <f t="shared" si="213"/>
        <v>03.11.01.09.007 Bangunan Tempat Pertemuan Lain-lain</v>
      </c>
    </row>
    <row r="6826" spans="1:10" x14ac:dyDescent="0.25">
      <c r="A6826" s="1142">
        <v>3</v>
      </c>
      <c r="B6826" s="1142">
        <v>11</v>
      </c>
      <c r="C6826" s="1142">
        <v>1</v>
      </c>
      <c r="D6826" s="1142">
        <v>10</v>
      </c>
      <c r="E6826" s="1142">
        <v>1</v>
      </c>
      <c r="F6826" s="1143" t="str">
        <f t="shared" si="212"/>
        <v>03.11.01.10.001</v>
      </c>
      <c r="G6826" s="1144"/>
      <c r="H6826" s="1142" t="s">
        <v>7171</v>
      </c>
      <c r="J6826" s="1142" t="str">
        <f t="shared" si="213"/>
        <v>03.11.01.10.001 Bangunan Gedung Tempat Pendidikan Permanen</v>
      </c>
    </row>
    <row r="6827" spans="1:10" x14ac:dyDescent="0.25">
      <c r="A6827" s="1142">
        <v>3</v>
      </c>
      <c r="B6827" s="1142">
        <v>11</v>
      </c>
      <c r="C6827" s="1142">
        <v>1</v>
      </c>
      <c r="D6827" s="1142">
        <v>10</v>
      </c>
      <c r="E6827" s="1142">
        <v>2</v>
      </c>
      <c r="F6827" s="1143" t="str">
        <f t="shared" si="212"/>
        <v>03.11.01.10.002</v>
      </c>
      <c r="G6827" s="1144"/>
      <c r="H6827" s="1142" t="s">
        <v>7172</v>
      </c>
      <c r="J6827" s="1142" t="str">
        <f t="shared" si="213"/>
        <v>03.11.01.10.002 Bangunan Gedung Tempat Pendidikan Semi Permanen</v>
      </c>
    </row>
    <row r="6828" spans="1:10" x14ac:dyDescent="0.25">
      <c r="A6828" s="1142">
        <v>3</v>
      </c>
      <c r="B6828" s="1142">
        <v>11</v>
      </c>
      <c r="C6828" s="1142">
        <v>1</v>
      </c>
      <c r="D6828" s="1142">
        <v>10</v>
      </c>
      <c r="E6828" s="1142">
        <v>3</v>
      </c>
      <c r="F6828" s="1143" t="str">
        <f t="shared" si="212"/>
        <v>03.11.01.10.003</v>
      </c>
      <c r="G6828" s="1144"/>
      <c r="H6828" s="1142" t="s">
        <v>7173</v>
      </c>
      <c r="J6828" s="1142" t="str">
        <f t="shared" si="213"/>
        <v>03.11.01.10.003 Bangunan Gedung Tempat Pendidikan Darurat</v>
      </c>
    </row>
    <row r="6829" spans="1:10" x14ac:dyDescent="0.25">
      <c r="A6829" s="1142">
        <v>3</v>
      </c>
      <c r="B6829" s="1142">
        <v>11</v>
      </c>
      <c r="C6829" s="1142">
        <v>1</v>
      </c>
      <c r="D6829" s="1142">
        <v>10</v>
      </c>
      <c r="E6829" s="1142">
        <v>4</v>
      </c>
      <c r="F6829" s="1143" t="str">
        <f t="shared" si="212"/>
        <v>03.11.01.10.004</v>
      </c>
      <c r="G6829" s="1144"/>
      <c r="H6829" s="1142" t="s">
        <v>7174</v>
      </c>
      <c r="J6829" s="1142" t="str">
        <f t="shared" si="213"/>
        <v>03.11.01.10.004 Bangunan Tmpt Pendidikan Lain-lain</v>
      </c>
    </row>
    <row r="6830" spans="1:10" x14ac:dyDescent="0.25">
      <c r="A6830" s="1142">
        <v>3</v>
      </c>
      <c r="B6830" s="1142">
        <v>11</v>
      </c>
      <c r="C6830" s="1142">
        <v>1</v>
      </c>
      <c r="D6830" s="1142">
        <v>10</v>
      </c>
      <c r="E6830" s="1142">
        <v>5</v>
      </c>
      <c r="F6830" s="1143" t="str">
        <f t="shared" si="212"/>
        <v>03.11.01.10.005</v>
      </c>
      <c r="G6830" s="1144"/>
      <c r="H6830" s="1142" t="s">
        <v>7175</v>
      </c>
      <c r="J6830" s="1142" t="str">
        <f t="shared" si="213"/>
        <v>03.11.01.10.005 Bangunan Kamar Mandi</v>
      </c>
    </row>
    <row r="6831" spans="1:10" x14ac:dyDescent="0.25">
      <c r="A6831" s="1142">
        <v>3</v>
      </c>
      <c r="B6831" s="1142">
        <v>11</v>
      </c>
      <c r="C6831" s="1142">
        <v>1</v>
      </c>
      <c r="D6831" s="1142">
        <v>11</v>
      </c>
      <c r="E6831" s="1142">
        <v>1</v>
      </c>
      <c r="F6831" s="1143" t="str">
        <f t="shared" si="212"/>
        <v>03.11.01.11.001</v>
      </c>
      <c r="G6831" s="1144"/>
      <c r="H6831" s="1142" t="s">
        <v>7176</v>
      </c>
      <c r="J6831" s="1142" t="str">
        <f t="shared" si="213"/>
        <v>03.11.01.11.001 Bangunan Gedung Olah Raga Tertutup Permanen</v>
      </c>
    </row>
    <row r="6832" spans="1:10" x14ac:dyDescent="0.25">
      <c r="A6832" s="1142">
        <v>3</v>
      </c>
      <c r="B6832" s="1142">
        <v>11</v>
      </c>
      <c r="C6832" s="1142">
        <v>1</v>
      </c>
      <c r="D6832" s="1142">
        <v>11</v>
      </c>
      <c r="E6832" s="1142">
        <v>2</v>
      </c>
      <c r="F6832" s="1143" t="str">
        <f t="shared" si="212"/>
        <v>03.11.01.11.002</v>
      </c>
      <c r="G6832" s="1144"/>
      <c r="H6832" s="1142" t="s">
        <v>7177</v>
      </c>
      <c r="J6832" s="1142" t="str">
        <f t="shared" si="213"/>
        <v>03.11.01.11.002 Bangunan Gedung Olah Raga Tertutup Semi Permanen</v>
      </c>
    </row>
    <row r="6833" spans="1:10" x14ac:dyDescent="0.25">
      <c r="A6833" s="1142">
        <v>3</v>
      </c>
      <c r="B6833" s="1142">
        <v>11</v>
      </c>
      <c r="C6833" s="1142">
        <v>1</v>
      </c>
      <c r="D6833" s="1142">
        <v>11</v>
      </c>
      <c r="E6833" s="1142">
        <v>3</v>
      </c>
      <c r="F6833" s="1143" t="str">
        <f t="shared" si="212"/>
        <v>03.11.01.11.003</v>
      </c>
      <c r="G6833" s="1144"/>
      <c r="H6833" s="1142" t="s">
        <v>7178</v>
      </c>
      <c r="J6833" s="1142" t="str">
        <f t="shared" si="213"/>
        <v>03.11.01.11.003 Bangunan Gedung Olah Raga Tertutup Darurat</v>
      </c>
    </row>
    <row r="6834" spans="1:10" x14ac:dyDescent="0.25">
      <c r="A6834" s="1142">
        <v>3</v>
      </c>
      <c r="B6834" s="1142">
        <v>11</v>
      </c>
      <c r="C6834" s="1142">
        <v>1</v>
      </c>
      <c r="D6834" s="1142">
        <v>11</v>
      </c>
      <c r="E6834" s="1142">
        <v>4</v>
      </c>
      <c r="F6834" s="1143" t="str">
        <f t="shared" si="212"/>
        <v>03.11.01.11.004</v>
      </c>
      <c r="G6834" s="1144"/>
      <c r="H6834" s="1142" t="s">
        <v>7179</v>
      </c>
      <c r="J6834" s="1142" t="str">
        <f t="shared" si="213"/>
        <v>03.11.01.11.004 Bangunan Gedung Olah Raga Terbuka Permanen</v>
      </c>
    </row>
    <row r="6835" spans="1:10" x14ac:dyDescent="0.25">
      <c r="A6835" s="1142">
        <v>3</v>
      </c>
      <c r="B6835" s="1142">
        <v>11</v>
      </c>
      <c r="C6835" s="1142">
        <v>1</v>
      </c>
      <c r="D6835" s="1142">
        <v>11</v>
      </c>
      <c r="E6835" s="1142">
        <v>5</v>
      </c>
      <c r="F6835" s="1143" t="str">
        <f t="shared" si="212"/>
        <v>03.11.01.11.005</v>
      </c>
      <c r="G6835" s="1144"/>
      <c r="H6835" s="1142" t="s">
        <v>7180</v>
      </c>
      <c r="J6835" s="1142" t="str">
        <f t="shared" si="213"/>
        <v>03.11.01.11.005 Bangunan Gedung Olah Raga Terbuka Semi Permanen</v>
      </c>
    </row>
    <row r="6836" spans="1:10" x14ac:dyDescent="0.25">
      <c r="A6836" s="1142">
        <v>3</v>
      </c>
      <c r="B6836" s="1142">
        <v>11</v>
      </c>
      <c r="C6836" s="1142">
        <v>1</v>
      </c>
      <c r="D6836" s="1142">
        <v>11</v>
      </c>
      <c r="E6836" s="1142">
        <v>6</v>
      </c>
      <c r="F6836" s="1143" t="str">
        <f t="shared" si="212"/>
        <v>03.11.01.11.006</v>
      </c>
      <c r="G6836" s="1144"/>
      <c r="H6836" s="1142" t="s">
        <v>7181</v>
      </c>
      <c r="J6836" s="1142" t="str">
        <f t="shared" si="213"/>
        <v>03.11.01.11.006 Bangunan Gedung Olah Raga Terbuka Darurat</v>
      </c>
    </row>
    <row r="6837" spans="1:10" x14ac:dyDescent="0.25">
      <c r="A6837" s="1142">
        <v>3</v>
      </c>
      <c r="B6837" s="1142">
        <v>11</v>
      </c>
      <c r="C6837" s="1142">
        <v>1</v>
      </c>
      <c r="D6837" s="1142">
        <v>11</v>
      </c>
      <c r="E6837" s="1142">
        <v>7</v>
      </c>
      <c r="F6837" s="1143" t="str">
        <f t="shared" si="212"/>
        <v>03.11.01.11.007</v>
      </c>
      <c r="G6837" s="1144"/>
      <c r="H6837" s="1142" t="s">
        <v>7182</v>
      </c>
      <c r="J6837" s="1142" t="str">
        <f t="shared" si="213"/>
        <v>03.11.01.11.007 Bangunan Gedung Tempat OR Lain-lain</v>
      </c>
    </row>
    <row r="6838" spans="1:10" x14ac:dyDescent="0.25">
      <c r="A6838" s="1142">
        <v>3</v>
      </c>
      <c r="B6838" s="1142">
        <v>11</v>
      </c>
      <c r="C6838" s="1142">
        <v>1</v>
      </c>
      <c r="D6838" s="1142">
        <v>12</v>
      </c>
      <c r="E6838" s="1142">
        <v>1</v>
      </c>
      <c r="F6838" s="1143" t="str">
        <f t="shared" si="212"/>
        <v>03.11.01.12.001</v>
      </c>
      <c r="G6838" s="1144"/>
      <c r="H6838" s="1142" t="s">
        <v>7183</v>
      </c>
      <c r="J6838" s="1142" t="str">
        <f t="shared" si="213"/>
        <v>03.11.01.12.001 Gedung Pertokoan/Koperasi Pasar Permanen</v>
      </c>
    </row>
    <row r="6839" spans="1:10" x14ac:dyDescent="0.25">
      <c r="A6839" s="1142">
        <v>3</v>
      </c>
      <c r="B6839" s="1142">
        <v>11</v>
      </c>
      <c r="C6839" s="1142">
        <v>1</v>
      </c>
      <c r="D6839" s="1142">
        <v>12</v>
      </c>
      <c r="E6839" s="1142">
        <v>2</v>
      </c>
      <c r="F6839" s="1143" t="str">
        <f t="shared" si="212"/>
        <v>03.11.01.12.002</v>
      </c>
      <c r="G6839" s="1144"/>
      <c r="H6839" s="1142" t="s">
        <v>7184</v>
      </c>
      <c r="J6839" s="1142" t="str">
        <f t="shared" si="213"/>
        <v>03.11.01.12.002 Gedung Pertokoan/Koperasi Pasar Semi Permanen</v>
      </c>
    </row>
    <row r="6840" spans="1:10" x14ac:dyDescent="0.25">
      <c r="A6840" s="1142">
        <v>3</v>
      </c>
      <c r="B6840" s="1142">
        <v>11</v>
      </c>
      <c r="C6840" s="1142">
        <v>1</v>
      </c>
      <c r="D6840" s="1142">
        <v>12</v>
      </c>
      <c r="E6840" s="1142">
        <v>3</v>
      </c>
      <c r="F6840" s="1143" t="str">
        <f t="shared" si="212"/>
        <v>03.11.01.12.003</v>
      </c>
      <c r="G6840" s="1144"/>
      <c r="H6840" s="1142" t="s">
        <v>7185</v>
      </c>
      <c r="J6840" s="1142" t="str">
        <f t="shared" si="213"/>
        <v>03.11.01.12.003 Gedung Pertokoan/Koperasi Pasar Darurat</v>
      </c>
    </row>
    <row r="6841" spans="1:10" x14ac:dyDescent="0.25">
      <c r="A6841" s="1142">
        <v>3</v>
      </c>
      <c r="B6841" s="1142">
        <v>11</v>
      </c>
      <c r="C6841" s="1142">
        <v>1</v>
      </c>
      <c r="D6841" s="1142">
        <v>12</v>
      </c>
      <c r="E6841" s="1142">
        <v>4</v>
      </c>
      <c r="F6841" s="1143" t="str">
        <f t="shared" si="212"/>
        <v>03.11.01.12.004</v>
      </c>
      <c r="G6841" s="1144"/>
      <c r="H6841" s="1142" t="s">
        <v>7186</v>
      </c>
      <c r="J6841" s="1142" t="str">
        <f t="shared" si="213"/>
        <v>03.11.01.12.004 Bangunan Gedung Pertokoan Lain-lain</v>
      </c>
    </row>
    <row r="6842" spans="1:10" x14ac:dyDescent="0.25">
      <c r="A6842" s="1142">
        <v>3</v>
      </c>
      <c r="B6842" s="1142">
        <v>11</v>
      </c>
      <c r="C6842" s="1142">
        <v>1</v>
      </c>
      <c r="D6842" s="1142">
        <v>13</v>
      </c>
      <c r="E6842" s="1142">
        <v>1</v>
      </c>
      <c r="F6842" s="1143" t="str">
        <f t="shared" si="212"/>
        <v>03.11.01.13.001</v>
      </c>
      <c r="G6842" s="1144"/>
      <c r="H6842" s="1142" t="s">
        <v>7187</v>
      </c>
      <c r="J6842" s="1142" t="str">
        <f t="shared" si="213"/>
        <v>03.11.01.13.001 Gedung Pos Jaga Permanen</v>
      </c>
    </row>
    <row r="6843" spans="1:10" x14ac:dyDescent="0.25">
      <c r="A6843" s="1142">
        <v>3</v>
      </c>
      <c r="B6843" s="1142">
        <v>11</v>
      </c>
      <c r="C6843" s="1142">
        <v>1</v>
      </c>
      <c r="D6843" s="1142">
        <v>13</v>
      </c>
      <c r="E6843" s="1142">
        <v>2</v>
      </c>
      <c r="F6843" s="1143" t="str">
        <f t="shared" si="212"/>
        <v>03.11.01.13.002</v>
      </c>
      <c r="G6843" s="1144"/>
      <c r="H6843" s="1142" t="s">
        <v>7188</v>
      </c>
      <c r="J6843" s="1142" t="str">
        <f t="shared" si="213"/>
        <v>03.11.01.13.002 Gedung Pos Jaga Semi Permanen</v>
      </c>
    </row>
    <row r="6844" spans="1:10" x14ac:dyDescent="0.25">
      <c r="A6844" s="1142">
        <v>3</v>
      </c>
      <c r="B6844" s="1142">
        <v>11</v>
      </c>
      <c r="C6844" s="1142">
        <v>1</v>
      </c>
      <c r="D6844" s="1142">
        <v>13</v>
      </c>
      <c r="E6844" s="1142">
        <v>3</v>
      </c>
      <c r="F6844" s="1143" t="str">
        <f t="shared" si="212"/>
        <v>03.11.01.13.003</v>
      </c>
      <c r="G6844" s="1144"/>
      <c r="H6844" s="1142" t="s">
        <v>7189</v>
      </c>
      <c r="J6844" s="1142" t="str">
        <f t="shared" si="213"/>
        <v>03.11.01.13.003 Gedung Pos Jaga Darurat</v>
      </c>
    </row>
    <row r="6845" spans="1:10" x14ac:dyDescent="0.25">
      <c r="A6845" s="1142">
        <v>3</v>
      </c>
      <c r="B6845" s="1142">
        <v>11</v>
      </c>
      <c r="C6845" s="1142">
        <v>1</v>
      </c>
      <c r="D6845" s="1142">
        <v>13</v>
      </c>
      <c r="E6845" s="1142">
        <v>4</v>
      </c>
      <c r="F6845" s="1143" t="str">
        <f t="shared" si="212"/>
        <v>03.11.01.13.004</v>
      </c>
      <c r="G6845" s="1144"/>
      <c r="H6845" s="1142" t="s">
        <v>7190</v>
      </c>
      <c r="J6845" s="1142" t="str">
        <f t="shared" si="213"/>
        <v>03.11.01.13.004 Gedung Menara Peninjau Permanen</v>
      </c>
    </row>
    <row r="6846" spans="1:10" x14ac:dyDescent="0.25">
      <c r="A6846" s="1142">
        <v>3</v>
      </c>
      <c r="B6846" s="1142">
        <v>11</v>
      </c>
      <c r="C6846" s="1142">
        <v>1</v>
      </c>
      <c r="D6846" s="1142">
        <v>13</v>
      </c>
      <c r="E6846" s="1142">
        <v>5</v>
      </c>
      <c r="F6846" s="1143" t="str">
        <f t="shared" si="212"/>
        <v>03.11.01.13.005</v>
      </c>
      <c r="G6846" s="1144"/>
      <c r="H6846" s="1142" t="s">
        <v>7191</v>
      </c>
      <c r="J6846" s="1142" t="str">
        <f t="shared" si="213"/>
        <v>03.11.01.13.005 Gedung Menara Peninjau Semi Permanen</v>
      </c>
    </row>
    <row r="6847" spans="1:10" x14ac:dyDescent="0.25">
      <c r="A6847" s="1142">
        <v>3</v>
      </c>
      <c r="B6847" s="1142">
        <v>11</v>
      </c>
      <c r="C6847" s="1142">
        <v>1</v>
      </c>
      <c r="D6847" s="1142">
        <v>13</v>
      </c>
      <c r="E6847" s="1142">
        <v>6</v>
      </c>
      <c r="F6847" s="1143" t="str">
        <f t="shared" si="212"/>
        <v>03.11.01.13.006</v>
      </c>
      <c r="G6847" s="1144"/>
      <c r="H6847" s="1142" t="s">
        <v>7192</v>
      </c>
      <c r="J6847" s="1142" t="str">
        <f t="shared" si="213"/>
        <v>03.11.01.13.006 Gedung Menara Peninjau Darurat</v>
      </c>
    </row>
    <row r="6848" spans="1:10" x14ac:dyDescent="0.25">
      <c r="A6848" s="1142">
        <v>3</v>
      </c>
      <c r="B6848" s="1142">
        <v>11</v>
      </c>
      <c r="C6848" s="1142">
        <v>1</v>
      </c>
      <c r="D6848" s="1142">
        <v>13</v>
      </c>
      <c r="E6848" s="1142">
        <v>7</v>
      </c>
      <c r="F6848" s="1143" t="str">
        <f t="shared" si="212"/>
        <v>03.11.01.13.007</v>
      </c>
      <c r="G6848" s="1144"/>
      <c r="H6848" s="1142" t="s">
        <v>7193</v>
      </c>
      <c r="J6848" s="1142" t="str">
        <f t="shared" si="213"/>
        <v>03.11.01.13.007 Bangunan Gedung untuk Pos Jaga Lain-lain</v>
      </c>
    </row>
    <row r="6849" spans="1:10" x14ac:dyDescent="0.25">
      <c r="A6849" s="1142">
        <v>3</v>
      </c>
      <c r="B6849" s="1142">
        <v>11</v>
      </c>
      <c r="C6849" s="1142">
        <v>1</v>
      </c>
      <c r="D6849" s="1142">
        <v>14</v>
      </c>
      <c r="E6849" s="1142">
        <v>1</v>
      </c>
      <c r="F6849" s="1143" t="str">
        <f t="shared" si="212"/>
        <v>03.11.01.14.001</v>
      </c>
      <c r="G6849" s="1144"/>
      <c r="H6849" s="1142" t="s">
        <v>7194</v>
      </c>
      <c r="J6849" s="1142" t="str">
        <f t="shared" si="213"/>
        <v>03.11.01.14.001 Gedung Garasi/Pool Permanen</v>
      </c>
    </row>
    <row r="6850" spans="1:10" x14ac:dyDescent="0.25">
      <c r="A6850" s="1142">
        <v>3</v>
      </c>
      <c r="B6850" s="1142">
        <v>11</v>
      </c>
      <c r="C6850" s="1142">
        <v>1</v>
      </c>
      <c r="D6850" s="1142">
        <v>14</v>
      </c>
      <c r="E6850" s="1142">
        <v>2</v>
      </c>
      <c r="F6850" s="1143" t="str">
        <f t="shared" si="212"/>
        <v>03.11.01.14.002</v>
      </c>
      <c r="G6850" s="1144"/>
      <c r="H6850" s="1142" t="s">
        <v>7195</v>
      </c>
      <c r="J6850" s="1142" t="str">
        <f t="shared" si="213"/>
        <v>03.11.01.14.002 Gedung Garasi/Pool Semi Permanen</v>
      </c>
    </row>
    <row r="6851" spans="1:10" x14ac:dyDescent="0.25">
      <c r="A6851" s="1142">
        <v>3</v>
      </c>
      <c r="B6851" s="1142">
        <v>11</v>
      </c>
      <c r="C6851" s="1142">
        <v>1</v>
      </c>
      <c r="D6851" s="1142">
        <v>14</v>
      </c>
      <c r="E6851" s="1142">
        <v>3</v>
      </c>
      <c r="F6851" s="1143" t="str">
        <f t="shared" si="212"/>
        <v>03.11.01.14.003</v>
      </c>
      <c r="G6851" s="1144"/>
      <c r="H6851" s="1142" t="s">
        <v>7196</v>
      </c>
      <c r="J6851" s="1142" t="str">
        <f t="shared" si="213"/>
        <v>03.11.01.14.003 Gedung Garasi/Pool Darurat</v>
      </c>
    </row>
    <row r="6852" spans="1:10" x14ac:dyDescent="0.25">
      <c r="A6852" s="1142">
        <v>3</v>
      </c>
      <c r="B6852" s="1142">
        <v>11</v>
      </c>
      <c r="C6852" s="1142">
        <v>1</v>
      </c>
      <c r="D6852" s="1142">
        <v>14</v>
      </c>
      <c r="E6852" s="1142">
        <v>4</v>
      </c>
      <c r="F6852" s="1143" t="str">
        <f t="shared" ref="F6852:F6915" si="214">IF(A6852&lt;&gt;"",RIGHT("0"&amp;A6852,2)&amp;"."&amp;RIGHT("0"&amp;B6852,2)&amp;"."&amp;RIGHT("0"&amp;C6852,2)&amp;"."&amp;RIGHT("0"&amp;D6852,2)&amp;"."&amp;IF(LEN(E6852)&lt;3,RIGHT("00"&amp;E6852,3),E6852),"")</f>
        <v>03.11.01.14.004</v>
      </c>
      <c r="G6852" s="1144"/>
      <c r="H6852" s="1142" t="s">
        <v>7197</v>
      </c>
      <c r="J6852" s="1142" t="str">
        <f t="shared" ref="J6852:J6915" si="215">F6852&amp;" "&amp;H6852</f>
        <v>03.11.01.14.004 Bangunan Gedung Garasi/Pool Lain-lain</v>
      </c>
    </row>
    <row r="6853" spans="1:10" x14ac:dyDescent="0.25">
      <c r="A6853" s="1142">
        <v>3</v>
      </c>
      <c r="B6853" s="1142">
        <v>11</v>
      </c>
      <c r="C6853" s="1142">
        <v>1</v>
      </c>
      <c r="D6853" s="1142">
        <v>15</v>
      </c>
      <c r="E6853" s="1142">
        <v>1</v>
      </c>
      <c r="F6853" s="1143" t="str">
        <f t="shared" si="214"/>
        <v>03.11.01.15.001</v>
      </c>
      <c r="G6853" s="1144"/>
      <c r="H6853" s="1142" t="s">
        <v>7198</v>
      </c>
      <c r="J6853" s="1142" t="str">
        <f t="shared" si="215"/>
        <v>03.11.01.15.001 Gedung Pemotongan Hewan Permanen</v>
      </c>
    </row>
    <row r="6854" spans="1:10" x14ac:dyDescent="0.25">
      <c r="A6854" s="1142">
        <v>3</v>
      </c>
      <c r="B6854" s="1142">
        <v>11</v>
      </c>
      <c r="C6854" s="1142">
        <v>1</v>
      </c>
      <c r="D6854" s="1142">
        <v>15</v>
      </c>
      <c r="E6854" s="1142">
        <v>2</v>
      </c>
      <c r="F6854" s="1143" t="str">
        <f t="shared" si="214"/>
        <v>03.11.01.15.002</v>
      </c>
      <c r="G6854" s="1144"/>
      <c r="H6854" s="1142" t="s">
        <v>7199</v>
      </c>
      <c r="J6854" s="1142" t="str">
        <f t="shared" si="215"/>
        <v>03.11.01.15.002 Gedung Pemotongan Hewan Semi Permanen</v>
      </c>
    </row>
    <row r="6855" spans="1:10" x14ac:dyDescent="0.25">
      <c r="A6855" s="1142">
        <v>3</v>
      </c>
      <c r="B6855" s="1142">
        <v>11</v>
      </c>
      <c r="C6855" s="1142">
        <v>1</v>
      </c>
      <c r="D6855" s="1142">
        <v>15</v>
      </c>
      <c r="E6855" s="1142">
        <v>3</v>
      </c>
      <c r="F6855" s="1143" t="str">
        <f t="shared" si="214"/>
        <v>03.11.01.15.003</v>
      </c>
      <c r="G6855" s="1144"/>
      <c r="H6855" s="1142" t="s">
        <v>7200</v>
      </c>
      <c r="J6855" s="1142" t="str">
        <f t="shared" si="215"/>
        <v>03.11.01.15.003 Gedung Pemotongan Hewan Darurat</v>
      </c>
    </row>
    <row r="6856" spans="1:10" x14ac:dyDescent="0.25">
      <c r="A6856" s="1142">
        <v>3</v>
      </c>
      <c r="B6856" s="1142">
        <v>11</v>
      </c>
      <c r="C6856" s="1142">
        <v>1</v>
      </c>
      <c r="D6856" s="1142">
        <v>15</v>
      </c>
      <c r="E6856" s="1142">
        <v>4</v>
      </c>
      <c r="F6856" s="1143" t="str">
        <f t="shared" si="214"/>
        <v>03.11.01.15.004</v>
      </c>
      <c r="G6856" s="1144"/>
      <c r="H6856" s="1142" t="s">
        <v>7201</v>
      </c>
      <c r="J6856" s="1142" t="str">
        <f t="shared" si="215"/>
        <v>03.11.01.15.004 Bangunan Gedung Pemotongan Hewan Lain-lain</v>
      </c>
    </row>
    <row r="6857" spans="1:10" x14ac:dyDescent="0.25">
      <c r="A6857" s="1142">
        <v>3</v>
      </c>
      <c r="B6857" s="1142">
        <v>11</v>
      </c>
      <c r="C6857" s="1142">
        <v>1</v>
      </c>
      <c r="D6857" s="1142">
        <v>16</v>
      </c>
      <c r="E6857" s="1142">
        <v>1</v>
      </c>
      <c r="F6857" s="1143" t="str">
        <f t="shared" si="214"/>
        <v>03.11.01.16.001</v>
      </c>
      <c r="G6857" s="1144"/>
      <c r="H6857" s="1142" t="s">
        <v>7202</v>
      </c>
      <c r="J6857" s="1142" t="str">
        <f t="shared" si="215"/>
        <v>03.11.01.16.001 Bangunan Gedung Pabrik Permanen</v>
      </c>
    </row>
    <row r="6858" spans="1:10" x14ac:dyDescent="0.25">
      <c r="A6858" s="1142">
        <v>3</v>
      </c>
      <c r="B6858" s="1142">
        <v>11</v>
      </c>
      <c r="C6858" s="1142">
        <v>1</v>
      </c>
      <c r="D6858" s="1142">
        <v>16</v>
      </c>
      <c r="E6858" s="1142">
        <v>2</v>
      </c>
      <c r="F6858" s="1143" t="str">
        <f t="shared" si="214"/>
        <v>03.11.01.16.002</v>
      </c>
      <c r="G6858" s="1144"/>
      <c r="H6858" s="1142" t="s">
        <v>7203</v>
      </c>
      <c r="J6858" s="1142" t="str">
        <f t="shared" si="215"/>
        <v>03.11.01.16.002 Bangunan Gedung Pabrik Semi Permanen</v>
      </c>
    </row>
    <row r="6859" spans="1:10" x14ac:dyDescent="0.25">
      <c r="A6859" s="1142">
        <v>3</v>
      </c>
      <c r="B6859" s="1142">
        <v>11</v>
      </c>
      <c r="C6859" s="1142">
        <v>1</v>
      </c>
      <c r="D6859" s="1142">
        <v>16</v>
      </c>
      <c r="E6859" s="1142">
        <v>3</v>
      </c>
      <c r="F6859" s="1143" t="str">
        <f t="shared" si="214"/>
        <v>03.11.01.16.003</v>
      </c>
      <c r="G6859" s="1144"/>
      <c r="H6859" s="1142" t="s">
        <v>7204</v>
      </c>
      <c r="J6859" s="1142" t="str">
        <f t="shared" si="215"/>
        <v>03.11.01.16.003 Bangunan Gedung Pabrik Darurat</v>
      </c>
    </row>
    <row r="6860" spans="1:10" x14ac:dyDescent="0.25">
      <c r="A6860" s="1142">
        <v>3</v>
      </c>
      <c r="B6860" s="1142">
        <v>11</v>
      </c>
      <c r="C6860" s="1142">
        <v>1</v>
      </c>
      <c r="D6860" s="1142">
        <v>16</v>
      </c>
      <c r="E6860" s="1142">
        <v>4</v>
      </c>
      <c r="F6860" s="1143" t="str">
        <f t="shared" si="214"/>
        <v>03.11.01.16.004</v>
      </c>
      <c r="G6860" s="1144"/>
      <c r="H6860" s="1142" t="s">
        <v>7205</v>
      </c>
      <c r="J6860" s="1142" t="str">
        <f t="shared" si="215"/>
        <v>03.11.01.16.004 Bangunan Gedung Pabrik Lain-lain</v>
      </c>
    </row>
    <row r="6861" spans="1:10" x14ac:dyDescent="0.25">
      <c r="A6861" s="1142">
        <v>3</v>
      </c>
      <c r="B6861" s="1142">
        <v>11</v>
      </c>
      <c r="C6861" s="1142">
        <v>1</v>
      </c>
      <c r="D6861" s="1142">
        <v>17</v>
      </c>
      <c r="E6861" s="1142">
        <v>1</v>
      </c>
      <c r="F6861" s="1143" t="str">
        <f t="shared" si="214"/>
        <v>03.11.01.17.001</v>
      </c>
      <c r="G6861" s="1144"/>
      <c r="H6861" s="1142" t="s">
        <v>7206</v>
      </c>
      <c r="J6861" s="1142" t="str">
        <f t="shared" si="215"/>
        <v>03.11.01.17.001 Bangunan Stasiun Bus Permanen</v>
      </c>
    </row>
    <row r="6862" spans="1:10" x14ac:dyDescent="0.25">
      <c r="A6862" s="1142">
        <v>3</v>
      </c>
      <c r="B6862" s="1142">
        <v>11</v>
      </c>
      <c r="C6862" s="1142">
        <v>1</v>
      </c>
      <c r="D6862" s="1142">
        <v>17</v>
      </c>
      <c r="E6862" s="1142">
        <v>2</v>
      </c>
      <c r="F6862" s="1143" t="str">
        <f t="shared" si="214"/>
        <v>03.11.01.17.002</v>
      </c>
      <c r="G6862" s="1144"/>
      <c r="H6862" s="1142" t="s">
        <v>7207</v>
      </c>
      <c r="J6862" s="1142" t="str">
        <f t="shared" si="215"/>
        <v>03.11.01.17.002 Bangunan Stasiun Bus Semi Permanen</v>
      </c>
    </row>
    <row r="6863" spans="1:10" x14ac:dyDescent="0.25">
      <c r="A6863" s="1142">
        <v>3</v>
      </c>
      <c r="B6863" s="1142">
        <v>11</v>
      </c>
      <c r="C6863" s="1142">
        <v>1</v>
      </c>
      <c r="D6863" s="1142">
        <v>17</v>
      </c>
      <c r="E6863" s="1142">
        <v>3</v>
      </c>
      <c r="F6863" s="1143" t="str">
        <f t="shared" si="214"/>
        <v>03.11.01.17.003</v>
      </c>
      <c r="G6863" s="1144"/>
      <c r="H6863" s="1142" t="s">
        <v>7208</v>
      </c>
      <c r="J6863" s="1142" t="str">
        <f t="shared" si="215"/>
        <v>03.11.01.17.003 Bangunan Stasiun Bus Darurat</v>
      </c>
    </row>
    <row r="6864" spans="1:10" x14ac:dyDescent="0.25">
      <c r="A6864" s="1142">
        <v>3</v>
      </c>
      <c r="B6864" s="1142">
        <v>11</v>
      </c>
      <c r="C6864" s="1142">
        <v>1</v>
      </c>
      <c r="D6864" s="1142">
        <v>17</v>
      </c>
      <c r="E6864" s="1142">
        <v>4</v>
      </c>
      <c r="F6864" s="1143" t="str">
        <f t="shared" si="214"/>
        <v>03.11.01.17.004</v>
      </c>
      <c r="G6864" s="1144"/>
      <c r="H6864" s="1142" t="s">
        <v>7209</v>
      </c>
      <c r="J6864" s="1142" t="str">
        <f t="shared" si="215"/>
        <v>03.11.01.17.004 Bangunan Stasiun Bus Lain-lain</v>
      </c>
    </row>
    <row r="6865" spans="1:10" x14ac:dyDescent="0.25">
      <c r="A6865" s="1142">
        <v>3</v>
      </c>
      <c r="B6865" s="1142">
        <v>11</v>
      </c>
      <c r="C6865" s="1142">
        <v>1</v>
      </c>
      <c r="D6865" s="1142">
        <v>18</v>
      </c>
      <c r="E6865" s="1142">
        <v>1</v>
      </c>
      <c r="F6865" s="1143" t="str">
        <f t="shared" si="214"/>
        <v>03.11.01.18.001</v>
      </c>
      <c r="G6865" s="1144"/>
      <c r="H6865" s="1142" t="s">
        <v>7210</v>
      </c>
      <c r="J6865" s="1142" t="str">
        <f t="shared" si="215"/>
        <v>03.11.01.18.001 Bangunan Kandang Hewan/Ternak Permanen</v>
      </c>
    </row>
    <row r="6866" spans="1:10" x14ac:dyDescent="0.25">
      <c r="A6866" s="1142">
        <v>3</v>
      </c>
      <c r="B6866" s="1142">
        <v>11</v>
      </c>
      <c r="C6866" s="1142">
        <v>1</v>
      </c>
      <c r="D6866" s="1142">
        <v>18</v>
      </c>
      <c r="E6866" s="1142">
        <v>2</v>
      </c>
      <c r="F6866" s="1143" t="str">
        <f t="shared" si="214"/>
        <v>03.11.01.18.002</v>
      </c>
      <c r="G6866" s="1144"/>
      <c r="H6866" s="1142" t="s">
        <v>7211</v>
      </c>
      <c r="J6866" s="1142" t="str">
        <f t="shared" si="215"/>
        <v>03.11.01.18.002 Bangunan Kandang Hewan/Ternak Semi Permanen</v>
      </c>
    </row>
    <row r="6867" spans="1:10" x14ac:dyDescent="0.25">
      <c r="A6867" s="1142">
        <v>3</v>
      </c>
      <c r="B6867" s="1142">
        <v>11</v>
      </c>
      <c r="C6867" s="1142">
        <v>1</v>
      </c>
      <c r="D6867" s="1142">
        <v>18</v>
      </c>
      <c r="E6867" s="1142">
        <v>3</v>
      </c>
      <c r="F6867" s="1143" t="str">
        <f t="shared" si="214"/>
        <v>03.11.01.18.003</v>
      </c>
      <c r="G6867" s="1144"/>
      <c r="H6867" s="1142" t="s">
        <v>7212</v>
      </c>
      <c r="J6867" s="1142" t="str">
        <f t="shared" si="215"/>
        <v>03.11.01.18.003 Bangunan Kandang Hewan/Ternak Darurat</v>
      </c>
    </row>
    <row r="6868" spans="1:10" x14ac:dyDescent="0.25">
      <c r="A6868" s="1142">
        <v>3</v>
      </c>
      <c r="B6868" s="1142">
        <v>11</v>
      </c>
      <c r="C6868" s="1142">
        <v>1</v>
      </c>
      <c r="D6868" s="1142">
        <v>18</v>
      </c>
      <c r="E6868" s="1142">
        <v>4</v>
      </c>
      <c r="F6868" s="1143" t="str">
        <f t="shared" si="214"/>
        <v>03.11.01.18.004</v>
      </c>
      <c r="G6868" s="1144"/>
      <c r="H6868" s="1142" t="s">
        <v>7213</v>
      </c>
      <c r="J6868" s="1142" t="str">
        <f t="shared" si="215"/>
        <v>03.11.01.18.004 Bangunan Kandang Observasi Permanen</v>
      </c>
    </row>
    <row r="6869" spans="1:10" x14ac:dyDescent="0.25">
      <c r="A6869" s="1142">
        <v>3</v>
      </c>
      <c r="B6869" s="1142">
        <v>11</v>
      </c>
      <c r="C6869" s="1142">
        <v>1</v>
      </c>
      <c r="D6869" s="1142">
        <v>18</v>
      </c>
      <c r="E6869" s="1142">
        <v>5</v>
      </c>
      <c r="F6869" s="1143" t="str">
        <f t="shared" si="214"/>
        <v>03.11.01.18.005</v>
      </c>
      <c r="G6869" s="1144"/>
      <c r="H6869" s="1142" t="s">
        <v>7214</v>
      </c>
      <c r="J6869" s="1142" t="str">
        <f t="shared" si="215"/>
        <v>03.11.01.18.005 Bangunan Kandang Observasi Semi Permanen</v>
      </c>
    </row>
    <row r="6870" spans="1:10" x14ac:dyDescent="0.25">
      <c r="A6870" s="1142">
        <v>3</v>
      </c>
      <c r="B6870" s="1142">
        <v>11</v>
      </c>
      <c r="C6870" s="1142">
        <v>1</v>
      </c>
      <c r="D6870" s="1142">
        <v>18</v>
      </c>
      <c r="E6870" s="1142">
        <v>6</v>
      </c>
      <c r="F6870" s="1143" t="str">
        <f t="shared" si="214"/>
        <v>03.11.01.18.006</v>
      </c>
      <c r="G6870" s="1144"/>
      <c r="H6870" s="1142" t="s">
        <v>7215</v>
      </c>
      <c r="J6870" s="1142" t="str">
        <f t="shared" si="215"/>
        <v>03.11.01.18.006 Bangunan Kandang Observasi Darurat</v>
      </c>
    </row>
    <row r="6871" spans="1:10" x14ac:dyDescent="0.25">
      <c r="A6871" s="1142">
        <v>3</v>
      </c>
      <c r="B6871" s="1142">
        <v>11</v>
      </c>
      <c r="C6871" s="1142">
        <v>1</v>
      </c>
      <c r="D6871" s="1142">
        <v>18</v>
      </c>
      <c r="E6871" s="1142">
        <v>7</v>
      </c>
      <c r="F6871" s="1143" t="str">
        <f t="shared" si="214"/>
        <v>03.11.01.18.007</v>
      </c>
      <c r="G6871" s="1144"/>
      <c r="H6871" s="1142" t="s">
        <v>7216</v>
      </c>
      <c r="J6871" s="1142" t="str">
        <f t="shared" si="215"/>
        <v>03.11.01.18.007 Bangunan Kandang Hewan Lain-lain</v>
      </c>
    </row>
    <row r="6872" spans="1:10" x14ac:dyDescent="0.25">
      <c r="A6872" s="1142">
        <v>3</v>
      </c>
      <c r="B6872" s="1142">
        <v>11</v>
      </c>
      <c r="C6872" s="1142">
        <v>1</v>
      </c>
      <c r="D6872" s="1142">
        <v>19</v>
      </c>
      <c r="E6872" s="1142">
        <v>1</v>
      </c>
      <c r="F6872" s="1143" t="str">
        <f t="shared" si="214"/>
        <v>03.11.01.19.001</v>
      </c>
      <c r="G6872" s="1144"/>
      <c r="H6872" s="1142" t="s">
        <v>7217</v>
      </c>
      <c r="J6872" s="1142" t="str">
        <f t="shared" si="215"/>
        <v>03.11.01.19.001 Bangunan Gedung Perpustakaan Permanen</v>
      </c>
    </row>
    <row r="6873" spans="1:10" x14ac:dyDescent="0.25">
      <c r="A6873" s="1142">
        <v>3</v>
      </c>
      <c r="B6873" s="1142">
        <v>11</v>
      </c>
      <c r="C6873" s="1142">
        <v>1</v>
      </c>
      <c r="D6873" s="1142">
        <v>19</v>
      </c>
      <c r="E6873" s="1142">
        <v>2</v>
      </c>
      <c r="F6873" s="1143" t="str">
        <f t="shared" si="214"/>
        <v>03.11.01.19.002</v>
      </c>
      <c r="G6873" s="1144"/>
      <c r="H6873" s="1142" t="s">
        <v>7218</v>
      </c>
      <c r="J6873" s="1142" t="str">
        <f t="shared" si="215"/>
        <v>03.11.01.19.002 Bangunan Gedung Perpustakaan Semi Permanen</v>
      </c>
    </row>
    <row r="6874" spans="1:10" x14ac:dyDescent="0.25">
      <c r="A6874" s="1142">
        <v>3</v>
      </c>
      <c r="B6874" s="1142">
        <v>11</v>
      </c>
      <c r="C6874" s="1142">
        <v>1</v>
      </c>
      <c r="D6874" s="1142">
        <v>19</v>
      </c>
      <c r="E6874" s="1142">
        <v>3</v>
      </c>
      <c r="F6874" s="1143" t="str">
        <f t="shared" si="214"/>
        <v>03.11.01.19.003</v>
      </c>
      <c r="G6874" s="1144"/>
      <c r="H6874" s="1142" t="s">
        <v>7219</v>
      </c>
      <c r="J6874" s="1142" t="str">
        <f t="shared" si="215"/>
        <v>03.11.01.19.003 Bangunan Gedung Perpustakaan Darurat</v>
      </c>
    </row>
    <row r="6875" spans="1:10" x14ac:dyDescent="0.25">
      <c r="A6875" s="1142">
        <v>3</v>
      </c>
      <c r="B6875" s="1142">
        <v>11</v>
      </c>
      <c r="C6875" s="1142">
        <v>1</v>
      </c>
      <c r="D6875" s="1142">
        <v>19</v>
      </c>
      <c r="E6875" s="1142">
        <v>5</v>
      </c>
      <c r="F6875" s="1143" t="str">
        <f t="shared" si="214"/>
        <v>03.11.01.19.005</v>
      </c>
      <c r="G6875" s="1144"/>
      <c r="H6875" s="1142" t="s">
        <v>7220</v>
      </c>
      <c r="J6875" s="1142" t="str">
        <f t="shared" si="215"/>
        <v>03.11.01.19.005 Bangunan Gedung Perpustakaan Lain-lain</v>
      </c>
    </row>
    <row r="6876" spans="1:10" x14ac:dyDescent="0.25">
      <c r="A6876" s="1142">
        <v>3</v>
      </c>
      <c r="B6876" s="1142">
        <v>11</v>
      </c>
      <c r="C6876" s="1142">
        <v>1</v>
      </c>
      <c r="D6876" s="1142">
        <v>20</v>
      </c>
      <c r="E6876" s="1142">
        <v>1</v>
      </c>
      <c r="F6876" s="1143" t="str">
        <f t="shared" si="214"/>
        <v>03.11.01.20.001</v>
      </c>
      <c r="G6876" s="1144"/>
      <c r="H6876" s="1142" t="s">
        <v>7221</v>
      </c>
      <c r="J6876" s="1142" t="str">
        <f t="shared" si="215"/>
        <v>03.11.01.20.001 Bangunan Gedung Museum Permanen</v>
      </c>
    </row>
    <row r="6877" spans="1:10" x14ac:dyDescent="0.25">
      <c r="A6877" s="1142">
        <v>3</v>
      </c>
      <c r="B6877" s="1142">
        <v>11</v>
      </c>
      <c r="C6877" s="1142">
        <v>1</v>
      </c>
      <c r="D6877" s="1142">
        <v>20</v>
      </c>
      <c r="E6877" s="1142">
        <v>2</v>
      </c>
      <c r="F6877" s="1143" t="str">
        <f t="shared" si="214"/>
        <v>03.11.01.20.002</v>
      </c>
      <c r="G6877" s="1144"/>
      <c r="H6877" s="1142" t="s">
        <v>7222</v>
      </c>
      <c r="J6877" s="1142" t="str">
        <f t="shared" si="215"/>
        <v>03.11.01.20.002 Bangunan Gedung Museum Semi Permanen</v>
      </c>
    </row>
    <row r="6878" spans="1:10" x14ac:dyDescent="0.25">
      <c r="A6878" s="1142">
        <v>3</v>
      </c>
      <c r="B6878" s="1142">
        <v>11</v>
      </c>
      <c r="C6878" s="1142">
        <v>1</v>
      </c>
      <c r="D6878" s="1142">
        <v>20</v>
      </c>
      <c r="E6878" s="1142">
        <v>3</v>
      </c>
      <c r="F6878" s="1143" t="str">
        <f t="shared" si="214"/>
        <v>03.11.01.20.003</v>
      </c>
      <c r="G6878" s="1144"/>
      <c r="H6878" s="1142" t="s">
        <v>7223</v>
      </c>
      <c r="J6878" s="1142" t="str">
        <f t="shared" si="215"/>
        <v>03.11.01.20.003 Bangunan Gedung Museum Darurat</v>
      </c>
    </row>
    <row r="6879" spans="1:10" x14ac:dyDescent="0.25">
      <c r="A6879" s="1142">
        <v>3</v>
      </c>
      <c r="B6879" s="1142">
        <v>11</v>
      </c>
      <c r="C6879" s="1142">
        <v>1</v>
      </c>
      <c r="D6879" s="1142">
        <v>20</v>
      </c>
      <c r="E6879" s="1142">
        <v>4</v>
      </c>
      <c r="F6879" s="1143" t="str">
        <f t="shared" si="214"/>
        <v>03.11.01.20.004</v>
      </c>
      <c r="G6879" s="1144"/>
      <c r="H6879" s="1142" t="s">
        <v>7224</v>
      </c>
      <c r="J6879" s="1142" t="str">
        <f t="shared" si="215"/>
        <v>03.11.01.20.004 Bangunan Gedung Museum Lain-lain</v>
      </c>
    </row>
    <row r="6880" spans="1:10" x14ac:dyDescent="0.25">
      <c r="A6880" s="1142">
        <v>3</v>
      </c>
      <c r="B6880" s="1142">
        <v>11</v>
      </c>
      <c r="C6880" s="1142">
        <v>1</v>
      </c>
      <c r="D6880" s="1142">
        <v>21</v>
      </c>
      <c r="E6880" s="1142">
        <v>1</v>
      </c>
      <c r="F6880" s="1143" t="str">
        <f t="shared" si="214"/>
        <v>03.11.01.21.001</v>
      </c>
      <c r="G6880" s="1144"/>
      <c r="H6880" s="1142" t="s">
        <v>7225</v>
      </c>
      <c r="J6880" s="1142" t="str">
        <f t="shared" si="215"/>
        <v>03.11.01.21.001 Bangunan Gedung Terminal/Pelabuhan/Bandar Permanen</v>
      </c>
    </row>
    <row r="6881" spans="1:10" x14ac:dyDescent="0.25">
      <c r="A6881" s="1142">
        <v>3</v>
      </c>
      <c r="B6881" s="1142">
        <v>11</v>
      </c>
      <c r="C6881" s="1142">
        <v>1</v>
      </c>
      <c r="D6881" s="1142">
        <v>21</v>
      </c>
      <c r="E6881" s="1142">
        <v>2</v>
      </c>
      <c r="F6881" s="1143" t="str">
        <f t="shared" si="214"/>
        <v>03.11.01.21.002</v>
      </c>
      <c r="G6881" s="1144"/>
      <c r="H6881" s="1142" t="s">
        <v>7226</v>
      </c>
      <c r="J6881" s="1142" t="str">
        <f t="shared" si="215"/>
        <v>03.11.01.21.002 Bangunan Gedung Terminal/Pelabuhan/Bandar Semi Per</v>
      </c>
    </row>
    <row r="6882" spans="1:10" x14ac:dyDescent="0.25">
      <c r="A6882" s="1142">
        <v>3</v>
      </c>
      <c r="B6882" s="1142">
        <v>11</v>
      </c>
      <c r="C6882" s="1142">
        <v>1</v>
      </c>
      <c r="D6882" s="1142">
        <v>21</v>
      </c>
      <c r="E6882" s="1142">
        <v>3</v>
      </c>
      <c r="F6882" s="1143" t="str">
        <f t="shared" si="214"/>
        <v>03.11.01.21.003</v>
      </c>
      <c r="G6882" s="1144"/>
      <c r="H6882" s="1142" t="s">
        <v>7227</v>
      </c>
      <c r="J6882" s="1142" t="str">
        <f t="shared" si="215"/>
        <v>03.11.01.21.003 Bangunan Gedung Terminal/Pelabuhan/Bandar Darurat</v>
      </c>
    </row>
    <row r="6883" spans="1:10" x14ac:dyDescent="0.25">
      <c r="A6883" s="1142">
        <v>3</v>
      </c>
      <c r="B6883" s="1142">
        <v>11</v>
      </c>
      <c r="C6883" s="1142">
        <v>1</v>
      </c>
      <c r="D6883" s="1142">
        <v>21</v>
      </c>
      <c r="E6883" s="1142">
        <v>4</v>
      </c>
      <c r="F6883" s="1143" t="str">
        <f t="shared" si="214"/>
        <v>03.11.01.21.004</v>
      </c>
      <c r="G6883" s="1144"/>
      <c r="H6883" s="1142" t="s">
        <v>7228</v>
      </c>
      <c r="J6883" s="1142" t="str">
        <f t="shared" si="215"/>
        <v>03.11.01.21.004 Bangunan Gedung Terminal Lain-lain</v>
      </c>
    </row>
    <row r="6884" spans="1:10" x14ac:dyDescent="0.25">
      <c r="A6884" s="1142">
        <v>3</v>
      </c>
      <c r="B6884" s="1142">
        <v>11</v>
      </c>
      <c r="C6884" s="1142">
        <v>1</v>
      </c>
      <c r="D6884" s="1142">
        <v>22</v>
      </c>
      <c r="E6884" s="1142">
        <v>1</v>
      </c>
      <c r="F6884" s="1143" t="str">
        <f t="shared" si="214"/>
        <v>03.11.01.22.001</v>
      </c>
      <c r="G6884" s="1144"/>
      <c r="H6884" s="1142" t="s">
        <v>7229</v>
      </c>
      <c r="J6884" s="1142" t="str">
        <f t="shared" si="215"/>
        <v>03.11.01.22.001 Bangunan Pengujian Kelaikan Permanen</v>
      </c>
    </row>
    <row r="6885" spans="1:10" x14ac:dyDescent="0.25">
      <c r="A6885" s="1142">
        <v>3</v>
      </c>
      <c r="B6885" s="1142">
        <v>11</v>
      </c>
      <c r="C6885" s="1142">
        <v>1</v>
      </c>
      <c r="D6885" s="1142">
        <v>22</v>
      </c>
      <c r="E6885" s="1142">
        <v>2</v>
      </c>
      <c r="F6885" s="1143" t="str">
        <f t="shared" si="214"/>
        <v>03.11.01.22.002</v>
      </c>
      <c r="G6885" s="1144"/>
      <c r="H6885" s="1142" t="s">
        <v>7230</v>
      </c>
      <c r="J6885" s="1142" t="str">
        <f t="shared" si="215"/>
        <v>03.11.01.22.002 Bangunan Pengujian Kelaikan Semi Permanen</v>
      </c>
    </row>
    <row r="6886" spans="1:10" x14ac:dyDescent="0.25">
      <c r="A6886" s="1142">
        <v>3</v>
      </c>
      <c r="B6886" s="1142">
        <v>11</v>
      </c>
      <c r="C6886" s="1142">
        <v>1</v>
      </c>
      <c r="D6886" s="1142">
        <v>22</v>
      </c>
      <c r="E6886" s="1142">
        <v>3</v>
      </c>
      <c r="F6886" s="1143" t="str">
        <f t="shared" si="214"/>
        <v>03.11.01.22.003</v>
      </c>
      <c r="G6886" s="1144"/>
      <c r="H6886" s="1142" t="s">
        <v>7231</v>
      </c>
      <c r="J6886" s="1142" t="str">
        <f t="shared" si="215"/>
        <v>03.11.01.22.003 Bangunan Pengujian Kelaikan Darurat</v>
      </c>
    </row>
    <row r="6887" spans="1:10" x14ac:dyDescent="0.25">
      <c r="A6887" s="1142">
        <v>3</v>
      </c>
      <c r="B6887" s="1142">
        <v>11</v>
      </c>
      <c r="C6887" s="1142">
        <v>1</v>
      </c>
      <c r="D6887" s="1142">
        <v>22</v>
      </c>
      <c r="E6887" s="1142">
        <v>4</v>
      </c>
      <c r="F6887" s="1143" t="str">
        <f t="shared" si="214"/>
        <v>03.11.01.22.004</v>
      </c>
      <c r="G6887" s="1144"/>
      <c r="H6887" s="1142" t="s">
        <v>7232</v>
      </c>
      <c r="J6887" s="1142" t="str">
        <f t="shared" si="215"/>
        <v>03.11.01.22.004 Bangunan Pengujian Kelaikan Lain-lain</v>
      </c>
    </row>
    <row r="6888" spans="1:10" x14ac:dyDescent="0.25">
      <c r="A6888" s="1142">
        <v>3</v>
      </c>
      <c r="B6888" s="1142">
        <v>11</v>
      </c>
      <c r="C6888" s="1142">
        <v>1</v>
      </c>
      <c r="D6888" s="1142">
        <v>23</v>
      </c>
      <c r="E6888" s="1142">
        <v>1</v>
      </c>
      <c r="F6888" s="1143" t="str">
        <f t="shared" si="214"/>
        <v>03.11.01.23.001</v>
      </c>
      <c r="G6888" s="1144"/>
      <c r="H6888" s="1142" t="s">
        <v>7233</v>
      </c>
      <c r="J6888" s="1142" t="str">
        <f t="shared" si="215"/>
        <v>03.11.01.23.001 Bangunan LP Kelas I</v>
      </c>
    </row>
    <row r="6889" spans="1:10" x14ac:dyDescent="0.25">
      <c r="A6889" s="1142">
        <v>3</v>
      </c>
      <c r="B6889" s="1142">
        <v>11</v>
      </c>
      <c r="C6889" s="1142">
        <v>1</v>
      </c>
      <c r="D6889" s="1142">
        <v>23</v>
      </c>
      <c r="E6889" s="1142">
        <v>2</v>
      </c>
      <c r="F6889" s="1143" t="str">
        <f t="shared" si="214"/>
        <v>03.11.01.23.002</v>
      </c>
      <c r="G6889" s="1144"/>
      <c r="H6889" s="1142" t="s">
        <v>7234</v>
      </c>
      <c r="J6889" s="1142" t="str">
        <f t="shared" si="215"/>
        <v>03.11.01.23.002 Bangunan LP Kelas II</v>
      </c>
    </row>
    <row r="6890" spans="1:10" x14ac:dyDescent="0.25">
      <c r="A6890" s="1142">
        <v>3</v>
      </c>
      <c r="B6890" s="1142">
        <v>11</v>
      </c>
      <c r="C6890" s="1142">
        <v>1</v>
      </c>
      <c r="D6890" s="1142">
        <v>23</v>
      </c>
      <c r="E6890" s="1142">
        <v>3</v>
      </c>
      <c r="F6890" s="1143" t="str">
        <f t="shared" si="214"/>
        <v>03.11.01.23.003</v>
      </c>
      <c r="G6890" s="1144"/>
      <c r="H6890" s="1142" t="s">
        <v>7235</v>
      </c>
      <c r="J6890" s="1142" t="str">
        <f t="shared" si="215"/>
        <v>03.11.01.23.003 Bangunan LP Lain-lain</v>
      </c>
    </row>
    <row r="6891" spans="1:10" x14ac:dyDescent="0.25">
      <c r="A6891" s="1142">
        <v>3</v>
      </c>
      <c r="B6891" s="1142">
        <v>11</v>
      </c>
      <c r="C6891" s="1142">
        <v>1</v>
      </c>
      <c r="D6891" s="1142">
        <v>24</v>
      </c>
      <c r="E6891" s="1142">
        <v>1</v>
      </c>
      <c r="F6891" s="1143" t="str">
        <f t="shared" si="214"/>
        <v>03.11.01.24.001</v>
      </c>
      <c r="G6891" s="1144"/>
      <c r="H6891" s="1142" t="s">
        <v>7236</v>
      </c>
      <c r="J6891" s="1142" t="str">
        <f t="shared" si="215"/>
        <v>03.11.01.24.001 Bangunan Gedung Rutan Kelas I</v>
      </c>
    </row>
    <row r="6892" spans="1:10" x14ac:dyDescent="0.25">
      <c r="A6892" s="1142">
        <v>3</v>
      </c>
      <c r="B6892" s="1142">
        <v>11</v>
      </c>
      <c r="C6892" s="1142">
        <v>1</v>
      </c>
      <c r="D6892" s="1142">
        <v>24</v>
      </c>
      <c r="E6892" s="1142">
        <v>2</v>
      </c>
      <c r="F6892" s="1143" t="str">
        <f t="shared" si="214"/>
        <v>03.11.01.24.002</v>
      </c>
      <c r="G6892" s="1144"/>
      <c r="H6892" s="1142" t="s">
        <v>7237</v>
      </c>
      <c r="J6892" s="1142" t="str">
        <f t="shared" si="215"/>
        <v>03.11.01.24.002 Bangunan Gedung Rutan Kelas II</v>
      </c>
    </row>
    <row r="6893" spans="1:10" x14ac:dyDescent="0.25">
      <c r="A6893" s="1142">
        <v>3</v>
      </c>
      <c r="B6893" s="1142">
        <v>11</v>
      </c>
      <c r="C6893" s="1142">
        <v>1</v>
      </c>
      <c r="D6893" s="1142">
        <v>24</v>
      </c>
      <c r="E6893" s="1142">
        <v>3</v>
      </c>
      <c r="F6893" s="1143" t="str">
        <f t="shared" si="214"/>
        <v>03.11.01.24.003</v>
      </c>
      <c r="G6893" s="1144"/>
      <c r="H6893" s="1142" t="s">
        <v>7238</v>
      </c>
      <c r="J6893" s="1142" t="str">
        <f t="shared" si="215"/>
        <v>03.11.01.24.003 Bangunan Rutan Lain-lain</v>
      </c>
    </row>
    <row r="6894" spans="1:10" x14ac:dyDescent="0.25">
      <c r="A6894" s="1142">
        <v>3</v>
      </c>
      <c r="B6894" s="1142">
        <v>11</v>
      </c>
      <c r="C6894" s="1142">
        <v>1</v>
      </c>
      <c r="D6894" s="1142">
        <v>25</v>
      </c>
      <c r="E6894" s="1142">
        <v>1</v>
      </c>
      <c r="F6894" s="1143" t="str">
        <f t="shared" si="214"/>
        <v>03.11.01.25.001</v>
      </c>
      <c r="G6894" s="1144"/>
      <c r="H6894" s="1142" t="s">
        <v>7239</v>
      </c>
      <c r="J6894" s="1142" t="str">
        <f t="shared" si="215"/>
        <v>03.11.01.25.001 Bangunan Gedung Kramatorium Permanen</v>
      </c>
    </row>
    <row r="6895" spans="1:10" x14ac:dyDescent="0.25">
      <c r="A6895" s="1142">
        <v>3</v>
      </c>
      <c r="B6895" s="1142">
        <v>11</v>
      </c>
      <c r="C6895" s="1142">
        <v>1</v>
      </c>
      <c r="D6895" s="1142">
        <v>25</v>
      </c>
      <c r="E6895" s="1142">
        <v>2</v>
      </c>
      <c r="F6895" s="1143" t="str">
        <f t="shared" si="214"/>
        <v>03.11.01.25.002</v>
      </c>
      <c r="G6895" s="1144"/>
      <c r="H6895" s="1142" t="s">
        <v>7240</v>
      </c>
      <c r="J6895" s="1142" t="str">
        <f t="shared" si="215"/>
        <v>03.11.01.25.002 Bangunan Gedung Kramatorium Semi Permanen</v>
      </c>
    </row>
    <row r="6896" spans="1:10" x14ac:dyDescent="0.25">
      <c r="A6896" s="1142">
        <v>3</v>
      </c>
      <c r="B6896" s="1142">
        <v>11</v>
      </c>
      <c r="C6896" s="1142">
        <v>1</v>
      </c>
      <c r="D6896" s="1142">
        <v>25</v>
      </c>
      <c r="E6896" s="1142">
        <v>3</v>
      </c>
      <c r="F6896" s="1143" t="str">
        <f t="shared" si="214"/>
        <v>03.11.01.25.003</v>
      </c>
      <c r="G6896" s="1144"/>
      <c r="H6896" s="1142" t="s">
        <v>7241</v>
      </c>
      <c r="J6896" s="1142" t="str">
        <f t="shared" si="215"/>
        <v>03.11.01.25.003 Bangunan Gedung Kramatorium Darurat</v>
      </c>
    </row>
    <row r="6897" spans="1:10" x14ac:dyDescent="0.25">
      <c r="A6897" s="1142">
        <v>3</v>
      </c>
      <c r="B6897" s="1142">
        <v>11</v>
      </c>
      <c r="C6897" s="1142">
        <v>1</v>
      </c>
      <c r="D6897" s="1142">
        <v>25</v>
      </c>
      <c r="E6897" s="1142">
        <v>4</v>
      </c>
      <c r="F6897" s="1143" t="str">
        <f t="shared" si="214"/>
        <v>03.11.01.25.004</v>
      </c>
      <c r="G6897" s="1144"/>
      <c r="H6897" s="1142" t="s">
        <v>7242</v>
      </c>
      <c r="J6897" s="1142" t="str">
        <f t="shared" si="215"/>
        <v>03.11.01.25.004 Bangunan Gedung Krematorium Lain-lain</v>
      </c>
    </row>
    <row r="6898" spans="1:10" x14ac:dyDescent="0.25">
      <c r="A6898" s="1142">
        <v>3</v>
      </c>
      <c r="B6898" s="1142">
        <v>11</v>
      </c>
      <c r="C6898" s="1142">
        <v>1</v>
      </c>
      <c r="D6898" s="1142">
        <v>26</v>
      </c>
      <c r="E6898" s="1142">
        <v>1</v>
      </c>
      <c r="F6898" s="1143" t="str">
        <f t="shared" si="214"/>
        <v>03.11.01.26.001</v>
      </c>
      <c r="G6898" s="1144"/>
      <c r="H6898" s="1142" t="s">
        <v>7243</v>
      </c>
      <c r="J6898" s="1142" t="str">
        <f t="shared" si="215"/>
        <v>03.11.01.26.001 Bangunan Pembakaran Bangkai Hewan Permanen</v>
      </c>
    </row>
    <row r="6899" spans="1:10" x14ac:dyDescent="0.25">
      <c r="A6899" s="1142">
        <v>3</v>
      </c>
      <c r="B6899" s="1142">
        <v>11</v>
      </c>
      <c r="C6899" s="1142">
        <v>1</v>
      </c>
      <c r="D6899" s="1142">
        <v>26</v>
      </c>
      <c r="E6899" s="1142">
        <v>2</v>
      </c>
      <c r="F6899" s="1143" t="str">
        <f t="shared" si="214"/>
        <v>03.11.01.26.002</v>
      </c>
      <c r="G6899" s="1144"/>
      <c r="H6899" s="1142" t="s">
        <v>7244</v>
      </c>
      <c r="J6899" s="1142" t="str">
        <f t="shared" si="215"/>
        <v>03.11.01.26.002 Bangunan Pembakaran Bangkai Hewan Semi Permanen</v>
      </c>
    </row>
    <row r="6900" spans="1:10" x14ac:dyDescent="0.25">
      <c r="A6900" s="1142">
        <v>3</v>
      </c>
      <c r="B6900" s="1142">
        <v>11</v>
      </c>
      <c r="C6900" s="1142">
        <v>1</v>
      </c>
      <c r="D6900" s="1142">
        <v>26</v>
      </c>
      <c r="E6900" s="1142">
        <v>3</v>
      </c>
      <c r="F6900" s="1143" t="str">
        <f t="shared" si="214"/>
        <v>03.11.01.26.003</v>
      </c>
      <c r="G6900" s="1144"/>
      <c r="H6900" s="1142" t="s">
        <v>7245</v>
      </c>
      <c r="J6900" s="1142" t="str">
        <f t="shared" si="215"/>
        <v>03.11.01.26.003 Bangunan Pembakaran Bangkai Hewan Darurat</v>
      </c>
    </row>
    <row r="6901" spans="1:10" x14ac:dyDescent="0.25">
      <c r="A6901" s="1142">
        <v>3</v>
      </c>
      <c r="B6901" s="1142">
        <v>11</v>
      </c>
      <c r="C6901" s="1142">
        <v>1</v>
      </c>
      <c r="D6901" s="1142">
        <v>26</v>
      </c>
      <c r="E6901" s="1142">
        <v>4</v>
      </c>
      <c r="F6901" s="1143" t="str">
        <f t="shared" si="214"/>
        <v>03.11.01.26.004</v>
      </c>
      <c r="G6901" s="1144"/>
      <c r="H6901" s="1142" t="s">
        <v>7246</v>
      </c>
      <c r="J6901" s="1142" t="str">
        <f t="shared" si="215"/>
        <v>03.11.01.26.004 Bangunan Pembakaran Bangkai Lain-lain</v>
      </c>
    </row>
    <row r="6902" spans="1:10" x14ac:dyDescent="0.25">
      <c r="A6902" s="1142">
        <v>3</v>
      </c>
      <c r="B6902" s="1142">
        <v>11</v>
      </c>
      <c r="C6902" s="1142">
        <v>1</v>
      </c>
      <c r="D6902" s="1142">
        <v>27</v>
      </c>
      <c r="E6902" s="1142">
        <v>1</v>
      </c>
      <c r="F6902" s="1143" t="str">
        <f t="shared" si="214"/>
        <v>03.11.01.27.001</v>
      </c>
      <c r="G6902" s="1144"/>
      <c r="H6902" s="1142" t="s">
        <v>7247</v>
      </c>
      <c r="J6902" s="1142" t="str">
        <f t="shared" si="215"/>
        <v>03.11.01.27.001 Bangunan Gedung Tempat Kerja Lainnya Permanen</v>
      </c>
    </row>
    <row r="6903" spans="1:10" x14ac:dyDescent="0.25">
      <c r="A6903" s="1142">
        <v>3</v>
      </c>
      <c r="B6903" s="1142">
        <v>11</v>
      </c>
      <c r="C6903" s="1142">
        <v>1</v>
      </c>
      <c r="D6903" s="1142">
        <v>27</v>
      </c>
      <c r="E6903" s="1142">
        <v>2</v>
      </c>
      <c r="F6903" s="1143" t="str">
        <f t="shared" si="214"/>
        <v>03.11.01.27.002</v>
      </c>
      <c r="G6903" s="1144"/>
      <c r="H6903" s="1142" t="s">
        <v>7248</v>
      </c>
      <c r="J6903" s="1142" t="str">
        <f t="shared" si="215"/>
        <v>03.11.01.27.002 Bangunan Gedung Tempat Kerja Lainnya Semi Permanen</v>
      </c>
    </row>
    <row r="6904" spans="1:10" x14ac:dyDescent="0.25">
      <c r="A6904" s="1142">
        <v>3</v>
      </c>
      <c r="B6904" s="1142">
        <v>11</v>
      </c>
      <c r="C6904" s="1142">
        <v>1</v>
      </c>
      <c r="D6904" s="1142">
        <v>27</v>
      </c>
      <c r="E6904" s="1142">
        <v>3</v>
      </c>
      <c r="F6904" s="1143" t="str">
        <f t="shared" si="214"/>
        <v>03.11.01.27.003</v>
      </c>
      <c r="G6904" s="1144"/>
      <c r="H6904" s="1142" t="s">
        <v>7249</v>
      </c>
      <c r="J6904" s="1142" t="str">
        <f t="shared" si="215"/>
        <v>03.11.01.27.003 Bangunan Gedung Tempat Kerja Lainnya Darurat</v>
      </c>
    </row>
    <row r="6905" spans="1:10" x14ac:dyDescent="0.25">
      <c r="A6905" s="1142">
        <v>3</v>
      </c>
      <c r="B6905" s="1142">
        <v>11</v>
      </c>
      <c r="C6905" s="1142">
        <v>1</v>
      </c>
      <c r="D6905" s="1142">
        <v>27</v>
      </c>
      <c r="E6905" s="1142">
        <v>4</v>
      </c>
      <c r="F6905" s="1143" t="str">
        <f t="shared" si="214"/>
        <v>03.11.01.27.004</v>
      </c>
      <c r="G6905" s="1144"/>
      <c r="H6905" s="1142" t="s">
        <v>7250</v>
      </c>
      <c r="J6905" s="1142" t="str">
        <f t="shared" si="215"/>
        <v>03.11.01.27.004 Bangunan Tempat Kerja Lain-lain</v>
      </c>
    </row>
    <row r="6906" spans="1:10" x14ac:dyDescent="0.25">
      <c r="A6906" s="1142">
        <v>3</v>
      </c>
      <c r="B6906" s="1142">
        <v>11</v>
      </c>
      <c r="C6906" s="1142">
        <v>2</v>
      </c>
      <c r="D6906" s="1142">
        <v>1</v>
      </c>
      <c r="E6906" s="1142">
        <v>1</v>
      </c>
      <c r="F6906" s="1143" t="str">
        <f t="shared" si="214"/>
        <v>03.11.02.01.001</v>
      </c>
      <c r="G6906" s="1144"/>
      <c r="H6906" s="1142" t="s">
        <v>7251</v>
      </c>
      <c r="J6906" s="1142" t="str">
        <f t="shared" si="215"/>
        <v>03.11.02.01.001 Rumah Negara Golongan I Type A Permanen</v>
      </c>
    </row>
    <row r="6907" spans="1:10" x14ac:dyDescent="0.25">
      <c r="A6907" s="1142">
        <v>3</v>
      </c>
      <c r="B6907" s="1142">
        <v>11</v>
      </c>
      <c r="C6907" s="1142">
        <v>2</v>
      </c>
      <c r="D6907" s="1142">
        <v>1</v>
      </c>
      <c r="E6907" s="1142">
        <v>2</v>
      </c>
      <c r="F6907" s="1143" t="str">
        <f t="shared" si="214"/>
        <v>03.11.02.01.002</v>
      </c>
      <c r="G6907" s="1144"/>
      <c r="H6907" s="1142" t="s">
        <v>7252</v>
      </c>
      <c r="J6907" s="1142" t="str">
        <f t="shared" si="215"/>
        <v>03.11.02.01.002 Rumah Negara Golongan I Type A Semi Permanen</v>
      </c>
    </row>
    <row r="6908" spans="1:10" x14ac:dyDescent="0.25">
      <c r="A6908" s="1142">
        <v>3</v>
      </c>
      <c r="B6908" s="1142">
        <v>11</v>
      </c>
      <c r="C6908" s="1142">
        <v>2</v>
      </c>
      <c r="D6908" s="1142">
        <v>1</v>
      </c>
      <c r="E6908" s="1142">
        <v>3</v>
      </c>
      <c r="F6908" s="1143" t="str">
        <f t="shared" si="214"/>
        <v>03.11.02.01.003</v>
      </c>
      <c r="G6908" s="1144"/>
      <c r="H6908" s="1142" t="s">
        <v>7253</v>
      </c>
      <c r="J6908" s="1142" t="str">
        <f t="shared" si="215"/>
        <v>03.11.02.01.003 Rumah Negara Golongan I Type A Darurat</v>
      </c>
    </row>
    <row r="6909" spans="1:10" x14ac:dyDescent="0.25">
      <c r="A6909" s="1142">
        <v>3</v>
      </c>
      <c r="B6909" s="1142">
        <v>11</v>
      </c>
      <c r="C6909" s="1142">
        <v>2</v>
      </c>
      <c r="D6909" s="1142">
        <v>1</v>
      </c>
      <c r="E6909" s="1142">
        <v>4</v>
      </c>
      <c r="F6909" s="1143" t="str">
        <f t="shared" si="214"/>
        <v>03.11.02.01.004</v>
      </c>
      <c r="G6909" s="1144"/>
      <c r="H6909" s="1142" t="s">
        <v>7254</v>
      </c>
      <c r="J6909" s="1142" t="str">
        <f t="shared" si="215"/>
        <v>03.11.02.01.004 Rumah Negara Golongan I Type B Permanen</v>
      </c>
    </row>
    <row r="6910" spans="1:10" x14ac:dyDescent="0.25">
      <c r="A6910" s="1142">
        <v>3</v>
      </c>
      <c r="B6910" s="1142">
        <v>11</v>
      </c>
      <c r="C6910" s="1142">
        <v>2</v>
      </c>
      <c r="D6910" s="1142">
        <v>1</v>
      </c>
      <c r="E6910" s="1142">
        <v>5</v>
      </c>
      <c r="F6910" s="1143" t="str">
        <f t="shared" si="214"/>
        <v>03.11.02.01.005</v>
      </c>
      <c r="G6910" s="1144"/>
      <c r="H6910" s="1142" t="s">
        <v>7255</v>
      </c>
      <c r="J6910" s="1142" t="str">
        <f t="shared" si="215"/>
        <v>03.11.02.01.005 Rumah Negara Golongan I Type B Semi Permanen</v>
      </c>
    </row>
    <row r="6911" spans="1:10" x14ac:dyDescent="0.25">
      <c r="A6911" s="1142">
        <v>3</v>
      </c>
      <c r="B6911" s="1142">
        <v>11</v>
      </c>
      <c r="C6911" s="1142">
        <v>2</v>
      </c>
      <c r="D6911" s="1142">
        <v>1</v>
      </c>
      <c r="E6911" s="1142">
        <v>6</v>
      </c>
      <c r="F6911" s="1143" t="str">
        <f t="shared" si="214"/>
        <v>03.11.02.01.006</v>
      </c>
      <c r="G6911" s="1144"/>
      <c r="H6911" s="1142" t="s">
        <v>7256</v>
      </c>
      <c r="J6911" s="1142" t="str">
        <f t="shared" si="215"/>
        <v>03.11.02.01.006 Rumah Negara Golongan I Type B Darurat</v>
      </c>
    </row>
    <row r="6912" spans="1:10" x14ac:dyDescent="0.25">
      <c r="A6912" s="1142">
        <v>3</v>
      </c>
      <c r="B6912" s="1142">
        <v>11</v>
      </c>
      <c r="C6912" s="1142">
        <v>2</v>
      </c>
      <c r="D6912" s="1142">
        <v>1</v>
      </c>
      <c r="E6912" s="1142">
        <v>7</v>
      </c>
      <c r="F6912" s="1143" t="str">
        <f t="shared" si="214"/>
        <v>03.11.02.01.007</v>
      </c>
      <c r="G6912" s="1144"/>
      <c r="H6912" s="1142" t="s">
        <v>7257</v>
      </c>
      <c r="J6912" s="1142" t="str">
        <f t="shared" si="215"/>
        <v>03.11.02.01.007 Rumah Negara Golongan I Type C Permanen</v>
      </c>
    </row>
    <row r="6913" spans="1:10" x14ac:dyDescent="0.25">
      <c r="A6913" s="1142">
        <v>3</v>
      </c>
      <c r="B6913" s="1142">
        <v>11</v>
      </c>
      <c r="C6913" s="1142">
        <v>2</v>
      </c>
      <c r="D6913" s="1142">
        <v>1</v>
      </c>
      <c r="E6913" s="1142">
        <v>8</v>
      </c>
      <c r="F6913" s="1143" t="str">
        <f t="shared" si="214"/>
        <v>03.11.02.01.008</v>
      </c>
      <c r="G6913" s="1144"/>
      <c r="H6913" s="1142" t="s">
        <v>7258</v>
      </c>
      <c r="J6913" s="1142" t="str">
        <f t="shared" si="215"/>
        <v>03.11.02.01.008 Rumah Negara Golongan I Type C Semi Permanen</v>
      </c>
    </row>
    <row r="6914" spans="1:10" x14ac:dyDescent="0.25">
      <c r="A6914" s="1142">
        <v>3</v>
      </c>
      <c r="B6914" s="1142">
        <v>11</v>
      </c>
      <c r="C6914" s="1142">
        <v>2</v>
      </c>
      <c r="D6914" s="1142">
        <v>1</v>
      </c>
      <c r="E6914" s="1142">
        <v>9</v>
      </c>
      <c r="F6914" s="1143" t="str">
        <f t="shared" si="214"/>
        <v>03.11.02.01.009</v>
      </c>
      <c r="G6914" s="1144"/>
      <c r="H6914" s="1142" t="s">
        <v>7259</v>
      </c>
      <c r="J6914" s="1142" t="str">
        <f t="shared" si="215"/>
        <v>03.11.02.01.009 Rumah Negara Golongan I Type C Darurat</v>
      </c>
    </row>
    <row r="6915" spans="1:10" x14ac:dyDescent="0.25">
      <c r="A6915" s="1142">
        <v>3</v>
      </c>
      <c r="B6915" s="1142">
        <v>11</v>
      </c>
      <c r="C6915" s="1142">
        <v>2</v>
      </c>
      <c r="D6915" s="1142">
        <v>1</v>
      </c>
      <c r="E6915" s="1142">
        <v>10</v>
      </c>
      <c r="F6915" s="1143" t="str">
        <f t="shared" si="214"/>
        <v>03.11.02.01.010</v>
      </c>
      <c r="G6915" s="1144"/>
      <c r="H6915" s="1142" t="s">
        <v>7260</v>
      </c>
      <c r="J6915" s="1142" t="str">
        <f t="shared" si="215"/>
        <v>03.11.02.01.010 Rumah Negara Golongan I Type D Permanen</v>
      </c>
    </row>
    <row r="6916" spans="1:10" x14ac:dyDescent="0.25">
      <c r="A6916" s="1142">
        <v>3</v>
      </c>
      <c r="B6916" s="1142">
        <v>11</v>
      </c>
      <c r="C6916" s="1142">
        <v>2</v>
      </c>
      <c r="D6916" s="1142">
        <v>1</v>
      </c>
      <c r="E6916" s="1142">
        <v>11</v>
      </c>
      <c r="F6916" s="1143" t="str">
        <f t="shared" ref="F6916:F6979" si="216">IF(A6916&lt;&gt;"",RIGHT("0"&amp;A6916,2)&amp;"."&amp;RIGHT("0"&amp;B6916,2)&amp;"."&amp;RIGHT("0"&amp;C6916,2)&amp;"."&amp;RIGHT("0"&amp;D6916,2)&amp;"."&amp;IF(LEN(E6916)&lt;3,RIGHT("00"&amp;E6916,3),E6916),"")</f>
        <v>03.11.02.01.011</v>
      </c>
      <c r="G6916" s="1144"/>
      <c r="H6916" s="1142" t="s">
        <v>7261</v>
      </c>
      <c r="J6916" s="1142" t="str">
        <f t="shared" ref="J6916:J6979" si="217">F6916&amp;" "&amp;H6916</f>
        <v>03.11.02.01.011 Rumah Negara Golongan I Type D Semi Permanen</v>
      </c>
    </row>
    <row r="6917" spans="1:10" x14ac:dyDescent="0.25">
      <c r="A6917" s="1142">
        <v>3</v>
      </c>
      <c r="B6917" s="1142">
        <v>11</v>
      </c>
      <c r="C6917" s="1142">
        <v>2</v>
      </c>
      <c r="D6917" s="1142">
        <v>1</v>
      </c>
      <c r="E6917" s="1142">
        <v>12</v>
      </c>
      <c r="F6917" s="1143" t="str">
        <f t="shared" si="216"/>
        <v>03.11.02.01.012</v>
      </c>
      <c r="G6917" s="1144"/>
      <c r="H6917" s="1142" t="s">
        <v>7262</v>
      </c>
      <c r="J6917" s="1142" t="str">
        <f t="shared" si="217"/>
        <v>03.11.02.01.012 Rumah Negara Golongan I Type D Darurat</v>
      </c>
    </row>
    <row r="6918" spans="1:10" x14ac:dyDescent="0.25">
      <c r="A6918" s="1142">
        <v>3</v>
      </c>
      <c r="B6918" s="1142">
        <v>11</v>
      </c>
      <c r="C6918" s="1142">
        <v>2</v>
      </c>
      <c r="D6918" s="1142">
        <v>1</v>
      </c>
      <c r="E6918" s="1142">
        <v>13</v>
      </c>
      <c r="F6918" s="1143" t="str">
        <f t="shared" si="216"/>
        <v>03.11.02.01.013</v>
      </c>
      <c r="G6918" s="1144"/>
      <c r="H6918" s="1142" t="s">
        <v>7263</v>
      </c>
      <c r="J6918" s="1142" t="str">
        <f t="shared" si="217"/>
        <v>03.11.02.01.013 Rumah Negara Golongan I Type E Permanen</v>
      </c>
    </row>
    <row r="6919" spans="1:10" x14ac:dyDescent="0.25">
      <c r="A6919" s="1142">
        <v>3</v>
      </c>
      <c r="B6919" s="1142">
        <v>11</v>
      </c>
      <c r="C6919" s="1142">
        <v>2</v>
      </c>
      <c r="D6919" s="1142">
        <v>1</v>
      </c>
      <c r="E6919" s="1142">
        <v>14</v>
      </c>
      <c r="F6919" s="1143" t="str">
        <f t="shared" si="216"/>
        <v>03.11.02.01.014</v>
      </c>
      <c r="G6919" s="1144"/>
      <c r="H6919" s="1142" t="s">
        <v>7264</v>
      </c>
      <c r="J6919" s="1142" t="str">
        <f t="shared" si="217"/>
        <v>03.11.02.01.014 Rumah Negara Golongan I Type E Semi Permanen</v>
      </c>
    </row>
    <row r="6920" spans="1:10" x14ac:dyDescent="0.25">
      <c r="A6920" s="1142">
        <v>3</v>
      </c>
      <c r="B6920" s="1142">
        <v>11</v>
      </c>
      <c r="C6920" s="1142">
        <v>2</v>
      </c>
      <c r="D6920" s="1142">
        <v>1</v>
      </c>
      <c r="E6920" s="1142">
        <v>15</v>
      </c>
      <c r="F6920" s="1143" t="str">
        <f t="shared" si="216"/>
        <v>03.11.02.01.015</v>
      </c>
      <c r="G6920" s="1144"/>
      <c r="H6920" s="1142" t="s">
        <v>7265</v>
      </c>
      <c r="J6920" s="1142" t="str">
        <f t="shared" si="217"/>
        <v>03.11.02.01.015 Rumah Negara Golongan I Type E Darurat</v>
      </c>
    </row>
    <row r="6921" spans="1:10" x14ac:dyDescent="0.25">
      <c r="A6921" s="1142">
        <v>3</v>
      </c>
      <c r="B6921" s="1142">
        <v>11</v>
      </c>
      <c r="C6921" s="1142">
        <v>2</v>
      </c>
      <c r="D6921" s="1142">
        <v>1</v>
      </c>
      <c r="E6921" s="1142">
        <v>16</v>
      </c>
      <c r="F6921" s="1143" t="str">
        <f t="shared" si="216"/>
        <v>03.11.02.01.016</v>
      </c>
      <c r="G6921" s="1144"/>
      <c r="H6921" s="1142" t="s">
        <v>7266</v>
      </c>
      <c r="J6921" s="1142" t="str">
        <f t="shared" si="217"/>
        <v>03.11.02.01.016 Rumah Negara Gol I Lain-lain</v>
      </c>
    </row>
    <row r="6922" spans="1:10" x14ac:dyDescent="0.25">
      <c r="A6922" s="1142">
        <v>3</v>
      </c>
      <c r="B6922" s="1142">
        <v>11</v>
      </c>
      <c r="C6922" s="1142">
        <v>2</v>
      </c>
      <c r="D6922" s="1142">
        <v>2</v>
      </c>
      <c r="E6922" s="1142">
        <v>1</v>
      </c>
      <c r="F6922" s="1143" t="str">
        <f t="shared" si="216"/>
        <v>03.11.02.02.001</v>
      </c>
      <c r="G6922" s="1144"/>
      <c r="H6922" s="1142" t="s">
        <v>7267</v>
      </c>
      <c r="J6922" s="1142" t="str">
        <f t="shared" si="217"/>
        <v>03.11.02.02.001 Rumah Negara Golongan II Type A Permanen</v>
      </c>
    </row>
    <row r="6923" spans="1:10" x14ac:dyDescent="0.25">
      <c r="A6923" s="1142">
        <v>3</v>
      </c>
      <c r="B6923" s="1142">
        <v>11</v>
      </c>
      <c r="C6923" s="1142">
        <v>2</v>
      </c>
      <c r="D6923" s="1142">
        <v>2</v>
      </c>
      <c r="E6923" s="1142">
        <v>2</v>
      </c>
      <c r="F6923" s="1143" t="str">
        <f t="shared" si="216"/>
        <v>03.11.02.02.002</v>
      </c>
      <c r="G6923" s="1144"/>
      <c r="H6923" s="1142" t="s">
        <v>7268</v>
      </c>
      <c r="J6923" s="1142" t="str">
        <f t="shared" si="217"/>
        <v>03.11.02.02.002 Rumah Negara Golongan II Type A Semi Permanen</v>
      </c>
    </row>
    <row r="6924" spans="1:10" x14ac:dyDescent="0.25">
      <c r="A6924" s="1142">
        <v>3</v>
      </c>
      <c r="B6924" s="1142">
        <v>11</v>
      </c>
      <c r="C6924" s="1142">
        <v>2</v>
      </c>
      <c r="D6924" s="1142">
        <v>2</v>
      </c>
      <c r="E6924" s="1142">
        <v>3</v>
      </c>
      <c r="F6924" s="1143" t="str">
        <f t="shared" si="216"/>
        <v>03.11.02.02.003</v>
      </c>
      <c r="G6924" s="1144"/>
      <c r="H6924" s="1142" t="s">
        <v>7269</v>
      </c>
      <c r="J6924" s="1142" t="str">
        <f t="shared" si="217"/>
        <v>03.11.02.02.003 Rumah Negara Golongan II Type A Darurat</v>
      </c>
    </row>
    <row r="6925" spans="1:10" x14ac:dyDescent="0.25">
      <c r="A6925" s="1142">
        <v>3</v>
      </c>
      <c r="B6925" s="1142">
        <v>11</v>
      </c>
      <c r="C6925" s="1142">
        <v>2</v>
      </c>
      <c r="D6925" s="1142">
        <v>2</v>
      </c>
      <c r="E6925" s="1142">
        <v>4</v>
      </c>
      <c r="F6925" s="1143" t="str">
        <f t="shared" si="216"/>
        <v>03.11.02.02.004</v>
      </c>
      <c r="G6925" s="1144"/>
      <c r="H6925" s="1142" t="s">
        <v>7270</v>
      </c>
      <c r="J6925" s="1142" t="str">
        <f t="shared" si="217"/>
        <v>03.11.02.02.004 Rumah Negara Golongan II Type B Permanen</v>
      </c>
    </row>
    <row r="6926" spans="1:10" x14ac:dyDescent="0.25">
      <c r="A6926" s="1142">
        <v>3</v>
      </c>
      <c r="B6926" s="1142">
        <v>11</v>
      </c>
      <c r="C6926" s="1142">
        <v>2</v>
      </c>
      <c r="D6926" s="1142">
        <v>2</v>
      </c>
      <c r="E6926" s="1142">
        <v>5</v>
      </c>
      <c r="F6926" s="1143" t="str">
        <f t="shared" si="216"/>
        <v>03.11.02.02.005</v>
      </c>
      <c r="G6926" s="1144"/>
      <c r="H6926" s="1142" t="s">
        <v>7271</v>
      </c>
      <c r="J6926" s="1142" t="str">
        <f t="shared" si="217"/>
        <v>03.11.02.02.005 Rumah Negara Golongan II Type B Semi Permanen</v>
      </c>
    </row>
    <row r="6927" spans="1:10" x14ac:dyDescent="0.25">
      <c r="A6927" s="1142">
        <v>3</v>
      </c>
      <c r="B6927" s="1142">
        <v>11</v>
      </c>
      <c r="C6927" s="1142">
        <v>2</v>
      </c>
      <c r="D6927" s="1142">
        <v>2</v>
      </c>
      <c r="E6927" s="1142">
        <v>6</v>
      </c>
      <c r="F6927" s="1143" t="str">
        <f t="shared" si="216"/>
        <v>03.11.02.02.006</v>
      </c>
      <c r="G6927" s="1144"/>
      <c r="H6927" s="1142" t="s">
        <v>7272</v>
      </c>
      <c r="J6927" s="1142" t="str">
        <f t="shared" si="217"/>
        <v>03.11.02.02.006 Rumah Negara Golongan II Type B Darurat</v>
      </c>
    </row>
    <row r="6928" spans="1:10" x14ac:dyDescent="0.25">
      <c r="A6928" s="1142">
        <v>3</v>
      </c>
      <c r="B6928" s="1142">
        <v>11</v>
      </c>
      <c r="C6928" s="1142">
        <v>2</v>
      </c>
      <c r="D6928" s="1142">
        <v>2</v>
      </c>
      <c r="E6928" s="1142">
        <v>7</v>
      </c>
      <c r="F6928" s="1143" t="str">
        <f t="shared" si="216"/>
        <v>03.11.02.02.007</v>
      </c>
      <c r="G6928" s="1144"/>
      <c r="H6928" s="1142" t="s">
        <v>7273</v>
      </c>
      <c r="J6928" s="1142" t="str">
        <f t="shared" si="217"/>
        <v>03.11.02.02.007 Rumah Negara Golongan II Type C Permanen</v>
      </c>
    </row>
    <row r="6929" spans="1:10" x14ac:dyDescent="0.25">
      <c r="A6929" s="1142">
        <v>3</v>
      </c>
      <c r="B6929" s="1142">
        <v>11</v>
      </c>
      <c r="C6929" s="1142">
        <v>2</v>
      </c>
      <c r="D6929" s="1142">
        <v>2</v>
      </c>
      <c r="E6929" s="1142">
        <v>8</v>
      </c>
      <c r="F6929" s="1143" t="str">
        <f t="shared" si="216"/>
        <v>03.11.02.02.008</v>
      </c>
      <c r="G6929" s="1144"/>
      <c r="H6929" s="1142" t="s">
        <v>7274</v>
      </c>
      <c r="J6929" s="1142" t="str">
        <f t="shared" si="217"/>
        <v>03.11.02.02.008 Rumah Negara Golongan II Type C Semi Permanen</v>
      </c>
    </row>
    <row r="6930" spans="1:10" x14ac:dyDescent="0.25">
      <c r="A6930" s="1142">
        <v>3</v>
      </c>
      <c r="B6930" s="1142">
        <v>11</v>
      </c>
      <c r="C6930" s="1142">
        <v>2</v>
      </c>
      <c r="D6930" s="1142">
        <v>2</v>
      </c>
      <c r="E6930" s="1142">
        <v>9</v>
      </c>
      <c r="F6930" s="1143" t="str">
        <f t="shared" si="216"/>
        <v>03.11.02.02.009</v>
      </c>
      <c r="G6930" s="1144"/>
      <c r="H6930" s="1142" t="s">
        <v>7275</v>
      </c>
      <c r="J6930" s="1142" t="str">
        <f t="shared" si="217"/>
        <v>03.11.02.02.009 Rumah Negara Golongan II Type C Darurat</v>
      </c>
    </row>
    <row r="6931" spans="1:10" x14ac:dyDescent="0.25">
      <c r="A6931" s="1142">
        <v>3</v>
      </c>
      <c r="B6931" s="1142">
        <v>11</v>
      </c>
      <c r="C6931" s="1142">
        <v>2</v>
      </c>
      <c r="D6931" s="1142">
        <v>2</v>
      </c>
      <c r="E6931" s="1142">
        <v>10</v>
      </c>
      <c r="F6931" s="1143" t="str">
        <f t="shared" si="216"/>
        <v>03.11.02.02.010</v>
      </c>
      <c r="G6931" s="1144"/>
      <c r="H6931" s="1142" t="s">
        <v>7276</v>
      </c>
      <c r="J6931" s="1142" t="str">
        <f t="shared" si="217"/>
        <v>03.11.02.02.010 Rumah Negara Golongan II Type D Permanen</v>
      </c>
    </row>
    <row r="6932" spans="1:10" x14ac:dyDescent="0.25">
      <c r="A6932" s="1142">
        <v>3</v>
      </c>
      <c r="B6932" s="1142">
        <v>11</v>
      </c>
      <c r="C6932" s="1142">
        <v>2</v>
      </c>
      <c r="D6932" s="1142">
        <v>2</v>
      </c>
      <c r="E6932" s="1142">
        <v>11</v>
      </c>
      <c r="F6932" s="1143" t="str">
        <f t="shared" si="216"/>
        <v>03.11.02.02.011</v>
      </c>
      <c r="G6932" s="1144"/>
      <c r="H6932" s="1142" t="s">
        <v>7277</v>
      </c>
      <c r="J6932" s="1142" t="str">
        <f t="shared" si="217"/>
        <v>03.11.02.02.011 Rumah Negara Golongan II Type D Semi Permanen</v>
      </c>
    </row>
    <row r="6933" spans="1:10" x14ac:dyDescent="0.25">
      <c r="A6933" s="1142">
        <v>3</v>
      </c>
      <c r="B6933" s="1142">
        <v>11</v>
      </c>
      <c r="C6933" s="1142">
        <v>2</v>
      </c>
      <c r="D6933" s="1142">
        <v>2</v>
      </c>
      <c r="E6933" s="1142">
        <v>12</v>
      </c>
      <c r="F6933" s="1143" t="str">
        <f t="shared" si="216"/>
        <v>03.11.02.02.012</v>
      </c>
      <c r="G6933" s="1144"/>
      <c r="H6933" s="1142" t="s">
        <v>7278</v>
      </c>
      <c r="J6933" s="1142" t="str">
        <f t="shared" si="217"/>
        <v>03.11.02.02.012 Rumah Negara Golongan II Type D Darurat</v>
      </c>
    </row>
    <row r="6934" spans="1:10" x14ac:dyDescent="0.25">
      <c r="A6934" s="1142">
        <v>3</v>
      </c>
      <c r="B6934" s="1142">
        <v>11</v>
      </c>
      <c r="C6934" s="1142">
        <v>2</v>
      </c>
      <c r="D6934" s="1142">
        <v>2</v>
      </c>
      <c r="E6934" s="1142">
        <v>13</v>
      </c>
      <c r="F6934" s="1143" t="str">
        <f t="shared" si="216"/>
        <v>03.11.02.02.013</v>
      </c>
      <c r="G6934" s="1144"/>
      <c r="H6934" s="1142" t="s">
        <v>7279</v>
      </c>
      <c r="J6934" s="1142" t="str">
        <f t="shared" si="217"/>
        <v>03.11.02.02.013 Rumah Negara Golongan II Type E Permanen</v>
      </c>
    </row>
    <row r="6935" spans="1:10" x14ac:dyDescent="0.25">
      <c r="A6935" s="1142">
        <v>3</v>
      </c>
      <c r="B6935" s="1142">
        <v>11</v>
      </c>
      <c r="C6935" s="1142">
        <v>2</v>
      </c>
      <c r="D6935" s="1142">
        <v>2</v>
      </c>
      <c r="E6935" s="1142">
        <v>14</v>
      </c>
      <c r="F6935" s="1143" t="str">
        <f t="shared" si="216"/>
        <v>03.11.02.02.014</v>
      </c>
      <c r="G6935" s="1144"/>
      <c r="H6935" s="1142" t="s">
        <v>7280</v>
      </c>
      <c r="J6935" s="1142" t="str">
        <f t="shared" si="217"/>
        <v>03.11.02.02.014 Rumah Negara Golongan II Type E Semi Permanen</v>
      </c>
    </row>
    <row r="6936" spans="1:10" x14ac:dyDescent="0.25">
      <c r="A6936" s="1142">
        <v>3</v>
      </c>
      <c r="B6936" s="1142">
        <v>11</v>
      </c>
      <c r="C6936" s="1142">
        <v>2</v>
      </c>
      <c r="D6936" s="1142">
        <v>2</v>
      </c>
      <c r="E6936" s="1142">
        <v>15</v>
      </c>
      <c r="F6936" s="1143" t="str">
        <f t="shared" si="216"/>
        <v>03.11.02.02.015</v>
      </c>
      <c r="G6936" s="1144"/>
      <c r="H6936" s="1142" t="s">
        <v>7281</v>
      </c>
      <c r="J6936" s="1142" t="str">
        <f t="shared" si="217"/>
        <v>03.11.02.02.015 Rumah Negara Golongan II Type E Darurat</v>
      </c>
    </row>
    <row r="6937" spans="1:10" x14ac:dyDescent="0.25">
      <c r="A6937" s="1142">
        <v>3</v>
      </c>
      <c r="B6937" s="1142">
        <v>11</v>
      </c>
      <c r="C6937" s="1142">
        <v>2</v>
      </c>
      <c r="D6937" s="1142">
        <v>2</v>
      </c>
      <c r="E6937" s="1142">
        <v>16</v>
      </c>
      <c r="F6937" s="1143" t="str">
        <f t="shared" si="216"/>
        <v>03.11.02.02.016</v>
      </c>
      <c r="G6937" s="1144"/>
      <c r="H6937" s="1142" t="s">
        <v>7282</v>
      </c>
      <c r="J6937" s="1142" t="str">
        <f t="shared" si="217"/>
        <v>03.11.02.02.016 Rumah Negara Gol II Lain-lain</v>
      </c>
    </row>
    <row r="6938" spans="1:10" x14ac:dyDescent="0.25">
      <c r="A6938" s="1142">
        <v>3</v>
      </c>
      <c r="B6938" s="1142">
        <v>11</v>
      </c>
      <c r="C6938" s="1142">
        <v>2</v>
      </c>
      <c r="D6938" s="1142">
        <v>3</v>
      </c>
      <c r="E6938" s="1142">
        <v>1</v>
      </c>
      <c r="F6938" s="1143" t="str">
        <f t="shared" si="216"/>
        <v>03.11.02.03.001</v>
      </c>
      <c r="G6938" s="1144"/>
      <c r="H6938" s="1142" t="s">
        <v>7283</v>
      </c>
      <c r="J6938" s="1142" t="str">
        <f t="shared" si="217"/>
        <v>03.11.02.03.001 Rumah Negara Golongan III Type A Permanen</v>
      </c>
    </row>
    <row r="6939" spans="1:10" x14ac:dyDescent="0.25">
      <c r="A6939" s="1142">
        <v>3</v>
      </c>
      <c r="B6939" s="1142">
        <v>11</v>
      </c>
      <c r="C6939" s="1142">
        <v>2</v>
      </c>
      <c r="D6939" s="1142">
        <v>3</v>
      </c>
      <c r="E6939" s="1142">
        <v>2</v>
      </c>
      <c r="F6939" s="1143" t="str">
        <f t="shared" si="216"/>
        <v>03.11.02.03.002</v>
      </c>
      <c r="G6939" s="1144"/>
      <c r="H6939" s="1142" t="s">
        <v>7284</v>
      </c>
      <c r="J6939" s="1142" t="str">
        <f t="shared" si="217"/>
        <v>03.11.02.03.002 Rumah Negara Golongan III Type A Semi Permanen</v>
      </c>
    </row>
    <row r="6940" spans="1:10" x14ac:dyDescent="0.25">
      <c r="A6940" s="1142">
        <v>3</v>
      </c>
      <c r="B6940" s="1142">
        <v>11</v>
      </c>
      <c r="C6940" s="1142">
        <v>2</v>
      </c>
      <c r="D6940" s="1142">
        <v>3</v>
      </c>
      <c r="E6940" s="1142">
        <v>3</v>
      </c>
      <c r="F6940" s="1143" t="str">
        <f t="shared" si="216"/>
        <v>03.11.02.03.003</v>
      </c>
      <c r="G6940" s="1144"/>
      <c r="H6940" s="1142" t="s">
        <v>7285</v>
      </c>
      <c r="J6940" s="1142" t="str">
        <f t="shared" si="217"/>
        <v>03.11.02.03.003 Rumah Negara Golongan III Type A Darurat</v>
      </c>
    </row>
    <row r="6941" spans="1:10" x14ac:dyDescent="0.25">
      <c r="A6941" s="1142">
        <v>3</v>
      </c>
      <c r="B6941" s="1142">
        <v>11</v>
      </c>
      <c r="C6941" s="1142">
        <v>2</v>
      </c>
      <c r="D6941" s="1142">
        <v>3</v>
      </c>
      <c r="E6941" s="1142">
        <v>4</v>
      </c>
      <c r="F6941" s="1143" t="str">
        <f t="shared" si="216"/>
        <v>03.11.02.03.004</v>
      </c>
      <c r="G6941" s="1144"/>
      <c r="H6941" s="1142" t="s">
        <v>7286</v>
      </c>
      <c r="J6941" s="1142" t="str">
        <f t="shared" si="217"/>
        <v>03.11.02.03.004 Rumah Negara Golongan III Type B Permanen</v>
      </c>
    </row>
    <row r="6942" spans="1:10" x14ac:dyDescent="0.25">
      <c r="A6942" s="1142">
        <v>3</v>
      </c>
      <c r="B6942" s="1142">
        <v>11</v>
      </c>
      <c r="C6942" s="1142">
        <v>2</v>
      </c>
      <c r="D6942" s="1142">
        <v>3</v>
      </c>
      <c r="E6942" s="1142">
        <v>5</v>
      </c>
      <c r="F6942" s="1143" t="str">
        <f t="shared" si="216"/>
        <v>03.11.02.03.005</v>
      </c>
      <c r="G6942" s="1144"/>
      <c r="H6942" s="1142" t="s">
        <v>7287</v>
      </c>
      <c r="J6942" s="1142" t="str">
        <f t="shared" si="217"/>
        <v>03.11.02.03.005 Rumah Negara Golongan III Type B Semi Permanen</v>
      </c>
    </row>
    <row r="6943" spans="1:10" x14ac:dyDescent="0.25">
      <c r="A6943" s="1142">
        <v>3</v>
      </c>
      <c r="B6943" s="1142">
        <v>11</v>
      </c>
      <c r="C6943" s="1142">
        <v>2</v>
      </c>
      <c r="D6943" s="1142">
        <v>3</v>
      </c>
      <c r="E6943" s="1142">
        <v>6</v>
      </c>
      <c r="F6943" s="1143" t="str">
        <f t="shared" si="216"/>
        <v>03.11.02.03.006</v>
      </c>
      <c r="G6943" s="1144"/>
      <c r="H6943" s="1142" t="s">
        <v>7288</v>
      </c>
      <c r="J6943" s="1142" t="str">
        <f t="shared" si="217"/>
        <v>03.11.02.03.006 Rumah Negara Golongan III Type B Darurat</v>
      </c>
    </row>
    <row r="6944" spans="1:10" x14ac:dyDescent="0.25">
      <c r="A6944" s="1142">
        <v>3</v>
      </c>
      <c r="B6944" s="1142">
        <v>11</v>
      </c>
      <c r="C6944" s="1142">
        <v>2</v>
      </c>
      <c r="D6944" s="1142">
        <v>3</v>
      </c>
      <c r="E6944" s="1142">
        <v>7</v>
      </c>
      <c r="F6944" s="1143" t="str">
        <f t="shared" si="216"/>
        <v>03.11.02.03.007</v>
      </c>
      <c r="G6944" s="1144"/>
      <c r="H6944" s="1142" t="s">
        <v>7289</v>
      </c>
      <c r="J6944" s="1142" t="str">
        <f t="shared" si="217"/>
        <v>03.11.02.03.007 Rumah Negara Golongan III Type C Permanen</v>
      </c>
    </row>
    <row r="6945" spans="1:10" x14ac:dyDescent="0.25">
      <c r="A6945" s="1142">
        <v>3</v>
      </c>
      <c r="B6945" s="1142">
        <v>11</v>
      </c>
      <c r="C6945" s="1142">
        <v>2</v>
      </c>
      <c r="D6945" s="1142">
        <v>3</v>
      </c>
      <c r="E6945" s="1142">
        <v>8</v>
      </c>
      <c r="F6945" s="1143" t="str">
        <f t="shared" si="216"/>
        <v>03.11.02.03.008</v>
      </c>
      <c r="G6945" s="1144"/>
      <c r="H6945" s="1142" t="s">
        <v>7290</v>
      </c>
      <c r="J6945" s="1142" t="str">
        <f t="shared" si="217"/>
        <v>03.11.02.03.008 Rumah Negara Golongan III Type C Semi Permanen</v>
      </c>
    </row>
    <row r="6946" spans="1:10" x14ac:dyDescent="0.25">
      <c r="A6946" s="1142">
        <v>3</v>
      </c>
      <c r="B6946" s="1142">
        <v>11</v>
      </c>
      <c r="C6946" s="1142">
        <v>2</v>
      </c>
      <c r="D6946" s="1142">
        <v>3</v>
      </c>
      <c r="E6946" s="1142">
        <v>9</v>
      </c>
      <c r="F6946" s="1143" t="str">
        <f t="shared" si="216"/>
        <v>03.11.02.03.009</v>
      </c>
      <c r="G6946" s="1144"/>
      <c r="H6946" s="1142" t="s">
        <v>7291</v>
      </c>
      <c r="J6946" s="1142" t="str">
        <f t="shared" si="217"/>
        <v>03.11.02.03.009 Rumah Negara Golongan III Type C Darurat</v>
      </c>
    </row>
    <row r="6947" spans="1:10" x14ac:dyDescent="0.25">
      <c r="A6947" s="1142">
        <v>3</v>
      </c>
      <c r="B6947" s="1142">
        <v>11</v>
      </c>
      <c r="C6947" s="1142">
        <v>2</v>
      </c>
      <c r="D6947" s="1142">
        <v>3</v>
      </c>
      <c r="E6947" s="1142">
        <v>10</v>
      </c>
      <c r="F6947" s="1143" t="str">
        <f t="shared" si="216"/>
        <v>03.11.02.03.010</v>
      </c>
      <c r="G6947" s="1144"/>
      <c r="H6947" s="1142" t="s">
        <v>7292</v>
      </c>
      <c r="J6947" s="1142" t="str">
        <f t="shared" si="217"/>
        <v>03.11.02.03.010 Rumah Negara Golongan III Type D Permanen</v>
      </c>
    </row>
    <row r="6948" spans="1:10" x14ac:dyDescent="0.25">
      <c r="A6948" s="1142">
        <v>3</v>
      </c>
      <c r="B6948" s="1142">
        <v>11</v>
      </c>
      <c r="C6948" s="1142">
        <v>2</v>
      </c>
      <c r="D6948" s="1142">
        <v>3</v>
      </c>
      <c r="E6948" s="1142">
        <v>11</v>
      </c>
      <c r="F6948" s="1143" t="str">
        <f t="shared" si="216"/>
        <v>03.11.02.03.011</v>
      </c>
      <c r="G6948" s="1144"/>
      <c r="H6948" s="1142" t="s">
        <v>7293</v>
      </c>
      <c r="J6948" s="1142" t="str">
        <f t="shared" si="217"/>
        <v>03.11.02.03.011 Rumah Negara Golongan III Type D Semi Permanen</v>
      </c>
    </row>
    <row r="6949" spans="1:10" x14ac:dyDescent="0.25">
      <c r="A6949" s="1142">
        <v>3</v>
      </c>
      <c r="B6949" s="1142">
        <v>11</v>
      </c>
      <c r="C6949" s="1142">
        <v>2</v>
      </c>
      <c r="D6949" s="1142">
        <v>3</v>
      </c>
      <c r="E6949" s="1142">
        <v>12</v>
      </c>
      <c r="F6949" s="1143" t="str">
        <f t="shared" si="216"/>
        <v>03.11.02.03.012</v>
      </c>
      <c r="G6949" s="1144"/>
      <c r="H6949" s="1142" t="s">
        <v>7294</v>
      </c>
      <c r="J6949" s="1142" t="str">
        <f t="shared" si="217"/>
        <v>03.11.02.03.012 Rumah Negara Golongan III Type D Darurat</v>
      </c>
    </row>
    <row r="6950" spans="1:10" x14ac:dyDescent="0.25">
      <c r="A6950" s="1142">
        <v>3</v>
      </c>
      <c r="B6950" s="1142">
        <v>11</v>
      </c>
      <c r="C6950" s="1142">
        <v>2</v>
      </c>
      <c r="D6950" s="1142">
        <v>3</v>
      </c>
      <c r="E6950" s="1142">
        <v>13</v>
      </c>
      <c r="F6950" s="1143" t="str">
        <f t="shared" si="216"/>
        <v>03.11.02.03.013</v>
      </c>
      <c r="G6950" s="1144"/>
      <c r="H6950" s="1142" t="s">
        <v>7295</v>
      </c>
      <c r="J6950" s="1142" t="str">
        <f t="shared" si="217"/>
        <v>03.11.02.03.013 Rumah Negara Golongan III Type E Permanen</v>
      </c>
    </row>
    <row r="6951" spans="1:10" x14ac:dyDescent="0.25">
      <c r="A6951" s="1142">
        <v>3</v>
      </c>
      <c r="B6951" s="1142">
        <v>11</v>
      </c>
      <c r="C6951" s="1142">
        <v>2</v>
      </c>
      <c r="D6951" s="1142">
        <v>3</v>
      </c>
      <c r="E6951" s="1142">
        <v>14</v>
      </c>
      <c r="F6951" s="1143" t="str">
        <f t="shared" si="216"/>
        <v>03.11.02.03.014</v>
      </c>
      <c r="G6951" s="1144"/>
      <c r="H6951" s="1142" t="s">
        <v>7296</v>
      </c>
      <c r="J6951" s="1142" t="str">
        <f t="shared" si="217"/>
        <v>03.11.02.03.014 Rumah Negara Golongan III Type E Semi Permanen</v>
      </c>
    </row>
    <row r="6952" spans="1:10" x14ac:dyDescent="0.25">
      <c r="A6952" s="1142">
        <v>3</v>
      </c>
      <c r="B6952" s="1142">
        <v>11</v>
      </c>
      <c r="C6952" s="1142">
        <v>2</v>
      </c>
      <c r="D6952" s="1142">
        <v>3</v>
      </c>
      <c r="E6952" s="1142">
        <v>15</v>
      </c>
      <c r="F6952" s="1143" t="str">
        <f t="shared" si="216"/>
        <v>03.11.02.03.015</v>
      </c>
      <c r="G6952" s="1144"/>
      <c r="H6952" s="1142" t="s">
        <v>7297</v>
      </c>
      <c r="J6952" s="1142" t="str">
        <f t="shared" si="217"/>
        <v>03.11.02.03.015 Rumah Negara Golongan III Type E Darurat</v>
      </c>
    </row>
    <row r="6953" spans="1:10" x14ac:dyDescent="0.25">
      <c r="A6953" s="1142">
        <v>3</v>
      </c>
      <c r="B6953" s="1142">
        <v>11</v>
      </c>
      <c r="C6953" s="1142">
        <v>2</v>
      </c>
      <c r="D6953" s="1142">
        <v>3</v>
      </c>
      <c r="E6953" s="1142">
        <v>16</v>
      </c>
      <c r="F6953" s="1143" t="str">
        <f t="shared" si="216"/>
        <v>03.11.02.03.016</v>
      </c>
      <c r="G6953" s="1144"/>
      <c r="H6953" s="1142" t="s">
        <v>7298</v>
      </c>
      <c r="J6953" s="1142" t="str">
        <f t="shared" si="217"/>
        <v>03.11.02.03.016 Rumah Negara Golongan III Lain-lain</v>
      </c>
    </row>
    <row r="6954" spans="1:10" x14ac:dyDescent="0.25">
      <c r="A6954" s="1142">
        <v>3</v>
      </c>
      <c r="B6954" s="1142">
        <v>11</v>
      </c>
      <c r="C6954" s="1142">
        <v>2</v>
      </c>
      <c r="D6954" s="1142">
        <v>4</v>
      </c>
      <c r="E6954" s="1142">
        <v>1</v>
      </c>
      <c r="F6954" s="1143" t="str">
        <f t="shared" si="216"/>
        <v>03.11.02.04.001</v>
      </c>
      <c r="G6954" s="1144"/>
      <c r="H6954" s="1142" t="s">
        <v>7299</v>
      </c>
      <c r="J6954" s="1142" t="str">
        <f t="shared" si="217"/>
        <v>03.11.02.04.001 Mess/Wisma/Bungalaw/Tempat Peristirahatan Permanen</v>
      </c>
    </row>
    <row r="6955" spans="1:10" x14ac:dyDescent="0.25">
      <c r="A6955" s="1142">
        <v>3</v>
      </c>
      <c r="B6955" s="1142">
        <v>11</v>
      </c>
      <c r="C6955" s="1142">
        <v>2</v>
      </c>
      <c r="D6955" s="1142">
        <v>4</v>
      </c>
      <c r="E6955" s="1142">
        <v>2</v>
      </c>
      <c r="F6955" s="1143" t="str">
        <f t="shared" si="216"/>
        <v>03.11.02.04.002</v>
      </c>
      <c r="G6955" s="1144"/>
      <c r="H6955" s="1142" t="s">
        <v>7300</v>
      </c>
      <c r="J6955" s="1142" t="str">
        <f t="shared" si="217"/>
        <v>03.11.02.04.002 Mess/Wisma/Bungalaw/Tempat Peristirahatan SemiPerm</v>
      </c>
    </row>
    <row r="6956" spans="1:10" x14ac:dyDescent="0.25">
      <c r="A6956" s="1142">
        <v>3</v>
      </c>
      <c r="B6956" s="1142">
        <v>11</v>
      </c>
      <c r="C6956" s="1142">
        <v>2</v>
      </c>
      <c r="D6956" s="1142">
        <v>4</v>
      </c>
      <c r="E6956" s="1142">
        <v>3</v>
      </c>
      <c r="F6956" s="1143" t="str">
        <f t="shared" si="216"/>
        <v>03.11.02.04.003</v>
      </c>
      <c r="G6956" s="1144"/>
      <c r="H6956" s="1142" t="s">
        <v>7301</v>
      </c>
      <c r="J6956" s="1142" t="str">
        <f t="shared" si="217"/>
        <v>03.11.02.04.003 Mess/Wisma/Bungalaw/Tempat Peristirahatan Darurat</v>
      </c>
    </row>
    <row r="6957" spans="1:10" x14ac:dyDescent="0.25">
      <c r="A6957" s="1142">
        <v>3</v>
      </c>
      <c r="B6957" s="1142">
        <v>11</v>
      </c>
      <c r="C6957" s="1142">
        <v>2</v>
      </c>
      <c r="D6957" s="1142">
        <v>4</v>
      </c>
      <c r="E6957" s="1142">
        <v>4</v>
      </c>
      <c r="F6957" s="1143" t="str">
        <f t="shared" si="216"/>
        <v>03.11.02.04.004</v>
      </c>
      <c r="G6957" s="1144"/>
      <c r="H6957" s="1142" t="s">
        <v>7302</v>
      </c>
      <c r="J6957" s="1142" t="str">
        <f t="shared" si="217"/>
        <v>03.11.02.04.004 Asrama Lain-lain</v>
      </c>
    </row>
    <row r="6958" spans="1:10" x14ac:dyDescent="0.25">
      <c r="A6958" s="1142">
        <v>3</v>
      </c>
      <c r="B6958" s="1142">
        <v>11</v>
      </c>
      <c r="C6958" s="1142">
        <v>2</v>
      </c>
      <c r="D6958" s="1142">
        <v>5</v>
      </c>
      <c r="E6958" s="1142">
        <v>1</v>
      </c>
      <c r="F6958" s="1143" t="str">
        <f t="shared" si="216"/>
        <v>03.11.02.05.001</v>
      </c>
      <c r="G6958" s="1144"/>
      <c r="H6958" s="1142" t="s">
        <v>7303</v>
      </c>
      <c r="J6958" s="1142" t="str">
        <f t="shared" si="217"/>
        <v>03.11.02.05.001 Asrama Permanen</v>
      </c>
    </row>
    <row r="6959" spans="1:10" x14ac:dyDescent="0.25">
      <c r="A6959" s="1142">
        <v>3</v>
      </c>
      <c r="B6959" s="1142">
        <v>11</v>
      </c>
      <c r="C6959" s="1142">
        <v>2</v>
      </c>
      <c r="D6959" s="1142">
        <v>5</v>
      </c>
      <c r="E6959" s="1142">
        <v>2</v>
      </c>
      <c r="F6959" s="1143" t="str">
        <f t="shared" si="216"/>
        <v>03.11.02.05.002</v>
      </c>
      <c r="G6959" s="1144"/>
      <c r="H6959" s="1142" t="s">
        <v>7304</v>
      </c>
      <c r="J6959" s="1142" t="str">
        <f t="shared" si="217"/>
        <v>03.11.02.05.002 Asrama Semi Permanen</v>
      </c>
    </row>
    <row r="6960" spans="1:10" x14ac:dyDescent="0.25">
      <c r="A6960" s="1142">
        <v>3</v>
      </c>
      <c r="B6960" s="1142">
        <v>11</v>
      </c>
      <c r="C6960" s="1142">
        <v>2</v>
      </c>
      <c r="D6960" s="1142">
        <v>5</v>
      </c>
      <c r="E6960" s="1142">
        <v>3</v>
      </c>
      <c r="F6960" s="1143" t="str">
        <f t="shared" si="216"/>
        <v>03.11.02.05.003</v>
      </c>
      <c r="G6960" s="1144"/>
      <c r="H6960" s="1142" t="s">
        <v>7305</v>
      </c>
      <c r="J6960" s="1142" t="str">
        <f t="shared" si="217"/>
        <v>03.11.02.05.003 Asrama Darurat</v>
      </c>
    </row>
    <row r="6961" spans="1:10" x14ac:dyDescent="0.25">
      <c r="A6961" s="1142">
        <v>3</v>
      </c>
      <c r="B6961" s="1142">
        <v>11</v>
      </c>
      <c r="C6961" s="1142">
        <v>2</v>
      </c>
      <c r="D6961" s="1142">
        <v>5</v>
      </c>
      <c r="E6961" s="1142">
        <v>4</v>
      </c>
      <c r="F6961" s="1143" t="str">
        <f t="shared" si="216"/>
        <v>03.11.02.05.004</v>
      </c>
      <c r="G6961" s="1144"/>
      <c r="H6961" s="1142" t="s">
        <v>7302</v>
      </c>
      <c r="J6961" s="1142" t="str">
        <f t="shared" si="217"/>
        <v>03.11.02.05.004 Asrama Lain-lain</v>
      </c>
    </row>
    <row r="6962" spans="1:10" x14ac:dyDescent="0.25">
      <c r="A6962" s="1142">
        <v>3</v>
      </c>
      <c r="B6962" s="1142">
        <v>11</v>
      </c>
      <c r="C6962" s="1142">
        <v>2</v>
      </c>
      <c r="D6962" s="1142">
        <v>6</v>
      </c>
      <c r="E6962" s="1142">
        <v>1</v>
      </c>
      <c r="F6962" s="1143" t="str">
        <f t="shared" si="216"/>
        <v>03.11.02.06.001</v>
      </c>
      <c r="G6962" s="1144"/>
      <c r="H6962" s="1142" t="s">
        <v>7306</v>
      </c>
      <c r="J6962" s="1142" t="str">
        <f t="shared" si="217"/>
        <v>03.11.02.06.001 Hotel Permanen</v>
      </c>
    </row>
    <row r="6963" spans="1:10" x14ac:dyDescent="0.25">
      <c r="A6963" s="1142">
        <v>3</v>
      </c>
      <c r="B6963" s="1142">
        <v>11</v>
      </c>
      <c r="C6963" s="1142">
        <v>2</v>
      </c>
      <c r="D6963" s="1142">
        <v>6</v>
      </c>
      <c r="E6963" s="1142">
        <v>2</v>
      </c>
      <c r="F6963" s="1143" t="str">
        <f t="shared" si="216"/>
        <v>03.11.02.06.002</v>
      </c>
      <c r="G6963" s="1144"/>
      <c r="H6963" s="1142" t="s">
        <v>7307</v>
      </c>
      <c r="J6963" s="1142" t="str">
        <f t="shared" si="217"/>
        <v>03.11.02.06.002 Hotel Semi Permanen</v>
      </c>
    </row>
    <row r="6964" spans="1:10" x14ac:dyDescent="0.25">
      <c r="A6964" s="1142">
        <v>3</v>
      </c>
      <c r="B6964" s="1142">
        <v>11</v>
      </c>
      <c r="C6964" s="1142">
        <v>2</v>
      </c>
      <c r="D6964" s="1142">
        <v>6</v>
      </c>
      <c r="E6964" s="1142">
        <v>3</v>
      </c>
      <c r="F6964" s="1143" t="str">
        <f t="shared" si="216"/>
        <v>03.11.02.06.003</v>
      </c>
      <c r="G6964" s="1144"/>
      <c r="H6964" s="1142" t="s">
        <v>7308</v>
      </c>
      <c r="J6964" s="1142" t="str">
        <f t="shared" si="217"/>
        <v>03.11.02.06.003 Hotel Lainnya</v>
      </c>
    </row>
    <row r="6965" spans="1:10" x14ac:dyDescent="0.25">
      <c r="A6965" s="1142">
        <v>3</v>
      </c>
      <c r="B6965" s="1142">
        <v>11</v>
      </c>
      <c r="C6965" s="1142">
        <v>2</v>
      </c>
      <c r="D6965" s="1142">
        <v>7</v>
      </c>
      <c r="E6965" s="1142">
        <v>1</v>
      </c>
      <c r="F6965" s="1143" t="str">
        <f t="shared" si="216"/>
        <v>03.11.02.07.001</v>
      </c>
      <c r="G6965" s="1144"/>
      <c r="H6965" s="1142" t="s">
        <v>7309</v>
      </c>
      <c r="J6965" s="1142" t="str">
        <f t="shared" si="217"/>
        <v>03.11.02.07.001 Motel Permanen</v>
      </c>
    </row>
    <row r="6966" spans="1:10" x14ac:dyDescent="0.25">
      <c r="A6966" s="1142">
        <v>3</v>
      </c>
      <c r="B6966" s="1142">
        <v>11</v>
      </c>
      <c r="C6966" s="1142">
        <v>2</v>
      </c>
      <c r="D6966" s="1142">
        <v>7</v>
      </c>
      <c r="E6966" s="1142">
        <v>2</v>
      </c>
      <c r="F6966" s="1143" t="str">
        <f t="shared" si="216"/>
        <v>03.11.02.07.002</v>
      </c>
      <c r="G6966" s="1144"/>
      <c r="H6966" s="1142" t="s">
        <v>7310</v>
      </c>
      <c r="J6966" s="1142" t="str">
        <f t="shared" si="217"/>
        <v>03.11.02.07.002 Motel Semi Permanen</v>
      </c>
    </row>
    <row r="6967" spans="1:10" x14ac:dyDescent="0.25">
      <c r="A6967" s="1142">
        <v>3</v>
      </c>
      <c r="B6967" s="1142">
        <v>11</v>
      </c>
      <c r="C6967" s="1142">
        <v>2</v>
      </c>
      <c r="D6967" s="1142">
        <v>7</v>
      </c>
      <c r="E6967" s="1142">
        <v>3</v>
      </c>
      <c r="F6967" s="1143" t="str">
        <f t="shared" si="216"/>
        <v>03.11.02.07.003</v>
      </c>
      <c r="G6967" s="1144"/>
      <c r="H6967" s="1142" t="s">
        <v>7311</v>
      </c>
      <c r="J6967" s="1142" t="str">
        <f t="shared" si="217"/>
        <v>03.11.02.07.003 Motel Lainnya</v>
      </c>
    </row>
    <row r="6968" spans="1:10" x14ac:dyDescent="0.25">
      <c r="A6968" s="1142">
        <v>3</v>
      </c>
      <c r="B6968" s="1142">
        <v>11</v>
      </c>
      <c r="C6968" s="1142">
        <v>2</v>
      </c>
      <c r="D6968" s="1142">
        <v>8</v>
      </c>
      <c r="E6968" s="1142">
        <v>1</v>
      </c>
      <c r="F6968" s="1143" t="str">
        <f t="shared" si="216"/>
        <v>03.11.02.08.001</v>
      </c>
      <c r="G6968" s="1144"/>
      <c r="H6968" s="1142" t="s">
        <v>7312</v>
      </c>
      <c r="J6968" s="1142" t="str">
        <f t="shared" si="217"/>
        <v>03.11.02.08.001 Flat/Rumah Susun Permanen</v>
      </c>
    </row>
    <row r="6969" spans="1:10" x14ac:dyDescent="0.25">
      <c r="A6969" s="1142">
        <v>3</v>
      </c>
      <c r="B6969" s="1142">
        <v>11</v>
      </c>
      <c r="C6969" s="1142">
        <v>2</v>
      </c>
      <c r="D6969" s="1142">
        <v>8</v>
      </c>
      <c r="E6969" s="1142">
        <v>2</v>
      </c>
      <c r="F6969" s="1143" t="str">
        <f t="shared" si="216"/>
        <v>03.11.02.08.002</v>
      </c>
      <c r="G6969" s="1144"/>
      <c r="H6969" s="1142" t="s">
        <v>7313</v>
      </c>
      <c r="J6969" s="1142" t="str">
        <f t="shared" si="217"/>
        <v>03.11.02.08.002 Flat/Rumah Susun Semi Permanen</v>
      </c>
    </row>
    <row r="6970" spans="1:10" x14ac:dyDescent="0.25">
      <c r="A6970" s="1142">
        <v>3</v>
      </c>
      <c r="B6970" s="1142">
        <v>11</v>
      </c>
      <c r="C6970" s="1142">
        <v>2</v>
      </c>
      <c r="D6970" s="1142">
        <v>8</v>
      </c>
      <c r="E6970" s="1142">
        <v>3</v>
      </c>
      <c r="F6970" s="1143" t="str">
        <f t="shared" si="216"/>
        <v>03.11.02.08.003</v>
      </c>
      <c r="G6970" s="1144"/>
      <c r="H6970" s="1142" t="s">
        <v>7314</v>
      </c>
      <c r="J6970" s="1142" t="str">
        <f t="shared" si="217"/>
        <v>03.11.02.08.003 Flat/rumah Lain-lain</v>
      </c>
    </row>
    <row r="6971" spans="1:10" x14ac:dyDescent="0.25">
      <c r="A6971" s="1142">
        <v>3</v>
      </c>
      <c r="B6971" s="1142">
        <v>11</v>
      </c>
      <c r="C6971" s="1142">
        <v>3</v>
      </c>
      <c r="D6971" s="1142">
        <v>1</v>
      </c>
      <c r="E6971" s="1142">
        <v>1</v>
      </c>
      <c r="F6971" s="1143" t="str">
        <f t="shared" si="216"/>
        <v>03.11.03.01.001</v>
      </c>
      <c r="G6971" s="1144"/>
      <c r="H6971" s="1142" t="s">
        <v>7315</v>
      </c>
      <c r="J6971" s="1142" t="str">
        <f t="shared" si="217"/>
        <v>03.11.03.01.001 Menara Suar Listrik Diesel</v>
      </c>
    </row>
    <row r="6972" spans="1:10" x14ac:dyDescent="0.25">
      <c r="A6972" s="1142">
        <v>3</v>
      </c>
      <c r="B6972" s="1142">
        <v>11</v>
      </c>
      <c r="C6972" s="1142">
        <v>3</v>
      </c>
      <c r="D6972" s="1142">
        <v>1</v>
      </c>
      <c r="E6972" s="1142">
        <v>2</v>
      </c>
      <c r="F6972" s="1143" t="str">
        <f t="shared" si="216"/>
        <v>03.11.03.01.002</v>
      </c>
      <c r="G6972" s="1144"/>
      <c r="H6972" s="1142" t="s">
        <v>7316</v>
      </c>
      <c r="J6972" s="1142" t="str">
        <f t="shared" si="217"/>
        <v>03.11.03.01.002 Menara Suar Listrik Non Diesel</v>
      </c>
    </row>
    <row r="6973" spans="1:10" x14ac:dyDescent="0.25">
      <c r="A6973" s="1142">
        <v>3</v>
      </c>
      <c r="B6973" s="1142">
        <v>11</v>
      </c>
      <c r="C6973" s="1142">
        <v>3</v>
      </c>
      <c r="D6973" s="1142">
        <v>1</v>
      </c>
      <c r="E6973" s="1142">
        <v>3</v>
      </c>
      <c r="F6973" s="1143" t="str">
        <f t="shared" si="216"/>
        <v>03.11.03.01.003</v>
      </c>
      <c r="G6973" s="1144"/>
      <c r="H6973" s="1142" t="s">
        <v>7317</v>
      </c>
      <c r="J6973" s="1142" t="str">
        <f t="shared" si="217"/>
        <v>03.11.03.01.003 Bangunan Menara Perambuan Lain-lain</v>
      </c>
    </row>
    <row r="6974" spans="1:10" x14ac:dyDescent="0.25">
      <c r="A6974" s="1142">
        <v>3</v>
      </c>
      <c r="B6974" s="1142">
        <v>11</v>
      </c>
      <c r="C6974" s="1142">
        <v>3</v>
      </c>
      <c r="D6974" s="1142">
        <v>2</v>
      </c>
      <c r="E6974" s="1142">
        <v>1</v>
      </c>
      <c r="F6974" s="1143" t="str">
        <f t="shared" si="216"/>
        <v>03.11.03.02.001</v>
      </c>
      <c r="G6974" s="1144"/>
      <c r="H6974" s="1142" t="s">
        <v>7318</v>
      </c>
      <c r="J6974" s="1142" t="str">
        <f t="shared" si="217"/>
        <v>03.11.03.02.001 Anak Pelampung</v>
      </c>
    </row>
    <row r="6975" spans="1:10" x14ac:dyDescent="0.25">
      <c r="A6975" s="1142">
        <v>3</v>
      </c>
      <c r="B6975" s="1142">
        <v>11</v>
      </c>
      <c r="C6975" s="1142">
        <v>3</v>
      </c>
      <c r="D6975" s="1142">
        <v>2</v>
      </c>
      <c r="E6975" s="1142">
        <v>2</v>
      </c>
      <c r="F6975" s="1143" t="str">
        <f t="shared" si="216"/>
        <v>03.11.03.02.002</v>
      </c>
      <c r="G6975" s="1144"/>
      <c r="H6975" s="1142" t="s">
        <v>7319</v>
      </c>
      <c r="J6975" s="1142" t="str">
        <f t="shared" si="217"/>
        <v>03.11.03.02.002 Rambu Bermuncak</v>
      </c>
    </row>
    <row r="6976" spans="1:10" x14ac:dyDescent="0.25">
      <c r="A6976" s="1142">
        <v>3</v>
      </c>
      <c r="B6976" s="1142">
        <v>11</v>
      </c>
      <c r="C6976" s="1142">
        <v>3</v>
      </c>
      <c r="D6976" s="1142">
        <v>2</v>
      </c>
      <c r="E6976" s="1142">
        <v>3</v>
      </c>
      <c r="F6976" s="1143" t="str">
        <f t="shared" si="216"/>
        <v>03.11.03.02.003</v>
      </c>
      <c r="G6976" s="1144"/>
      <c r="H6976" s="1142" t="s">
        <v>7320</v>
      </c>
      <c r="J6976" s="1142" t="str">
        <f t="shared" si="217"/>
        <v>03.11.03.02.003 Bangunan Perambut Lain-lain</v>
      </c>
    </row>
    <row r="6977" spans="1:10" x14ac:dyDescent="0.25">
      <c r="A6977" s="1142">
        <v>3</v>
      </c>
      <c r="B6977" s="1142">
        <v>11</v>
      </c>
      <c r="C6977" s="1142">
        <v>3</v>
      </c>
      <c r="D6977" s="1142">
        <v>3</v>
      </c>
      <c r="E6977" s="1142">
        <v>1</v>
      </c>
      <c r="F6977" s="1143" t="str">
        <f t="shared" si="216"/>
        <v>03.11.03.03.001</v>
      </c>
      <c r="G6977" s="1144"/>
      <c r="H6977" s="1142" t="s">
        <v>7321</v>
      </c>
      <c r="J6977" s="1142" t="str">
        <f t="shared" si="217"/>
        <v>03.11.03.03.001 Bangunan Menara Telepon</v>
      </c>
    </row>
    <row r="6978" spans="1:10" x14ac:dyDescent="0.25">
      <c r="A6978" s="1142">
        <v>3</v>
      </c>
      <c r="B6978" s="1142">
        <v>11</v>
      </c>
      <c r="C6978" s="1142">
        <v>3</v>
      </c>
      <c r="D6978" s="1142">
        <v>3</v>
      </c>
      <c r="E6978" s="1142">
        <v>2</v>
      </c>
      <c r="F6978" s="1143" t="str">
        <f t="shared" si="216"/>
        <v>03.11.03.03.002</v>
      </c>
      <c r="G6978" s="1144"/>
      <c r="H6978" s="1142" t="s">
        <v>7322</v>
      </c>
      <c r="J6978" s="1142" t="str">
        <f t="shared" si="217"/>
        <v>03.11.03.03.002 Bangunan Menara Radio</v>
      </c>
    </row>
    <row r="6979" spans="1:10" x14ac:dyDescent="0.25">
      <c r="A6979" s="1142">
        <v>3</v>
      </c>
      <c r="B6979" s="1142">
        <v>11</v>
      </c>
      <c r="C6979" s="1142">
        <v>3</v>
      </c>
      <c r="D6979" s="1142">
        <v>3</v>
      </c>
      <c r="E6979" s="1142">
        <v>3</v>
      </c>
      <c r="F6979" s="1143" t="str">
        <f t="shared" si="216"/>
        <v>03.11.03.03.003</v>
      </c>
      <c r="G6979" s="1144"/>
      <c r="H6979" s="1142" t="s">
        <v>7323</v>
      </c>
      <c r="J6979" s="1142" t="str">
        <f t="shared" si="217"/>
        <v>03.11.03.03.003 Bangunan Menara Televisi</v>
      </c>
    </row>
    <row r="6980" spans="1:10" x14ac:dyDescent="0.25">
      <c r="A6980" s="1142">
        <v>3</v>
      </c>
      <c r="B6980" s="1142">
        <v>11</v>
      </c>
      <c r="C6980" s="1142">
        <v>3</v>
      </c>
      <c r="D6980" s="1142">
        <v>3</v>
      </c>
      <c r="E6980" s="1142">
        <v>4</v>
      </c>
      <c r="F6980" s="1143" t="str">
        <f t="shared" ref="F6980:F7043" si="218">IF(A6980&lt;&gt;"",RIGHT("0"&amp;A6980,2)&amp;"."&amp;RIGHT("0"&amp;B6980,2)&amp;"."&amp;RIGHT("0"&amp;C6980,2)&amp;"."&amp;RIGHT("0"&amp;D6980,2)&amp;"."&amp;IF(LEN(E6980)&lt;3,RIGHT("00"&amp;E6980,3),E6980),"")</f>
        <v>03.11.03.03.004</v>
      </c>
      <c r="G6980" s="1144"/>
      <c r="H6980" s="1142" t="s">
        <v>7324</v>
      </c>
      <c r="J6980" s="1142" t="str">
        <f t="shared" ref="J6980:J7043" si="219">F6980&amp;" "&amp;H6980</f>
        <v>03.11.03.03.004 Bangunan Menara Pengatur Lalulintas Udara</v>
      </c>
    </row>
    <row r="6981" spans="1:10" x14ac:dyDescent="0.25">
      <c r="A6981" s="1142">
        <v>3</v>
      </c>
      <c r="B6981" s="1142">
        <v>11</v>
      </c>
      <c r="C6981" s="1142">
        <v>3</v>
      </c>
      <c r="D6981" s="1142">
        <v>3</v>
      </c>
      <c r="E6981" s="1142">
        <v>5</v>
      </c>
      <c r="F6981" s="1143" t="str">
        <f t="shared" si="218"/>
        <v>03.11.03.03.005</v>
      </c>
      <c r="G6981" s="1144"/>
      <c r="H6981" s="1142" t="s">
        <v>7325</v>
      </c>
      <c r="J6981" s="1142" t="str">
        <f t="shared" si="219"/>
        <v>03.11.03.03.005 Bangunan Menara Telekomunikasi Lain-lain</v>
      </c>
    </row>
    <row r="6982" spans="1:10" x14ac:dyDescent="0.25">
      <c r="A6982" s="1142">
        <v>3</v>
      </c>
      <c r="B6982" s="1142">
        <v>12</v>
      </c>
      <c r="C6982" s="1142">
        <v>1</v>
      </c>
      <c r="D6982" s="1142">
        <v>1</v>
      </c>
      <c r="E6982" s="1142">
        <v>1</v>
      </c>
      <c r="F6982" s="1143" t="str">
        <f t="shared" si="218"/>
        <v>03.12.01.01.001</v>
      </c>
      <c r="G6982" s="1144"/>
      <c r="H6982" s="1142" t="s">
        <v>7326</v>
      </c>
      <c r="J6982" s="1142" t="str">
        <f t="shared" si="219"/>
        <v>03.12.01.01.001 Istana Peninggalan</v>
      </c>
    </row>
    <row r="6983" spans="1:10" x14ac:dyDescent="0.25">
      <c r="A6983" s="1142">
        <v>3</v>
      </c>
      <c r="B6983" s="1142">
        <v>12</v>
      </c>
      <c r="C6983" s="1142">
        <v>1</v>
      </c>
      <c r="D6983" s="1142">
        <v>1</v>
      </c>
      <c r="E6983" s="1142">
        <v>2</v>
      </c>
      <c r="F6983" s="1143" t="str">
        <f t="shared" si="218"/>
        <v>03.12.01.01.002</v>
      </c>
      <c r="G6983" s="1144"/>
      <c r="H6983" s="1142" t="s">
        <v>7019</v>
      </c>
      <c r="J6983" s="1142" t="str">
        <f t="shared" si="219"/>
        <v>03.12.01.01.002 Lain-lain</v>
      </c>
    </row>
    <row r="6984" spans="1:10" x14ac:dyDescent="0.25">
      <c r="A6984" s="1142">
        <v>3</v>
      </c>
      <c r="B6984" s="1142">
        <v>12</v>
      </c>
      <c r="C6984" s="1142">
        <v>1</v>
      </c>
      <c r="D6984" s="1142">
        <v>2</v>
      </c>
      <c r="E6984" s="1142">
        <v>1</v>
      </c>
      <c r="F6984" s="1143" t="str">
        <f t="shared" si="218"/>
        <v>03.12.01.02.001</v>
      </c>
      <c r="G6984" s="1144"/>
      <c r="H6984" s="1142" t="s">
        <v>7327</v>
      </c>
      <c r="J6984" s="1142" t="str">
        <f t="shared" si="219"/>
        <v>03.12.01.02.001 Rumah Adat</v>
      </c>
    </row>
    <row r="6985" spans="1:10" x14ac:dyDescent="0.25">
      <c r="A6985" s="1142">
        <v>3</v>
      </c>
      <c r="B6985" s="1142">
        <v>12</v>
      </c>
      <c r="C6985" s="1142">
        <v>1</v>
      </c>
      <c r="D6985" s="1142">
        <v>2</v>
      </c>
      <c r="E6985" s="1142">
        <v>2</v>
      </c>
      <c r="F6985" s="1143" t="str">
        <f t="shared" si="218"/>
        <v>03.12.01.02.002</v>
      </c>
      <c r="G6985" s="1144"/>
      <c r="H6985" s="1142" t="s">
        <v>7328</v>
      </c>
      <c r="J6985" s="1142" t="str">
        <f t="shared" si="219"/>
        <v>03.12.01.02.002 Rumah Adat Lain-lain</v>
      </c>
    </row>
    <row r="6986" spans="1:10" x14ac:dyDescent="0.25">
      <c r="A6986" s="1142">
        <v>3</v>
      </c>
      <c r="B6986" s="1142">
        <v>12</v>
      </c>
      <c r="C6986" s="1142">
        <v>1</v>
      </c>
      <c r="D6986" s="1142">
        <v>3</v>
      </c>
      <c r="E6986" s="1142">
        <v>1</v>
      </c>
      <c r="F6986" s="1143" t="str">
        <f t="shared" si="218"/>
        <v>03.12.01.03.001</v>
      </c>
      <c r="G6986" s="1144"/>
      <c r="H6986" s="1142" t="s">
        <v>7329</v>
      </c>
      <c r="J6986" s="1142" t="str">
        <f t="shared" si="219"/>
        <v>03.12.01.03.001 Rumah Peningggalan Sejarah</v>
      </c>
    </row>
    <row r="6987" spans="1:10" x14ac:dyDescent="0.25">
      <c r="A6987" s="1142">
        <v>3</v>
      </c>
      <c r="B6987" s="1142">
        <v>12</v>
      </c>
      <c r="C6987" s="1142">
        <v>1</v>
      </c>
      <c r="D6987" s="1142">
        <v>3</v>
      </c>
      <c r="E6987" s="1142">
        <v>2</v>
      </c>
      <c r="F6987" s="1143" t="str">
        <f t="shared" si="218"/>
        <v>03.12.01.03.002</v>
      </c>
      <c r="G6987" s="1144"/>
      <c r="H6987" s="1142" t="s">
        <v>7330</v>
      </c>
      <c r="J6987" s="1142" t="str">
        <f t="shared" si="219"/>
        <v>03.12.01.03.002 Rumah Peninggalan Sejarah Lain-lain</v>
      </c>
    </row>
    <row r="6988" spans="1:10" x14ac:dyDescent="0.25">
      <c r="A6988" s="1142">
        <v>3</v>
      </c>
      <c r="B6988" s="1142">
        <v>12</v>
      </c>
      <c r="C6988" s="1142">
        <v>1</v>
      </c>
      <c r="D6988" s="1142">
        <v>4</v>
      </c>
      <c r="E6988" s="1142">
        <v>1</v>
      </c>
      <c r="F6988" s="1143" t="str">
        <f t="shared" si="218"/>
        <v>03.12.01.04.001</v>
      </c>
      <c r="G6988" s="1144"/>
      <c r="H6988" s="1142" t="s">
        <v>7331</v>
      </c>
      <c r="J6988" s="1142" t="str">
        <f t="shared" si="219"/>
        <v>03.12.01.04.001 Makam Sejarah</v>
      </c>
    </row>
    <row r="6989" spans="1:10" x14ac:dyDescent="0.25">
      <c r="A6989" s="1142">
        <v>3</v>
      </c>
      <c r="B6989" s="1142">
        <v>12</v>
      </c>
      <c r="C6989" s="1142">
        <v>1</v>
      </c>
      <c r="D6989" s="1142">
        <v>4</v>
      </c>
      <c r="E6989" s="1142">
        <v>2</v>
      </c>
      <c r="F6989" s="1143" t="str">
        <f t="shared" si="218"/>
        <v>03.12.01.04.002</v>
      </c>
      <c r="G6989" s="1144"/>
      <c r="H6989" s="1142" t="s">
        <v>7332</v>
      </c>
      <c r="J6989" s="1142" t="str">
        <f t="shared" si="219"/>
        <v>03.12.01.04.002 Makam Sejarah Lain-lain</v>
      </c>
    </row>
    <row r="6990" spans="1:10" x14ac:dyDescent="0.25">
      <c r="A6990" s="1142">
        <v>3</v>
      </c>
      <c r="B6990" s="1142">
        <v>12</v>
      </c>
      <c r="C6990" s="1142">
        <v>1</v>
      </c>
      <c r="D6990" s="1142">
        <v>5</v>
      </c>
      <c r="E6990" s="1142">
        <v>1</v>
      </c>
      <c r="F6990" s="1143" t="str">
        <f t="shared" si="218"/>
        <v>03.12.01.05.001</v>
      </c>
      <c r="G6990" s="1144"/>
      <c r="H6990" s="1142" t="s">
        <v>7333</v>
      </c>
      <c r="J6990" s="1142" t="str">
        <f t="shared" si="219"/>
        <v>03.12.01.05.001 Mesjid Bersejarah</v>
      </c>
    </row>
    <row r="6991" spans="1:10" x14ac:dyDescent="0.25">
      <c r="A6991" s="1142">
        <v>3</v>
      </c>
      <c r="B6991" s="1142">
        <v>12</v>
      </c>
      <c r="C6991" s="1142">
        <v>1</v>
      </c>
      <c r="D6991" s="1142">
        <v>5</v>
      </c>
      <c r="E6991" s="1142">
        <v>2</v>
      </c>
      <c r="F6991" s="1143" t="str">
        <f t="shared" si="218"/>
        <v>03.12.01.05.002</v>
      </c>
      <c r="G6991" s="1144"/>
      <c r="H6991" s="1142" t="s">
        <v>7334</v>
      </c>
      <c r="J6991" s="1142" t="str">
        <f t="shared" si="219"/>
        <v>03.12.01.05.002 Gereja Bersejarah</v>
      </c>
    </row>
    <row r="6992" spans="1:10" x14ac:dyDescent="0.25">
      <c r="A6992" s="1142">
        <v>3</v>
      </c>
      <c r="B6992" s="1142">
        <v>12</v>
      </c>
      <c r="C6992" s="1142">
        <v>1</v>
      </c>
      <c r="D6992" s="1142">
        <v>5</v>
      </c>
      <c r="E6992" s="1142">
        <v>3</v>
      </c>
      <c r="F6992" s="1143" t="str">
        <f t="shared" si="218"/>
        <v>03.12.01.05.003</v>
      </c>
      <c r="G6992" s="1144"/>
      <c r="H6992" s="1142" t="s">
        <v>7335</v>
      </c>
      <c r="J6992" s="1142" t="str">
        <f t="shared" si="219"/>
        <v>03.12.01.05.003 Tempat Ibadah Bersejarah Lainnya</v>
      </c>
    </row>
    <row r="6993" spans="1:10" x14ac:dyDescent="0.25">
      <c r="A6993" s="1142">
        <v>3</v>
      </c>
      <c r="B6993" s="1142">
        <v>12</v>
      </c>
      <c r="C6993" s="1142">
        <v>1</v>
      </c>
      <c r="D6993" s="1142">
        <v>5</v>
      </c>
      <c r="E6993" s="1142">
        <v>4</v>
      </c>
      <c r="F6993" s="1143" t="str">
        <f t="shared" si="218"/>
        <v>03.12.01.05.004</v>
      </c>
      <c r="G6993" s="1144"/>
      <c r="H6993" s="1142" t="s">
        <v>7336</v>
      </c>
      <c r="J6993" s="1142" t="str">
        <f t="shared" si="219"/>
        <v>03.12.01.05.004 Bangunan Tempat Ibadah Bersejarah lain-lain</v>
      </c>
    </row>
    <row r="6994" spans="1:10" x14ac:dyDescent="0.25">
      <c r="A6994" s="1142">
        <v>3</v>
      </c>
      <c r="B6994" s="1142">
        <v>12</v>
      </c>
      <c r="C6994" s="1142">
        <v>2</v>
      </c>
      <c r="D6994" s="1142">
        <v>1</v>
      </c>
      <c r="E6994" s="1142">
        <v>1</v>
      </c>
      <c r="F6994" s="1143" t="str">
        <f t="shared" si="218"/>
        <v>03.12.02.01.001</v>
      </c>
      <c r="G6994" s="1144"/>
      <c r="H6994" s="1142" t="s">
        <v>7337</v>
      </c>
      <c r="J6994" s="1142" t="str">
        <f t="shared" si="219"/>
        <v>03.12.02.01.001 Tugu Kemerdekaan</v>
      </c>
    </row>
    <row r="6995" spans="1:10" x14ac:dyDescent="0.25">
      <c r="A6995" s="1142">
        <v>3</v>
      </c>
      <c r="B6995" s="1142">
        <v>12</v>
      </c>
      <c r="C6995" s="1142">
        <v>2</v>
      </c>
      <c r="D6995" s="1142">
        <v>1</v>
      </c>
      <c r="E6995" s="1142">
        <v>2</v>
      </c>
      <c r="F6995" s="1143" t="str">
        <f t="shared" si="218"/>
        <v>03.12.02.01.002</v>
      </c>
      <c r="G6995" s="1144"/>
      <c r="H6995" s="1142" t="s">
        <v>7338</v>
      </c>
      <c r="J6995" s="1142" t="str">
        <f t="shared" si="219"/>
        <v>03.12.02.01.002 Tugu Kemerdekaan Lain-lain</v>
      </c>
    </row>
    <row r="6996" spans="1:10" x14ac:dyDescent="0.25">
      <c r="A6996" s="1142">
        <v>3</v>
      </c>
      <c r="B6996" s="1142">
        <v>12</v>
      </c>
      <c r="C6996" s="1142">
        <v>2</v>
      </c>
      <c r="D6996" s="1142">
        <v>2</v>
      </c>
      <c r="E6996" s="1142">
        <v>1</v>
      </c>
      <c r="F6996" s="1143" t="str">
        <f t="shared" si="218"/>
        <v>03.12.02.02.001</v>
      </c>
      <c r="G6996" s="1144"/>
      <c r="H6996" s="1142" t="s">
        <v>7339</v>
      </c>
      <c r="J6996" s="1142" t="str">
        <f t="shared" si="219"/>
        <v>03.12.02.02.001 Tugu Pembangunan</v>
      </c>
    </row>
    <row r="6997" spans="1:10" x14ac:dyDescent="0.25">
      <c r="A6997" s="1142">
        <v>3</v>
      </c>
      <c r="B6997" s="1142">
        <v>12</v>
      </c>
      <c r="C6997" s="1142">
        <v>2</v>
      </c>
      <c r="D6997" s="1142">
        <v>2</v>
      </c>
      <c r="E6997" s="1142">
        <v>2</v>
      </c>
      <c r="F6997" s="1143" t="str">
        <f t="shared" si="218"/>
        <v>03.12.02.02.002</v>
      </c>
      <c r="G6997" s="1144"/>
      <c r="H6997" s="1142" t="s">
        <v>7340</v>
      </c>
      <c r="J6997" s="1142" t="str">
        <f t="shared" si="219"/>
        <v>03.12.02.02.002 Tugu Pembangunan Lain-lain</v>
      </c>
    </row>
    <row r="6998" spans="1:10" x14ac:dyDescent="0.25">
      <c r="A6998" s="1142">
        <v>3</v>
      </c>
      <c r="B6998" s="1142">
        <v>12</v>
      </c>
      <c r="C6998" s="1142">
        <v>2</v>
      </c>
      <c r="D6998" s="1142">
        <v>3</v>
      </c>
      <c r="E6998" s="1142">
        <v>1</v>
      </c>
      <c r="F6998" s="1143" t="str">
        <f t="shared" si="218"/>
        <v>03.12.02.03.001</v>
      </c>
      <c r="G6998" s="1144"/>
      <c r="H6998" s="1142" t="s">
        <v>7341</v>
      </c>
      <c r="J6998" s="1142" t="str">
        <f t="shared" si="219"/>
        <v>03.12.02.03.001 Tugu Peringatan Lainnya</v>
      </c>
    </row>
    <row r="6999" spans="1:10" x14ac:dyDescent="0.25">
      <c r="A6999" s="1142">
        <v>3</v>
      </c>
      <c r="B6999" s="1142">
        <v>12</v>
      </c>
      <c r="C6999" s="1142">
        <v>2</v>
      </c>
      <c r="D6999" s="1142">
        <v>3</v>
      </c>
      <c r="E6999" s="1142">
        <v>2</v>
      </c>
      <c r="F6999" s="1143" t="str">
        <f t="shared" si="218"/>
        <v>03.12.02.03.002</v>
      </c>
      <c r="G6999" s="1144"/>
      <c r="H6999" s="1142" t="s">
        <v>7341</v>
      </c>
      <c r="J6999" s="1142" t="str">
        <f t="shared" si="219"/>
        <v>03.12.02.03.002 Tugu Peringatan Lainnya</v>
      </c>
    </row>
    <row r="7000" spans="1:10" x14ac:dyDescent="0.25">
      <c r="A7000" s="1142">
        <v>3</v>
      </c>
      <c r="B7000" s="1142">
        <v>12</v>
      </c>
      <c r="C7000" s="1142">
        <v>3</v>
      </c>
      <c r="D7000" s="1142">
        <v>1</v>
      </c>
      <c r="E7000" s="1142">
        <v>1</v>
      </c>
      <c r="F7000" s="1143" t="str">
        <f t="shared" si="218"/>
        <v>03.12.03.01.001</v>
      </c>
      <c r="G7000" s="1144"/>
      <c r="H7000" s="1142" t="s">
        <v>7342</v>
      </c>
      <c r="J7000" s="1142" t="str">
        <f t="shared" si="219"/>
        <v>03.12.03.01.001 Candi Hindhu</v>
      </c>
    </row>
    <row r="7001" spans="1:10" x14ac:dyDescent="0.25">
      <c r="A7001" s="1142">
        <v>3</v>
      </c>
      <c r="B7001" s="1142">
        <v>12</v>
      </c>
      <c r="C7001" s="1142">
        <v>3</v>
      </c>
      <c r="D7001" s="1142">
        <v>1</v>
      </c>
      <c r="E7001" s="1142">
        <v>2</v>
      </c>
      <c r="F7001" s="1143" t="str">
        <f t="shared" si="218"/>
        <v>03.12.03.01.002</v>
      </c>
      <c r="G7001" s="1144"/>
      <c r="H7001" s="1142" t="s">
        <v>7343</v>
      </c>
      <c r="J7001" s="1142" t="str">
        <f t="shared" si="219"/>
        <v>03.12.03.01.002 Candi Hindu Lain-lain</v>
      </c>
    </row>
    <row r="7002" spans="1:10" x14ac:dyDescent="0.25">
      <c r="A7002" s="1142">
        <v>3</v>
      </c>
      <c r="B7002" s="1142">
        <v>12</v>
      </c>
      <c r="C7002" s="1142">
        <v>3</v>
      </c>
      <c r="D7002" s="1142">
        <v>2</v>
      </c>
      <c r="E7002" s="1142">
        <v>1</v>
      </c>
      <c r="F7002" s="1143" t="str">
        <f t="shared" si="218"/>
        <v>03.12.03.02.001</v>
      </c>
      <c r="G7002" s="1144"/>
      <c r="H7002" s="1142" t="s">
        <v>7344</v>
      </c>
      <c r="J7002" s="1142" t="str">
        <f t="shared" si="219"/>
        <v>03.12.03.02.001 Candi Budha</v>
      </c>
    </row>
    <row r="7003" spans="1:10" x14ac:dyDescent="0.25">
      <c r="A7003" s="1142">
        <v>3</v>
      </c>
      <c r="B7003" s="1142">
        <v>12</v>
      </c>
      <c r="C7003" s="1142">
        <v>3</v>
      </c>
      <c r="D7003" s="1142">
        <v>2</v>
      </c>
      <c r="E7003" s="1142">
        <v>2</v>
      </c>
      <c r="F7003" s="1143" t="str">
        <f t="shared" si="218"/>
        <v>03.12.03.02.002</v>
      </c>
      <c r="G7003" s="1144"/>
      <c r="H7003" s="1142" t="s">
        <v>7345</v>
      </c>
      <c r="J7003" s="1142" t="str">
        <f t="shared" si="219"/>
        <v>03.12.03.02.002 Candi Budha Lain-lain</v>
      </c>
    </row>
    <row r="7004" spans="1:10" x14ac:dyDescent="0.25">
      <c r="A7004" s="1142">
        <v>3</v>
      </c>
      <c r="B7004" s="1142">
        <v>12</v>
      </c>
      <c r="C7004" s="1142">
        <v>3</v>
      </c>
      <c r="D7004" s="1142">
        <v>3</v>
      </c>
      <c r="E7004" s="1142">
        <v>1</v>
      </c>
      <c r="F7004" s="1143" t="str">
        <f t="shared" si="218"/>
        <v>03.12.03.03.001</v>
      </c>
      <c r="G7004" s="1144"/>
      <c r="H7004" s="1142" t="s">
        <v>7346</v>
      </c>
      <c r="J7004" s="1142" t="str">
        <f t="shared" si="219"/>
        <v>03.12.03.03.001 Candi Lainnya</v>
      </c>
    </row>
    <row r="7005" spans="1:10" x14ac:dyDescent="0.25">
      <c r="A7005" s="1142">
        <v>3</v>
      </c>
      <c r="B7005" s="1142">
        <v>12</v>
      </c>
      <c r="C7005" s="1142">
        <v>3</v>
      </c>
      <c r="D7005" s="1142">
        <v>3</v>
      </c>
      <c r="E7005" s="1142">
        <v>2</v>
      </c>
      <c r="F7005" s="1143" t="str">
        <f t="shared" si="218"/>
        <v>03.12.03.03.002</v>
      </c>
      <c r="G7005" s="1144"/>
      <c r="H7005" s="1142" t="s">
        <v>7346</v>
      </c>
      <c r="J7005" s="1142" t="str">
        <f t="shared" si="219"/>
        <v>03.12.03.03.002 Candi Lainnya</v>
      </c>
    </row>
    <row r="7006" spans="1:10" x14ac:dyDescent="0.25">
      <c r="A7006" s="1142">
        <v>3</v>
      </c>
      <c r="B7006" s="1142">
        <v>12</v>
      </c>
      <c r="C7006" s="1142">
        <v>4</v>
      </c>
      <c r="D7006" s="1142">
        <v>1</v>
      </c>
      <c r="E7006" s="1142">
        <v>1</v>
      </c>
      <c r="F7006" s="1143" t="str">
        <f t="shared" si="218"/>
        <v>03.12.04.01.001</v>
      </c>
      <c r="G7006" s="1144"/>
      <c r="H7006" s="1142" t="s">
        <v>7347</v>
      </c>
      <c r="J7006" s="1142" t="str">
        <f t="shared" si="219"/>
        <v>03.12.04.01.001 Monomen/Bangunan Bersejarah Lainnya</v>
      </c>
    </row>
    <row r="7007" spans="1:10" x14ac:dyDescent="0.25">
      <c r="A7007" s="1142">
        <v>3</v>
      </c>
      <c r="B7007" s="1142">
        <v>12</v>
      </c>
      <c r="C7007" s="1142">
        <v>4</v>
      </c>
      <c r="D7007" s="1142">
        <v>1</v>
      </c>
      <c r="E7007" s="1142">
        <v>2</v>
      </c>
      <c r="F7007" s="1143" t="str">
        <f t="shared" si="218"/>
        <v>03.12.04.01.002</v>
      </c>
      <c r="G7007" s="1144"/>
      <c r="H7007" s="1142" t="s">
        <v>7348</v>
      </c>
      <c r="J7007" s="1142" t="str">
        <f t="shared" si="219"/>
        <v>03.12.04.01.002 Monuumen/Bangunan Beresejarah Lain-lain</v>
      </c>
    </row>
    <row r="7008" spans="1:10" x14ac:dyDescent="0.25">
      <c r="A7008" s="1142">
        <v>3</v>
      </c>
      <c r="B7008" s="1142">
        <v>12</v>
      </c>
      <c r="C7008" s="1142">
        <v>5</v>
      </c>
      <c r="D7008" s="1142">
        <v>1</v>
      </c>
      <c r="E7008" s="1142">
        <v>1</v>
      </c>
      <c r="F7008" s="1143" t="str">
        <f t="shared" si="218"/>
        <v>03.12.05.01.001</v>
      </c>
      <c r="G7008" s="1144"/>
      <c r="H7008" s="1142" t="s">
        <v>7341</v>
      </c>
      <c r="J7008" s="1142" t="str">
        <f t="shared" si="219"/>
        <v>03.12.05.01.001 Tugu Peringatan Lainnya</v>
      </c>
    </row>
    <row r="7009" spans="1:10" x14ac:dyDescent="0.25">
      <c r="A7009" s="1142">
        <v>3</v>
      </c>
      <c r="B7009" s="1142">
        <v>12</v>
      </c>
      <c r="C7009" s="1142">
        <v>6</v>
      </c>
      <c r="D7009" s="1142">
        <v>1</v>
      </c>
      <c r="E7009" s="1142">
        <v>1</v>
      </c>
      <c r="F7009" s="1143" t="str">
        <f t="shared" si="218"/>
        <v>03.12.06.01.001</v>
      </c>
      <c r="G7009" s="1144"/>
      <c r="H7009" s="1142" t="s">
        <v>7349</v>
      </c>
      <c r="J7009" s="1142" t="str">
        <f t="shared" si="219"/>
        <v>03.12.06.01.001 Tugu/Tanda Batas Administrasi Negara</v>
      </c>
    </row>
    <row r="7010" spans="1:10" x14ac:dyDescent="0.25">
      <c r="A7010" s="1142">
        <v>3</v>
      </c>
      <c r="B7010" s="1142">
        <v>12</v>
      </c>
      <c r="C7010" s="1142">
        <v>6</v>
      </c>
      <c r="D7010" s="1142">
        <v>1</v>
      </c>
      <c r="E7010" s="1142">
        <v>2</v>
      </c>
      <c r="F7010" s="1143" t="str">
        <f t="shared" si="218"/>
        <v>03.12.06.01.002</v>
      </c>
      <c r="G7010" s="1144"/>
      <c r="H7010" s="1142" t="s">
        <v>7350</v>
      </c>
      <c r="J7010" s="1142" t="str">
        <f t="shared" si="219"/>
        <v>03.12.06.01.002 Tugu/Tanda Batas Administrasi Propinsi</v>
      </c>
    </row>
    <row r="7011" spans="1:10" x14ac:dyDescent="0.25">
      <c r="A7011" s="1142">
        <v>3</v>
      </c>
      <c r="B7011" s="1142">
        <v>12</v>
      </c>
      <c r="C7011" s="1142">
        <v>6</v>
      </c>
      <c r="D7011" s="1142">
        <v>1</v>
      </c>
      <c r="E7011" s="1142">
        <v>3</v>
      </c>
      <c r="F7011" s="1143" t="str">
        <f t="shared" si="218"/>
        <v>03.12.06.01.003</v>
      </c>
      <c r="G7011" s="1144"/>
      <c r="H7011" s="1142" t="s">
        <v>7351</v>
      </c>
      <c r="J7011" s="1142" t="str">
        <f t="shared" si="219"/>
        <v>03.12.06.01.003 Tugu/Tanda Batas Administrasi Kabupaten</v>
      </c>
    </row>
    <row r="7012" spans="1:10" x14ac:dyDescent="0.25">
      <c r="A7012" s="1142">
        <v>3</v>
      </c>
      <c r="B7012" s="1142">
        <v>12</v>
      </c>
      <c r="C7012" s="1142">
        <v>6</v>
      </c>
      <c r="D7012" s="1142">
        <v>1</v>
      </c>
      <c r="E7012" s="1142">
        <v>4</v>
      </c>
      <c r="F7012" s="1143" t="str">
        <f t="shared" si="218"/>
        <v>03.12.06.01.004</v>
      </c>
      <c r="G7012" s="1144"/>
      <c r="H7012" s="1142" t="s">
        <v>7352</v>
      </c>
      <c r="J7012" s="1142" t="str">
        <f t="shared" si="219"/>
        <v>03.12.06.01.004 Tugu/Tanda Batas Administrasi Kotamadya</v>
      </c>
    </row>
    <row r="7013" spans="1:10" x14ac:dyDescent="0.25">
      <c r="A7013" s="1142">
        <v>3</v>
      </c>
      <c r="B7013" s="1142">
        <v>12</v>
      </c>
      <c r="C7013" s="1142">
        <v>6</v>
      </c>
      <c r="D7013" s="1142">
        <v>1</v>
      </c>
      <c r="E7013" s="1142">
        <v>5</v>
      </c>
      <c r="F7013" s="1143" t="str">
        <f t="shared" si="218"/>
        <v>03.12.06.01.005</v>
      </c>
      <c r="G7013" s="1144"/>
      <c r="H7013" s="1142" t="s">
        <v>7353</v>
      </c>
      <c r="J7013" s="1142" t="str">
        <f t="shared" si="219"/>
        <v>03.12.06.01.005 Tugu/Tanda Batas Administrasi Kota Administratif</v>
      </c>
    </row>
    <row r="7014" spans="1:10" x14ac:dyDescent="0.25">
      <c r="A7014" s="1142">
        <v>3</v>
      </c>
      <c r="B7014" s="1142">
        <v>12</v>
      </c>
      <c r="C7014" s="1142">
        <v>6</v>
      </c>
      <c r="D7014" s="1142">
        <v>1</v>
      </c>
      <c r="E7014" s="1142">
        <v>6</v>
      </c>
      <c r="F7014" s="1143" t="str">
        <f t="shared" si="218"/>
        <v>03.12.06.01.006</v>
      </c>
      <c r="G7014" s="1144"/>
      <c r="H7014" s="1142" t="s">
        <v>7354</v>
      </c>
      <c r="J7014" s="1142" t="str">
        <f t="shared" si="219"/>
        <v>03.12.06.01.006 Tugu/Tanda Batas Administrasi Kecamatan</v>
      </c>
    </row>
    <row r="7015" spans="1:10" x14ac:dyDescent="0.25">
      <c r="A7015" s="1142">
        <v>3</v>
      </c>
      <c r="B7015" s="1142">
        <v>12</v>
      </c>
      <c r="C7015" s="1142">
        <v>6</v>
      </c>
      <c r="D7015" s="1142">
        <v>1</v>
      </c>
      <c r="E7015" s="1142">
        <v>7</v>
      </c>
      <c r="F7015" s="1143" t="str">
        <f t="shared" si="218"/>
        <v>03.12.06.01.007</v>
      </c>
      <c r="G7015" s="1144"/>
      <c r="H7015" s="1142" t="s">
        <v>7355</v>
      </c>
      <c r="J7015" s="1142" t="str">
        <f t="shared" si="219"/>
        <v>03.12.06.01.007 Tugu/Tanda Batas Administrasi Desa</v>
      </c>
    </row>
    <row r="7016" spans="1:10" x14ac:dyDescent="0.25">
      <c r="A7016" s="1142">
        <v>3</v>
      </c>
      <c r="B7016" s="1142">
        <v>12</v>
      </c>
      <c r="C7016" s="1142">
        <v>6</v>
      </c>
      <c r="D7016" s="1142">
        <v>1</v>
      </c>
      <c r="E7016" s="1142">
        <v>8</v>
      </c>
      <c r="F7016" s="1143" t="str">
        <f t="shared" si="218"/>
        <v>03.12.06.01.008</v>
      </c>
      <c r="G7016" s="1144"/>
      <c r="H7016" s="1142" t="s">
        <v>7356</v>
      </c>
      <c r="J7016" s="1142" t="str">
        <f t="shared" si="219"/>
        <v>03.12.06.01.008 Tugu/Tanda Batas Administrasi Kelurahan</v>
      </c>
    </row>
    <row r="7017" spans="1:10" x14ac:dyDescent="0.25">
      <c r="A7017" s="1142">
        <v>3</v>
      </c>
      <c r="B7017" s="1142">
        <v>12</v>
      </c>
      <c r="C7017" s="1142">
        <v>6</v>
      </c>
      <c r="D7017" s="1142">
        <v>1</v>
      </c>
      <c r="E7017" s="1142">
        <v>9</v>
      </c>
      <c r="F7017" s="1143" t="str">
        <f t="shared" si="218"/>
        <v>03.12.06.01.009</v>
      </c>
      <c r="G7017" s="1144"/>
      <c r="H7017" s="1142" t="s">
        <v>7357</v>
      </c>
      <c r="J7017" s="1142" t="str">
        <f t="shared" si="219"/>
        <v>03.12.06.01.009 Tugu/Tanda Batas Administrasi Kepemilikan</v>
      </c>
    </row>
    <row r="7018" spans="1:10" x14ac:dyDescent="0.25">
      <c r="A7018" s="1142">
        <v>3</v>
      </c>
      <c r="B7018" s="1142">
        <v>12</v>
      </c>
      <c r="C7018" s="1142">
        <v>6</v>
      </c>
      <c r="D7018" s="1142">
        <v>1</v>
      </c>
      <c r="E7018" s="1142">
        <v>10</v>
      </c>
      <c r="F7018" s="1143" t="str">
        <f t="shared" si="218"/>
        <v>03.12.06.01.010</v>
      </c>
      <c r="G7018" s="1144"/>
      <c r="H7018" s="1142" t="s">
        <v>7358</v>
      </c>
      <c r="J7018" s="1142" t="str">
        <f t="shared" si="219"/>
        <v>03.12.06.01.010 Tugu/Tanda Batas Lain-lain</v>
      </c>
    </row>
    <row r="7019" spans="1:10" x14ac:dyDescent="0.25">
      <c r="A7019" s="1142">
        <v>3</v>
      </c>
      <c r="B7019" s="1142">
        <v>12</v>
      </c>
      <c r="C7019" s="1142">
        <v>7</v>
      </c>
      <c r="D7019" s="1142">
        <v>1</v>
      </c>
      <c r="E7019" s="1142">
        <v>1</v>
      </c>
      <c r="F7019" s="1143" t="str">
        <f t="shared" si="218"/>
        <v>03.12.07.01.001</v>
      </c>
      <c r="G7019" s="1144"/>
      <c r="H7019" s="1142" t="s">
        <v>7359</v>
      </c>
      <c r="J7019" s="1142" t="str">
        <f t="shared" si="219"/>
        <v>03.12.07.01.001 Traffic Light</v>
      </c>
    </row>
    <row r="7020" spans="1:10" x14ac:dyDescent="0.25">
      <c r="A7020" s="1142">
        <v>3</v>
      </c>
      <c r="B7020" s="1142">
        <v>12</v>
      </c>
      <c r="C7020" s="1142">
        <v>7</v>
      </c>
      <c r="D7020" s="1142">
        <v>1</v>
      </c>
      <c r="E7020" s="1142">
        <v>2</v>
      </c>
      <c r="F7020" s="1143" t="str">
        <f t="shared" si="218"/>
        <v>03.12.07.01.002</v>
      </c>
      <c r="G7020" s="1144"/>
      <c r="H7020" s="1142" t="s">
        <v>7360</v>
      </c>
      <c r="J7020" s="1142" t="str">
        <f t="shared" si="219"/>
        <v>03.12.07.01.002 Signal Kereta Api</v>
      </c>
    </row>
    <row r="7021" spans="1:10" x14ac:dyDescent="0.25">
      <c r="A7021" s="1142">
        <v>3</v>
      </c>
      <c r="B7021" s="1142">
        <v>12</v>
      </c>
      <c r="C7021" s="1142">
        <v>7</v>
      </c>
      <c r="D7021" s="1142">
        <v>1</v>
      </c>
      <c r="E7021" s="1142">
        <v>3</v>
      </c>
      <c r="F7021" s="1143" t="str">
        <f t="shared" si="218"/>
        <v>03.12.07.01.003</v>
      </c>
      <c r="G7021" s="1144"/>
      <c r="H7021" s="1142" t="s">
        <v>7361</v>
      </c>
      <c r="J7021" s="1142" t="str">
        <f t="shared" si="219"/>
        <v>03.12.07.01.003 Rambu Bersuar Lalin Darat Lain-lain</v>
      </c>
    </row>
    <row r="7022" spans="1:10" x14ac:dyDescent="0.25">
      <c r="A7022" s="1142">
        <v>3</v>
      </c>
      <c r="B7022" s="1142">
        <v>12</v>
      </c>
      <c r="C7022" s="1142">
        <v>7</v>
      </c>
      <c r="D7022" s="1142">
        <v>2</v>
      </c>
      <c r="E7022" s="1142">
        <v>1</v>
      </c>
      <c r="F7022" s="1143" t="str">
        <f t="shared" si="218"/>
        <v>03.12.07.02.001</v>
      </c>
      <c r="G7022" s="1144"/>
      <c r="H7022" s="1142" t="s">
        <v>7362</v>
      </c>
      <c r="J7022" s="1142" t="str">
        <f t="shared" si="219"/>
        <v>03.12.07.02.001 Rambu Jalan</v>
      </c>
    </row>
    <row r="7023" spans="1:10" x14ac:dyDescent="0.25">
      <c r="A7023" s="1142">
        <v>3</v>
      </c>
      <c r="B7023" s="1142">
        <v>12</v>
      </c>
      <c r="C7023" s="1142">
        <v>7</v>
      </c>
      <c r="D7023" s="1142">
        <v>2</v>
      </c>
      <c r="E7023" s="1142">
        <v>2</v>
      </c>
      <c r="F7023" s="1143" t="str">
        <f t="shared" si="218"/>
        <v>03.12.07.02.002</v>
      </c>
      <c r="G7023" s="1144"/>
      <c r="H7023" s="1142" t="s">
        <v>7363</v>
      </c>
      <c r="J7023" s="1142" t="str">
        <f t="shared" si="219"/>
        <v>03.12.07.02.002 Rambu Papan Tambahan</v>
      </c>
    </row>
    <row r="7024" spans="1:10" x14ac:dyDescent="0.25">
      <c r="A7024" s="1142">
        <v>3</v>
      </c>
      <c r="B7024" s="1142">
        <v>12</v>
      </c>
      <c r="C7024" s="1142">
        <v>7</v>
      </c>
      <c r="D7024" s="1142">
        <v>2</v>
      </c>
      <c r="E7024" s="1142">
        <v>3</v>
      </c>
      <c r="F7024" s="1143" t="str">
        <f t="shared" si="218"/>
        <v>03.12.07.02.003</v>
      </c>
      <c r="G7024" s="1144"/>
      <c r="H7024" s="1142" t="s">
        <v>7364</v>
      </c>
      <c r="J7024" s="1142" t="str">
        <f t="shared" si="219"/>
        <v>03.12.07.02.003 Rambu Cermin</v>
      </c>
    </row>
    <row r="7025" spans="1:10" x14ac:dyDescent="0.25">
      <c r="A7025" s="1142">
        <v>3</v>
      </c>
      <c r="B7025" s="1142">
        <v>12</v>
      </c>
      <c r="C7025" s="1142">
        <v>7</v>
      </c>
      <c r="D7025" s="1142">
        <v>2</v>
      </c>
      <c r="E7025" s="1142">
        <v>4</v>
      </c>
      <c r="F7025" s="1143" t="str">
        <f t="shared" si="218"/>
        <v>03.12.07.02.004</v>
      </c>
      <c r="G7025" s="1144"/>
      <c r="H7025" s="1142" t="s">
        <v>7365</v>
      </c>
      <c r="J7025" s="1142" t="str">
        <f t="shared" si="219"/>
        <v>03.12.07.02.004 Rambu Jembatan</v>
      </c>
    </row>
    <row r="7026" spans="1:10" x14ac:dyDescent="0.25">
      <c r="A7026" s="1142">
        <v>3</v>
      </c>
      <c r="B7026" s="1142">
        <v>12</v>
      </c>
      <c r="C7026" s="1142">
        <v>7</v>
      </c>
      <c r="D7026" s="1142">
        <v>2</v>
      </c>
      <c r="E7026" s="1142">
        <v>5</v>
      </c>
      <c r="F7026" s="1143" t="str">
        <f t="shared" si="218"/>
        <v>03.12.07.02.005</v>
      </c>
      <c r="G7026" s="1144"/>
      <c r="H7026" s="1142" t="s">
        <v>7366</v>
      </c>
      <c r="J7026" s="1142" t="str">
        <f t="shared" si="219"/>
        <v>03.12.07.02.005 Rambu Tidak Bersuar Lain-lain</v>
      </c>
    </row>
    <row r="7027" spans="1:10" x14ac:dyDescent="0.25">
      <c r="A7027" s="1142">
        <v>3</v>
      </c>
      <c r="B7027" s="1142">
        <v>12</v>
      </c>
      <c r="C7027" s="1142">
        <v>8</v>
      </c>
      <c r="D7027" s="1142">
        <v>1</v>
      </c>
      <c r="E7027" s="1142">
        <v>1</v>
      </c>
      <c r="F7027" s="1143" t="str">
        <f t="shared" si="218"/>
        <v>03.12.08.01.001</v>
      </c>
      <c r="G7027" s="1144"/>
      <c r="H7027" s="1142" t="s">
        <v>7367</v>
      </c>
      <c r="J7027" s="1142" t="str">
        <f t="shared" si="219"/>
        <v>03.12.08.01.001 Medium Intensity</v>
      </c>
    </row>
    <row r="7028" spans="1:10" x14ac:dyDescent="0.25">
      <c r="A7028" s="1142">
        <v>3</v>
      </c>
      <c r="B7028" s="1142">
        <v>12</v>
      </c>
      <c r="C7028" s="1142">
        <v>8</v>
      </c>
      <c r="D7028" s="1142">
        <v>1</v>
      </c>
      <c r="E7028" s="1142">
        <v>2</v>
      </c>
      <c r="F7028" s="1143" t="str">
        <f t="shared" si="218"/>
        <v>03.12.08.01.002</v>
      </c>
      <c r="G7028" s="1144"/>
      <c r="H7028" s="1142" t="s">
        <v>7368</v>
      </c>
      <c r="J7028" s="1142" t="str">
        <f t="shared" si="219"/>
        <v>03.12.08.01.002 High Intensity</v>
      </c>
    </row>
    <row r="7029" spans="1:10" x14ac:dyDescent="0.25">
      <c r="A7029" s="1142">
        <v>3</v>
      </c>
      <c r="B7029" s="1142">
        <v>12</v>
      </c>
      <c r="C7029" s="1142">
        <v>8</v>
      </c>
      <c r="D7029" s="1142">
        <v>1</v>
      </c>
      <c r="E7029" s="1142">
        <v>3</v>
      </c>
      <c r="F7029" s="1143" t="str">
        <f t="shared" si="218"/>
        <v>03.12.08.01.003</v>
      </c>
      <c r="G7029" s="1144"/>
      <c r="H7029" s="1142" t="s">
        <v>7369</v>
      </c>
      <c r="J7029" s="1142" t="str">
        <f t="shared" si="219"/>
        <v>03.12.08.01.003 Taxi Way Light</v>
      </c>
    </row>
    <row r="7030" spans="1:10" x14ac:dyDescent="0.25">
      <c r="A7030" s="1142">
        <v>3</v>
      </c>
      <c r="B7030" s="1142">
        <v>12</v>
      </c>
      <c r="C7030" s="1142">
        <v>8</v>
      </c>
      <c r="D7030" s="1142">
        <v>1</v>
      </c>
      <c r="E7030" s="1142">
        <v>4</v>
      </c>
      <c r="F7030" s="1143" t="str">
        <f t="shared" si="218"/>
        <v>03.12.08.01.004</v>
      </c>
      <c r="G7030" s="1144"/>
      <c r="H7030" s="1142" t="s">
        <v>7370</v>
      </c>
      <c r="J7030" s="1142" t="str">
        <f t="shared" si="219"/>
        <v>03.12.08.01.004 Rumwey/Threshold Ligt Lain-lain</v>
      </c>
    </row>
    <row r="7031" spans="1:10" x14ac:dyDescent="0.25">
      <c r="A7031" s="1142">
        <v>3</v>
      </c>
      <c r="B7031" s="1142">
        <v>12</v>
      </c>
      <c r="C7031" s="1142">
        <v>8</v>
      </c>
      <c r="D7031" s="1142">
        <v>2</v>
      </c>
      <c r="E7031" s="1142">
        <v>1</v>
      </c>
      <c r="F7031" s="1143" t="str">
        <f t="shared" si="218"/>
        <v>03.12.08.02.001</v>
      </c>
      <c r="G7031" s="1144"/>
      <c r="H7031" s="1142" t="s">
        <v>7371</v>
      </c>
      <c r="J7031" s="1142" t="str">
        <f t="shared" si="219"/>
        <v>03.12.08.02.001 2 BAR Vasi</v>
      </c>
    </row>
    <row r="7032" spans="1:10" x14ac:dyDescent="0.25">
      <c r="A7032" s="1142">
        <v>3</v>
      </c>
      <c r="B7032" s="1142">
        <v>12</v>
      </c>
      <c r="C7032" s="1142">
        <v>8</v>
      </c>
      <c r="D7032" s="1142">
        <v>2</v>
      </c>
      <c r="E7032" s="1142">
        <v>2</v>
      </c>
      <c r="F7032" s="1143" t="str">
        <f t="shared" si="218"/>
        <v>03.12.08.02.002</v>
      </c>
      <c r="G7032" s="1144"/>
      <c r="H7032" s="1142" t="s">
        <v>7372</v>
      </c>
      <c r="J7032" s="1142" t="str">
        <f t="shared" si="219"/>
        <v>03.12.08.02.002 3 BAR Vasi</v>
      </c>
    </row>
    <row r="7033" spans="1:10" x14ac:dyDescent="0.25">
      <c r="A7033" s="1142">
        <v>3</v>
      </c>
      <c r="B7033" s="1142">
        <v>12</v>
      </c>
      <c r="C7033" s="1142">
        <v>8</v>
      </c>
      <c r="D7033" s="1142">
        <v>2</v>
      </c>
      <c r="E7033" s="1142">
        <v>3</v>
      </c>
      <c r="F7033" s="1143" t="str">
        <f t="shared" si="218"/>
        <v>03.12.08.02.003</v>
      </c>
      <c r="G7033" s="1144"/>
      <c r="H7033" s="1142" t="s">
        <v>7373</v>
      </c>
      <c r="J7033" s="1142" t="str">
        <f t="shared" si="219"/>
        <v>03.12.08.02.003 PASIS (Precesion Approach Path Indicator System)</v>
      </c>
    </row>
    <row r="7034" spans="1:10" x14ac:dyDescent="0.25">
      <c r="A7034" s="1142">
        <v>3</v>
      </c>
      <c r="B7034" s="1142">
        <v>12</v>
      </c>
      <c r="C7034" s="1142">
        <v>8</v>
      </c>
      <c r="D7034" s="1142">
        <v>2</v>
      </c>
      <c r="E7034" s="1142">
        <v>4</v>
      </c>
      <c r="F7034" s="1143" t="str">
        <f t="shared" si="218"/>
        <v>03.12.08.02.004</v>
      </c>
      <c r="G7034" s="1144"/>
      <c r="H7034" s="1142" t="s">
        <v>7374</v>
      </c>
      <c r="J7034" s="1142" t="str">
        <f t="shared" si="219"/>
        <v>03.12.08.02.004 Visual Approach L I Lain-lain</v>
      </c>
    </row>
    <row r="7035" spans="1:10" x14ac:dyDescent="0.25">
      <c r="A7035" s="1142">
        <v>3</v>
      </c>
      <c r="B7035" s="1142">
        <v>12</v>
      </c>
      <c r="C7035" s="1142">
        <v>8</v>
      </c>
      <c r="D7035" s="1142">
        <v>3</v>
      </c>
      <c r="E7035" s="1142">
        <v>1</v>
      </c>
      <c r="F7035" s="1143" t="str">
        <f t="shared" si="218"/>
        <v>03.12.08.03.001</v>
      </c>
      <c r="G7035" s="1144"/>
      <c r="H7035" s="1142" t="s">
        <v>7375</v>
      </c>
      <c r="J7035" s="1142" t="str">
        <f t="shared" si="219"/>
        <v>03.12.08.03.001 High Intensity Approach Light</v>
      </c>
    </row>
    <row r="7036" spans="1:10" x14ac:dyDescent="0.25">
      <c r="A7036" s="1142">
        <v>3</v>
      </c>
      <c r="B7036" s="1142">
        <v>12</v>
      </c>
      <c r="C7036" s="1142">
        <v>8</v>
      </c>
      <c r="D7036" s="1142">
        <v>3</v>
      </c>
      <c r="E7036" s="1142">
        <v>2</v>
      </c>
      <c r="F7036" s="1143" t="str">
        <f t="shared" si="218"/>
        <v>03.12.08.03.002</v>
      </c>
      <c r="G7036" s="1144"/>
      <c r="H7036" s="1142" t="s">
        <v>7376</v>
      </c>
      <c r="J7036" s="1142" t="str">
        <f t="shared" si="219"/>
        <v>03.12.08.03.002 Medium Intensity Approach Light</v>
      </c>
    </row>
    <row r="7037" spans="1:10" x14ac:dyDescent="0.25">
      <c r="A7037" s="1142">
        <v>3</v>
      </c>
      <c r="B7037" s="1142">
        <v>12</v>
      </c>
      <c r="C7037" s="1142">
        <v>8</v>
      </c>
      <c r="D7037" s="1142">
        <v>3</v>
      </c>
      <c r="E7037" s="1142">
        <v>3</v>
      </c>
      <c r="F7037" s="1143" t="str">
        <f t="shared" si="218"/>
        <v>03.12.08.03.003</v>
      </c>
      <c r="G7037" s="1144"/>
      <c r="H7037" s="1142" t="s">
        <v>7377</v>
      </c>
      <c r="J7037" s="1142" t="str">
        <f t="shared" si="219"/>
        <v>03.12.08.03.003 Low Intensity Approach Light</v>
      </c>
    </row>
    <row r="7038" spans="1:10" x14ac:dyDescent="0.25">
      <c r="A7038" s="1142">
        <v>3</v>
      </c>
      <c r="B7038" s="1142">
        <v>12</v>
      </c>
      <c r="C7038" s="1142">
        <v>8</v>
      </c>
      <c r="D7038" s="1142">
        <v>3</v>
      </c>
      <c r="E7038" s="1142">
        <v>4</v>
      </c>
      <c r="F7038" s="1143" t="str">
        <f t="shared" si="218"/>
        <v>03.12.08.03.004</v>
      </c>
      <c r="G7038" s="1144"/>
      <c r="H7038" s="1142" t="s">
        <v>7378</v>
      </c>
      <c r="J7038" s="1142" t="str">
        <f t="shared" si="219"/>
        <v>03.12.08.03.004 Sequence Plashing Light</v>
      </c>
    </row>
    <row r="7039" spans="1:10" x14ac:dyDescent="0.25">
      <c r="A7039" s="1142">
        <v>3</v>
      </c>
      <c r="B7039" s="1142">
        <v>12</v>
      </c>
      <c r="C7039" s="1142">
        <v>8</v>
      </c>
      <c r="D7039" s="1142">
        <v>3</v>
      </c>
      <c r="E7039" s="1142">
        <v>5</v>
      </c>
      <c r="F7039" s="1143" t="str">
        <f t="shared" si="218"/>
        <v>03.12.08.03.005</v>
      </c>
      <c r="G7039" s="1144"/>
      <c r="H7039" s="1142" t="s">
        <v>7379</v>
      </c>
      <c r="J7039" s="1142" t="str">
        <f t="shared" si="219"/>
        <v>03.12.08.03.005 Approach Ligt Lain-lain</v>
      </c>
    </row>
    <row r="7040" spans="1:10" x14ac:dyDescent="0.25">
      <c r="A7040" s="1142">
        <v>3</v>
      </c>
      <c r="B7040" s="1142">
        <v>12</v>
      </c>
      <c r="C7040" s="1142">
        <v>8</v>
      </c>
      <c r="D7040" s="1142">
        <v>4</v>
      </c>
      <c r="E7040" s="1142">
        <v>1</v>
      </c>
      <c r="F7040" s="1143" t="str">
        <f t="shared" si="218"/>
        <v>03.12.08.04.001</v>
      </c>
      <c r="G7040" s="1144"/>
      <c r="H7040" s="1142" t="s">
        <v>7380</v>
      </c>
      <c r="J7040" s="1142" t="str">
        <f t="shared" si="219"/>
        <v>03.12.08.04.001 Rells Master Unit</v>
      </c>
    </row>
    <row r="7041" spans="1:10" x14ac:dyDescent="0.25">
      <c r="A7041" s="1142">
        <v>3</v>
      </c>
      <c r="B7041" s="1142">
        <v>12</v>
      </c>
      <c r="C7041" s="1142">
        <v>8</v>
      </c>
      <c r="D7041" s="1142">
        <v>4</v>
      </c>
      <c r="E7041" s="1142">
        <v>2</v>
      </c>
      <c r="F7041" s="1143" t="str">
        <f t="shared" si="218"/>
        <v>03.12.08.04.002</v>
      </c>
      <c r="G7041" s="1144"/>
      <c r="H7041" s="1142" t="s">
        <v>7381</v>
      </c>
      <c r="J7041" s="1142" t="str">
        <f t="shared" si="219"/>
        <v>03.12.08.04.002 Rells Slave Unit</v>
      </c>
    </row>
    <row r="7042" spans="1:10" x14ac:dyDescent="0.25">
      <c r="A7042" s="1142">
        <v>3</v>
      </c>
      <c r="B7042" s="1142">
        <v>12</v>
      </c>
      <c r="C7042" s="1142">
        <v>8</v>
      </c>
      <c r="D7042" s="1142">
        <v>4</v>
      </c>
      <c r="E7042" s="1142">
        <v>3</v>
      </c>
      <c r="F7042" s="1143" t="str">
        <f t="shared" si="218"/>
        <v>03.12.08.04.003</v>
      </c>
      <c r="G7042" s="1144"/>
      <c r="H7042" s="1142" t="s">
        <v>7382</v>
      </c>
      <c r="J7042" s="1142" t="str">
        <f t="shared" si="219"/>
        <v>03.12.08.04.003 Rumwey Identification Ligt Lain-lain</v>
      </c>
    </row>
    <row r="7043" spans="1:10" x14ac:dyDescent="0.25">
      <c r="A7043" s="1142">
        <v>3</v>
      </c>
      <c r="B7043" s="1142">
        <v>12</v>
      </c>
      <c r="C7043" s="1142">
        <v>8</v>
      </c>
      <c r="D7043" s="1142">
        <v>5</v>
      </c>
      <c r="E7043" s="1142">
        <v>1</v>
      </c>
      <c r="F7043" s="1143" t="str">
        <f t="shared" si="218"/>
        <v>03.12.08.05.001</v>
      </c>
      <c r="G7043" s="1144"/>
      <c r="H7043" s="1142" t="s">
        <v>7383</v>
      </c>
      <c r="J7043" s="1142" t="str">
        <f t="shared" si="219"/>
        <v>03.12.08.05.001 Rotating Baecon</v>
      </c>
    </row>
    <row r="7044" spans="1:10" x14ac:dyDescent="0.25">
      <c r="A7044" s="1142">
        <v>3</v>
      </c>
      <c r="B7044" s="1142">
        <v>12</v>
      </c>
      <c r="C7044" s="1142">
        <v>8</v>
      </c>
      <c r="D7044" s="1142">
        <v>5</v>
      </c>
      <c r="E7044" s="1142">
        <v>2</v>
      </c>
      <c r="F7044" s="1143" t="str">
        <f t="shared" ref="F7044:F7107" si="220">IF(A7044&lt;&gt;"",RIGHT("0"&amp;A7044,2)&amp;"."&amp;RIGHT("0"&amp;B7044,2)&amp;"."&amp;RIGHT("0"&amp;C7044,2)&amp;"."&amp;RIGHT("0"&amp;D7044,2)&amp;"."&amp;IF(LEN(E7044)&lt;3,RIGHT("00"&amp;E7044,3),E7044),"")</f>
        <v>03.12.08.05.002</v>
      </c>
      <c r="G7044" s="1144"/>
      <c r="H7044" s="1142" t="s">
        <v>7384</v>
      </c>
      <c r="J7044" s="1142" t="str">
        <f t="shared" ref="J7044:J7107" si="221">F7044&amp;" "&amp;H7044</f>
        <v>03.12.08.05.002 Illuminated Landing T</v>
      </c>
    </row>
    <row r="7045" spans="1:10" x14ac:dyDescent="0.25">
      <c r="A7045" s="1142">
        <v>3</v>
      </c>
      <c r="B7045" s="1142">
        <v>12</v>
      </c>
      <c r="C7045" s="1142">
        <v>8</v>
      </c>
      <c r="D7045" s="1142">
        <v>5</v>
      </c>
      <c r="E7045" s="1142">
        <v>3</v>
      </c>
      <c r="F7045" s="1143" t="str">
        <f t="shared" si="220"/>
        <v>03.12.08.05.003</v>
      </c>
      <c r="G7045" s="1144"/>
      <c r="H7045" s="1142" t="s">
        <v>7385</v>
      </c>
      <c r="J7045" s="1142" t="str">
        <f t="shared" si="221"/>
        <v>03.12.08.05.003 Illuminated Windocone</v>
      </c>
    </row>
    <row r="7046" spans="1:10" x14ac:dyDescent="0.25">
      <c r="A7046" s="1142">
        <v>3</v>
      </c>
      <c r="B7046" s="1142">
        <v>12</v>
      </c>
      <c r="C7046" s="1142">
        <v>8</v>
      </c>
      <c r="D7046" s="1142">
        <v>5</v>
      </c>
      <c r="E7046" s="1142">
        <v>4</v>
      </c>
      <c r="F7046" s="1143" t="str">
        <f t="shared" si="220"/>
        <v>03.12.08.05.004</v>
      </c>
      <c r="G7046" s="1144"/>
      <c r="H7046" s="1142" t="s">
        <v>6598</v>
      </c>
      <c r="J7046" s="1142" t="str">
        <f t="shared" si="221"/>
        <v>03.12.08.05.004 Sirine</v>
      </c>
    </row>
    <row r="7047" spans="1:10" x14ac:dyDescent="0.25">
      <c r="A7047" s="1142">
        <v>3</v>
      </c>
      <c r="B7047" s="1142">
        <v>12</v>
      </c>
      <c r="C7047" s="1142">
        <v>8</v>
      </c>
      <c r="D7047" s="1142">
        <v>5</v>
      </c>
      <c r="E7047" s="1142">
        <v>5</v>
      </c>
      <c r="F7047" s="1143" t="str">
        <f t="shared" si="220"/>
        <v>03.12.08.05.005</v>
      </c>
      <c r="G7047" s="1144"/>
      <c r="H7047" s="1142" t="s">
        <v>7386</v>
      </c>
      <c r="J7047" s="1142" t="str">
        <f t="shared" si="221"/>
        <v>03.12.08.05.005 Obstruction Light</v>
      </c>
    </row>
    <row r="7048" spans="1:10" x14ac:dyDescent="0.25">
      <c r="A7048" s="1142">
        <v>3</v>
      </c>
      <c r="B7048" s="1142">
        <v>12</v>
      </c>
      <c r="C7048" s="1142">
        <v>8</v>
      </c>
      <c r="D7048" s="1142">
        <v>5</v>
      </c>
      <c r="E7048" s="1142">
        <v>6</v>
      </c>
      <c r="F7048" s="1143" t="str">
        <f t="shared" si="220"/>
        <v>03.12.08.05.006</v>
      </c>
      <c r="G7048" s="1144"/>
      <c r="H7048" s="1142" t="s">
        <v>7387</v>
      </c>
      <c r="J7048" s="1142" t="str">
        <f t="shared" si="221"/>
        <v>03.12.08.05.006 Run Way Traffic Light</v>
      </c>
    </row>
    <row r="7049" spans="1:10" x14ac:dyDescent="0.25">
      <c r="A7049" s="1142">
        <v>3</v>
      </c>
      <c r="B7049" s="1142">
        <v>12</v>
      </c>
      <c r="C7049" s="1142">
        <v>8</v>
      </c>
      <c r="D7049" s="1142">
        <v>5</v>
      </c>
      <c r="E7049" s="1142">
        <v>7</v>
      </c>
      <c r="F7049" s="1143" t="str">
        <f t="shared" si="220"/>
        <v>03.12.08.05.007</v>
      </c>
      <c r="G7049" s="1144"/>
      <c r="H7049" s="1142" t="s">
        <v>7388</v>
      </c>
      <c r="J7049" s="1142" t="str">
        <f t="shared" si="221"/>
        <v>03.12.08.05.007 Hazzard Beacon</v>
      </c>
    </row>
    <row r="7050" spans="1:10" x14ac:dyDescent="0.25">
      <c r="A7050" s="1142">
        <v>3</v>
      </c>
      <c r="B7050" s="1142">
        <v>12</v>
      </c>
      <c r="C7050" s="1142">
        <v>8</v>
      </c>
      <c r="D7050" s="1142">
        <v>5</v>
      </c>
      <c r="E7050" s="1142">
        <v>8</v>
      </c>
      <c r="F7050" s="1143" t="str">
        <f t="shared" si="220"/>
        <v>03.12.08.05.008</v>
      </c>
      <c r="G7050" s="1144"/>
      <c r="H7050" s="1142" t="s">
        <v>7389</v>
      </c>
      <c r="J7050" s="1142" t="str">
        <f t="shared" si="221"/>
        <v>03.12.08.05.008 Signal Lain-lain</v>
      </c>
    </row>
    <row r="7051" spans="1:10" x14ac:dyDescent="0.25">
      <c r="A7051" s="1142">
        <v>3</v>
      </c>
      <c r="B7051" s="1142">
        <v>12</v>
      </c>
      <c r="C7051" s="1142">
        <v>8</v>
      </c>
      <c r="D7051" s="1142">
        <v>6</v>
      </c>
      <c r="E7051" s="1142">
        <v>1</v>
      </c>
      <c r="F7051" s="1143" t="str">
        <f t="shared" si="220"/>
        <v>03.12.08.06.001</v>
      </c>
      <c r="G7051" s="1144"/>
      <c r="H7051" s="1142" t="s">
        <v>7390</v>
      </c>
      <c r="J7051" s="1142" t="str">
        <f t="shared" si="221"/>
        <v>03.12.08.06.001 Tungsten Halogen Flood Light</v>
      </c>
    </row>
    <row r="7052" spans="1:10" x14ac:dyDescent="0.25">
      <c r="A7052" s="1142">
        <v>3</v>
      </c>
      <c r="B7052" s="1142">
        <v>12</v>
      </c>
      <c r="C7052" s="1142">
        <v>8</v>
      </c>
      <c r="D7052" s="1142">
        <v>6</v>
      </c>
      <c r="E7052" s="1142">
        <v>2</v>
      </c>
      <c r="F7052" s="1143" t="str">
        <f t="shared" si="220"/>
        <v>03.12.08.06.002</v>
      </c>
      <c r="G7052" s="1144"/>
      <c r="H7052" s="1142" t="s">
        <v>7391</v>
      </c>
      <c r="J7052" s="1142" t="str">
        <f t="shared" si="221"/>
        <v>03.12.08.06.002 Sodium Hight Pressure Flood Light</v>
      </c>
    </row>
    <row r="7053" spans="1:10" x14ac:dyDescent="0.25">
      <c r="A7053" s="1142">
        <v>3</v>
      </c>
      <c r="B7053" s="1142">
        <v>12</v>
      </c>
      <c r="C7053" s="1142">
        <v>8</v>
      </c>
      <c r="D7053" s="1142">
        <v>6</v>
      </c>
      <c r="E7053" s="1142">
        <v>3</v>
      </c>
      <c r="F7053" s="1143" t="str">
        <f t="shared" si="220"/>
        <v>03.12.08.06.003</v>
      </c>
      <c r="G7053" s="1144"/>
      <c r="H7053" s="1142" t="s">
        <v>7392</v>
      </c>
      <c r="J7053" s="1142" t="str">
        <f t="shared" si="221"/>
        <v>03.12.08.06.003 Mercury Flood Light</v>
      </c>
    </row>
    <row r="7054" spans="1:10" x14ac:dyDescent="0.25">
      <c r="A7054" s="1142">
        <v>3</v>
      </c>
      <c r="B7054" s="1142">
        <v>12</v>
      </c>
      <c r="C7054" s="1142">
        <v>8</v>
      </c>
      <c r="D7054" s="1142">
        <v>6</v>
      </c>
      <c r="E7054" s="1142">
        <v>4</v>
      </c>
      <c r="F7054" s="1143" t="str">
        <f t="shared" si="220"/>
        <v>03.12.08.06.004</v>
      </c>
      <c r="G7054" s="1144"/>
      <c r="H7054" s="1142" t="s">
        <v>7393</v>
      </c>
      <c r="J7054" s="1142" t="str">
        <f t="shared" si="221"/>
        <v>03.12.08.06.004 Flood Light Lain-lain</v>
      </c>
    </row>
    <row r="7055" spans="1:10" x14ac:dyDescent="0.25">
      <c r="A7055" s="1142">
        <v>4</v>
      </c>
      <c r="B7055" s="1142">
        <v>13</v>
      </c>
      <c r="C7055" s="1142">
        <v>1</v>
      </c>
      <c r="D7055" s="1142">
        <v>1</v>
      </c>
      <c r="E7055" s="1142">
        <v>1</v>
      </c>
      <c r="F7055" s="1143" t="str">
        <f t="shared" si="220"/>
        <v>04.13.01.01.001</v>
      </c>
      <c r="G7055" s="1144"/>
      <c r="H7055" s="1142" t="s">
        <v>7394</v>
      </c>
      <c r="J7055" s="1142" t="str">
        <f t="shared" si="221"/>
        <v>04.13.01.01.001 Jalan Negara/Nasional Kelas I</v>
      </c>
    </row>
    <row r="7056" spans="1:10" x14ac:dyDescent="0.25">
      <c r="A7056" s="1142">
        <v>4</v>
      </c>
      <c r="B7056" s="1142">
        <v>13</v>
      </c>
      <c r="C7056" s="1142">
        <v>1</v>
      </c>
      <c r="D7056" s="1142">
        <v>1</v>
      </c>
      <c r="E7056" s="1142">
        <v>2</v>
      </c>
      <c r="F7056" s="1143" t="str">
        <f t="shared" si="220"/>
        <v>04.13.01.01.002</v>
      </c>
      <c r="G7056" s="1144"/>
      <c r="H7056" s="1142" t="s">
        <v>7395</v>
      </c>
      <c r="J7056" s="1142" t="str">
        <f t="shared" si="221"/>
        <v>04.13.01.01.002 Jalan Negara/Nasional Kelas II</v>
      </c>
    </row>
    <row r="7057" spans="1:10" x14ac:dyDescent="0.25">
      <c r="A7057" s="1142">
        <v>4</v>
      </c>
      <c r="B7057" s="1142">
        <v>13</v>
      </c>
      <c r="C7057" s="1142">
        <v>1</v>
      </c>
      <c r="D7057" s="1142">
        <v>1</v>
      </c>
      <c r="E7057" s="1142">
        <v>3</v>
      </c>
      <c r="F7057" s="1143" t="str">
        <f t="shared" si="220"/>
        <v>04.13.01.01.003</v>
      </c>
      <c r="G7057" s="1144"/>
      <c r="H7057" s="1142" t="s">
        <v>7396</v>
      </c>
      <c r="J7057" s="1142" t="str">
        <f t="shared" si="221"/>
        <v>04.13.01.01.003 Jalan Negara/Nasional Kelas III</v>
      </c>
    </row>
    <row r="7058" spans="1:10" x14ac:dyDescent="0.25">
      <c r="A7058" s="1142">
        <v>4</v>
      </c>
      <c r="B7058" s="1142">
        <v>13</v>
      </c>
      <c r="C7058" s="1142">
        <v>1</v>
      </c>
      <c r="D7058" s="1142">
        <v>1</v>
      </c>
      <c r="E7058" s="1142">
        <v>4</v>
      </c>
      <c r="F7058" s="1143" t="str">
        <f t="shared" si="220"/>
        <v>04.13.01.01.004</v>
      </c>
      <c r="G7058" s="1144"/>
      <c r="H7058" s="1142" t="s">
        <v>7397</v>
      </c>
      <c r="J7058" s="1142" t="str">
        <f t="shared" si="221"/>
        <v>04.13.01.01.004 Jalan Negara/Nasional Kelas IV</v>
      </c>
    </row>
    <row r="7059" spans="1:10" x14ac:dyDescent="0.25">
      <c r="A7059" s="1142">
        <v>4</v>
      </c>
      <c r="B7059" s="1142">
        <v>13</v>
      </c>
      <c r="C7059" s="1142">
        <v>1</v>
      </c>
      <c r="D7059" s="1142">
        <v>1</v>
      </c>
      <c r="E7059" s="1142">
        <v>5</v>
      </c>
      <c r="F7059" s="1143" t="str">
        <f t="shared" si="220"/>
        <v>04.13.01.01.005</v>
      </c>
      <c r="G7059" s="1144"/>
      <c r="H7059" s="1142" t="s">
        <v>7398</v>
      </c>
      <c r="J7059" s="1142" t="str">
        <f t="shared" si="221"/>
        <v>04.13.01.01.005 Jalan Negara/Nasional Kelas V</v>
      </c>
    </row>
    <row r="7060" spans="1:10" x14ac:dyDescent="0.25">
      <c r="A7060" s="1142">
        <v>4</v>
      </c>
      <c r="B7060" s="1142">
        <v>13</v>
      </c>
      <c r="C7060" s="1142">
        <v>1</v>
      </c>
      <c r="D7060" s="1142">
        <v>1</v>
      </c>
      <c r="E7060" s="1142">
        <v>6</v>
      </c>
      <c r="F7060" s="1143" t="str">
        <f t="shared" si="220"/>
        <v>04.13.01.01.006</v>
      </c>
      <c r="G7060" s="1144"/>
      <c r="H7060" s="1142" t="s">
        <v>7399</v>
      </c>
      <c r="J7060" s="1142" t="str">
        <f t="shared" si="221"/>
        <v>04.13.01.01.006 Jalan Negara/Nasional Arteri</v>
      </c>
    </row>
    <row r="7061" spans="1:10" x14ac:dyDescent="0.25">
      <c r="A7061" s="1142">
        <v>4</v>
      </c>
      <c r="B7061" s="1142">
        <v>13</v>
      </c>
      <c r="C7061" s="1142">
        <v>1</v>
      </c>
      <c r="D7061" s="1142">
        <v>1</v>
      </c>
      <c r="E7061" s="1142">
        <v>7</v>
      </c>
      <c r="F7061" s="1143" t="str">
        <f t="shared" si="220"/>
        <v>04.13.01.01.007</v>
      </c>
      <c r="G7061" s="1144"/>
      <c r="H7061" s="1142" t="s">
        <v>7400</v>
      </c>
      <c r="J7061" s="1142" t="str">
        <f t="shared" si="221"/>
        <v>04.13.01.01.007 Jalan Negara/Nasional Kolektor</v>
      </c>
    </row>
    <row r="7062" spans="1:10" x14ac:dyDescent="0.25">
      <c r="A7062" s="1142">
        <v>4</v>
      </c>
      <c r="B7062" s="1142">
        <v>13</v>
      </c>
      <c r="C7062" s="1142">
        <v>1</v>
      </c>
      <c r="D7062" s="1142">
        <v>1</v>
      </c>
      <c r="E7062" s="1142">
        <v>8</v>
      </c>
      <c r="F7062" s="1143" t="str">
        <f t="shared" si="220"/>
        <v>04.13.01.01.008</v>
      </c>
      <c r="G7062" s="1144"/>
      <c r="H7062" s="1142" t="s">
        <v>7401</v>
      </c>
      <c r="J7062" s="1142" t="str">
        <f t="shared" si="221"/>
        <v>04.13.01.01.008 Jalan Negara/Nasional Strategis Nasional</v>
      </c>
    </row>
    <row r="7063" spans="1:10" x14ac:dyDescent="0.25">
      <c r="A7063" s="1142">
        <v>4</v>
      </c>
      <c r="B7063" s="1142">
        <v>13</v>
      </c>
      <c r="C7063" s="1142">
        <v>1</v>
      </c>
      <c r="D7063" s="1142">
        <v>1</v>
      </c>
      <c r="E7063" s="1142">
        <v>9</v>
      </c>
      <c r="F7063" s="1143" t="str">
        <f t="shared" si="220"/>
        <v>04.13.01.01.009</v>
      </c>
      <c r="G7063" s="1144"/>
      <c r="H7063" s="1142" t="s">
        <v>7402</v>
      </c>
      <c r="J7063" s="1142" t="str">
        <f t="shared" si="221"/>
        <v>04.13.01.01.009 Jalan Nasional Kelas I Lain-lain</v>
      </c>
    </row>
    <row r="7064" spans="1:10" x14ac:dyDescent="0.25">
      <c r="A7064" s="1142">
        <v>4</v>
      </c>
      <c r="B7064" s="1142">
        <v>13</v>
      </c>
      <c r="C7064" s="1142">
        <v>1</v>
      </c>
      <c r="D7064" s="1142">
        <v>2</v>
      </c>
      <c r="E7064" s="1142">
        <v>1</v>
      </c>
      <c r="F7064" s="1143" t="str">
        <f t="shared" si="220"/>
        <v>04.13.01.02.001</v>
      </c>
      <c r="G7064" s="1144"/>
      <c r="H7064" s="1142" t="s">
        <v>7403</v>
      </c>
      <c r="J7064" s="1142" t="str">
        <f t="shared" si="221"/>
        <v>04.13.01.02.001 Jalan Propinsi Kelas I</v>
      </c>
    </row>
    <row r="7065" spans="1:10" x14ac:dyDescent="0.25">
      <c r="A7065" s="1142">
        <v>4</v>
      </c>
      <c r="B7065" s="1142">
        <v>13</v>
      </c>
      <c r="C7065" s="1142">
        <v>1</v>
      </c>
      <c r="D7065" s="1142">
        <v>2</v>
      </c>
      <c r="E7065" s="1142">
        <v>2</v>
      </c>
      <c r="F7065" s="1143" t="str">
        <f t="shared" si="220"/>
        <v>04.13.01.02.002</v>
      </c>
      <c r="G7065" s="1144"/>
      <c r="H7065" s="1142" t="s">
        <v>7404</v>
      </c>
      <c r="J7065" s="1142" t="str">
        <f t="shared" si="221"/>
        <v>04.13.01.02.002 Jalan Propinsi Kelas II</v>
      </c>
    </row>
    <row r="7066" spans="1:10" x14ac:dyDescent="0.25">
      <c r="A7066" s="1142">
        <v>4</v>
      </c>
      <c r="B7066" s="1142">
        <v>13</v>
      </c>
      <c r="C7066" s="1142">
        <v>1</v>
      </c>
      <c r="D7066" s="1142">
        <v>2</v>
      </c>
      <c r="E7066" s="1142">
        <v>3</v>
      </c>
      <c r="F7066" s="1143" t="str">
        <f t="shared" si="220"/>
        <v>04.13.01.02.003</v>
      </c>
      <c r="G7066" s="1144"/>
      <c r="H7066" s="1142" t="s">
        <v>7405</v>
      </c>
      <c r="J7066" s="1142" t="str">
        <f t="shared" si="221"/>
        <v>04.13.01.02.003 Jalan Propinsi Kelas III</v>
      </c>
    </row>
    <row r="7067" spans="1:10" x14ac:dyDescent="0.25">
      <c r="A7067" s="1142">
        <v>4</v>
      </c>
      <c r="B7067" s="1142">
        <v>13</v>
      </c>
      <c r="C7067" s="1142">
        <v>1</v>
      </c>
      <c r="D7067" s="1142">
        <v>2</v>
      </c>
      <c r="E7067" s="1142">
        <v>4</v>
      </c>
      <c r="F7067" s="1143" t="str">
        <f t="shared" si="220"/>
        <v>04.13.01.02.004</v>
      </c>
      <c r="G7067" s="1144"/>
      <c r="H7067" s="1142" t="s">
        <v>7406</v>
      </c>
      <c r="J7067" s="1142" t="str">
        <f t="shared" si="221"/>
        <v>04.13.01.02.004 Jalan Propinsi Kelas IV</v>
      </c>
    </row>
    <row r="7068" spans="1:10" x14ac:dyDescent="0.25">
      <c r="A7068" s="1142">
        <v>4</v>
      </c>
      <c r="B7068" s="1142">
        <v>13</v>
      </c>
      <c r="C7068" s="1142">
        <v>1</v>
      </c>
      <c r="D7068" s="1142">
        <v>2</v>
      </c>
      <c r="E7068" s="1142">
        <v>5</v>
      </c>
      <c r="F7068" s="1143" t="str">
        <f t="shared" si="220"/>
        <v>04.13.01.02.005</v>
      </c>
      <c r="G7068" s="1144"/>
      <c r="H7068" s="1142" t="s">
        <v>7407</v>
      </c>
      <c r="J7068" s="1142" t="str">
        <f t="shared" si="221"/>
        <v>04.13.01.02.005 Jalan Propinsi Kelas V</v>
      </c>
    </row>
    <row r="7069" spans="1:10" x14ac:dyDescent="0.25">
      <c r="A7069" s="1142">
        <v>4</v>
      </c>
      <c r="B7069" s="1142">
        <v>13</v>
      </c>
      <c r="C7069" s="1142">
        <v>1</v>
      </c>
      <c r="D7069" s="1142">
        <v>2</v>
      </c>
      <c r="E7069" s="1142">
        <v>6</v>
      </c>
      <c r="F7069" s="1143" t="str">
        <f t="shared" si="220"/>
        <v>04.13.01.02.006</v>
      </c>
      <c r="G7069" s="1144"/>
      <c r="H7069" s="1142" t="s">
        <v>7408</v>
      </c>
      <c r="J7069" s="1142" t="str">
        <f t="shared" si="221"/>
        <v>04.13.01.02.006 Jalan Propinsi Arteri</v>
      </c>
    </row>
    <row r="7070" spans="1:10" x14ac:dyDescent="0.25">
      <c r="A7070" s="1142">
        <v>4</v>
      </c>
      <c r="B7070" s="1142">
        <v>13</v>
      </c>
      <c r="C7070" s="1142">
        <v>1</v>
      </c>
      <c r="D7070" s="1142">
        <v>2</v>
      </c>
      <c r="E7070" s="1142">
        <v>7</v>
      </c>
      <c r="F7070" s="1143" t="str">
        <f t="shared" si="220"/>
        <v>04.13.01.02.007</v>
      </c>
      <c r="G7070" s="1144"/>
      <c r="H7070" s="1142" t="s">
        <v>7409</v>
      </c>
      <c r="J7070" s="1142" t="str">
        <f t="shared" si="221"/>
        <v>04.13.01.02.007 Jalan Propinsi Kolektor</v>
      </c>
    </row>
    <row r="7071" spans="1:10" x14ac:dyDescent="0.25">
      <c r="A7071" s="1142">
        <v>4</v>
      </c>
      <c r="B7071" s="1142">
        <v>13</v>
      </c>
      <c r="C7071" s="1142">
        <v>1</v>
      </c>
      <c r="D7071" s="1142">
        <v>2</v>
      </c>
      <c r="E7071" s="1142">
        <v>8</v>
      </c>
      <c r="F7071" s="1143" t="str">
        <f t="shared" si="220"/>
        <v>04.13.01.02.008</v>
      </c>
      <c r="G7071" s="1144"/>
      <c r="H7071" s="1142" t="s">
        <v>7410</v>
      </c>
      <c r="J7071" s="1142" t="str">
        <f t="shared" si="221"/>
        <v>04.13.01.02.008 Jalan Propinsi Lokal</v>
      </c>
    </row>
    <row r="7072" spans="1:10" x14ac:dyDescent="0.25">
      <c r="A7072" s="1142">
        <v>4</v>
      </c>
      <c r="B7072" s="1142">
        <v>13</v>
      </c>
      <c r="C7072" s="1142">
        <v>1</v>
      </c>
      <c r="D7072" s="1142">
        <v>2</v>
      </c>
      <c r="E7072" s="1142">
        <v>9</v>
      </c>
      <c r="F7072" s="1143" t="str">
        <f t="shared" si="220"/>
        <v>04.13.01.02.009</v>
      </c>
      <c r="G7072" s="1144"/>
      <c r="H7072" s="1142" t="s">
        <v>7411</v>
      </c>
      <c r="J7072" s="1142" t="str">
        <f t="shared" si="221"/>
        <v>04.13.01.02.009 Jalan Propinsi Strategis Propinsi</v>
      </c>
    </row>
    <row r="7073" spans="1:10" x14ac:dyDescent="0.25">
      <c r="A7073" s="1142">
        <v>4</v>
      </c>
      <c r="B7073" s="1142">
        <v>13</v>
      </c>
      <c r="C7073" s="1142">
        <v>1</v>
      </c>
      <c r="D7073" s="1142">
        <v>2</v>
      </c>
      <c r="E7073" s="1142">
        <v>10</v>
      </c>
      <c r="F7073" s="1143" t="str">
        <f t="shared" si="220"/>
        <v>04.13.01.02.010</v>
      </c>
      <c r="G7073" s="1144"/>
      <c r="H7073" s="1142" t="s">
        <v>7412</v>
      </c>
      <c r="J7073" s="1142" t="str">
        <f t="shared" si="221"/>
        <v>04.13.01.02.010 Jalan Propinsi Lain-lain</v>
      </c>
    </row>
    <row r="7074" spans="1:10" x14ac:dyDescent="0.25">
      <c r="A7074" s="1142">
        <v>4</v>
      </c>
      <c r="B7074" s="1142">
        <v>13</v>
      </c>
      <c r="C7074" s="1142">
        <v>1</v>
      </c>
      <c r="D7074" s="1142">
        <v>3</v>
      </c>
      <c r="E7074" s="1142">
        <v>1</v>
      </c>
      <c r="F7074" s="1143" t="str">
        <f t="shared" si="220"/>
        <v>04.13.01.03.001</v>
      </c>
      <c r="G7074" s="1144"/>
      <c r="H7074" s="1142" t="s">
        <v>7413</v>
      </c>
      <c r="J7074" s="1142" t="str">
        <f t="shared" si="221"/>
        <v>04.13.01.03.001 Jalan Kabupaten Kelas III</v>
      </c>
    </row>
    <row r="7075" spans="1:10" x14ac:dyDescent="0.25">
      <c r="A7075" s="1142">
        <v>4</v>
      </c>
      <c r="B7075" s="1142">
        <v>13</v>
      </c>
      <c r="C7075" s="1142">
        <v>1</v>
      </c>
      <c r="D7075" s="1142">
        <v>3</v>
      </c>
      <c r="E7075" s="1142">
        <v>2</v>
      </c>
      <c r="F7075" s="1143" t="str">
        <f t="shared" si="220"/>
        <v>04.13.01.03.002</v>
      </c>
      <c r="G7075" s="1144"/>
      <c r="H7075" s="1142" t="s">
        <v>7414</v>
      </c>
      <c r="J7075" s="1142" t="str">
        <f t="shared" si="221"/>
        <v>04.13.01.03.002 Jalan Kabupaten Kelas IV</v>
      </c>
    </row>
    <row r="7076" spans="1:10" x14ac:dyDescent="0.25">
      <c r="A7076" s="1142">
        <v>4</v>
      </c>
      <c r="B7076" s="1142">
        <v>13</v>
      </c>
      <c r="C7076" s="1142">
        <v>1</v>
      </c>
      <c r="D7076" s="1142">
        <v>3</v>
      </c>
      <c r="E7076" s="1142">
        <v>3</v>
      </c>
      <c r="F7076" s="1143" t="str">
        <f t="shared" si="220"/>
        <v>04.13.01.03.003</v>
      </c>
      <c r="G7076" s="1144"/>
      <c r="H7076" s="1142" t="s">
        <v>7415</v>
      </c>
      <c r="J7076" s="1142" t="str">
        <f t="shared" si="221"/>
        <v>04.13.01.03.003 Jalan Kabupaten Kelas V</v>
      </c>
    </row>
    <row r="7077" spans="1:10" x14ac:dyDescent="0.25">
      <c r="A7077" s="1142">
        <v>4</v>
      </c>
      <c r="B7077" s="1142">
        <v>13</v>
      </c>
      <c r="C7077" s="1142">
        <v>1</v>
      </c>
      <c r="D7077" s="1142">
        <v>3</v>
      </c>
      <c r="E7077" s="1142">
        <v>4</v>
      </c>
      <c r="F7077" s="1143" t="str">
        <f t="shared" si="220"/>
        <v>04.13.01.03.004</v>
      </c>
      <c r="G7077" s="1144"/>
      <c r="H7077" s="1142" t="s">
        <v>7416</v>
      </c>
      <c r="J7077" s="1142" t="str">
        <f t="shared" si="221"/>
        <v>04.13.01.03.004 Jalan Kabupaten Arteri</v>
      </c>
    </row>
    <row r="7078" spans="1:10" x14ac:dyDescent="0.25">
      <c r="A7078" s="1142">
        <v>4</v>
      </c>
      <c r="B7078" s="1142">
        <v>13</v>
      </c>
      <c r="C7078" s="1142">
        <v>1</v>
      </c>
      <c r="D7078" s="1142">
        <v>3</v>
      </c>
      <c r="E7078" s="1142">
        <v>5</v>
      </c>
      <c r="F7078" s="1143" t="str">
        <f t="shared" si="220"/>
        <v>04.13.01.03.005</v>
      </c>
      <c r="G7078" s="1144"/>
      <c r="H7078" s="1142" t="s">
        <v>7417</v>
      </c>
      <c r="J7078" s="1142" t="str">
        <f t="shared" si="221"/>
        <v>04.13.01.03.005 Jalan Kabupaten Kolektor</v>
      </c>
    </row>
    <row r="7079" spans="1:10" x14ac:dyDescent="0.25">
      <c r="A7079" s="1142">
        <v>4</v>
      </c>
      <c r="B7079" s="1142">
        <v>13</v>
      </c>
      <c r="C7079" s="1142">
        <v>1</v>
      </c>
      <c r="D7079" s="1142">
        <v>3</v>
      </c>
      <c r="E7079" s="1142">
        <v>6</v>
      </c>
      <c r="F7079" s="1143" t="str">
        <f t="shared" si="220"/>
        <v>04.13.01.03.006</v>
      </c>
      <c r="G7079" s="1144"/>
      <c r="H7079" s="1142" t="s">
        <v>7418</v>
      </c>
      <c r="J7079" s="1142" t="str">
        <f t="shared" si="221"/>
        <v>04.13.01.03.006 Jalan Kabupaten Lokal</v>
      </c>
    </row>
    <row r="7080" spans="1:10" x14ac:dyDescent="0.25">
      <c r="A7080" s="1142">
        <v>4</v>
      </c>
      <c r="B7080" s="1142">
        <v>13</v>
      </c>
      <c r="C7080" s="1142">
        <v>1</v>
      </c>
      <c r="D7080" s="1142">
        <v>3</v>
      </c>
      <c r="E7080" s="1142">
        <v>7</v>
      </c>
      <c r="F7080" s="1143" t="str">
        <f t="shared" si="220"/>
        <v>04.13.01.03.007</v>
      </c>
      <c r="G7080" s="1144"/>
      <c r="H7080" s="1142" t="s">
        <v>7419</v>
      </c>
      <c r="J7080" s="1142" t="str">
        <f t="shared" si="221"/>
        <v>04.13.01.03.007 Jalan Kabupaten Strategis Kabupaten</v>
      </c>
    </row>
    <row r="7081" spans="1:10" x14ac:dyDescent="0.25">
      <c r="A7081" s="1142">
        <v>4</v>
      </c>
      <c r="B7081" s="1142">
        <v>13</v>
      </c>
      <c r="C7081" s="1142">
        <v>1</v>
      </c>
      <c r="D7081" s="1142">
        <v>3</v>
      </c>
      <c r="E7081" s="1142">
        <v>8</v>
      </c>
      <c r="F7081" s="1143" t="str">
        <f t="shared" si="220"/>
        <v>04.13.01.03.008</v>
      </c>
      <c r="G7081" s="1144"/>
      <c r="H7081" s="1142" t="s">
        <v>7420</v>
      </c>
      <c r="J7081" s="1142" t="str">
        <f t="shared" si="221"/>
        <v>04.13.01.03.008 Jalan Kabupaten Lain-lain</v>
      </c>
    </row>
    <row r="7082" spans="1:10" x14ac:dyDescent="0.25">
      <c r="A7082" s="1142">
        <v>4</v>
      </c>
      <c r="B7082" s="1142">
        <v>13</v>
      </c>
      <c r="C7082" s="1142">
        <v>1</v>
      </c>
      <c r="D7082" s="1142">
        <v>4</v>
      </c>
      <c r="E7082" s="1142">
        <v>1</v>
      </c>
      <c r="F7082" s="1143" t="str">
        <f t="shared" si="220"/>
        <v>04.13.01.04.001</v>
      </c>
      <c r="G7082" s="1144"/>
      <c r="H7082" s="1142" t="s">
        <v>7421</v>
      </c>
      <c r="J7082" s="1142" t="str">
        <f t="shared" si="221"/>
        <v>04.13.01.04.001 Jalan Desa</v>
      </c>
    </row>
    <row r="7083" spans="1:10" x14ac:dyDescent="0.25">
      <c r="A7083" s="1142">
        <v>4</v>
      </c>
      <c r="B7083" s="1142">
        <v>13</v>
      </c>
      <c r="C7083" s="1142">
        <v>1</v>
      </c>
      <c r="D7083" s="1142">
        <v>4</v>
      </c>
      <c r="E7083" s="1142">
        <v>2</v>
      </c>
      <c r="F7083" s="1143" t="str">
        <f t="shared" si="220"/>
        <v>04.13.01.04.002</v>
      </c>
      <c r="G7083" s="1144"/>
      <c r="H7083" s="1142" t="s">
        <v>7422</v>
      </c>
      <c r="J7083" s="1142" t="str">
        <f t="shared" si="221"/>
        <v>04.13.01.04.002 Jalan Desa Lain-lain</v>
      </c>
    </row>
    <row r="7084" spans="1:10" x14ac:dyDescent="0.25">
      <c r="A7084" s="1142">
        <v>4</v>
      </c>
      <c r="B7084" s="1142">
        <v>13</v>
      </c>
      <c r="C7084" s="1142">
        <v>1</v>
      </c>
      <c r="D7084" s="1142">
        <v>5</v>
      </c>
      <c r="E7084" s="1142">
        <v>1</v>
      </c>
      <c r="F7084" s="1143" t="str">
        <f t="shared" si="220"/>
        <v>04.13.01.05.001</v>
      </c>
      <c r="G7084" s="1144"/>
      <c r="H7084" s="1142" t="s">
        <v>7423</v>
      </c>
      <c r="J7084" s="1142" t="str">
        <f t="shared" si="221"/>
        <v>04.13.01.05.001 Jalan Khusus</v>
      </c>
    </row>
    <row r="7085" spans="1:10" x14ac:dyDescent="0.25">
      <c r="A7085" s="1142">
        <v>4</v>
      </c>
      <c r="B7085" s="1142">
        <v>13</v>
      </c>
      <c r="C7085" s="1142">
        <v>1</v>
      </c>
      <c r="D7085" s="1142">
        <v>5</v>
      </c>
      <c r="E7085" s="1142">
        <v>2</v>
      </c>
      <c r="F7085" s="1143" t="str">
        <f t="shared" si="220"/>
        <v>04.13.01.05.002</v>
      </c>
      <c r="G7085" s="1144"/>
      <c r="H7085" s="1142" t="s">
        <v>7424</v>
      </c>
      <c r="J7085" s="1142" t="str">
        <f t="shared" si="221"/>
        <v>04.13.01.05.002 Jalan Air</v>
      </c>
    </row>
    <row r="7086" spans="1:10" x14ac:dyDescent="0.25">
      <c r="A7086" s="1142">
        <v>4</v>
      </c>
      <c r="B7086" s="1142">
        <v>13</v>
      </c>
      <c r="C7086" s="1142">
        <v>1</v>
      </c>
      <c r="D7086" s="1142">
        <v>5</v>
      </c>
      <c r="E7086" s="1142">
        <v>3</v>
      </c>
      <c r="F7086" s="1143" t="str">
        <f t="shared" si="220"/>
        <v>04.13.01.05.003</v>
      </c>
      <c r="G7086" s="1144"/>
      <c r="H7086" s="1142" t="s">
        <v>7425</v>
      </c>
      <c r="J7086" s="1142" t="str">
        <f t="shared" si="221"/>
        <v>04.13.01.05.003 Jalan Khusus Inspeksi</v>
      </c>
    </row>
    <row r="7087" spans="1:10" x14ac:dyDescent="0.25">
      <c r="A7087" s="1142">
        <v>4</v>
      </c>
      <c r="B7087" s="1142">
        <v>13</v>
      </c>
      <c r="C7087" s="1142">
        <v>1</v>
      </c>
      <c r="D7087" s="1142">
        <v>5</v>
      </c>
      <c r="E7087" s="1142">
        <v>4</v>
      </c>
      <c r="F7087" s="1143" t="str">
        <f t="shared" si="220"/>
        <v>04.13.01.05.004</v>
      </c>
      <c r="G7087" s="1144"/>
      <c r="H7087" s="1142" t="s">
        <v>7426</v>
      </c>
      <c r="J7087" s="1142" t="str">
        <f t="shared" si="221"/>
        <v>04.13.01.05.004 Jalan Khusus Komplek</v>
      </c>
    </row>
    <row r="7088" spans="1:10" x14ac:dyDescent="0.25">
      <c r="A7088" s="1142">
        <v>4</v>
      </c>
      <c r="B7088" s="1142">
        <v>13</v>
      </c>
      <c r="C7088" s="1142">
        <v>1</v>
      </c>
      <c r="D7088" s="1142">
        <v>5</v>
      </c>
      <c r="E7088" s="1142">
        <v>5</v>
      </c>
      <c r="F7088" s="1143" t="str">
        <f t="shared" si="220"/>
        <v>04.13.01.05.005</v>
      </c>
      <c r="G7088" s="1144"/>
      <c r="H7088" s="1142" t="s">
        <v>7427</v>
      </c>
      <c r="J7088" s="1142" t="str">
        <f t="shared" si="221"/>
        <v>04.13.01.05.005 Jalan Khusus Proyek</v>
      </c>
    </row>
    <row r="7089" spans="1:10" x14ac:dyDescent="0.25">
      <c r="A7089" s="1142">
        <v>4</v>
      </c>
      <c r="B7089" s="1142">
        <v>13</v>
      </c>
      <c r="C7089" s="1142">
        <v>1</v>
      </c>
      <c r="D7089" s="1142">
        <v>5</v>
      </c>
      <c r="E7089" s="1142">
        <v>6</v>
      </c>
      <c r="F7089" s="1143" t="str">
        <f t="shared" si="220"/>
        <v>04.13.01.05.006</v>
      </c>
      <c r="G7089" s="1144"/>
      <c r="H7089" s="1142" t="s">
        <v>7428</v>
      </c>
      <c r="J7089" s="1142" t="str">
        <f t="shared" si="221"/>
        <v>04.13.01.05.006 Jalan Khusus Quarry</v>
      </c>
    </row>
    <row r="7090" spans="1:10" x14ac:dyDescent="0.25">
      <c r="A7090" s="1142">
        <v>4</v>
      </c>
      <c r="B7090" s="1142">
        <v>13</v>
      </c>
      <c r="C7090" s="1142">
        <v>1</v>
      </c>
      <c r="D7090" s="1142">
        <v>5</v>
      </c>
      <c r="E7090" s="1142">
        <v>7</v>
      </c>
      <c r="F7090" s="1143" t="str">
        <f t="shared" si="220"/>
        <v>04.13.01.05.007</v>
      </c>
      <c r="G7090" s="1144"/>
      <c r="H7090" s="1142" t="s">
        <v>7429</v>
      </c>
      <c r="J7090" s="1142" t="str">
        <f t="shared" si="221"/>
        <v>04.13.01.05.007 Jalan Khusus Lori</v>
      </c>
    </row>
    <row r="7091" spans="1:10" x14ac:dyDescent="0.25">
      <c r="A7091" s="1142">
        <v>4</v>
      </c>
      <c r="B7091" s="1142">
        <v>13</v>
      </c>
      <c r="C7091" s="1142">
        <v>1</v>
      </c>
      <c r="D7091" s="1142">
        <v>5</v>
      </c>
      <c r="E7091" s="1142">
        <v>8</v>
      </c>
      <c r="F7091" s="1143" t="str">
        <f t="shared" si="220"/>
        <v>04.13.01.05.008</v>
      </c>
      <c r="G7091" s="1144"/>
      <c r="H7091" s="1142" t="s">
        <v>7430</v>
      </c>
      <c r="J7091" s="1142" t="str">
        <f t="shared" si="221"/>
        <v>04.13.01.05.008 Jalan Khusus Perorangan</v>
      </c>
    </row>
    <row r="7092" spans="1:10" x14ac:dyDescent="0.25">
      <c r="A7092" s="1142">
        <v>4</v>
      </c>
      <c r="B7092" s="1142">
        <v>13</v>
      </c>
      <c r="C7092" s="1142">
        <v>1</v>
      </c>
      <c r="D7092" s="1142">
        <v>5</v>
      </c>
      <c r="E7092" s="1142">
        <v>9</v>
      </c>
      <c r="F7092" s="1143" t="str">
        <f t="shared" si="220"/>
        <v>04.13.01.05.009</v>
      </c>
      <c r="G7092" s="1144"/>
      <c r="H7092" s="1142" t="s">
        <v>7431</v>
      </c>
      <c r="J7092" s="1142" t="str">
        <f t="shared" si="221"/>
        <v>04.13.01.05.009 Jalan Khusus Under Pass</v>
      </c>
    </row>
    <row r="7093" spans="1:10" x14ac:dyDescent="0.25">
      <c r="A7093" s="1142">
        <v>4</v>
      </c>
      <c r="B7093" s="1142">
        <v>13</v>
      </c>
      <c r="C7093" s="1142">
        <v>1</v>
      </c>
      <c r="D7093" s="1142">
        <v>5</v>
      </c>
      <c r="E7093" s="1142">
        <v>10</v>
      </c>
      <c r="F7093" s="1143" t="str">
        <f t="shared" si="220"/>
        <v>04.13.01.05.010</v>
      </c>
      <c r="G7093" s="1144"/>
      <c r="H7093" s="1142" t="s">
        <v>7432</v>
      </c>
      <c r="J7093" s="1142" t="str">
        <f t="shared" si="221"/>
        <v>04.13.01.05.010 Jalan Khusus Lain-lain</v>
      </c>
    </row>
    <row r="7094" spans="1:10" x14ac:dyDescent="0.25">
      <c r="A7094" s="1142">
        <v>4</v>
      </c>
      <c r="B7094" s="1142">
        <v>13</v>
      </c>
      <c r="C7094" s="1142">
        <v>1</v>
      </c>
      <c r="D7094" s="1142">
        <v>6</v>
      </c>
      <c r="E7094" s="1142">
        <v>1</v>
      </c>
      <c r="F7094" s="1143" t="str">
        <f t="shared" si="220"/>
        <v>04.13.01.06.001</v>
      </c>
      <c r="G7094" s="1144"/>
      <c r="H7094" s="1142" t="s">
        <v>7433</v>
      </c>
      <c r="J7094" s="1142" t="str">
        <f t="shared" si="221"/>
        <v>04.13.01.06.001 Jalan Tol Arteri</v>
      </c>
    </row>
    <row r="7095" spans="1:10" x14ac:dyDescent="0.25">
      <c r="A7095" s="1142">
        <v>4</v>
      </c>
      <c r="B7095" s="1142">
        <v>13</v>
      </c>
      <c r="C7095" s="1142">
        <v>1</v>
      </c>
      <c r="D7095" s="1142">
        <v>6</v>
      </c>
      <c r="E7095" s="1142">
        <v>2</v>
      </c>
      <c r="F7095" s="1143" t="str">
        <f t="shared" si="220"/>
        <v>04.13.01.06.002</v>
      </c>
      <c r="G7095" s="1144"/>
      <c r="H7095" s="1142" t="s">
        <v>7434</v>
      </c>
      <c r="J7095" s="1142" t="str">
        <f t="shared" si="221"/>
        <v>04.13.01.06.002 Jalan Tol Lain-lain</v>
      </c>
    </row>
    <row r="7096" spans="1:10" x14ac:dyDescent="0.25">
      <c r="A7096" s="1142">
        <v>4</v>
      </c>
      <c r="B7096" s="1142">
        <v>13</v>
      </c>
      <c r="C7096" s="1142">
        <v>1</v>
      </c>
      <c r="D7096" s="1142">
        <v>7</v>
      </c>
      <c r="E7096" s="1142">
        <v>1</v>
      </c>
      <c r="F7096" s="1143" t="str">
        <f t="shared" si="220"/>
        <v>04.13.01.07.001</v>
      </c>
      <c r="G7096" s="1144"/>
      <c r="H7096" s="1142" t="s">
        <v>7435</v>
      </c>
      <c r="J7096" s="1142" t="str">
        <f t="shared" si="221"/>
        <v>04.13.01.07.001 Jalan Kereta Api Bantalan Besi</v>
      </c>
    </row>
    <row r="7097" spans="1:10" x14ac:dyDescent="0.25">
      <c r="A7097" s="1142">
        <v>4</v>
      </c>
      <c r="B7097" s="1142">
        <v>13</v>
      </c>
      <c r="C7097" s="1142">
        <v>1</v>
      </c>
      <c r="D7097" s="1142">
        <v>7</v>
      </c>
      <c r="E7097" s="1142">
        <v>2</v>
      </c>
      <c r="F7097" s="1143" t="str">
        <f t="shared" si="220"/>
        <v>04.13.01.07.002</v>
      </c>
      <c r="G7097" s="1144"/>
      <c r="H7097" s="1142" t="s">
        <v>7436</v>
      </c>
      <c r="J7097" s="1142" t="str">
        <f t="shared" si="221"/>
        <v>04.13.01.07.002 Jalan Kereta Api Bantalan Beton</v>
      </c>
    </row>
    <row r="7098" spans="1:10" x14ac:dyDescent="0.25">
      <c r="A7098" s="1142">
        <v>4</v>
      </c>
      <c r="B7098" s="1142">
        <v>13</v>
      </c>
      <c r="C7098" s="1142">
        <v>1</v>
      </c>
      <c r="D7098" s="1142">
        <v>7</v>
      </c>
      <c r="E7098" s="1142">
        <v>3</v>
      </c>
      <c r="F7098" s="1143" t="str">
        <f t="shared" si="220"/>
        <v>04.13.01.07.003</v>
      </c>
      <c r="G7098" s="1144"/>
      <c r="H7098" s="1142" t="s">
        <v>7437</v>
      </c>
      <c r="J7098" s="1142" t="str">
        <f t="shared" si="221"/>
        <v>04.13.01.07.003 Jalan Kereta Api Bantalan Kayu</v>
      </c>
    </row>
    <row r="7099" spans="1:10" x14ac:dyDescent="0.25">
      <c r="A7099" s="1142">
        <v>4</v>
      </c>
      <c r="B7099" s="1142">
        <v>13</v>
      </c>
      <c r="C7099" s="1142">
        <v>1</v>
      </c>
      <c r="D7099" s="1142">
        <v>7</v>
      </c>
      <c r="E7099" s="1142">
        <v>4</v>
      </c>
      <c r="F7099" s="1143" t="str">
        <f t="shared" si="220"/>
        <v>04.13.01.07.004</v>
      </c>
      <c r="G7099" s="1144"/>
      <c r="H7099" s="1142" t="s">
        <v>7438</v>
      </c>
      <c r="J7099" s="1142" t="str">
        <f t="shared" si="221"/>
        <v>04.13.01.07.004 Jalan Kereta Lain-lain</v>
      </c>
    </row>
    <row r="7100" spans="1:10" x14ac:dyDescent="0.25">
      <c r="A7100" s="1142">
        <v>4</v>
      </c>
      <c r="B7100" s="1142">
        <v>13</v>
      </c>
      <c r="C7100" s="1142">
        <v>1</v>
      </c>
      <c r="D7100" s="1142">
        <v>8</v>
      </c>
      <c r="E7100" s="1142">
        <v>1</v>
      </c>
      <c r="F7100" s="1143" t="str">
        <f t="shared" si="220"/>
        <v>04.13.01.08.001</v>
      </c>
      <c r="G7100" s="1144"/>
      <c r="H7100" s="1142" t="s">
        <v>7439</v>
      </c>
      <c r="J7100" s="1142" t="str">
        <f t="shared" si="221"/>
        <v>04.13.01.08.001 Landasan Pacu Pesawat Terbang Permukaan Beton</v>
      </c>
    </row>
    <row r="7101" spans="1:10" x14ac:dyDescent="0.25">
      <c r="A7101" s="1142">
        <v>4</v>
      </c>
      <c r="B7101" s="1142">
        <v>13</v>
      </c>
      <c r="C7101" s="1142">
        <v>1</v>
      </c>
      <c r="D7101" s="1142">
        <v>8</v>
      </c>
      <c r="E7101" s="1142">
        <v>2</v>
      </c>
      <c r="F7101" s="1143" t="str">
        <f t="shared" si="220"/>
        <v>04.13.01.08.002</v>
      </c>
      <c r="G7101" s="1144"/>
      <c r="H7101" s="1142" t="s">
        <v>7440</v>
      </c>
      <c r="J7101" s="1142" t="str">
        <f t="shared" si="221"/>
        <v>04.13.01.08.002 Landasan Pacu Pesawat Terbang Permukaan Aspal</v>
      </c>
    </row>
    <row r="7102" spans="1:10" x14ac:dyDescent="0.25">
      <c r="A7102" s="1142">
        <v>4</v>
      </c>
      <c r="B7102" s="1142">
        <v>13</v>
      </c>
      <c r="C7102" s="1142">
        <v>1</v>
      </c>
      <c r="D7102" s="1142">
        <v>8</v>
      </c>
      <c r="E7102" s="1142">
        <v>3</v>
      </c>
      <c r="F7102" s="1143" t="str">
        <f t="shared" si="220"/>
        <v>04.13.01.08.003</v>
      </c>
      <c r="G7102" s="1144"/>
      <c r="H7102" s="1142" t="s">
        <v>7441</v>
      </c>
      <c r="J7102" s="1142" t="str">
        <f t="shared" si="221"/>
        <v>04.13.01.08.003 Landasan Pacu Pesawat Terbang Permukaan B. Karang</v>
      </c>
    </row>
    <row r="7103" spans="1:10" x14ac:dyDescent="0.25">
      <c r="A7103" s="1142">
        <v>4</v>
      </c>
      <c r="B7103" s="1142">
        <v>13</v>
      </c>
      <c r="C7103" s="1142">
        <v>1</v>
      </c>
      <c r="D7103" s="1142">
        <v>8</v>
      </c>
      <c r="E7103" s="1142">
        <v>4</v>
      </c>
      <c r="F7103" s="1143" t="str">
        <f t="shared" si="220"/>
        <v>04.13.01.08.004</v>
      </c>
      <c r="G7103" s="1144"/>
      <c r="H7103" s="1142" t="s">
        <v>7442</v>
      </c>
      <c r="J7103" s="1142" t="str">
        <f t="shared" si="221"/>
        <v>04.13.01.08.004 Landasan Pacu Pesawat Terbang Permukaan Rumput</v>
      </c>
    </row>
    <row r="7104" spans="1:10" x14ac:dyDescent="0.25">
      <c r="A7104" s="1142">
        <v>4</v>
      </c>
      <c r="B7104" s="1142">
        <v>13</v>
      </c>
      <c r="C7104" s="1142">
        <v>1</v>
      </c>
      <c r="D7104" s="1142">
        <v>8</v>
      </c>
      <c r="E7104" s="1142">
        <v>5</v>
      </c>
      <c r="F7104" s="1143" t="str">
        <f t="shared" si="220"/>
        <v>04.13.01.08.005</v>
      </c>
      <c r="G7104" s="1144"/>
      <c r="H7104" s="1142" t="s">
        <v>7443</v>
      </c>
      <c r="J7104" s="1142" t="str">
        <f t="shared" si="221"/>
        <v>04.13.01.08.005 Landasan Pasu Pswt Terbang Lain-lain</v>
      </c>
    </row>
    <row r="7105" spans="1:10" x14ac:dyDescent="0.25">
      <c r="A7105" s="1142">
        <v>4</v>
      </c>
      <c r="B7105" s="1142">
        <v>13</v>
      </c>
      <c r="C7105" s="1142">
        <v>2</v>
      </c>
      <c r="D7105" s="1142">
        <v>1</v>
      </c>
      <c r="E7105" s="1142">
        <v>1</v>
      </c>
      <c r="F7105" s="1143" t="str">
        <f t="shared" si="220"/>
        <v>04.13.02.01.001</v>
      </c>
      <c r="G7105" s="1144"/>
      <c r="H7105" s="1142" t="s">
        <v>7444</v>
      </c>
      <c r="J7105" s="1142" t="str">
        <f t="shared" si="221"/>
        <v>04.13.02.01.001 Jembatan Beton National</v>
      </c>
    </row>
    <row r="7106" spans="1:10" x14ac:dyDescent="0.25">
      <c r="A7106" s="1142">
        <v>4</v>
      </c>
      <c r="B7106" s="1142">
        <v>13</v>
      </c>
      <c r="C7106" s="1142">
        <v>2</v>
      </c>
      <c r="D7106" s="1142">
        <v>1</v>
      </c>
      <c r="E7106" s="1142">
        <v>2</v>
      </c>
      <c r="F7106" s="1143" t="str">
        <f t="shared" si="220"/>
        <v>04.13.02.01.002</v>
      </c>
      <c r="G7106" s="1144"/>
      <c r="H7106" s="1142" t="s">
        <v>7445</v>
      </c>
      <c r="J7106" s="1142" t="str">
        <f t="shared" si="221"/>
        <v>04.13.02.01.002 Jembatan Kayu National</v>
      </c>
    </row>
    <row r="7107" spans="1:10" x14ac:dyDescent="0.25">
      <c r="A7107" s="1142">
        <v>4</v>
      </c>
      <c r="B7107" s="1142">
        <v>13</v>
      </c>
      <c r="C7107" s="1142">
        <v>2</v>
      </c>
      <c r="D7107" s="1142">
        <v>1</v>
      </c>
      <c r="E7107" s="1142">
        <v>3</v>
      </c>
      <c r="F7107" s="1143" t="str">
        <f t="shared" si="220"/>
        <v>04.13.02.01.003</v>
      </c>
      <c r="G7107" s="1144"/>
      <c r="H7107" s="1142" t="s">
        <v>7445</v>
      </c>
      <c r="J7107" s="1142" t="str">
        <f t="shared" si="221"/>
        <v>04.13.02.01.003 Jembatan Kayu National</v>
      </c>
    </row>
    <row r="7108" spans="1:10" x14ac:dyDescent="0.25">
      <c r="A7108" s="1142">
        <v>4</v>
      </c>
      <c r="B7108" s="1142">
        <v>13</v>
      </c>
      <c r="C7108" s="1142">
        <v>2</v>
      </c>
      <c r="D7108" s="1142">
        <v>1</v>
      </c>
      <c r="E7108" s="1142">
        <v>4</v>
      </c>
      <c r="F7108" s="1143" t="str">
        <f t="shared" ref="F7108:F7171" si="222">IF(A7108&lt;&gt;"",RIGHT("0"&amp;A7108,2)&amp;"."&amp;RIGHT("0"&amp;B7108,2)&amp;"."&amp;RIGHT("0"&amp;C7108,2)&amp;"."&amp;RIGHT("0"&amp;D7108,2)&amp;"."&amp;IF(LEN(E7108)&lt;3,RIGHT("00"&amp;E7108,3),E7108),"")</f>
        <v>04.13.02.01.004</v>
      </c>
      <c r="G7108" s="1144"/>
      <c r="H7108" s="1142" t="s">
        <v>7446</v>
      </c>
      <c r="J7108" s="1142" t="str">
        <f t="shared" ref="J7108:J7171" si="223">F7108&amp;" "&amp;H7108</f>
        <v>04.13.02.01.004 Jembatan Baliy National</v>
      </c>
    </row>
    <row r="7109" spans="1:10" x14ac:dyDescent="0.25">
      <c r="A7109" s="1142">
        <v>4</v>
      </c>
      <c r="B7109" s="1142">
        <v>13</v>
      </c>
      <c r="C7109" s="1142">
        <v>2</v>
      </c>
      <c r="D7109" s="1142">
        <v>1</v>
      </c>
      <c r="E7109" s="1142">
        <v>5</v>
      </c>
      <c r="F7109" s="1143" t="str">
        <f t="shared" si="222"/>
        <v>04.13.02.01.005</v>
      </c>
      <c r="G7109" s="1144"/>
      <c r="H7109" s="1142" t="s">
        <v>7447</v>
      </c>
      <c r="J7109" s="1142" t="str">
        <f t="shared" si="223"/>
        <v>04.13.02.01.005 Pas Batu Negara/national</v>
      </c>
    </row>
    <row r="7110" spans="1:10" x14ac:dyDescent="0.25">
      <c r="A7110" s="1142">
        <v>4</v>
      </c>
      <c r="B7110" s="1142">
        <v>13</v>
      </c>
      <c r="C7110" s="1142">
        <v>2</v>
      </c>
      <c r="D7110" s="1142">
        <v>1</v>
      </c>
      <c r="E7110" s="1142">
        <v>6</v>
      </c>
      <c r="F7110" s="1143" t="str">
        <f t="shared" si="222"/>
        <v>04.13.02.01.006</v>
      </c>
      <c r="G7110" s="1144"/>
      <c r="H7110" s="1142" t="s">
        <v>7448</v>
      </c>
      <c r="J7110" s="1142" t="str">
        <f t="shared" si="223"/>
        <v>04.13.02.01.006 Jembatan pada Jalan Nasional</v>
      </c>
    </row>
    <row r="7111" spans="1:10" x14ac:dyDescent="0.25">
      <c r="A7111" s="1142">
        <v>4</v>
      </c>
      <c r="B7111" s="1142">
        <v>13</v>
      </c>
      <c r="C7111" s="1142">
        <v>2</v>
      </c>
      <c r="D7111" s="1142">
        <v>1</v>
      </c>
      <c r="E7111" s="1142">
        <v>7</v>
      </c>
      <c r="F7111" s="1143" t="str">
        <f t="shared" si="222"/>
        <v>04.13.02.01.007</v>
      </c>
      <c r="G7111" s="1144"/>
      <c r="H7111" s="1142" t="s">
        <v>7449</v>
      </c>
      <c r="J7111" s="1142" t="str">
        <f t="shared" si="223"/>
        <v>04.13.02.01.007 Jembatan pada Jalan Nasional Kolektor</v>
      </c>
    </row>
    <row r="7112" spans="1:10" x14ac:dyDescent="0.25">
      <c r="A7112" s="1142">
        <v>4</v>
      </c>
      <c r="B7112" s="1142">
        <v>13</v>
      </c>
      <c r="C7112" s="1142">
        <v>2</v>
      </c>
      <c r="D7112" s="1142">
        <v>1</v>
      </c>
      <c r="E7112" s="1142">
        <v>8</v>
      </c>
      <c r="F7112" s="1143" t="str">
        <f t="shared" si="222"/>
        <v>04.13.02.01.008</v>
      </c>
      <c r="G7112" s="1144"/>
      <c r="H7112" s="1142" t="s">
        <v>7450</v>
      </c>
      <c r="J7112" s="1142" t="str">
        <f t="shared" si="223"/>
        <v>04.13.02.01.008 Jembatan pada Jalan Nasional Strategis</v>
      </c>
    </row>
    <row r="7113" spans="1:10" x14ac:dyDescent="0.25">
      <c r="A7113" s="1142">
        <v>4</v>
      </c>
      <c r="B7113" s="1142">
        <v>13</v>
      </c>
      <c r="C7113" s="1142">
        <v>2</v>
      </c>
      <c r="D7113" s="1142">
        <v>1</v>
      </c>
      <c r="E7113" s="1142">
        <v>9</v>
      </c>
      <c r="F7113" s="1143" t="str">
        <f t="shared" si="222"/>
        <v>04.13.02.01.009</v>
      </c>
      <c r="G7113" s="1144"/>
      <c r="H7113" s="1142" t="s">
        <v>7451</v>
      </c>
      <c r="J7113" s="1142" t="str">
        <f t="shared" si="223"/>
        <v>04.13.02.01.009 Jalan Negara/Nasional Lain-lain</v>
      </c>
    </row>
    <row r="7114" spans="1:10" x14ac:dyDescent="0.25">
      <c r="A7114" s="1142">
        <v>4</v>
      </c>
      <c r="B7114" s="1142">
        <v>13</v>
      </c>
      <c r="C7114" s="1142">
        <v>2</v>
      </c>
      <c r="D7114" s="1142">
        <v>2</v>
      </c>
      <c r="E7114" s="1142">
        <v>1</v>
      </c>
      <c r="F7114" s="1143" t="str">
        <f t="shared" si="222"/>
        <v>04.13.02.02.001</v>
      </c>
      <c r="G7114" s="1144"/>
      <c r="H7114" s="1142" t="s">
        <v>7452</v>
      </c>
      <c r="J7114" s="1142" t="str">
        <f t="shared" si="223"/>
        <v>04.13.02.02.001 Jembatan Beton Propinsi</v>
      </c>
    </row>
    <row r="7115" spans="1:10" x14ac:dyDescent="0.25">
      <c r="A7115" s="1142">
        <v>4</v>
      </c>
      <c r="B7115" s="1142">
        <v>13</v>
      </c>
      <c r="C7115" s="1142">
        <v>2</v>
      </c>
      <c r="D7115" s="1142">
        <v>2</v>
      </c>
      <c r="E7115" s="1142">
        <v>2</v>
      </c>
      <c r="F7115" s="1143" t="str">
        <f t="shared" si="222"/>
        <v>04.13.02.02.002</v>
      </c>
      <c r="G7115" s="1144"/>
      <c r="H7115" s="1142" t="s">
        <v>7453</v>
      </c>
      <c r="J7115" s="1142" t="str">
        <f t="shared" si="223"/>
        <v>04.13.02.02.002 Jembatan Baja Propinsi</v>
      </c>
    </row>
    <row r="7116" spans="1:10" x14ac:dyDescent="0.25">
      <c r="A7116" s="1142">
        <v>4</v>
      </c>
      <c r="B7116" s="1142">
        <v>13</v>
      </c>
      <c r="C7116" s="1142">
        <v>2</v>
      </c>
      <c r="D7116" s="1142">
        <v>2</v>
      </c>
      <c r="E7116" s="1142">
        <v>3</v>
      </c>
      <c r="F7116" s="1143" t="str">
        <f t="shared" si="222"/>
        <v>04.13.02.02.003</v>
      </c>
      <c r="G7116" s="1144"/>
      <c r="H7116" s="1142" t="s">
        <v>7454</v>
      </c>
      <c r="J7116" s="1142" t="str">
        <f t="shared" si="223"/>
        <v>04.13.02.02.003 Jembatan Kayu Propinsi</v>
      </c>
    </row>
    <row r="7117" spans="1:10" x14ac:dyDescent="0.25">
      <c r="A7117" s="1142">
        <v>4</v>
      </c>
      <c r="B7117" s="1142">
        <v>13</v>
      </c>
      <c r="C7117" s="1142">
        <v>2</v>
      </c>
      <c r="D7117" s="1142">
        <v>2</v>
      </c>
      <c r="E7117" s="1142">
        <v>4</v>
      </c>
      <c r="F7117" s="1143" t="str">
        <f t="shared" si="222"/>
        <v>04.13.02.02.004</v>
      </c>
      <c r="G7117" s="1144"/>
      <c r="H7117" s="1142" t="s">
        <v>7455</v>
      </c>
      <c r="J7117" s="1142" t="str">
        <f t="shared" si="223"/>
        <v>04.13.02.02.004 Jembatan Baily Propinsi</v>
      </c>
    </row>
    <row r="7118" spans="1:10" x14ac:dyDescent="0.25">
      <c r="A7118" s="1142">
        <v>4</v>
      </c>
      <c r="B7118" s="1142">
        <v>13</v>
      </c>
      <c r="C7118" s="1142">
        <v>2</v>
      </c>
      <c r="D7118" s="1142">
        <v>2</v>
      </c>
      <c r="E7118" s="1142">
        <v>5</v>
      </c>
      <c r="F7118" s="1143" t="str">
        <f t="shared" si="222"/>
        <v>04.13.02.02.005</v>
      </c>
      <c r="G7118" s="1144"/>
      <c r="H7118" s="1142" t="s">
        <v>7456</v>
      </c>
      <c r="J7118" s="1142" t="str">
        <f t="shared" si="223"/>
        <v>04.13.02.02.005 Pas Batu  Propinsi</v>
      </c>
    </row>
    <row r="7119" spans="1:10" x14ac:dyDescent="0.25">
      <c r="A7119" s="1142">
        <v>4</v>
      </c>
      <c r="B7119" s="1142">
        <v>13</v>
      </c>
      <c r="C7119" s="1142">
        <v>2</v>
      </c>
      <c r="D7119" s="1142">
        <v>2</v>
      </c>
      <c r="E7119" s="1142">
        <v>6</v>
      </c>
      <c r="F7119" s="1143" t="str">
        <f t="shared" si="222"/>
        <v>04.13.02.02.006</v>
      </c>
      <c r="G7119" s="1144"/>
      <c r="H7119" s="1142" t="s">
        <v>7457</v>
      </c>
      <c r="J7119" s="1142" t="str">
        <f t="shared" si="223"/>
        <v>04.13.02.02.006 Jembatan pada Jalan Propinsi Arteri</v>
      </c>
    </row>
    <row r="7120" spans="1:10" x14ac:dyDescent="0.25">
      <c r="A7120" s="1142">
        <v>4</v>
      </c>
      <c r="B7120" s="1142">
        <v>13</v>
      </c>
      <c r="C7120" s="1142">
        <v>2</v>
      </c>
      <c r="D7120" s="1142">
        <v>2</v>
      </c>
      <c r="E7120" s="1142">
        <v>7</v>
      </c>
      <c r="F7120" s="1143" t="str">
        <f t="shared" si="222"/>
        <v>04.13.02.02.007</v>
      </c>
      <c r="G7120" s="1144"/>
      <c r="H7120" s="1142" t="s">
        <v>7458</v>
      </c>
      <c r="J7120" s="1142" t="str">
        <f t="shared" si="223"/>
        <v>04.13.02.02.007 Jembatan pada Jalan Propinsi Kolektor</v>
      </c>
    </row>
    <row r="7121" spans="1:10" x14ac:dyDescent="0.25">
      <c r="A7121" s="1142">
        <v>4</v>
      </c>
      <c r="B7121" s="1142">
        <v>13</v>
      </c>
      <c r="C7121" s="1142">
        <v>2</v>
      </c>
      <c r="D7121" s="1142">
        <v>2</v>
      </c>
      <c r="E7121" s="1142">
        <v>8</v>
      </c>
      <c r="F7121" s="1143" t="str">
        <f t="shared" si="222"/>
        <v>04.13.02.02.008</v>
      </c>
      <c r="G7121" s="1144"/>
      <c r="H7121" s="1142" t="s">
        <v>7459</v>
      </c>
      <c r="J7121" s="1142" t="str">
        <f t="shared" si="223"/>
        <v>04.13.02.02.008 Jembatan pada jalan propinsi lokal</v>
      </c>
    </row>
    <row r="7122" spans="1:10" x14ac:dyDescent="0.25">
      <c r="A7122" s="1142">
        <v>4</v>
      </c>
      <c r="B7122" s="1142">
        <v>13</v>
      </c>
      <c r="C7122" s="1142">
        <v>2</v>
      </c>
      <c r="D7122" s="1142">
        <v>2</v>
      </c>
      <c r="E7122" s="1142">
        <v>9</v>
      </c>
      <c r="F7122" s="1143" t="str">
        <f t="shared" si="222"/>
        <v>04.13.02.02.009</v>
      </c>
      <c r="G7122" s="1144"/>
      <c r="H7122" s="1142" t="s">
        <v>7460</v>
      </c>
      <c r="J7122" s="1142" t="str">
        <f t="shared" si="223"/>
        <v>04.13.02.02.009 Jembatan pada jalan propinsi strategis</v>
      </c>
    </row>
    <row r="7123" spans="1:10" x14ac:dyDescent="0.25">
      <c r="A7123" s="1142">
        <v>4</v>
      </c>
      <c r="B7123" s="1142">
        <v>13</v>
      </c>
      <c r="C7123" s="1142">
        <v>2</v>
      </c>
      <c r="D7123" s="1142">
        <v>2</v>
      </c>
      <c r="E7123" s="1142">
        <v>10</v>
      </c>
      <c r="F7123" s="1143" t="str">
        <f t="shared" si="222"/>
        <v>04.13.02.02.010</v>
      </c>
      <c r="G7123" s="1144"/>
      <c r="H7123" s="1142" t="s">
        <v>7461</v>
      </c>
      <c r="J7123" s="1142" t="str">
        <f t="shared" si="223"/>
        <v>04.13.02.02.010 Jembatan Propinsi lain-lain</v>
      </c>
    </row>
    <row r="7124" spans="1:10" x14ac:dyDescent="0.25">
      <c r="A7124" s="1142">
        <v>4</v>
      </c>
      <c r="B7124" s="1142">
        <v>13</v>
      </c>
      <c r="C7124" s="1142">
        <v>2</v>
      </c>
      <c r="D7124" s="1142">
        <v>3</v>
      </c>
      <c r="E7124" s="1142">
        <v>1</v>
      </c>
      <c r="F7124" s="1143" t="str">
        <f t="shared" si="222"/>
        <v>04.13.02.03.001</v>
      </c>
      <c r="G7124" s="1144"/>
      <c r="H7124" s="1142" t="s">
        <v>7462</v>
      </c>
      <c r="J7124" s="1142" t="str">
        <f t="shared" si="223"/>
        <v>04.13.02.03.001 Jembatan Beton Kabupaten/Kota</v>
      </c>
    </row>
    <row r="7125" spans="1:10" x14ac:dyDescent="0.25">
      <c r="A7125" s="1142">
        <v>4</v>
      </c>
      <c r="B7125" s="1142">
        <v>13</v>
      </c>
      <c r="C7125" s="1142">
        <v>2</v>
      </c>
      <c r="D7125" s="1142">
        <v>3</v>
      </c>
      <c r="E7125" s="1142">
        <v>2</v>
      </c>
      <c r="F7125" s="1143" t="str">
        <f t="shared" si="222"/>
        <v>04.13.02.03.002</v>
      </c>
      <c r="G7125" s="1144"/>
      <c r="H7125" s="1142" t="s">
        <v>7463</v>
      </c>
      <c r="J7125" s="1142" t="str">
        <f t="shared" si="223"/>
        <v>04.13.02.03.002 Jembatan Baja Kabupaten/Kota</v>
      </c>
    </row>
    <row r="7126" spans="1:10" x14ac:dyDescent="0.25">
      <c r="A7126" s="1142">
        <v>4</v>
      </c>
      <c r="B7126" s="1142">
        <v>13</v>
      </c>
      <c r="C7126" s="1142">
        <v>2</v>
      </c>
      <c r="D7126" s="1142">
        <v>3</v>
      </c>
      <c r="E7126" s="1142">
        <v>3</v>
      </c>
      <c r="F7126" s="1143" t="str">
        <f t="shared" si="222"/>
        <v>04.13.02.03.003</v>
      </c>
      <c r="G7126" s="1144"/>
      <c r="H7126" s="1142" t="s">
        <v>7464</v>
      </c>
      <c r="J7126" s="1142" t="str">
        <f t="shared" si="223"/>
        <v>04.13.02.03.003 Jembatan Kayu Kabupaten/kota</v>
      </c>
    </row>
    <row r="7127" spans="1:10" x14ac:dyDescent="0.25">
      <c r="A7127" s="1142">
        <v>4</v>
      </c>
      <c r="B7127" s="1142">
        <v>13</v>
      </c>
      <c r="C7127" s="1142">
        <v>2</v>
      </c>
      <c r="D7127" s="1142">
        <v>3</v>
      </c>
      <c r="E7127" s="1142">
        <v>4</v>
      </c>
      <c r="F7127" s="1143" t="str">
        <f t="shared" si="222"/>
        <v>04.13.02.03.004</v>
      </c>
      <c r="G7127" s="1144"/>
      <c r="H7127" s="1142" t="s">
        <v>7465</v>
      </c>
      <c r="J7127" s="1142" t="str">
        <f t="shared" si="223"/>
        <v>04.13.02.03.004 Jembatan Baily Kabupaten/Kota</v>
      </c>
    </row>
    <row r="7128" spans="1:10" x14ac:dyDescent="0.25">
      <c r="A7128" s="1142">
        <v>4</v>
      </c>
      <c r="B7128" s="1142">
        <v>13</v>
      </c>
      <c r="C7128" s="1142">
        <v>2</v>
      </c>
      <c r="D7128" s="1142">
        <v>3</v>
      </c>
      <c r="E7128" s="1142">
        <v>5</v>
      </c>
      <c r="F7128" s="1143" t="str">
        <f t="shared" si="222"/>
        <v>04.13.02.03.005</v>
      </c>
      <c r="G7128" s="1144"/>
      <c r="H7128" s="1142" t="s">
        <v>7466</v>
      </c>
      <c r="J7128" s="1142" t="str">
        <f t="shared" si="223"/>
        <v>04.13.02.03.005 Pas Batu   Kabupaten/Kota</v>
      </c>
    </row>
    <row r="7129" spans="1:10" x14ac:dyDescent="0.25">
      <c r="A7129" s="1142">
        <v>4</v>
      </c>
      <c r="B7129" s="1142">
        <v>13</v>
      </c>
      <c r="C7129" s="1142">
        <v>2</v>
      </c>
      <c r="D7129" s="1142">
        <v>3</v>
      </c>
      <c r="E7129" s="1142">
        <v>6</v>
      </c>
      <c r="F7129" s="1143" t="str">
        <f t="shared" si="222"/>
        <v>04.13.02.03.006</v>
      </c>
      <c r="G7129" s="1144"/>
      <c r="H7129" s="1142" t="s">
        <v>7467</v>
      </c>
      <c r="J7129" s="1142" t="str">
        <f t="shared" si="223"/>
        <v>04.13.02.03.006 Jembatan pada Jalan Kabupaten/Kota Arteri</v>
      </c>
    </row>
    <row r="7130" spans="1:10" x14ac:dyDescent="0.25">
      <c r="A7130" s="1142">
        <v>4</v>
      </c>
      <c r="B7130" s="1142">
        <v>13</v>
      </c>
      <c r="C7130" s="1142">
        <v>2</v>
      </c>
      <c r="D7130" s="1142">
        <v>3</v>
      </c>
      <c r="E7130" s="1142">
        <v>7</v>
      </c>
      <c r="F7130" s="1143" t="str">
        <f t="shared" si="222"/>
        <v>04.13.02.03.007</v>
      </c>
      <c r="G7130" s="1144"/>
      <c r="H7130" s="1142" t="s">
        <v>7468</v>
      </c>
      <c r="J7130" s="1142" t="str">
        <f t="shared" si="223"/>
        <v>04.13.02.03.007 Jembatan pada Jalan Kabupaten/Kota Kolektor</v>
      </c>
    </row>
    <row r="7131" spans="1:10" x14ac:dyDescent="0.25">
      <c r="A7131" s="1142">
        <v>4</v>
      </c>
      <c r="B7131" s="1142">
        <v>13</v>
      </c>
      <c r="C7131" s="1142">
        <v>2</v>
      </c>
      <c r="D7131" s="1142">
        <v>3</v>
      </c>
      <c r="E7131" s="1142">
        <v>8</v>
      </c>
      <c r="F7131" s="1143" t="str">
        <f t="shared" si="222"/>
        <v>04.13.02.03.008</v>
      </c>
      <c r="G7131" s="1144"/>
      <c r="H7131" s="1142" t="s">
        <v>7469</v>
      </c>
      <c r="J7131" s="1142" t="str">
        <f t="shared" si="223"/>
        <v>04.13.02.03.008 Jembatan pada Jalan Kabupaten/Kota Lokal</v>
      </c>
    </row>
    <row r="7132" spans="1:10" x14ac:dyDescent="0.25">
      <c r="A7132" s="1142">
        <v>4</v>
      </c>
      <c r="B7132" s="1142">
        <v>13</v>
      </c>
      <c r="C7132" s="1142">
        <v>2</v>
      </c>
      <c r="D7132" s="1142">
        <v>3</v>
      </c>
      <c r="E7132" s="1142">
        <v>9</v>
      </c>
      <c r="F7132" s="1143" t="str">
        <f t="shared" si="222"/>
        <v>04.13.02.03.009</v>
      </c>
      <c r="G7132" s="1144"/>
      <c r="H7132" s="1142" t="s">
        <v>7470</v>
      </c>
      <c r="J7132" s="1142" t="str">
        <f t="shared" si="223"/>
        <v>04.13.02.03.009 Jembatan pada Jalan Kabupaten/Kota Strategis</v>
      </c>
    </row>
    <row r="7133" spans="1:10" x14ac:dyDescent="0.25">
      <c r="A7133" s="1142">
        <v>4</v>
      </c>
      <c r="B7133" s="1142">
        <v>13</v>
      </c>
      <c r="C7133" s="1142">
        <v>2</v>
      </c>
      <c r="D7133" s="1142">
        <v>3</v>
      </c>
      <c r="E7133" s="1142">
        <v>10</v>
      </c>
      <c r="F7133" s="1143" t="str">
        <f t="shared" si="222"/>
        <v>04.13.02.03.010</v>
      </c>
      <c r="G7133" s="1144"/>
      <c r="H7133" s="1142" t="s">
        <v>7471</v>
      </c>
      <c r="J7133" s="1142" t="str">
        <f t="shared" si="223"/>
        <v>04.13.02.03.010 Jembatan Kabupaten/kota Lain-lain</v>
      </c>
    </row>
    <row r="7134" spans="1:10" x14ac:dyDescent="0.25">
      <c r="A7134" s="1142">
        <v>4</v>
      </c>
      <c r="B7134" s="1142">
        <v>13</v>
      </c>
      <c r="C7134" s="1142">
        <v>2</v>
      </c>
      <c r="D7134" s="1142">
        <v>4</v>
      </c>
      <c r="E7134" s="1142">
        <v>1</v>
      </c>
      <c r="F7134" s="1143" t="str">
        <f t="shared" si="222"/>
        <v>04.13.02.04.001</v>
      </c>
      <c r="G7134" s="1144"/>
      <c r="H7134" s="1142" t="s">
        <v>7472</v>
      </c>
      <c r="J7134" s="1142" t="str">
        <f t="shared" si="223"/>
        <v>04.13.02.04.001 Jembatan Beton Desa</v>
      </c>
    </row>
    <row r="7135" spans="1:10" x14ac:dyDescent="0.25">
      <c r="A7135" s="1142">
        <v>4</v>
      </c>
      <c r="B7135" s="1142">
        <v>13</v>
      </c>
      <c r="C7135" s="1142">
        <v>2</v>
      </c>
      <c r="D7135" s="1142">
        <v>4</v>
      </c>
      <c r="E7135" s="1142">
        <v>2</v>
      </c>
      <c r="F7135" s="1143" t="str">
        <f t="shared" si="222"/>
        <v>04.13.02.04.002</v>
      </c>
      <c r="G7135" s="1144"/>
      <c r="H7135" s="1142" t="s">
        <v>7473</v>
      </c>
      <c r="J7135" s="1142" t="str">
        <f t="shared" si="223"/>
        <v>04.13.02.04.002 Jembatan Baja Desa</v>
      </c>
    </row>
    <row r="7136" spans="1:10" x14ac:dyDescent="0.25">
      <c r="A7136" s="1142">
        <v>4</v>
      </c>
      <c r="B7136" s="1142">
        <v>13</v>
      </c>
      <c r="C7136" s="1142">
        <v>2</v>
      </c>
      <c r="D7136" s="1142">
        <v>4</v>
      </c>
      <c r="E7136" s="1142">
        <v>3</v>
      </c>
      <c r="F7136" s="1143" t="str">
        <f t="shared" si="222"/>
        <v>04.13.02.04.003</v>
      </c>
      <c r="G7136" s="1144"/>
      <c r="H7136" s="1142" t="s">
        <v>7474</v>
      </c>
      <c r="J7136" s="1142" t="str">
        <f t="shared" si="223"/>
        <v>04.13.02.04.003 Jembatan kayu desa</v>
      </c>
    </row>
    <row r="7137" spans="1:10" x14ac:dyDescent="0.25">
      <c r="A7137" s="1142">
        <v>4</v>
      </c>
      <c r="B7137" s="1142">
        <v>13</v>
      </c>
      <c r="C7137" s="1142">
        <v>2</v>
      </c>
      <c r="D7137" s="1142">
        <v>4</v>
      </c>
      <c r="E7137" s="1142">
        <v>4</v>
      </c>
      <c r="F7137" s="1143" t="str">
        <f t="shared" si="222"/>
        <v>04.13.02.04.004</v>
      </c>
      <c r="G7137" s="1144"/>
      <c r="H7137" s="1142" t="s">
        <v>7475</v>
      </c>
      <c r="J7137" s="1142" t="str">
        <f t="shared" si="223"/>
        <v>04.13.02.04.004 Jembatan Baily  Desa</v>
      </c>
    </row>
    <row r="7138" spans="1:10" x14ac:dyDescent="0.25">
      <c r="A7138" s="1142">
        <v>4</v>
      </c>
      <c r="B7138" s="1142">
        <v>13</v>
      </c>
      <c r="C7138" s="1142">
        <v>2</v>
      </c>
      <c r="D7138" s="1142">
        <v>4</v>
      </c>
      <c r="E7138" s="1142">
        <v>5</v>
      </c>
      <c r="F7138" s="1143" t="str">
        <f t="shared" si="222"/>
        <v>04.13.02.04.005</v>
      </c>
      <c r="G7138" s="1144"/>
      <c r="H7138" s="1142" t="s">
        <v>7476</v>
      </c>
      <c r="J7138" s="1142" t="str">
        <f t="shared" si="223"/>
        <v>04.13.02.04.005 Pas Batu Desa</v>
      </c>
    </row>
    <row r="7139" spans="1:10" x14ac:dyDescent="0.25">
      <c r="A7139" s="1142">
        <v>4</v>
      </c>
      <c r="B7139" s="1142">
        <v>13</v>
      </c>
      <c r="C7139" s="1142">
        <v>2</v>
      </c>
      <c r="D7139" s="1142">
        <v>4</v>
      </c>
      <c r="E7139" s="1142">
        <v>6</v>
      </c>
      <c r="F7139" s="1143" t="str">
        <f t="shared" si="222"/>
        <v>04.13.02.04.006</v>
      </c>
      <c r="G7139" s="1144"/>
      <c r="H7139" s="1142" t="s">
        <v>7477</v>
      </c>
      <c r="J7139" s="1142" t="str">
        <f t="shared" si="223"/>
        <v>04.13.02.04.006 Jembatan pada Poros Desa</v>
      </c>
    </row>
    <row r="7140" spans="1:10" x14ac:dyDescent="0.25">
      <c r="A7140" s="1142">
        <v>4</v>
      </c>
      <c r="B7140" s="1142">
        <v>13</v>
      </c>
      <c r="C7140" s="1142">
        <v>2</v>
      </c>
      <c r="D7140" s="1142">
        <v>4</v>
      </c>
      <c r="E7140" s="1142">
        <v>7</v>
      </c>
      <c r="F7140" s="1143" t="str">
        <f t="shared" si="222"/>
        <v>04.13.02.04.007</v>
      </c>
      <c r="G7140" s="1144"/>
      <c r="H7140" s="1142" t="s">
        <v>7478</v>
      </c>
      <c r="J7140" s="1142" t="str">
        <f t="shared" si="223"/>
        <v>04.13.02.04.007 Jembatan Desa Lain-lain</v>
      </c>
    </row>
    <row r="7141" spans="1:10" x14ac:dyDescent="0.25">
      <c r="A7141" s="1142">
        <v>4</v>
      </c>
      <c r="B7141" s="1142">
        <v>13</v>
      </c>
      <c r="C7141" s="1142">
        <v>2</v>
      </c>
      <c r="D7141" s="1142">
        <v>5</v>
      </c>
      <c r="E7141" s="1142">
        <v>1</v>
      </c>
      <c r="F7141" s="1143" t="str">
        <f t="shared" si="222"/>
        <v>04.13.02.05.001</v>
      </c>
      <c r="G7141" s="1144"/>
      <c r="H7141" s="1142" t="s">
        <v>7479</v>
      </c>
      <c r="J7141" s="1142" t="str">
        <f t="shared" si="223"/>
        <v>04.13.02.05.001 Jembatan Beton Khusus</v>
      </c>
    </row>
    <row r="7142" spans="1:10" x14ac:dyDescent="0.25">
      <c r="A7142" s="1142">
        <v>4</v>
      </c>
      <c r="B7142" s="1142">
        <v>13</v>
      </c>
      <c r="C7142" s="1142">
        <v>2</v>
      </c>
      <c r="D7142" s="1142">
        <v>5</v>
      </c>
      <c r="E7142" s="1142">
        <v>2</v>
      </c>
      <c r="F7142" s="1143" t="str">
        <f t="shared" si="222"/>
        <v>04.13.02.05.002</v>
      </c>
      <c r="G7142" s="1144"/>
      <c r="H7142" s="1142" t="s">
        <v>7480</v>
      </c>
      <c r="J7142" s="1142" t="str">
        <f t="shared" si="223"/>
        <v>04.13.02.05.002 Jembatan Baja Khusus</v>
      </c>
    </row>
    <row r="7143" spans="1:10" x14ac:dyDescent="0.25">
      <c r="A7143" s="1142">
        <v>4</v>
      </c>
      <c r="B7143" s="1142">
        <v>13</v>
      </c>
      <c r="C7143" s="1142">
        <v>2</v>
      </c>
      <c r="D7143" s="1142">
        <v>5</v>
      </c>
      <c r="E7143" s="1142">
        <v>3</v>
      </c>
      <c r="F7143" s="1143" t="str">
        <f t="shared" si="222"/>
        <v>04.13.02.05.003</v>
      </c>
      <c r="G7143" s="1144"/>
      <c r="H7143" s="1142" t="s">
        <v>7481</v>
      </c>
      <c r="J7143" s="1142" t="str">
        <f t="shared" si="223"/>
        <v>04.13.02.05.003 Jembatan kayu Khusus</v>
      </c>
    </row>
    <row r="7144" spans="1:10" x14ac:dyDescent="0.25">
      <c r="A7144" s="1142">
        <v>4</v>
      </c>
      <c r="B7144" s="1142">
        <v>13</v>
      </c>
      <c r="C7144" s="1142">
        <v>2</v>
      </c>
      <c r="D7144" s="1142">
        <v>5</v>
      </c>
      <c r="E7144" s="1142">
        <v>4</v>
      </c>
      <c r="F7144" s="1143" t="str">
        <f t="shared" si="222"/>
        <v>04.13.02.05.004</v>
      </c>
      <c r="G7144" s="1144"/>
      <c r="H7144" s="1142" t="s">
        <v>7482</v>
      </c>
      <c r="J7144" s="1142" t="str">
        <f t="shared" si="223"/>
        <v>04.13.02.05.004 Jembatan Baily Khusus</v>
      </c>
    </row>
    <row r="7145" spans="1:10" x14ac:dyDescent="0.25">
      <c r="A7145" s="1142">
        <v>4</v>
      </c>
      <c r="B7145" s="1142">
        <v>13</v>
      </c>
      <c r="C7145" s="1142">
        <v>2</v>
      </c>
      <c r="D7145" s="1142">
        <v>5</v>
      </c>
      <c r="E7145" s="1142">
        <v>5</v>
      </c>
      <c r="F7145" s="1143" t="str">
        <f t="shared" si="222"/>
        <v>04.13.02.05.005</v>
      </c>
      <c r="G7145" s="1144"/>
      <c r="H7145" s="1142" t="s">
        <v>7483</v>
      </c>
      <c r="J7145" s="1142" t="str">
        <f t="shared" si="223"/>
        <v>04.13.02.05.005 Pas Batu Khusus</v>
      </c>
    </row>
    <row r="7146" spans="1:10" x14ac:dyDescent="0.25">
      <c r="A7146" s="1142">
        <v>4</v>
      </c>
      <c r="B7146" s="1142">
        <v>13</v>
      </c>
      <c r="C7146" s="1142">
        <v>2</v>
      </c>
      <c r="D7146" s="1142">
        <v>5</v>
      </c>
      <c r="E7146" s="1142">
        <v>6</v>
      </c>
      <c r="F7146" s="1143" t="str">
        <f t="shared" si="222"/>
        <v>04.13.02.05.006</v>
      </c>
      <c r="G7146" s="1144"/>
      <c r="H7146" s="1142" t="s">
        <v>7484</v>
      </c>
      <c r="J7146" s="1142" t="str">
        <f t="shared" si="223"/>
        <v>04.13.02.05.006 Jembatan pada jalan khusus Inspeksi</v>
      </c>
    </row>
    <row r="7147" spans="1:10" x14ac:dyDescent="0.25">
      <c r="A7147" s="1142">
        <v>4</v>
      </c>
      <c r="B7147" s="1142">
        <v>13</v>
      </c>
      <c r="C7147" s="1142">
        <v>2</v>
      </c>
      <c r="D7147" s="1142">
        <v>5</v>
      </c>
      <c r="E7147" s="1142">
        <v>7</v>
      </c>
      <c r="F7147" s="1143" t="str">
        <f t="shared" si="222"/>
        <v>04.13.02.05.007</v>
      </c>
      <c r="G7147" s="1144"/>
      <c r="H7147" s="1142" t="s">
        <v>7485</v>
      </c>
      <c r="J7147" s="1142" t="str">
        <f t="shared" si="223"/>
        <v>04.13.02.05.007 Jembatan pada jalan khusus Proye</v>
      </c>
    </row>
    <row r="7148" spans="1:10" x14ac:dyDescent="0.25">
      <c r="A7148" s="1142">
        <v>4</v>
      </c>
      <c r="B7148" s="1142">
        <v>13</v>
      </c>
      <c r="C7148" s="1142">
        <v>2</v>
      </c>
      <c r="D7148" s="1142">
        <v>5</v>
      </c>
      <c r="E7148" s="1142">
        <v>8</v>
      </c>
      <c r="F7148" s="1143" t="str">
        <f t="shared" si="222"/>
        <v>04.13.02.05.008</v>
      </c>
      <c r="G7148" s="1144"/>
      <c r="H7148" s="1142" t="s">
        <v>7486</v>
      </c>
      <c r="J7148" s="1142" t="str">
        <f t="shared" si="223"/>
        <v>04.13.02.05.008 Jembatan pada jalan khusus quarty</v>
      </c>
    </row>
    <row r="7149" spans="1:10" x14ac:dyDescent="0.25">
      <c r="A7149" s="1142">
        <v>4</v>
      </c>
      <c r="B7149" s="1142">
        <v>13</v>
      </c>
      <c r="C7149" s="1142">
        <v>2</v>
      </c>
      <c r="D7149" s="1142">
        <v>5</v>
      </c>
      <c r="E7149" s="1142">
        <v>9</v>
      </c>
      <c r="F7149" s="1143" t="str">
        <f t="shared" si="222"/>
        <v>04.13.02.05.009</v>
      </c>
      <c r="G7149" s="1144"/>
      <c r="H7149" s="1142" t="s">
        <v>7487</v>
      </c>
      <c r="J7149" s="1142" t="str">
        <f t="shared" si="223"/>
        <v>04.13.02.05.009 Jembatan pada jalan khusus lori</v>
      </c>
    </row>
    <row r="7150" spans="1:10" x14ac:dyDescent="0.25">
      <c r="A7150" s="1142">
        <v>4</v>
      </c>
      <c r="B7150" s="1142">
        <v>13</v>
      </c>
      <c r="C7150" s="1142">
        <v>2</v>
      </c>
      <c r="D7150" s="1142">
        <v>5</v>
      </c>
      <c r="E7150" s="1142">
        <v>10</v>
      </c>
      <c r="F7150" s="1143" t="str">
        <f t="shared" si="222"/>
        <v>04.13.02.05.010</v>
      </c>
      <c r="G7150" s="1144"/>
      <c r="H7150" s="1142" t="s">
        <v>7488</v>
      </c>
      <c r="J7150" s="1142" t="str">
        <f t="shared" si="223"/>
        <v>04.13.02.05.010 Jembatan pada jalan khusus badan hukum</v>
      </c>
    </row>
    <row r="7151" spans="1:10" x14ac:dyDescent="0.25">
      <c r="A7151" s="1142">
        <v>4</v>
      </c>
      <c r="B7151" s="1142">
        <v>13</v>
      </c>
      <c r="C7151" s="1142">
        <v>2</v>
      </c>
      <c r="D7151" s="1142">
        <v>5</v>
      </c>
      <c r="E7151" s="1142">
        <v>11</v>
      </c>
      <c r="F7151" s="1143" t="str">
        <f t="shared" si="222"/>
        <v>04.13.02.05.011</v>
      </c>
      <c r="G7151" s="1144"/>
      <c r="H7151" s="1142" t="s">
        <v>7489</v>
      </c>
      <c r="J7151" s="1142" t="str">
        <f t="shared" si="223"/>
        <v>04.13.02.05.011 Jembatan pada jalan khusus perorangan</v>
      </c>
    </row>
    <row r="7152" spans="1:10" x14ac:dyDescent="0.25">
      <c r="A7152" s="1142">
        <v>4</v>
      </c>
      <c r="B7152" s="1142">
        <v>13</v>
      </c>
      <c r="C7152" s="1142">
        <v>2</v>
      </c>
      <c r="D7152" s="1142">
        <v>5</v>
      </c>
      <c r="E7152" s="1142">
        <v>12</v>
      </c>
      <c r="F7152" s="1143" t="str">
        <f t="shared" si="222"/>
        <v>04.13.02.05.012</v>
      </c>
      <c r="G7152" s="1144"/>
      <c r="H7152" s="1142" t="s">
        <v>7490</v>
      </c>
      <c r="J7152" s="1142" t="str">
        <f t="shared" si="223"/>
        <v>04.13.02.05.012 Jembatan pada jalan Fly Over</v>
      </c>
    </row>
    <row r="7153" spans="1:10" x14ac:dyDescent="0.25">
      <c r="A7153" s="1142">
        <v>4</v>
      </c>
      <c r="B7153" s="1142">
        <v>13</v>
      </c>
      <c r="C7153" s="1142">
        <v>2</v>
      </c>
      <c r="D7153" s="1142">
        <v>5</v>
      </c>
      <c r="E7153" s="1142">
        <v>13</v>
      </c>
      <c r="F7153" s="1143" t="str">
        <f t="shared" si="222"/>
        <v>04.13.02.05.013</v>
      </c>
      <c r="G7153" s="1144"/>
      <c r="H7153" s="1142" t="s">
        <v>7491</v>
      </c>
      <c r="J7153" s="1142" t="str">
        <f t="shared" si="223"/>
        <v>04.13.02.05.013 Jembatan Khusus Lain-lain</v>
      </c>
    </row>
    <row r="7154" spans="1:10" x14ac:dyDescent="0.25">
      <c r="A7154" s="1142">
        <v>4</v>
      </c>
      <c r="B7154" s="1142">
        <v>13</v>
      </c>
      <c r="C7154" s="1142">
        <v>2</v>
      </c>
      <c r="D7154" s="1142">
        <v>6</v>
      </c>
      <c r="E7154" s="1142">
        <v>1</v>
      </c>
      <c r="F7154" s="1143" t="str">
        <f t="shared" si="222"/>
        <v>04.13.02.06.001</v>
      </c>
      <c r="G7154" s="1144"/>
      <c r="H7154" s="1142" t="s">
        <v>7492</v>
      </c>
      <c r="J7154" s="1142" t="str">
        <f t="shared" si="223"/>
        <v>04.13.02.06.001 Jembatan Pada Jalan Arteri</v>
      </c>
    </row>
    <row r="7155" spans="1:10" x14ac:dyDescent="0.25">
      <c r="A7155" s="1142">
        <v>4</v>
      </c>
      <c r="B7155" s="1142">
        <v>13</v>
      </c>
      <c r="C7155" s="1142">
        <v>2</v>
      </c>
      <c r="D7155" s="1142">
        <v>6</v>
      </c>
      <c r="E7155" s="1142">
        <v>2</v>
      </c>
      <c r="F7155" s="1143" t="str">
        <f t="shared" si="222"/>
        <v>04.13.02.06.002</v>
      </c>
      <c r="G7155" s="1144"/>
      <c r="H7155" s="1142" t="s">
        <v>7493</v>
      </c>
      <c r="J7155" s="1142" t="str">
        <f t="shared" si="223"/>
        <v>04.13.02.06.002 Jembatan Jalan Tol Lain-lain</v>
      </c>
    </row>
    <row r="7156" spans="1:10" x14ac:dyDescent="0.25">
      <c r="A7156" s="1142">
        <v>4</v>
      </c>
      <c r="B7156" s="1142">
        <v>13</v>
      </c>
      <c r="C7156" s="1142">
        <v>2</v>
      </c>
      <c r="D7156" s="1142">
        <v>7</v>
      </c>
      <c r="E7156" s="1142">
        <v>1</v>
      </c>
      <c r="F7156" s="1143" t="str">
        <f t="shared" si="222"/>
        <v>04.13.02.07.001</v>
      </c>
      <c r="G7156" s="1144"/>
      <c r="H7156" s="1142" t="s">
        <v>7494</v>
      </c>
      <c r="J7156" s="1142" t="str">
        <f t="shared" si="223"/>
        <v>04.13.02.07.001 Jembatan Pada Jalan Kereta Api Bantalan Besi</v>
      </c>
    </row>
    <row r="7157" spans="1:10" x14ac:dyDescent="0.25">
      <c r="A7157" s="1142">
        <v>4</v>
      </c>
      <c r="B7157" s="1142">
        <v>13</v>
      </c>
      <c r="C7157" s="1142">
        <v>2</v>
      </c>
      <c r="D7157" s="1142">
        <v>7</v>
      </c>
      <c r="E7157" s="1142">
        <v>2</v>
      </c>
      <c r="F7157" s="1143" t="str">
        <f t="shared" si="222"/>
        <v>04.13.02.07.002</v>
      </c>
      <c r="G7157" s="1144"/>
      <c r="H7157" s="1142" t="s">
        <v>7495</v>
      </c>
      <c r="J7157" s="1142" t="str">
        <f t="shared" si="223"/>
        <v>04.13.02.07.002 Jembatan Pada Jalan Kereta Api Bantalan Beton</v>
      </c>
    </row>
    <row r="7158" spans="1:10" x14ac:dyDescent="0.25">
      <c r="A7158" s="1142">
        <v>4</v>
      </c>
      <c r="B7158" s="1142">
        <v>13</v>
      </c>
      <c r="C7158" s="1142">
        <v>2</v>
      </c>
      <c r="D7158" s="1142">
        <v>7</v>
      </c>
      <c r="E7158" s="1142">
        <v>3</v>
      </c>
      <c r="F7158" s="1143" t="str">
        <f t="shared" si="222"/>
        <v>04.13.02.07.003</v>
      </c>
      <c r="G7158" s="1144"/>
      <c r="H7158" s="1142" t="s">
        <v>7496</v>
      </c>
      <c r="J7158" s="1142" t="str">
        <f t="shared" si="223"/>
        <v>04.13.02.07.003 Jembatan Pada Jalan Kereta Api</v>
      </c>
    </row>
    <row r="7159" spans="1:10" x14ac:dyDescent="0.25">
      <c r="A7159" s="1142">
        <v>4</v>
      </c>
      <c r="B7159" s="1142">
        <v>13</v>
      </c>
      <c r="C7159" s="1142">
        <v>2</v>
      </c>
      <c r="D7159" s="1142">
        <v>7</v>
      </c>
      <c r="E7159" s="1142">
        <v>4</v>
      </c>
      <c r="F7159" s="1143" t="str">
        <f t="shared" si="222"/>
        <v>04.13.02.07.004</v>
      </c>
      <c r="G7159" s="1144"/>
      <c r="H7159" s="1142" t="s">
        <v>7497</v>
      </c>
      <c r="J7159" s="1142" t="str">
        <f t="shared" si="223"/>
        <v>04.13.02.07.004 Jembatan pada Jln Kereta Api Lain-lain</v>
      </c>
    </row>
    <row r="7160" spans="1:10" x14ac:dyDescent="0.25">
      <c r="A7160" s="1142">
        <v>4</v>
      </c>
      <c r="B7160" s="1142">
        <v>13</v>
      </c>
      <c r="C7160" s="1142">
        <v>2</v>
      </c>
      <c r="D7160" s="1142">
        <v>8</v>
      </c>
      <c r="E7160" s="1142">
        <v>1</v>
      </c>
      <c r="F7160" s="1143" t="str">
        <f t="shared" si="222"/>
        <v>04.13.02.08.001</v>
      </c>
      <c r="G7160" s="1144"/>
      <c r="H7160" s="1142" t="s">
        <v>7498</v>
      </c>
      <c r="J7160" s="1142" t="str">
        <f t="shared" si="223"/>
        <v>04.13.02.08.001 Jembatan Pada Landasan Pacu Pesawat Terbang Permuk</v>
      </c>
    </row>
    <row r="7161" spans="1:10" x14ac:dyDescent="0.25">
      <c r="A7161" s="1142">
        <v>4</v>
      </c>
      <c r="B7161" s="1142">
        <v>13</v>
      </c>
      <c r="C7161" s="1142">
        <v>2</v>
      </c>
      <c r="D7161" s="1142">
        <v>8</v>
      </c>
      <c r="E7161" s="1142">
        <v>2</v>
      </c>
      <c r="F7161" s="1143" t="str">
        <f t="shared" si="222"/>
        <v>04.13.02.08.002</v>
      </c>
      <c r="G7161" s="1144"/>
      <c r="H7161" s="1142" t="s">
        <v>7498</v>
      </c>
      <c r="J7161" s="1142" t="str">
        <f t="shared" si="223"/>
        <v>04.13.02.08.002 Jembatan Pada Landasan Pacu Pesawat Terbang Permuk</v>
      </c>
    </row>
    <row r="7162" spans="1:10" x14ac:dyDescent="0.25">
      <c r="A7162" s="1142">
        <v>4</v>
      </c>
      <c r="B7162" s="1142">
        <v>13</v>
      </c>
      <c r="C7162" s="1142">
        <v>2</v>
      </c>
      <c r="D7162" s="1142">
        <v>8</v>
      </c>
      <c r="E7162" s="1142">
        <v>3</v>
      </c>
      <c r="F7162" s="1143" t="str">
        <f t="shared" si="222"/>
        <v>04.13.02.08.003</v>
      </c>
      <c r="G7162" s="1144"/>
      <c r="H7162" s="1142" t="s">
        <v>7499</v>
      </c>
      <c r="J7162" s="1142" t="str">
        <f t="shared" si="223"/>
        <v>04.13.02.08.003 Jembatan pada Jalan Kereta Api</v>
      </c>
    </row>
    <row r="7163" spans="1:10" x14ac:dyDescent="0.25">
      <c r="A7163" s="1142">
        <v>4</v>
      </c>
      <c r="B7163" s="1142">
        <v>13</v>
      </c>
      <c r="C7163" s="1142">
        <v>2</v>
      </c>
      <c r="D7163" s="1142">
        <v>8</v>
      </c>
      <c r="E7163" s="1142">
        <v>4</v>
      </c>
      <c r="F7163" s="1143" t="str">
        <f t="shared" si="222"/>
        <v>04.13.02.08.004</v>
      </c>
      <c r="G7163" s="1144"/>
      <c r="H7163" s="1142" t="s">
        <v>7500</v>
      </c>
      <c r="J7163" s="1142" t="str">
        <f t="shared" si="223"/>
        <v>04.13.02.08.004 Jembatan pd Landasan Pacu pesawat Lain-lain</v>
      </c>
    </row>
    <row r="7164" spans="1:10" x14ac:dyDescent="0.25">
      <c r="A7164" s="1142">
        <v>4</v>
      </c>
      <c r="B7164" s="1142">
        <v>13</v>
      </c>
      <c r="C7164" s="1142">
        <v>2</v>
      </c>
      <c r="D7164" s="1142">
        <v>9</v>
      </c>
      <c r="E7164" s="1142">
        <v>1</v>
      </c>
      <c r="F7164" s="1143" t="str">
        <f t="shared" si="222"/>
        <v>04.13.02.09.001</v>
      </c>
      <c r="G7164" s="1144"/>
      <c r="H7164" s="1142" t="s">
        <v>7501</v>
      </c>
      <c r="J7164" s="1142" t="str">
        <f t="shared" si="223"/>
        <v>04.13.02.09.001 Jembatan Penyeberangan Orang</v>
      </c>
    </row>
    <row r="7165" spans="1:10" x14ac:dyDescent="0.25">
      <c r="A7165" s="1142">
        <v>4</v>
      </c>
      <c r="B7165" s="1142">
        <v>13</v>
      </c>
      <c r="C7165" s="1142">
        <v>2</v>
      </c>
      <c r="D7165" s="1142">
        <v>9</v>
      </c>
      <c r="E7165" s="1142">
        <v>2</v>
      </c>
      <c r="F7165" s="1143" t="str">
        <f t="shared" si="222"/>
        <v>04.13.02.09.002</v>
      </c>
      <c r="G7165" s="1144"/>
      <c r="H7165" s="1142" t="s">
        <v>7502</v>
      </c>
      <c r="J7165" s="1142" t="str">
        <f t="shared" si="223"/>
        <v>04.13.02.09.002 Jembatan Penyeberangan Kendaraan</v>
      </c>
    </row>
    <row r="7166" spans="1:10" x14ac:dyDescent="0.25">
      <c r="A7166" s="1142">
        <v>4</v>
      </c>
      <c r="B7166" s="1142">
        <v>13</v>
      </c>
      <c r="C7166" s="1142">
        <v>2</v>
      </c>
      <c r="D7166" s="1142">
        <v>9</v>
      </c>
      <c r="E7166" s="1142">
        <v>3</v>
      </c>
      <c r="F7166" s="1143" t="str">
        <f t="shared" si="222"/>
        <v>04.13.02.09.003</v>
      </c>
      <c r="G7166" s="1144"/>
      <c r="H7166" s="1142" t="s">
        <v>7503</v>
      </c>
      <c r="J7166" s="1142" t="str">
        <f t="shared" si="223"/>
        <v>04.13.02.09.003 Jembatan Penyebrangan Lain-lain</v>
      </c>
    </row>
    <row r="7167" spans="1:10" x14ac:dyDescent="0.25">
      <c r="A7167" s="1142">
        <v>4</v>
      </c>
      <c r="B7167" s="1142">
        <v>14</v>
      </c>
      <c r="C7167" s="1142">
        <v>1</v>
      </c>
      <c r="D7167" s="1142">
        <v>1</v>
      </c>
      <c r="E7167" s="1142">
        <v>1</v>
      </c>
      <c r="F7167" s="1143" t="str">
        <f t="shared" si="222"/>
        <v>04.14.01.01.001</v>
      </c>
      <c r="G7167" s="1144"/>
      <c r="H7167" s="1142" t="s">
        <v>7504</v>
      </c>
      <c r="J7167" s="1142" t="str">
        <f t="shared" si="223"/>
        <v>04.14.01.01.001 Waduk Bendungan tanggul Menara Pengambilan pelimpa</v>
      </c>
    </row>
    <row r="7168" spans="1:10" x14ac:dyDescent="0.25">
      <c r="A7168" s="1142">
        <v>4</v>
      </c>
      <c r="B7168" s="1142">
        <v>14</v>
      </c>
      <c r="C7168" s="1142">
        <v>1</v>
      </c>
      <c r="D7168" s="1142">
        <v>1</v>
      </c>
      <c r="E7168" s="1142">
        <v>2</v>
      </c>
      <c r="F7168" s="1143" t="str">
        <f t="shared" si="222"/>
        <v>04.14.01.01.002</v>
      </c>
      <c r="G7168" s="1144"/>
      <c r="H7168" s="1142" t="s">
        <v>7505</v>
      </c>
      <c r="J7168" s="1142" t="str">
        <f t="shared" si="223"/>
        <v>04.14.01.01.002 Waduk Bendungan tanggul Menara Pengambilan</v>
      </c>
    </row>
    <row r="7169" spans="1:10" x14ac:dyDescent="0.25">
      <c r="A7169" s="1142">
        <v>4</v>
      </c>
      <c r="B7169" s="1142">
        <v>14</v>
      </c>
      <c r="C7169" s="1142">
        <v>1</v>
      </c>
      <c r="D7169" s="1142">
        <v>1</v>
      </c>
      <c r="E7169" s="1142">
        <v>3</v>
      </c>
      <c r="F7169" s="1143" t="str">
        <f t="shared" si="222"/>
        <v>04.14.01.01.003</v>
      </c>
      <c r="G7169" s="1144"/>
      <c r="H7169" s="1142" t="s">
        <v>7506</v>
      </c>
      <c r="J7169" s="1142" t="str">
        <f t="shared" si="223"/>
        <v>04.14.01.01.003 Waduk dengan Bend Menara Pengambilan</v>
      </c>
    </row>
    <row r="7170" spans="1:10" x14ac:dyDescent="0.25">
      <c r="A7170" s="1142">
        <v>4</v>
      </c>
      <c r="B7170" s="1142">
        <v>14</v>
      </c>
      <c r="C7170" s="1142">
        <v>1</v>
      </c>
      <c r="D7170" s="1142">
        <v>1</v>
      </c>
      <c r="E7170" s="1142">
        <v>4</v>
      </c>
      <c r="F7170" s="1143" t="str">
        <f t="shared" si="222"/>
        <v>04.14.01.01.004</v>
      </c>
      <c r="G7170" s="1144"/>
      <c r="H7170" s="1142" t="s">
        <v>7507</v>
      </c>
      <c r="J7170" s="1142" t="str">
        <f t="shared" si="223"/>
        <v>04.14.01.01.004 Waduk dengan Tgl dan Pintu Air Menara Pengambilan</v>
      </c>
    </row>
    <row r="7171" spans="1:10" x14ac:dyDescent="0.25">
      <c r="A7171" s="1142">
        <v>4</v>
      </c>
      <c r="B7171" s="1142">
        <v>14</v>
      </c>
      <c r="C7171" s="1142">
        <v>1</v>
      </c>
      <c r="D7171" s="1142">
        <v>1</v>
      </c>
      <c r="E7171" s="1142">
        <v>5</v>
      </c>
      <c r="F7171" s="1143" t="str">
        <f t="shared" si="222"/>
        <v>04.14.01.01.005</v>
      </c>
      <c r="G7171" s="1144"/>
      <c r="H7171" s="1142" t="s">
        <v>7508</v>
      </c>
      <c r="J7171" s="1142" t="str">
        <f t="shared" si="223"/>
        <v>04.14.01.01.005 Waduk dengan tgl Ointu Pengukur/Waduk Lapangan</v>
      </c>
    </row>
    <row r="7172" spans="1:10" x14ac:dyDescent="0.25">
      <c r="A7172" s="1142">
        <v>4</v>
      </c>
      <c r="B7172" s="1142">
        <v>14</v>
      </c>
      <c r="C7172" s="1142">
        <v>1</v>
      </c>
      <c r="D7172" s="1142">
        <v>1</v>
      </c>
      <c r="E7172" s="1142">
        <v>6</v>
      </c>
      <c r="F7172" s="1143" t="str">
        <f t="shared" ref="F7172:F7235" si="224">IF(A7172&lt;&gt;"",RIGHT("0"&amp;A7172,2)&amp;"."&amp;RIGHT("0"&amp;B7172,2)&amp;"."&amp;RIGHT("0"&amp;C7172,2)&amp;"."&amp;RIGHT("0"&amp;D7172,2)&amp;"."&amp;IF(LEN(E7172)&lt;3,RIGHT("00"&amp;E7172,3),E7172),"")</f>
        <v>04.14.01.01.006</v>
      </c>
      <c r="G7172" s="1144"/>
      <c r="H7172" s="1142" t="s">
        <v>7509</v>
      </c>
      <c r="J7172" s="1142" t="str">
        <f t="shared" ref="J7172:J7235" si="225">F7172&amp;" "&amp;H7172</f>
        <v>04.14.01.01.006 Bangunan Waduk Lain-lain</v>
      </c>
    </row>
    <row r="7173" spans="1:10" x14ac:dyDescent="0.25">
      <c r="A7173" s="1142">
        <v>4</v>
      </c>
      <c r="B7173" s="1142">
        <v>14</v>
      </c>
      <c r="C7173" s="1142">
        <v>1</v>
      </c>
      <c r="D7173" s="1142">
        <v>2</v>
      </c>
      <c r="E7173" s="1142">
        <v>1</v>
      </c>
      <c r="F7173" s="1143" t="str">
        <f t="shared" si="224"/>
        <v>04.14.01.02.001</v>
      </c>
      <c r="G7173" s="1144"/>
      <c r="H7173" s="1142" t="s">
        <v>7510</v>
      </c>
      <c r="J7173" s="1142" t="str">
        <f t="shared" si="225"/>
        <v>04.14.01.02.001 Bendung</v>
      </c>
    </row>
    <row r="7174" spans="1:10" x14ac:dyDescent="0.25">
      <c r="A7174" s="1142">
        <v>4</v>
      </c>
      <c r="B7174" s="1142">
        <v>14</v>
      </c>
      <c r="C7174" s="1142">
        <v>1</v>
      </c>
      <c r="D7174" s="1142">
        <v>2</v>
      </c>
      <c r="E7174" s="1142">
        <v>2</v>
      </c>
      <c r="F7174" s="1143" t="str">
        <f t="shared" si="224"/>
        <v>04.14.01.02.002</v>
      </c>
      <c r="G7174" s="1144"/>
      <c r="H7174" s="1142" t="s">
        <v>7511</v>
      </c>
      <c r="J7174" s="1142" t="str">
        <f t="shared" si="225"/>
        <v>04.14.01.02.002 Bendung dengan Pintu Bilas</v>
      </c>
    </row>
    <row r="7175" spans="1:10" x14ac:dyDescent="0.25">
      <c r="A7175" s="1142">
        <v>4</v>
      </c>
      <c r="B7175" s="1142">
        <v>14</v>
      </c>
      <c r="C7175" s="1142">
        <v>1</v>
      </c>
      <c r="D7175" s="1142">
        <v>2</v>
      </c>
      <c r="E7175" s="1142">
        <v>3</v>
      </c>
      <c r="F7175" s="1143" t="str">
        <f t="shared" si="224"/>
        <v>04.14.01.02.003</v>
      </c>
      <c r="G7175" s="1144"/>
      <c r="H7175" s="1142" t="s">
        <v>7512</v>
      </c>
      <c r="J7175" s="1142" t="str">
        <f t="shared" si="225"/>
        <v>04.14.01.02.003 Bendung dengan Pompa</v>
      </c>
    </row>
    <row r="7176" spans="1:10" x14ac:dyDescent="0.25">
      <c r="A7176" s="1142">
        <v>4</v>
      </c>
      <c r="B7176" s="1142">
        <v>14</v>
      </c>
      <c r="C7176" s="1142">
        <v>1</v>
      </c>
      <c r="D7176" s="1142">
        <v>2</v>
      </c>
      <c r="E7176" s="1142">
        <v>4</v>
      </c>
      <c r="F7176" s="1143" t="str">
        <f t="shared" si="224"/>
        <v>04.14.01.02.004</v>
      </c>
      <c r="G7176" s="1144"/>
      <c r="H7176" s="1142" t="s">
        <v>7513</v>
      </c>
      <c r="J7176" s="1142" t="str">
        <f t="shared" si="225"/>
        <v>04.14.01.02.004 Bendungan Pengambilan Bebas</v>
      </c>
    </row>
    <row r="7177" spans="1:10" x14ac:dyDescent="0.25">
      <c r="A7177" s="1142">
        <v>4</v>
      </c>
      <c r="B7177" s="1142">
        <v>14</v>
      </c>
      <c r="C7177" s="1142">
        <v>1</v>
      </c>
      <c r="D7177" s="1142">
        <v>2</v>
      </c>
      <c r="E7177" s="1142">
        <v>5</v>
      </c>
      <c r="F7177" s="1143" t="str">
        <f t="shared" si="224"/>
        <v>04.14.01.02.005</v>
      </c>
      <c r="G7177" s="1144"/>
      <c r="H7177" s="1142" t="s">
        <v>7514</v>
      </c>
      <c r="J7177" s="1142" t="str">
        <f t="shared" si="225"/>
        <v>04.14.01.02.005 Bendungan Pengambilan Bebas dengan Pompa</v>
      </c>
    </row>
    <row r="7178" spans="1:10" x14ac:dyDescent="0.25">
      <c r="A7178" s="1142">
        <v>4</v>
      </c>
      <c r="B7178" s="1142">
        <v>14</v>
      </c>
      <c r="C7178" s="1142">
        <v>1</v>
      </c>
      <c r="D7178" s="1142">
        <v>2</v>
      </c>
      <c r="E7178" s="1142">
        <v>6</v>
      </c>
      <c r="F7178" s="1143" t="str">
        <f t="shared" si="224"/>
        <v>04.14.01.02.006</v>
      </c>
      <c r="G7178" s="1144"/>
      <c r="H7178" s="1142" t="s">
        <v>7515</v>
      </c>
      <c r="J7178" s="1142" t="str">
        <f t="shared" si="225"/>
        <v>04.14.01.02.006 Sumur dengan Pompa</v>
      </c>
    </row>
    <row r="7179" spans="1:10" x14ac:dyDescent="0.25">
      <c r="A7179" s="1142">
        <v>4</v>
      </c>
      <c r="B7179" s="1142">
        <v>14</v>
      </c>
      <c r="C7179" s="1142">
        <v>1</v>
      </c>
      <c r="D7179" s="1142">
        <v>2</v>
      </c>
      <c r="E7179" s="1142">
        <v>7</v>
      </c>
      <c r="F7179" s="1143" t="str">
        <f t="shared" si="224"/>
        <v>04.14.01.02.007</v>
      </c>
      <c r="G7179" s="1144"/>
      <c r="H7179" s="1142" t="s">
        <v>7516</v>
      </c>
      <c r="J7179" s="1142" t="str">
        <f t="shared" si="225"/>
        <v>04.14.01.02.007 Bangunan Pengambilan Irigasi Lain-lain</v>
      </c>
    </row>
    <row r="7180" spans="1:10" x14ac:dyDescent="0.25">
      <c r="A7180" s="1142">
        <v>4</v>
      </c>
      <c r="B7180" s="1142">
        <v>14</v>
      </c>
      <c r="C7180" s="1142">
        <v>1</v>
      </c>
      <c r="D7180" s="1142">
        <v>3</v>
      </c>
      <c r="E7180" s="1142">
        <v>1</v>
      </c>
      <c r="F7180" s="1143" t="str">
        <f t="shared" si="224"/>
        <v>04.14.01.03.001</v>
      </c>
      <c r="G7180" s="1144"/>
      <c r="H7180" s="1142" t="s">
        <v>7517</v>
      </c>
      <c r="J7180" s="1142" t="str">
        <f t="shared" si="225"/>
        <v>04.14.01.03.001 Saluran Muka</v>
      </c>
    </row>
    <row r="7181" spans="1:10" x14ac:dyDescent="0.25">
      <c r="A7181" s="1142">
        <v>4</v>
      </c>
      <c r="B7181" s="1142">
        <v>14</v>
      </c>
      <c r="C7181" s="1142">
        <v>1</v>
      </c>
      <c r="D7181" s="1142">
        <v>3</v>
      </c>
      <c r="E7181" s="1142">
        <v>2</v>
      </c>
      <c r="F7181" s="1143" t="str">
        <f t="shared" si="224"/>
        <v>04.14.01.03.002</v>
      </c>
      <c r="G7181" s="1144"/>
      <c r="H7181" s="1142" t="s">
        <v>7518</v>
      </c>
      <c r="J7181" s="1142" t="str">
        <f t="shared" si="225"/>
        <v>04.14.01.03.002 Saluran Induk</v>
      </c>
    </row>
    <row r="7182" spans="1:10" x14ac:dyDescent="0.25">
      <c r="A7182" s="1142">
        <v>4</v>
      </c>
      <c r="B7182" s="1142">
        <v>14</v>
      </c>
      <c r="C7182" s="1142">
        <v>1</v>
      </c>
      <c r="D7182" s="1142">
        <v>3</v>
      </c>
      <c r="E7182" s="1142">
        <v>3</v>
      </c>
      <c r="F7182" s="1143" t="str">
        <f t="shared" si="224"/>
        <v>04.14.01.03.003</v>
      </c>
      <c r="G7182" s="1144"/>
      <c r="H7182" s="1142" t="s">
        <v>7519</v>
      </c>
      <c r="J7182" s="1142" t="str">
        <f t="shared" si="225"/>
        <v>04.14.01.03.003 Saluran Sekunder</v>
      </c>
    </row>
    <row r="7183" spans="1:10" x14ac:dyDescent="0.25">
      <c r="A7183" s="1142">
        <v>4</v>
      </c>
      <c r="B7183" s="1142">
        <v>14</v>
      </c>
      <c r="C7183" s="1142">
        <v>1</v>
      </c>
      <c r="D7183" s="1142">
        <v>3</v>
      </c>
      <c r="E7183" s="1142">
        <v>4</v>
      </c>
      <c r="F7183" s="1143" t="str">
        <f t="shared" si="224"/>
        <v>04.14.01.03.004</v>
      </c>
      <c r="G7183" s="1144"/>
      <c r="H7183" s="1142" t="s">
        <v>7520</v>
      </c>
      <c r="J7183" s="1142" t="str">
        <f t="shared" si="225"/>
        <v>04.14.01.03.004 Saluran Tertier</v>
      </c>
    </row>
    <row r="7184" spans="1:10" x14ac:dyDescent="0.25">
      <c r="A7184" s="1142">
        <v>4</v>
      </c>
      <c r="B7184" s="1142">
        <v>14</v>
      </c>
      <c r="C7184" s="1142">
        <v>1</v>
      </c>
      <c r="D7184" s="1142">
        <v>3</v>
      </c>
      <c r="E7184" s="1142">
        <v>5</v>
      </c>
      <c r="F7184" s="1143" t="str">
        <f t="shared" si="224"/>
        <v>04.14.01.03.005</v>
      </c>
      <c r="G7184" s="1144"/>
      <c r="H7184" s="1142" t="s">
        <v>7521</v>
      </c>
      <c r="J7184" s="1142" t="str">
        <f t="shared" si="225"/>
        <v>04.14.01.03.005 Saluran Kawar Ter</v>
      </c>
    </row>
    <row r="7185" spans="1:10" x14ac:dyDescent="0.25">
      <c r="A7185" s="1142">
        <v>4</v>
      </c>
      <c r="B7185" s="1142">
        <v>14</v>
      </c>
      <c r="C7185" s="1142">
        <v>1</v>
      </c>
      <c r="D7185" s="1142">
        <v>3</v>
      </c>
      <c r="E7185" s="1142">
        <v>6</v>
      </c>
      <c r="F7185" s="1143" t="str">
        <f t="shared" si="224"/>
        <v>04.14.01.03.006</v>
      </c>
      <c r="G7185" s="1144"/>
      <c r="H7185" s="1142" t="s">
        <v>7522</v>
      </c>
      <c r="J7185" s="1142" t="str">
        <f t="shared" si="225"/>
        <v>04.14.01.03.006 Saluran Pasang Tertutup/terowngan</v>
      </c>
    </row>
    <row r="7186" spans="1:10" x14ac:dyDescent="0.25">
      <c r="A7186" s="1142">
        <v>4</v>
      </c>
      <c r="B7186" s="1142">
        <v>14</v>
      </c>
      <c r="C7186" s="1142">
        <v>1</v>
      </c>
      <c r="D7186" s="1142">
        <v>3</v>
      </c>
      <c r="E7186" s="1142">
        <v>7</v>
      </c>
      <c r="F7186" s="1143" t="str">
        <f t="shared" si="224"/>
        <v>04.14.01.03.007</v>
      </c>
      <c r="G7186" s="1144"/>
      <c r="H7186" s="1142" t="s">
        <v>7523</v>
      </c>
      <c r="J7186" s="1142" t="str">
        <f t="shared" si="225"/>
        <v>04.14.01.03.007 Saluran Sublesi</v>
      </c>
    </row>
    <row r="7187" spans="1:10" x14ac:dyDescent="0.25">
      <c r="A7187" s="1142">
        <v>4</v>
      </c>
      <c r="B7187" s="1142">
        <v>14</v>
      </c>
      <c r="C7187" s="1142">
        <v>1</v>
      </c>
      <c r="D7187" s="1142">
        <v>3</v>
      </c>
      <c r="E7187" s="1142">
        <v>8</v>
      </c>
      <c r="F7187" s="1143" t="str">
        <f t="shared" si="224"/>
        <v>04.14.01.03.008</v>
      </c>
      <c r="G7187" s="1144"/>
      <c r="H7187" s="1142" t="s">
        <v>7524</v>
      </c>
      <c r="J7187" s="1142" t="str">
        <f t="shared" si="225"/>
        <v>04.14.01.03.008 Bangunan Pembawa Irigasi Lain-lain</v>
      </c>
    </row>
    <row r="7188" spans="1:10" x14ac:dyDescent="0.25">
      <c r="A7188" s="1142">
        <v>4</v>
      </c>
      <c r="B7188" s="1142">
        <v>14</v>
      </c>
      <c r="C7188" s="1142">
        <v>1</v>
      </c>
      <c r="D7188" s="1142">
        <v>4</v>
      </c>
      <c r="E7188" s="1142">
        <v>1</v>
      </c>
      <c r="F7188" s="1143" t="str">
        <f t="shared" si="224"/>
        <v>04.14.01.04.001</v>
      </c>
      <c r="G7188" s="1144"/>
      <c r="H7188" s="1142" t="s">
        <v>7525</v>
      </c>
      <c r="J7188" s="1142" t="str">
        <f t="shared" si="225"/>
        <v>04.14.01.04.001 Saluran Induk Pembuang</v>
      </c>
    </row>
    <row r="7189" spans="1:10" x14ac:dyDescent="0.25">
      <c r="A7189" s="1142">
        <v>4</v>
      </c>
      <c r="B7189" s="1142">
        <v>14</v>
      </c>
      <c r="C7189" s="1142">
        <v>1</v>
      </c>
      <c r="D7189" s="1142">
        <v>4</v>
      </c>
      <c r="E7189" s="1142">
        <v>2</v>
      </c>
      <c r="F7189" s="1143" t="str">
        <f t="shared" si="224"/>
        <v>04.14.01.04.002</v>
      </c>
      <c r="G7189" s="1144"/>
      <c r="H7189" s="1142" t="s">
        <v>7526</v>
      </c>
      <c r="J7189" s="1142" t="str">
        <f t="shared" si="225"/>
        <v>04.14.01.04.002 Saluran Sekunder Pembuang</v>
      </c>
    </row>
    <row r="7190" spans="1:10" x14ac:dyDescent="0.25">
      <c r="A7190" s="1142">
        <v>4</v>
      </c>
      <c r="B7190" s="1142">
        <v>14</v>
      </c>
      <c r="C7190" s="1142">
        <v>1</v>
      </c>
      <c r="D7190" s="1142">
        <v>4</v>
      </c>
      <c r="E7190" s="1142">
        <v>3</v>
      </c>
      <c r="F7190" s="1143" t="str">
        <f t="shared" si="224"/>
        <v>04.14.01.04.003</v>
      </c>
      <c r="G7190" s="1144"/>
      <c r="H7190" s="1142" t="s">
        <v>7527</v>
      </c>
      <c r="J7190" s="1142" t="str">
        <f t="shared" si="225"/>
        <v>04.14.01.04.003 Saluran Tertier Pembuang</v>
      </c>
    </row>
    <row r="7191" spans="1:10" x14ac:dyDescent="0.25">
      <c r="A7191" s="1142">
        <v>4</v>
      </c>
      <c r="B7191" s="1142">
        <v>14</v>
      </c>
      <c r="C7191" s="1142">
        <v>1</v>
      </c>
      <c r="D7191" s="1142">
        <v>4</v>
      </c>
      <c r="E7191" s="1142">
        <v>4</v>
      </c>
      <c r="F7191" s="1143" t="str">
        <f t="shared" si="224"/>
        <v>04.14.01.04.004</v>
      </c>
      <c r="G7191" s="1144"/>
      <c r="H7191" s="1142" t="s">
        <v>7528</v>
      </c>
      <c r="J7191" s="1142" t="str">
        <f t="shared" si="225"/>
        <v>04.14.01.04.004 Bangunan Pembuang Irigasi Lain-lain</v>
      </c>
    </row>
    <row r="7192" spans="1:10" x14ac:dyDescent="0.25">
      <c r="A7192" s="1142">
        <v>4</v>
      </c>
      <c r="B7192" s="1142">
        <v>14</v>
      </c>
      <c r="C7192" s="1142">
        <v>1</v>
      </c>
      <c r="D7192" s="1142">
        <v>5</v>
      </c>
      <c r="E7192" s="1142">
        <v>1</v>
      </c>
      <c r="F7192" s="1143" t="str">
        <f t="shared" si="224"/>
        <v>04.14.01.05.001</v>
      </c>
      <c r="G7192" s="1144"/>
      <c r="H7192" s="1142" t="s">
        <v>7529</v>
      </c>
      <c r="J7192" s="1142" t="str">
        <f t="shared" si="225"/>
        <v>04.14.01.05.001 Tanggul Banjir</v>
      </c>
    </row>
    <row r="7193" spans="1:10" x14ac:dyDescent="0.25">
      <c r="A7193" s="1142">
        <v>4</v>
      </c>
      <c r="B7193" s="1142">
        <v>14</v>
      </c>
      <c r="C7193" s="1142">
        <v>1</v>
      </c>
      <c r="D7193" s="1142">
        <v>5</v>
      </c>
      <c r="E7193" s="1142">
        <v>2</v>
      </c>
      <c r="F7193" s="1143" t="str">
        <f t="shared" si="224"/>
        <v>04.14.01.05.002</v>
      </c>
      <c r="G7193" s="1144"/>
      <c r="H7193" s="1142" t="s">
        <v>7530</v>
      </c>
      <c r="J7193" s="1142" t="str">
        <f t="shared" si="225"/>
        <v>04.14.01.05.002 Bangunan Pintu Air/Klep</v>
      </c>
    </row>
    <row r="7194" spans="1:10" x14ac:dyDescent="0.25">
      <c r="A7194" s="1142">
        <v>4</v>
      </c>
      <c r="B7194" s="1142">
        <v>14</v>
      </c>
      <c r="C7194" s="1142">
        <v>1</v>
      </c>
      <c r="D7194" s="1142">
        <v>5</v>
      </c>
      <c r="E7194" s="1142">
        <v>3</v>
      </c>
      <c r="F7194" s="1143" t="str">
        <f t="shared" si="224"/>
        <v>04.14.01.05.003</v>
      </c>
      <c r="G7194" s="1144"/>
      <c r="H7194" s="1142" t="s">
        <v>7531</v>
      </c>
      <c r="J7194" s="1142" t="str">
        <f t="shared" si="225"/>
        <v>04.14.01.05.003 Bangunan Pengaman Irigasi Lain-lain</v>
      </c>
    </row>
    <row r="7195" spans="1:10" x14ac:dyDescent="0.25">
      <c r="A7195" s="1142">
        <v>4</v>
      </c>
      <c r="B7195" s="1142">
        <v>14</v>
      </c>
      <c r="C7195" s="1142">
        <v>1</v>
      </c>
      <c r="D7195" s="1142">
        <v>6</v>
      </c>
      <c r="E7195" s="1142">
        <v>1</v>
      </c>
      <c r="F7195" s="1143" t="str">
        <f t="shared" si="224"/>
        <v>04.14.01.06.001</v>
      </c>
      <c r="G7195" s="1144"/>
      <c r="H7195" s="1142" t="s">
        <v>7532</v>
      </c>
      <c r="J7195" s="1142" t="str">
        <f t="shared" si="225"/>
        <v>04.14.01.06.001 Bangunan Bagi</v>
      </c>
    </row>
    <row r="7196" spans="1:10" x14ac:dyDescent="0.25">
      <c r="A7196" s="1142">
        <v>4</v>
      </c>
      <c r="B7196" s="1142">
        <v>14</v>
      </c>
      <c r="C7196" s="1142">
        <v>1</v>
      </c>
      <c r="D7196" s="1142">
        <v>6</v>
      </c>
      <c r="E7196" s="1142">
        <v>2</v>
      </c>
      <c r="F7196" s="1143" t="str">
        <f t="shared" si="224"/>
        <v>04.14.01.06.002</v>
      </c>
      <c r="G7196" s="1144"/>
      <c r="H7196" s="1142" t="s">
        <v>7533</v>
      </c>
      <c r="J7196" s="1142" t="str">
        <f t="shared" si="225"/>
        <v>04.14.01.06.002 Bangunan Bagi dan Sadap</v>
      </c>
    </row>
    <row r="7197" spans="1:10" x14ac:dyDescent="0.25">
      <c r="A7197" s="1142">
        <v>4</v>
      </c>
      <c r="B7197" s="1142">
        <v>14</v>
      </c>
      <c r="C7197" s="1142">
        <v>1</v>
      </c>
      <c r="D7197" s="1142">
        <v>6</v>
      </c>
      <c r="E7197" s="1142">
        <v>3</v>
      </c>
      <c r="F7197" s="1143" t="str">
        <f t="shared" si="224"/>
        <v>04.14.01.06.003</v>
      </c>
      <c r="G7197" s="1144"/>
      <c r="H7197" s="1142" t="s">
        <v>7534</v>
      </c>
      <c r="J7197" s="1142" t="str">
        <f t="shared" si="225"/>
        <v>04.14.01.06.003 Bangunan Sadap</v>
      </c>
    </row>
    <row r="7198" spans="1:10" x14ac:dyDescent="0.25">
      <c r="A7198" s="1142">
        <v>4</v>
      </c>
      <c r="B7198" s="1142">
        <v>14</v>
      </c>
      <c r="C7198" s="1142">
        <v>1</v>
      </c>
      <c r="D7198" s="1142">
        <v>6</v>
      </c>
      <c r="E7198" s="1142">
        <v>4</v>
      </c>
      <c r="F7198" s="1143" t="str">
        <f t="shared" si="224"/>
        <v>04.14.01.06.004</v>
      </c>
      <c r="G7198" s="1144"/>
      <c r="H7198" s="1142" t="s">
        <v>7535</v>
      </c>
      <c r="J7198" s="1142" t="str">
        <f t="shared" si="225"/>
        <v>04.14.01.06.004 Bangunan Got Miring</v>
      </c>
    </row>
    <row r="7199" spans="1:10" x14ac:dyDescent="0.25">
      <c r="A7199" s="1142">
        <v>4</v>
      </c>
      <c r="B7199" s="1142">
        <v>14</v>
      </c>
      <c r="C7199" s="1142">
        <v>1</v>
      </c>
      <c r="D7199" s="1142">
        <v>6</v>
      </c>
      <c r="E7199" s="1142">
        <v>5</v>
      </c>
      <c r="F7199" s="1143" t="str">
        <f t="shared" si="224"/>
        <v>04.14.01.06.005</v>
      </c>
      <c r="G7199" s="1144"/>
      <c r="H7199" s="1142" t="s">
        <v>7536</v>
      </c>
      <c r="J7199" s="1142" t="str">
        <f t="shared" si="225"/>
        <v>04.14.01.06.005 Bangunan -bangunan Terjun</v>
      </c>
    </row>
    <row r="7200" spans="1:10" x14ac:dyDescent="0.25">
      <c r="A7200" s="1142">
        <v>4</v>
      </c>
      <c r="B7200" s="1142">
        <v>14</v>
      </c>
      <c r="C7200" s="1142">
        <v>1</v>
      </c>
      <c r="D7200" s="1142">
        <v>6</v>
      </c>
      <c r="E7200" s="1142">
        <v>6</v>
      </c>
      <c r="F7200" s="1143" t="str">
        <f t="shared" si="224"/>
        <v>04.14.01.06.006</v>
      </c>
      <c r="G7200" s="1144"/>
      <c r="H7200" s="1142" t="s">
        <v>7537</v>
      </c>
      <c r="J7200" s="1142" t="str">
        <f t="shared" si="225"/>
        <v>04.14.01.06.006 Bangunan Talang</v>
      </c>
    </row>
    <row r="7201" spans="1:10" x14ac:dyDescent="0.25">
      <c r="A7201" s="1142">
        <v>4</v>
      </c>
      <c r="B7201" s="1142">
        <v>14</v>
      </c>
      <c r="C7201" s="1142">
        <v>1</v>
      </c>
      <c r="D7201" s="1142">
        <v>6</v>
      </c>
      <c r="E7201" s="1142">
        <v>7</v>
      </c>
      <c r="F7201" s="1143" t="str">
        <f t="shared" si="224"/>
        <v>04.14.01.06.007</v>
      </c>
      <c r="G7201" s="1144"/>
      <c r="H7201" s="1142" t="s">
        <v>7538</v>
      </c>
      <c r="J7201" s="1142" t="str">
        <f t="shared" si="225"/>
        <v>04.14.01.06.007 Bangunan Sipon</v>
      </c>
    </row>
    <row r="7202" spans="1:10" x14ac:dyDescent="0.25">
      <c r="A7202" s="1142">
        <v>4</v>
      </c>
      <c r="B7202" s="1142">
        <v>14</v>
      </c>
      <c r="C7202" s="1142">
        <v>1</v>
      </c>
      <c r="D7202" s="1142">
        <v>6</v>
      </c>
      <c r="E7202" s="1142">
        <v>8</v>
      </c>
      <c r="F7202" s="1143" t="str">
        <f t="shared" si="224"/>
        <v>04.14.01.06.008</v>
      </c>
      <c r="G7202" s="1144"/>
      <c r="H7202" s="1142" t="s">
        <v>7539</v>
      </c>
      <c r="J7202" s="1142" t="str">
        <f t="shared" si="225"/>
        <v>04.14.01.06.008 Bangunan Gorong-gorong</v>
      </c>
    </row>
    <row r="7203" spans="1:10" x14ac:dyDescent="0.25">
      <c r="A7203" s="1142">
        <v>4</v>
      </c>
      <c r="B7203" s="1142">
        <v>14</v>
      </c>
      <c r="C7203" s="1142">
        <v>1</v>
      </c>
      <c r="D7203" s="1142">
        <v>6</v>
      </c>
      <c r="E7203" s="1142">
        <v>9</v>
      </c>
      <c r="F7203" s="1143" t="str">
        <f t="shared" si="224"/>
        <v>04.14.01.06.009</v>
      </c>
      <c r="G7203" s="1144"/>
      <c r="H7203" s="1142" t="s">
        <v>7540</v>
      </c>
      <c r="J7203" s="1142" t="str">
        <f t="shared" si="225"/>
        <v>04.14.01.06.009 Bangunan Pelipah Samping</v>
      </c>
    </row>
    <row r="7204" spans="1:10" x14ac:dyDescent="0.25">
      <c r="A7204" s="1142">
        <v>4</v>
      </c>
      <c r="B7204" s="1142">
        <v>14</v>
      </c>
      <c r="C7204" s="1142">
        <v>1</v>
      </c>
      <c r="D7204" s="1142">
        <v>6</v>
      </c>
      <c r="E7204" s="1142">
        <v>10</v>
      </c>
      <c r="F7204" s="1143" t="str">
        <f t="shared" si="224"/>
        <v>04.14.01.06.010</v>
      </c>
      <c r="G7204" s="1144"/>
      <c r="H7204" s="1142" t="s">
        <v>7541</v>
      </c>
      <c r="J7204" s="1142" t="str">
        <f t="shared" si="225"/>
        <v>04.14.01.06.010 Bangunan Qutiet</v>
      </c>
    </row>
    <row r="7205" spans="1:10" x14ac:dyDescent="0.25">
      <c r="A7205" s="1142">
        <v>4</v>
      </c>
      <c r="B7205" s="1142">
        <v>14</v>
      </c>
      <c r="C7205" s="1142">
        <v>1</v>
      </c>
      <c r="D7205" s="1142">
        <v>6</v>
      </c>
      <c r="E7205" s="1142">
        <v>11</v>
      </c>
      <c r="F7205" s="1143" t="str">
        <f t="shared" si="224"/>
        <v>04.14.01.06.011</v>
      </c>
      <c r="G7205" s="1144"/>
      <c r="H7205" s="1142" t="s">
        <v>7542</v>
      </c>
      <c r="J7205" s="1142" t="str">
        <f t="shared" si="225"/>
        <v>04.14.01.06.011 Bangunan Penahan Banjir</v>
      </c>
    </row>
    <row r="7206" spans="1:10" x14ac:dyDescent="0.25">
      <c r="A7206" s="1142">
        <v>4</v>
      </c>
      <c r="B7206" s="1142">
        <v>14</v>
      </c>
      <c r="C7206" s="1142">
        <v>1</v>
      </c>
      <c r="D7206" s="1142">
        <v>6</v>
      </c>
      <c r="E7206" s="1142">
        <v>12</v>
      </c>
      <c r="F7206" s="1143" t="str">
        <f t="shared" si="224"/>
        <v>04.14.01.06.012</v>
      </c>
      <c r="G7206" s="1144"/>
      <c r="H7206" s="1142" t="s">
        <v>7543</v>
      </c>
      <c r="J7206" s="1142" t="str">
        <f t="shared" si="225"/>
        <v>04.14.01.06.012 Bangunan Pengeluaran/Pintu</v>
      </c>
    </row>
    <row r="7207" spans="1:10" x14ac:dyDescent="0.25">
      <c r="A7207" s="1142">
        <v>4</v>
      </c>
      <c r="B7207" s="1142">
        <v>14</v>
      </c>
      <c r="C7207" s="1142">
        <v>1</v>
      </c>
      <c r="D7207" s="1142">
        <v>6</v>
      </c>
      <c r="E7207" s="1142">
        <v>13</v>
      </c>
      <c r="F7207" s="1143" t="str">
        <f t="shared" si="224"/>
        <v>04.14.01.06.013</v>
      </c>
      <c r="G7207" s="1144"/>
      <c r="H7207" s="1142" t="s">
        <v>7544</v>
      </c>
      <c r="J7207" s="1142" t="str">
        <f t="shared" si="225"/>
        <v>04.14.01.06.013 Bangunan Box Tersiar</v>
      </c>
    </row>
    <row r="7208" spans="1:10" x14ac:dyDescent="0.25">
      <c r="A7208" s="1142">
        <v>4</v>
      </c>
      <c r="B7208" s="1142">
        <v>14</v>
      </c>
      <c r="C7208" s="1142">
        <v>1</v>
      </c>
      <c r="D7208" s="1142">
        <v>6</v>
      </c>
      <c r="E7208" s="1142">
        <v>14</v>
      </c>
      <c r="F7208" s="1143" t="str">
        <f t="shared" si="224"/>
        <v>04.14.01.06.014</v>
      </c>
      <c r="G7208" s="1144"/>
      <c r="H7208" s="1142" t="s">
        <v>7545</v>
      </c>
      <c r="J7208" s="1142" t="str">
        <f t="shared" si="225"/>
        <v>04.14.01.06.014 Bangunan Pengukur</v>
      </c>
    </row>
    <row r="7209" spans="1:10" x14ac:dyDescent="0.25">
      <c r="A7209" s="1142">
        <v>4</v>
      </c>
      <c r="B7209" s="1142">
        <v>14</v>
      </c>
      <c r="C7209" s="1142">
        <v>1</v>
      </c>
      <c r="D7209" s="1142">
        <v>6</v>
      </c>
      <c r="E7209" s="1142">
        <v>15</v>
      </c>
      <c r="F7209" s="1143" t="str">
        <f t="shared" si="224"/>
        <v>04.14.01.06.015</v>
      </c>
      <c r="G7209" s="1144"/>
      <c r="H7209" s="1142" t="s">
        <v>7546</v>
      </c>
      <c r="J7209" s="1142" t="str">
        <f t="shared" si="225"/>
        <v>04.14.01.06.015 Bangunan Mandi Hewan</v>
      </c>
    </row>
    <row r="7210" spans="1:10" x14ac:dyDescent="0.25">
      <c r="A7210" s="1142">
        <v>4</v>
      </c>
      <c r="B7210" s="1142">
        <v>14</v>
      </c>
      <c r="C7210" s="1142">
        <v>1</v>
      </c>
      <c r="D7210" s="1142">
        <v>6</v>
      </c>
      <c r="E7210" s="1142">
        <v>16</v>
      </c>
      <c r="F7210" s="1143" t="str">
        <f t="shared" si="224"/>
        <v>04.14.01.06.016</v>
      </c>
      <c r="G7210" s="1144"/>
      <c r="H7210" s="1142" t="s">
        <v>7547</v>
      </c>
      <c r="J7210" s="1142" t="str">
        <f t="shared" si="225"/>
        <v>04.14.01.06.016 Bangunan Pertemuan Saluran</v>
      </c>
    </row>
    <row r="7211" spans="1:10" x14ac:dyDescent="0.25">
      <c r="A7211" s="1142">
        <v>4</v>
      </c>
      <c r="B7211" s="1142">
        <v>14</v>
      </c>
      <c r="C7211" s="1142">
        <v>1</v>
      </c>
      <c r="D7211" s="1142">
        <v>6</v>
      </c>
      <c r="E7211" s="1142">
        <v>17</v>
      </c>
      <c r="F7211" s="1143" t="str">
        <f t="shared" si="224"/>
        <v>04.14.01.06.017</v>
      </c>
      <c r="G7211" s="1144"/>
      <c r="H7211" s="1142" t="s">
        <v>7548</v>
      </c>
      <c r="J7211" s="1142" t="str">
        <f t="shared" si="225"/>
        <v>04.14.01.06.017 Bangunan Perlengkapan Dalam Petak Tersiar</v>
      </c>
    </row>
    <row r="7212" spans="1:10" x14ac:dyDescent="0.25">
      <c r="A7212" s="1142">
        <v>4</v>
      </c>
      <c r="B7212" s="1142">
        <v>14</v>
      </c>
      <c r="C7212" s="1142">
        <v>1</v>
      </c>
      <c r="D7212" s="1142">
        <v>6</v>
      </c>
      <c r="E7212" s="1142">
        <v>18</v>
      </c>
      <c r="F7212" s="1143" t="str">
        <f t="shared" si="224"/>
        <v>04.14.01.06.018</v>
      </c>
      <c r="G7212" s="1144"/>
      <c r="H7212" s="1142" t="s">
        <v>7549</v>
      </c>
      <c r="J7212" s="1142" t="str">
        <f t="shared" si="225"/>
        <v>04.14.01.06.018 Bangunan Jembatan</v>
      </c>
    </row>
    <row r="7213" spans="1:10" x14ac:dyDescent="0.25">
      <c r="A7213" s="1142">
        <v>4</v>
      </c>
      <c r="B7213" s="1142">
        <v>14</v>
      </c>
      <c r="C7213" s="1142">
        <v>1</v>
      </c>
      <c r="D7213" s="1142">
        <v>6</v>
      </c>
      <c r="E7213" s="1142">
        <v>19</v>
      </c>
      <c r="F7213" s="1143" t="str">
        <f t="shared" si="224"/>
        <v>04.14.01.06.019</v>
      </c>
      <c r="G7213" s="1144"/>
      <c r="H7213" s="1142" t="s">
        <v>7550</v>
      </c>
      <c r="J7213" s="1142" t="str">
        <f t="shared" si="225"/>
        <v>04.14.01.06.019 Bangunan Pelengkap Irigasi Lain-lain</v>
      </c>
    </row>
    <row r="7214" spans="1:10" x14ac:dyDescent="0.25">
      <c r="A7214" s="1142">
        <v>4</v>
      </c>
      <c r="B7214" s="1142">
        <v>14</v>
      </c>
      <c r="C7214" s="1142">
        <v>2</v>
      </c>
      <c r="D7214" s="1142">
        <v>1</v>
      </c>
      <c r="E7214" s="1142">
        <v>1</v>
      </c>
      <c r="F7214" s="1143" t="str">
        <f t="shared" si="224"/>
        <v>04.14.02.01.001</v>
      </c>
      <c r="G7214" s="1144"/>
      <c r="H7214" s="1142" t="s">
        <v>7551</v>
      </c>
      <c r="J7214" s="1142" t="str">
        <f t="shared" si="225"/>
        <v>04.14.02.01.001 Bangunan Waduk Pasang Surut</v>
      </c>
    </row>
    <row r="7215" spans="1:10" x14ac:dyDescent="0.25">
      <c r="A7215" s="1142">
        <v>4</v>
      </c>
      <c r="B7215" s="1142">
        <v>14</v>
      </c>
      <c r="C7215" s="1142">
        <v>2</v>
      </c>
      <c r="D7215" s="1142">
        <v>1</v>
      </c>
      <c r="E7215" s="1142">
        <v>2</v>
      </c>
      <c r="F7215" s="1143" t="str">
        <f t="shared" si="224"/>
        <v>04.14.02.01.002</v>
      </c>
      <c r="G7215" s="1144"/>
      <c r="H7215" s="1142" t="s">
        <v>7509</v>
      </c>
      <c r="J7215" s="1142" t="str">
        <f t="shared" si="225"/>
        <v>04.14.02.01.002 Bangunan Waduk Lain-lain</v>
      </c>
    </row>
    <row r="7216" spans="1:10" x14ac:dyDescent="0.25">
      <c r="A7216" s="1142">
        <v>4</v>
      </c>
      <c r="B7216" s="1142">
        <v>14</v>
      </c>
      <c r="C7216" s="1142">
        <v>2</v>
      </c>
      <c r="D7216" s="1142">
        <v>2</v>
      </c>
      <c r="E7216" s="1142">
        <v>1</v>
      </c>
      <c r="F7216" s="1143" t="str">
        <f t="shared" si="224"/>
        <v>04.14.02.02.001</v>
      </c>
      <c r="G7216" s="1144"/>
      <c r="H7216" s="1142" t="s">
        <v>7552</v>
      </c>
      <c r="J7216" s="1142" t="str">
        <f t="shared" si="225"/>
        <v>04.14.02.02.001 Bendungan dengan Pompa</v>
      </c>
    </row>
    <row r="7217" spans="1:10" x14ac:dyDescent="0.25">
      <c r="A7217" s="1142">
        <v>4</v>
      </c>
      <c r="B7217" s="1142">
        <v>14</v>
      </c>
      <c r="C7217" s="1142">
        <v>2</v>
      </c>
      <c r="D7217" s="1142">
        <v>2</v>
      </c>
      <c r="E7217" s="1142">
        <v>2</v>
      </c>
      <c r="F7217" s="1143" t="str">
        <f t="shared" si="224"/>
        <v>04.14.02.02.002</v>
      </c>
      <c r="G7217" s="1144"/>
      <c r="H7217" s="1142" t="s">
        <v>7553</v>
      </c>
      <c r="J7217" s="1142" t="str">
        <f t="shared" si="225"/>
        <v>04.14.02.02.002 Bebas dengan Pompa</v>
      </c>
    </row>
    <row r="7218" spans="1:10" x14ac:dyDescent="0.25">
      <c r="A7218" s="1142">
        <v>4</v>
      </c>
      <c r="B7218" s="1142">
        <v>14</v>
      </c>
      <c r="C7218" s="1142">
        <v>2</v>
      </c>
      <c r="D7218" s="1142">
        <v>2</v>
      </c>
      <c r="E7218" s="1142">
        <v>3</v>
      </c>
      <c r="F7218" s="1143" t="str">
        <f t="shared" si="224"/>
        <v>04.14.02.02.003</v>
      </c>
      <c r="G7218" s="1144"/>
      <c r="H7218" s="1142" t="s">
        <v>7554</v>
      </c>
      <c r="J7218" s="1142" t="str">
        <f t="shared" si="225"/>
        <v>04.14.02.02.003 Bangunan Pengambilan Pasang Surat  Lain-lain</v>
      </c>
    </row>
    <row r="7219" spans="1:10" x14ac:dyDescent="0.25">
      <c r="A7219" s="1142">
        <v>4</v>
      </c>
      <c r="B7219" s="1142">
        <v>14</v>
      </c>
      <c r="C7219" s="1142">
        <v>2</v>
      </c>
      <c r="D7219" s="1142">
        <v>3</v>
      </c>
      <c r="E7219" s="1142">
        <v>1</v>
      </c>
      <c r="F7219" s="1143" t="str">
        <f t="shared" si="224"/>
        <v>04.14.02.03.001</v>
      </c>
      <c r="G7219" s="1144"/>
      <c r="H7219" s="1142" t="s">
        <v>7517</v>
      </c>
      <c r="J7219" s="1142" t="str">
        <f t="shared" si="225"/>
        <v>04.14.02.03.001 Saluran Muka</v>
      </c>
    </row>
    <row r="7220" spans="1:10" x14ac:dyDescent="0.25">
      <c r="A7220" s="1142">
        <v>4</v>
      </c>
      <c r="B7220" s="1142">
        <v>14</v>
      </c>
      <c r="C7220" s="1142">
        <v>2</v>
      </c>
      <c r="D7220" s="1142">
        <v>3</v>
      </c>
      <c r="E7220" s="1142">
        <v>2</v>
      </c>
      <c r="F7220" s="1143" t="str">
        <f t="shared" si="224"/>
        <v>04.14.02.03.002</v>
      </c>
      <c r="G7220" s="1144"/>
      <c r="H7220" s="1142" t="s">
        <v>7518</v>
      </c>
      <c r="J7220" s="1142" t="str">
        <f t="shared" si="225"/>
        <v>04.14.02.03.002 Saluran Induk</v>
      </c>
    </row>
    <row r="7221" spans="1:10" x14ac:dyDescent="0.25">
      <c r="A7221" s="1142">
        <v>4</v>
      </c>
      <c r="B7221" s="1142">
        <v>14</v>
      </c>
      <c r="C7221" s="1142">
        <v>2</v>
      </c>
      <c r="D7221" s="1142">
        <v>3</v>
      </c>
      <c r="E7221" s="1142">
        <v>3</v>
      </c>
      <c r="F7221" s="1143" t="str">
        <f t="shared" si="224"/>
        <v>04.14.02.03.003</v>
      </c>
      <c r="G7221" s="1144"/>
      <c r="H7221" s="1142" t="s">
        <v>7519</v>
      </c>
      <c r="J7221" s="1142" t="str">
        <f t="shared" si="225"/>
        <v>04.14.02.03.003 Saluran Sekunder</v>
      </c>
    </row>
    <row r="7222" spans="1:10" x14ac:dyDescent="0.25">
      <c r="A7222" s="1142">
        <v>4</v>
      </c>
      <c r="B7222" s="1142">
        <v>14</v>
      </c>
      <c r="C7222" s="1142">
        <v>2</v>
      </c>
      <c r="D7222" s="1142">
        <v>3</v>
      </c>
      <c r="E7222" s="1142">
        <v>4</v>
      </c>
      <c r="F7222" s="1143" t="str">
        <f t="shared" si="224"/>
        <v>04.14.02.03.004</v>
      </c>
      <c r="G7222" s="1144"/>
      <c r="H7222" s="1142" t="s">
        <v>7520</v>
      </c>
      <c r="J7222" s="1142" t="str">
        <f t="shared" si="225"/>
        <v>04.14.02.03.004 Saluran Tertier</v>
      </c>
    </row>
    <row r="7223" spans="1:10" x14ac:dyDescent="0.25">
      <c r="A7223" s="1142">
        <v>4</v>
      </c>
      <c r="B7223" s="1142">
        <v>14</v>
      </c>
      <c r="C7223" s="1142">
        <v>2</v>
      </c>
      <c r="D7223" s="1142">
        <v>3</v>
      </c>
      <c r="E7223" s="1142">
        <v>5</v>
      </c>
      <c r="F7223" s="1143" t="str">
        <f t="shared" si="224"/>
        <v>04.14.02.03.005</v>
      </c>
      <c r="G7223" s="1144"/>
      <c r="H7223" s="1142" t="s">
        <v>7555</v>
      </c>
      <c r="J7223" s="1142" t="str">
        <f t="shared" si="225"/>
        <v>04.14.02.03.005 Saluran Penyimpanan Air</v>
      </c>
    </row>
    <row r="7224" spans="1:10" x14ac:dyDescent="0.25">
      <c r="A7224" s="1142">
        <v>4</v>
      </c>
      <c r="B7224" s="1142">
        <v>14</v>
      </c>
      <c r="C7224" s="1142">
        <v>2</v>
      </c>
      <c r="D7224" s="1142">
        <v>3</v>
      </c>
      <c r="E7224" s="1142">
        <v>6</v>
      </c>
      <c r="F7224" s="1143" t="str">
        <f t="shared" si="224"/>
        <v>04.14.02.03.006</v>
      </c>
      <c r="G7224" s="1144"/>
      <c r="H7224" s="1142" t="s">
        <v>7556</v>
      </c>
      <c r="J7224" s="1142" t="str">
        <f t="shared" si="225"/>
        <v>04.14.02.03.006 Bangunan Pembawa Pasang Surut Lain-lain</v>
      </c>
    </row>
    <row r="7225" spans="1:10" x14ac:dyDescent="0.25">
      <c r="A7225" s="1142">
        <v>4</v>
      </c>
      <c r="B7225" s="1142">
        <v>14</v>
      </c>
      <c r="C7225" s="1142">
        <v>2</v>
      </c>
      <c r="D7225" s="1142">
        <v>4</v>
      </c>
      <c r="E7225" s="1142">
        <v>1</v>
      </c>
      <c r="F7225" s="1143" t="str">
        <f t="shared" si="224"/>
        <v>04.14.02.04.001</v>
      </c>
      <c r="G7225" s="1144"/>
      <c r="H7225" s="1142" t="s">
        <v>7557</v>
      </c>
      <c r="J7225" s="1142" t="str">
        <f t="shared" si="225"/>
        <v>04.14.02.04.001 Saluran Induk (Primer) Pembuang</v>
      </c>
    </row>
    <row r="7226" spans="1:10" x14ac:dyDescent="0.25">
      <c r="A7226" s="1142">
        <v>4</v>
      </c>
      <c r="B7226" s="1142">
        <v>14</v>
      </c>
      <c r="C7226" s="1142">
        <v>2</v>
      </c>
      <c r="D7226" s="1142">
        <v>4</v>
      </c>
      <c r="E7226" s="1142">
        <v>2</v>
      </c>
      <c r="F7226" s="1143" t="str">
        <f t="shared" si="224"/>
        <v>04.14.02.04.002</v>
      </c>
      <c r="G7226" s="1144"/>
      <c r="H7226" s="1142" t="s">
        <v>7526</v>
      </c>
      <c r="J7226" s="1142" t="str">
        <f t="shared" si="225"/>
        <v>04.14.02.04.002 Saluran Sekunder Pembuang</v>
      </c>
    </row>
    <row r="7227" spans="1:10" x14ac:dyDescent="0.25">
      <c r="A7227" s="1142">
        <v>4</v>
      </c>
      <c r="B7227" s="1142">
        <v>14</v>
      </c>
      <c r="C7227" s="1142">
        <v>2</v>
      </c>
      <c r="D7227" s="1142">
        <v>4</v>
      </c>
      <c r="E7227" s="1142">
        <v>3</v>
      </c>
      <c r="F7227" s="1143" t="str">
        <f t="shared" si="224"/>
        <v>04.14.02.04.003</v>
      </c>
      <c r="G7227" s="1144"/>
      <c r="H7227" s="1142" t="s">
        <v>7527</v>
      </c>
      <c r="J7227" s="1142" t="str">
        <f t="shared" si="225"/>
        <v>04.14.02.04.003 Saluran Tertier Pembuang</v>
      </c>
    </row>
    <row r="7228" spans="1:10" x14ac:dyDescent="0.25">
      <c r="A7228" s="1142">
        <v>4</v>
      </c>
      <c r="B7228" s="1142">
        <v>14</v>
      </c>
      <c r="C7228" s="1142">
        <v>2</v>
      </c>
      <c r="D7228" s="1142">
        <v>4</v>
      </c>
      <c r="E7228" s="1142">
        <v>4</v>
      </c>
      <c r="F7228" s="1143" t="str">
        <f t="shared" si="224"/>
        <v>04.14.02.04.004</v>
      </c>
      <c r="G7228" s="1144"/>
      <c r="H7228" s="1142" t="s">
        <v>7558</v>
      </c>
      <c r="J7228" s="1142" t="str">
        <f t="shared" si="225"/>
        <v>04.14.02.04.004 Saluran Pengumpul Air</v>
      </c>
    </row>
    <row r="7229" spans="1:10" x14ac:dyDescent="0.25">
      <c r="A7229" s="1142">
        <v>4</v>
      </c>
      <c r="B7229" s="1142">
        <v>14</v>
      </c>
      <c r="C7229" s="1142">
        <v>2</v>
      </c>
      <c r="D7229" s="1142">
        <v>4</v>
      </c>
      <c r="E7229" s="1142">
        <v>5</v>
      </c>
      <c r="F7229" s="1143" t="str">
        <f t="shared" si="224"/>
        <v>04.14.02.04.005</v>
      </c>
      <c r="G7229" s="1144"/>
      <c r="H7229" s="1142" t="s">
        <v>7559</v>
      </c>
      <c r="J7229" s="1142" t="str">
        <f t="shared" si="225"/>
        <v>04.14.02.04.005 Terusan (Kanal)</v>
      </c>
    </row>
    <row r="7230" spans="1:10" x14ac:dyDescent="0.25">
      <c r="A7230" s="1142">
        <v>4</v>
      </c>
      <c r="B7230" s="1142">
        <v>14</v>
      </c>
      <c r="C7230" s="1142">
        <v>2</v>
      </c>
      <c r="D7230" s="1142">
        <v>4</v>
      </c>
      <c r="E7230" s="1142">
        <v>6</v>
      </c>
      <c r="F7230" s="1143" t="str">
        <f t="shared" si="224"/>
        <v>04.14.02.04.006</v>
      </c>
      <c r="G7230" s="1144"/>
      <c r="H7230" s="1142" t="s">
        <v>7560</v>
      </c>
      <c r="J7230" s="1142" t="str">
        <f t="shared" si="225"/>
        <v>04.14.02.04.006 Bangunan Pembuang Pasang Surut Lain-lain</v>
      </c>
    </row>
    <row r="7231" spans="1:10" x14ac:dyDescent="0.25">
      <c r="A7231" s="1142">
        <v>4</v>
      </c>
      <c r="B7231" s="1142">
        <v>14</v>
      </c>
      <c r="C7231" s="1142">
        <v>2</v>
      </c>
      <c r="D7231" s="1142">
        <v>5</v>
      </c>
      <c r="E7231" s="1142">
        <v>1</v>
      </c>
      <c r="F7231" s="1143" t="str">
        <f t="shared" si="224"/>
        <v>04.14.02.05.001</v>
      </c>
      <c r="G7231" s="1144"/>
      <c r="H7231" s="1142" t="s">
        <v>7561</v>
      </c>
      <c r="J7231" s="1142" t="str">
        <f t="shared" si="225"/>
        <v>04.14.02.05.001 Pintu Air</v>
      </c>
    </row>
    <row r="7232" spans="1:10" x14ac:dyDescent="0.25">
      <c r="A7232" s="1142">
        <v>4</v>
      </c>
      <c r="B7232" s="1142">
        <v>14</v>
      </c>
      <c r="C7232" s="1142">
        <v>2</v>
      </c>
      <c r="D7232" s="1142">
        <v>5</v>
      </c>
      <c r="E7232" s="1142">
        <v>2</v>
      </c>
      <c r="F7232" s="1143" t="str">
        <f t="shared" si="224"/>
        <v>04.14.02.05.002</v>
      </c>
      <c r="G7232" s="1144"/>
      <c r="H7232" s="1142" t="s">
        <v>7562</v>
      </c>
      <c r="J7232" s="1142" t="str">
        <f t="shared" si="225"/>
        <v>04.14.02.05.002 Pemasukan/Pembuang</v>
      </c>
    </row>
    <row r="7233" spans="1:10" x14ac:dyDescent="0.25">
      <c r="A7233" s="1142">
        <v>4</v>
      </c>
      <c r="B7233" s="1142">
        <v>14</v>
      </c>
      <c r="C7233" s="1142">
        <v>2</v>
      </c>
      <c r="D7233" s="1142">
        <v>5</v>
      </c>
      <c r="E7233" s="1142">
        <v>3</v>
      </c>
      <c r="F7233" s="1143" t="str">
        <f t="shared" si="224"/>
        <v>04.14.02.05.003</v>
      </c>
      <c r="G7233" s="1144"/>
      <c r="H7233" s="1142" t="s">
        <v>7563</v>
      </c>
      <c r="J7233" s="1142" t="str">
        <f t="shared" si="225"/>
        <v>04.14.02.05.003 Kolam Pasang</v>
      </c>
    </row>
    <row r="7234" spans="1:10" x14ac:dyDescent="0.25">
      <c r="A7234" s="1142">
        <v>4</v>
      </c>
      <c r="B7234" s="1142">
        <v>14</v>
      </c>
      <c r="C7234" s="1142">
        <v>2</v>
      </c>
      <c r="D7234" s="1142">
        <v>5</v>
      </c>
      <c r="E7234" s="1142">
        <v>4</v>
      </c>
      <c r="F7234" s="1143" t="str">
        <f t="shared" si="224"/>
        <v>04.14.02.05.004</v>
      </c>
      <c r="G7234" s="1144"/>
      <c r="H7234" s="1142" t="s">
        <v>7564</v>
      </c>
      <c r="J7234" s="1142" t="str">
        <f t="shared" si="225"/>
        <v>04.14.02.05.004 Bangunan Pengamanan Pasang Surut lain-lain</v>
      </c>
    </row>
    <row r="7235" spans="1:10" x14ac:dyDescent="0.25">
      <c r="A7235" s="1142">
        <v>4</v>
      </c>
      <c r="B7235" s="1142">
        <v>14</v>
      </c>
      <c r="C7235" s="1142">
        <v>2</v>
      </c>
      <c r="D7235" s="1142">
        <v>6</v>
      </c>
      <c r="E7235" s="1142">
        <v>1</v>
      </c>
      <c r="F7235" s="1143" t="str">
        <f t="shared" si="224"/>
        <v>04.14.02.06.001</v>
      </c>
      <c r="G7235" s="1144"/>
      <c r="H7235" s="1142" t="s">
        <v>7549</v>
      </c>
      <c r="J7235" s="1142" t="str">
        <f t="shared" si="225"/>
        <v>04.14.02.06.001 Bangunan Jembatan</v>
      </c>
    </row>
    <row r="7236" spans="1:10" x14ac:dyDescent="0.25">
      <c r="A7236" s="1142">
        <v>4</v>
      </c>
      <c r="B7236" s="1142">
        <v>14</v>
      </c>
      <c r="C7236" s="1142">
        <v>2</v>
      </c>
      <c r="D7236" s="1142">
        <v>6</v>
      </c>
      <c r="E7236" s="1142">
        <v>2</v>
      </c>
      <c r="F7236" s="1143" t="str">
        <f t="shared" ref="F7236:F7299" si="226">IF(A7236&lt;&gt;"",RIGHT("0"&amp;A7236,2)&amp;"."&amp;RIGHT("0"&amp;B7236,2)&amp;"."&amp;RIGHT("0"&amp;C7236,2)&amp;"."&amp;RIGHT("0"&amp;D7236,2)&amp;"."&amp;IF(LEN(E7236)&lt;3,RIGHT("00"&amp;E7236,3),E7236),"")</f>
        <v>04.14.02.06.002</v>
      </c>
      <c r="G7236" s="1144"/>
      <c r="H7236" s="1142" t="s">
        <v>7565</v>
      </c>
      <c r="J7236" s="1142" t="str">
        <f t="shared" ref="J7236:J7299" si="227">F7236&amp;" "&amp;H7236</f>
        <v>04.14.02.06.002 Jembatan Penghalang</v>
      </c>
    </row>
    <row r="7237" spans="1:10" x14ac:dyDescent="0.25">
      <c r="A7237" s="1142">
        <v>4</v>
      </c>
      <c r="B7237" s="1142">
        <v>14</v>
      </c>
      <c r="C7237" s="1142">
        <v>2</v>
      </c>
      <c r="D7237" s="1142">
        <v>6</v>
      </c>
      <c r="E7237" s="1142">
        <v>3</v>
      </c>
      <c r="F7237" s="1143" t="str">
        <f t="shared" si="226"/>
        <v>04.14.02.06.003</v>
      </c>
      <c r="G7237" s="1144"/>
      <c r="H7237" s="1142" t="s">
        <v>7566</v>
      </c>
      <c r="J7237" s="1142" t="str">
        <f t="shared" si="227"/>
        <v>04.14.02.06.003 Bangunan Penutup Pangkis Kotoran</v>
      </c>
    </row>
    <row r="7238" spans="1:10" x14ac:dyDescent="0.25">
      <c r="A7238" s="1142">
        <v>4</v>
      </c>
      <c r="B7238" s="1142">
        <v>14</v>
      </c>
      <c r="C7238" s="1142">
        <v>2</v>
      </c>
      <c r="D7238" s="1142">
        <v>6</v>
      </c>
      <c r="E7238" s="1142">
        <v>4</v>
      </c>
      <c r="F7238" s="1143" t="str">
        <f t="shared" si="226"/>
        <v>04.14.02.06.004</v>
      </c>
      <c r="G7238" s="1144"/>
      <c r="H7238" s="1142" t="s">
        <v>7567</v>
      </c>
      <c r="J7238" s="1142" t="str">
        <f t="shared" si="227"/>
        <v>04.14.02.06.004 Bangunan Pengukur Air Muka</v>
      </c>
    </row>
    <row r="7239" spans="1:10" x14ac:dyDescent="0.25">
      <c r="A7239" s="1142">
        <v>4</v>
      </c>
      <c r="B7239" s="1142">
        <v>14</v>
      </c>
      <c r="C7239" s="1142">
        <v>2</v>
      </c>
      <c r="D7239" s="1142">
        <v>6</v>
      </c>
      <c r="E7239" s="1142">
        <v>5</v>
      </c>
      <c r="F7239" s="1143" t="str">
        <f t="shared" si="226"/>
        <v>04.14.02.06.005</v>
      </c>
      <c r="G7239" s="1144"/>
      <c r="H7239" s="1142" t="s">
        <v>7568</v>
      </c>
      <c r="J7239" s="1142" t="str">
        <f t="shared" si="227"/>
        <v>04.14.02.06.005 Bangunan Pengukur  Curah Hujan</v>
      </c>
    </row>
    <row r="7240" spans="1:10" x14ac:dyDescent="0.25">
      <c r="A7240" s="1142">
        <v>4</v>
      </c>
      <c r="B7240" s="1142">
        <v>14</v>
      </c>
      <c r="C7240" s="1142">
        <v>2</v>
      </c>
      <c r="D7240" s="1142">
        <v>6</v>
      </c>
      <c r="E7240" s="1142">
        <v>6</v>
      </c>
      <c r="F7240" s="1143" t="str">
        <f t="shared" si="226"/>
        <v>04.14.02.06.006</v>
      </c>
      <c r="G7240" s="1144"/>
      <c r="H7240" s="1142" t="s">
        <v>7569</v>
      </c>
      <c r="J7240" s="1142" t="str">
        <f t="shared" si="227"/>
        <v>04.14.02.06.006 Bangunan Pelengkap Pasang Surut Lain-lain</v>
      </c>
    </row>
    <row r="7241" spans="1:10" x14ac:dyDescent="0.25">
      <c r="A7241" s="1142">
        <v>4</v>
      </c>
      <c r="B7241" s="1142">
        <v>14</v>
      </c>
      <c r="C7241" s="1142">
        <v>2</v>
      </c>
      <c r="D7241" s="1142">
        <v>7</v>
      </c>
      <c r="E7241" s="1142">
        <v>1</v>
      </c>
      <c r="F7241" s="1143" t="str">
        <f t="shared" si="226"/>
        <v>04.14.02.07.001</v>
      </c>
      <c r="G7241" s="1144"/>
      <c r="H7241" s="1142" t="s">
        <v>7570</v>
      </c>
      <c r="J7241" s="1142" t="str">
        <f t="shared" si="227"/>
        <v>04.14.02.07.001 Sawah Pasang Surut Teknis</v>
      </c>
    </row>
    <row r="7242" spans="1:10" x14ac:dyDescent="0.25">
      <c r="A7242" s="1142">
        <v>4</v>
      </c>
      <c r="B7242" s="1142">
        <v>14</v>
      </c>
      <c r="C7242" s="1142">
        <v>2</v>
      </c>
      <c r="D7242" s="1142">
        <v>7</v>
      </c>
      <c r="E7242" s="1142">
        <v>2</v>
      </c>
      <c r="F7242" s="1143" t="str">
        <f t="shared" si="226"/>
        <v>04.14.02.07.002</v>
      </c>
      <c r="G7242" s="1144"/>
      <c r="H7242" s="1142" t="s">
        <v>7571</v>
      </c>
      <c r="J7242" s="1142" t="str">
        <f t="shared" si="227"/>
        <v>04.14.02.07.002 Sawah Pasang Surut Semi Teknis</v>
      </c>
    </row>
    <row r="7243" spans="1:10" x14ac:dyDescent="0.25">
      <c r="A7243" s="1142">
        <v>4</v>
      </c>
      <c r="B7243" s="1142">
        <v>14</v>
      </c>
      <c r="C7243" s="1142">
        <v>2</v>
      </c>
      <c r="D7243" s="1142">
        <v>7</v>
      </c>
      <c r="E7243" s="1142">
        <v>3</v>
      </c>
      <c r="F7243" s="1143" t="str">
        <f t="shared" si="226"/>
        <v>04.14.02.07.003</v>
      </c>
      <c r="G7243" s="1144"/>
      <c r="H7243" s="1142" t="s">
        <v>7572</v>
      </c>
      <c r="J7243" s="1142" t="str">
        <f t="shared" si="227"/>
        <v>04.14.02.07.003 Sawah Pasang Surut Non Teknis</v>
      </c>
    </row>
    <row r="7244" spans="1:10" x14ac:dyDescent="0.25">
      <c r="A7244" s="1142">
        <v>4</v>
      </c>
      <c r="B7244" s="1142">
        <v>14</v>
      </c>
      <c r="C7244" s="1142">
        <v>2</v>
      </c>
      <c r="D7244" s="1142">
        <v>7</v>
      </c>
      <c r="E7244" s="1142">
        <v>5</v>
      </c>
      <c r="F7244" s="1143" t="str">
        <f t="shared" si="226"/>
        <v>04.14.02.07.005</v>
      </c>
      <c r="G7244" s="1144"/>
      <c r="H7244" s="1142" t="s">
        <v>7573</v>
      </c>
      <c r="J7244" s="1142" t="str">
        <f t="shared" si="227"/>
        <v>04.14.02.07.005 Bangunan Sawah Pasang Surut Lain-lain</v>
      </c>
    </row>
    <row r="7245" spans="1:10" x14ac:dyDescent="0.25">
      <c r="A7245" s="1142">
        <v>4</v>
      </c>
      <c r="B7245" s="1142">
        <v>14</v>
      </c>
      <c r="C7245" s="1142">
        <v>3</v>
      </c>
      <c r="D7245" s="1142">
        <v>1</v>
      </c>
      <c r="E7245" s="1142">
        <v>1</v>
      </c>
      <c r="F7245" s="1143" t="str">
        <f t="shared" si="226"/>
        <v>04.14.03.01.001</v>
      </c>
      <c r="G7245" s="1144"/>
      <c r="H7245" s="1142" t="s">
        <v>7574</v>
      </c>
      <c r="J7245" s="1142" t="str">
        <f t="shared" si="227"/>
        <v>04.14.03.01.001 Bangunan Waduk Pasang Rawa</v>
      </c>
    </row>
    <row r="7246" spans="1:10" x14ac:dyDescent="0.25">
      <c r="A7246" s="1142">
        <v>4</v>
      </c>
      <c r="B7246" s="1142">
        <v>14</v>
      </c>
      <c r="C7246" s="1142">
        <v>3</v>
      </c>
      <c r="D7246" s="1142">
        <v>1</v>
      </c>
      <c r="E7246" s="1142">
        <v>2</v>
      </c>
      <c r="F7246" s="1143" t="str">
        <f t="shared" si="226"/>
        <v>04.14.03.01.002</v>
      </c>
      <c r="G7246" s="1144"/>
      <c r="H7246" s="1142" t="s">
        <v>7575</v>
      </c>
      <c r="J7246" s="1142" t="str">
        <f t="shared" si="227"/>
        <v>04.14.03.01.002 Bangunan Waduk</v>
      </c>
    </row>
    <row r="7247" spans="1:10" x14ac:dyDescent="0.25">
      <c r="A7247" s="1142">
        <v>4</v>
      </c>
      <c r="B7247" s="1142">
        <v>14</v>
      </c>
      <c r="C7247" s="1142">
        <v>3</v>
      </c>
      <c r="D7247" s="1142">
        <v>1</v>
      </c>
      <c r="E7247" s="1142">
        <v>3</v>
      </c>
      <c r="F7247" s="1143" t="str">
        <f t="shared" si="226"/>
        <v>04.14.03.01.003</v>
      </c>
      <c r="G7247" s="1144"/>
      <c r="H7247" s="1142" t="s">
        <v>7576</v>
      </c>
      <c r="J7247" s="1142" t="str">
        <f t="shared" si="227"/>
        <v>04.14.03.01.003 Bangunan Air Pengembang Rawa Lain-lain</v>
      </c>
    </row>
    <row r="7248" spans="1:10" x14ac:dyDescent="0.25">
      <c r="A7248" s="1142">
        <v>4</v>
      </c>
      <c r="B7248" s="1142">
        <v>14</v>
      </c>
      <c r="C7248" s="1142">
        <v>3</v>
      </c>
      <c r="D7248" s="1142">
        <v>2</v>
      </c>
      <c r="E7248" s="1142">
        <v>1</v>
      </c>
      <c r="F7248" s="1143" t="str">
        <f t="shared" si="226"/>
        <v>04.14.03.02.001</v>
      </c>
      <c r="G7248" s="1144"/>
      <c r="H7248" s="1142" t="s">
        <v>7577</v>
      </c>
      <c r="J7248" s="1142" t="str">
        <f t="shared" si="227"/>
        <v>04.14.03.02.001 Bangunan Pengembalian</v>
      </c>
    </row>
    <row r="7249" spans="1:10" x14ac:dyDescent="0.25">
      <c r="A7249" s="1142">
        <v>4</v>
      </c>
      <c r="B7249" s="1142">
        <v>14</v>
      </c>
      <c r="C7249" s="1142">
        <v>3</v>
      </c>
      <c r="D7249" s="1142">
        <v>2</v>
      </c>
      <c r="E7249" s="1142">
        <v>2</v>
      </c>
      <c r="F7249" s="1143" t="str">
        <f t="shared" si="226"/>
        <v>04.14.03.02.002</v>
      </c>
      <c r="G7249" s="1144"/>
      <c r="H7249" s="1142" t="s">
        <v>7578</v>
      </c>
      <c r="J7249" s="1142" t="str">
        <f t="shared" si="227"/>
        <v>04.14.03.02.002 Bangunan Pengembalian Pasang Rawa Lain-lain</v>
      </c>
    </row>
    <row r="7250" spans="1:10" x14ac:dyDescent="0.25">
      <c r="A7250" s="1142">
        <v>4</v>
      </c>
      <c r="B7250" s="1142">
        <v>14</v>
      </c>
      <c r="C7250" s="1142">
        <v>3</v>
      </c>
      <c r="D7250" s="1142">
        <v>3</v>
      </c>
      <c r="E7250" s="1142">
        <v>1</v>
      </c>
      <c r="F7250" s="1143" t="str">
        <f t="shared" si="226"/>
        <v>04.14.03.03.001</v>
      </c>
      <c r="G7250" s="1144"/>
      <c r="H7250" s="1142" t="s">
        <v>7517</v>
      </c>
      <c r="J7250" s="1142" t="str">
        <f t="shared" si="227"/>
        <v>04.14.03.03.001 Saluran Muka</v>
      </c>
    </row>
    <row r="7251" spans="1:10" x14ac:dyDescent="0.25">
      <c r="A7251" s="1142">
        <v>4</v>
      </c>
      <c r="B7251" s="1142">
        <v>14</v>
      </c>
      <c r="C7251" s="1142">
        <v>3</v>
      </c>
      <c r="D7251" s="1142">
        <v>3</v>
      </c>
      <c r="E7251" s="1142">
        <v>2</v>
      </c>
      <c r="F7251" s="1143" t="str">
        <f t="shared" si="226"/>
        <v>04.14.03.03.002</v>
      </c>
      <c r="G7251" s="1144"/>
      <c r="H7251" s="1142" t="s">
        <v>7518</v>
      </c>
      <c r="J7251" s="1142" t="str">
        <f t="shared" si="227"/>
        <v>04.14.03.03.002 Saluran Induk</v>
      </c>
    </row>
    <row r="7252" spans="1:10" x14ac:dyDescent="0.25">
      <c r="A7252" s="1142">
        <v>4</v>
      </c>
      <c r="B7252" s="1142">
        <v>14</v>
      </c>
      <c r="C7252" s="1142">
        <v>3</v>
      </c>
      <c r="D7252" s="1142">
        <v>3</v>
      </c>
      <c r="E7252" s="1142">
        <v>3</v>
      </c>
      <c r="F7252" s="1143" t="str">
        <f t="shared" si="226"/>
        <v>04.14.03.03.003</v>
      </c>
      <c r="G7252" s="1144"/>
      <c r="H7252" s="1142" t="s">
        <v>7519</v>
      </c>
      <c r="J7252" s="1142" t="str">
        <f t="shared" si="227"/>
        <v>04.14.03.03.003 Saluran Sekunder</v>
      </c>
    </row>
    <row r="7253" spans="1:10" x14ac:dyDescent="0.25">
      <c r="A7253" s="1142">
        <v>4</v>
      </c>
      <c r="B7253" s="1142">
        <v>14</v>
      </c>
      <c r="C7253" s="1142">
        <v>3</v>
      </c>
      <c r="D7253" s="1142">
        <v>3</v>
      </c>
      <c r="E7253" s="1142">
        <v>4</v>
      </c>
      <c r="F7253" s="1143" t="str">
        <f t="shared" si="226"/>
        <v>04.14.03.03.004</v>
      </c>
      <c r="G7253" s="1144"/>
      <c r="H7253" s="1142" t="s">
        <v>7520</v>
      </c>
      <c r="J7253" s="1142" t="str">
        <f t="shared" si="227"/>
        <v>04.14.03.03.004 Saluran Tertier</v>
      </c>
    </row>
    <row r="7254" spans="1:10" x14ac:dyDescent="0.25">
      <c r="A7254" s="1142">
        <v>4</v>
      </c>
      <c r="B7254" s="1142">
        <v>14</v>
      </c>
      <c r="C7254" s="1142">
        <v>3</v>
      </c>
      <c r="D7254" s="1142">
        <v>3</v>
      </c>
      <c r="E7254" s="1142">
        <v>5</v>
      </c>
      <c r="F7254" s="1143" t="str">
        <f t="shared" si="226"/>
        <v>04.14.03.03.005</v>
      </c>
      <c r="G7254" s="1144"/>
      <c r="H7254" s="1142" t="s">
        <v>7579</v>
      </c>
      <c r="J7254" s="1142" t="str">
        <f t="shared" si="227"/>
        <v>04.14.03.03.005 Bangunan Pembawa Pasang Rawa Lain-lain</v>
      </c>
    </row>
    <row r="7255" spans="1:10" x14ac:dyDescent="0.25">
      <c r="A7255" s="1142">
        <v>4</v>
      </c>
      <c r="B7255" s="1142">
        <v>14</v>
      </c>
      <c r="C7255" s="1142">
        <v>3</v>
      </c>
      <c r="D7255" s="1142">
        <v>4</v>
      </c>
      <c r="E7255" s="1142">
        <v>1</v>
      </c>
      <c r="F7255" s="1143" t="str">
        <f t="shared" si="226"/>
        <v>04.14.03.04.001</v>
      </c>
      <c r="G7255" s="1144"/>
      <c r="H7255" s="1142" t="s">
        <v>7525</v>
      </c>
      <c r="J7255" s="1142" t="str">
        <f t="shared" si="227"/>
        <v>04.14.03.04.001 Saluran Induk Pembuang</v>
      </c>
    </row>
    <row r="7256" spans="1:10" x14ac:dyDescent="0.25">
      <c r="A7256" s="1142">
        <v>4</v>
      </c>
      <c r="B7256" s="1142">
        <v>14</v>
      </c>
      <c r="C7256" s="1142">
        <v>3</v>
      </c>
      <c r="D7256" s="1142">
        <v>4</v>
      </c>
      <c r="E7256" s="1142">
        <v>2</v>
      </c>
      <c r="F7256" s="1143" t="str">
        <f t="shared" si="226"/>
        <v>04.14.03.04.002</v>
      </c>
      <c r="G7256" s="1144"/>
      <c r="H7256" s="1142" t="s">
        <v>7526</v>
      </c>
      <c r="J7256" s="1142" t="str">
        <f t="shared" si="227"/>
        <v>04.14.03.04.002 Saluran Sekunder Pembuang</v>
      </c>
    </row>
    <row r="7257" spans="1:10" x14ac:dyDescent="0.25">
      <c r="A7257" s="1142">
        <v>4</v>
      </c>
      <c r="B7257" s="1142">
        <v>14</v>
      </c>
      <c r="C7257" s="1142">
        <v>3</v>
      </c>
      <c r="D7257" s="1142">
        <v>4</v>
      </c>
      <c r="E7257" s="1142">
        <v>3</v>
      </c>
      <c r="F7257" s="1143" t="str">
        <f t="shared" si="226"/>
        <v>04.14.03.04.003</v>
      </c>
      <c r="G7257" s="1144"/>
      <c r="H7257" s="1142" t="s">
        <v>7527</v>
      </c>
      <c r="J7257" s="1142" t="str">
        <f t="shared" si="227"/>
        <v>04.14.03.04.003 Saluran Tertier Pembuang</v>
      </c>
    </row>
    <row r="7258" spans="1:10" x14ac:dyDescent="0.25">
      <c r="A7258" s="1142">
        <v>4</v>
      </c>
      <c r="B7258" s="1142">
        <v>14</v>
      </c>
      <c r="C7258" s="1142">
        <v>3</v>
      </c>
      <c r="D7258" s="1142">
        <v>4</v>
      </c>
      <c r="E7258" s="1142">
        <v>4</v>
      </c>
      <c r="F7258" s="1143" t="str">
        <f t="shared" si="226"/>
        <v>04.14.03.04.004</v>
      </c>
      <c r="G7258" s="1144"/>
      <c r="H7258" s="1142" t="s">
        <v>7580</v>
      </c>
      <c r="J7258" s="1142" t="str">
        <f t="shared" si="227"/>
        <v>04.14.03.04.004 Bangunan Pembuang Pasang Rawa Lain-lain</v>
      </c>
    </row>
    <row r="7259" spans="1:10" x14ac:dyDescent="0.25">
      <c r="A7259" s="1142">
        <v>4</v>
      </c>
      <c r="B7259" s="1142">
        <v>14</v>
      </c>
      <c r="C7259" s="1142">
        <v>3</v>
      </c>
      <c r="D7259" s="1142">
        <v>5</v>
      </c>
      <c r="E7259" s="1142">
        <v>1</v>
      </c>
      <c r="F7259" s="1143" t="str">
        <f t="shared" si="226"/>
        <v>04.14.03.05.001</v>
      </c>
      <c r="G7259" s="1144"/>
      <c r="H7259" s="1142" t="s">
        <v>7581</v>
      </c>
      <c r="J7259" s="1142" t="str">
        <f t="shared" si="227"/>
        <v>04.14.03.05.001 Tanggung Keliling</v>
      </c>
    </row>
    <row r="7260" spans="1:10" x14ac:dyDescent="0.25">
      <c r="A7260" s="1142">
        <v>4</v>
      </c>
      <c r="B7260" s="1142">
        <v>14</v>
      </c>
      <c r="C7260" s="1142">
        <v>3</v>
      </c>
      <c r="D7260" s="1142">
        <v>5</v>
      </c>
      <c r="E7260" s="1142">
        <v>2</v>
      </c>
      <c r="F7260" s="1143" t="str">
        <f t="shared" si="226"/>
        <v>04.14.03.05.002</v>
      </c>
      <c r="G7260" s="1144"/>
      <c r="H7260" s="1142" t="s">
        <v>7582</v>
      </c>
      <c r="J7260" s="1142" t="str">
        <f t="shared" si="227"/>
        <v>04.14.03.05.002 Pintu Air/Klep</v>
      </c>
    </row>
    <row r="7261" spans="1:10" x14ac:dyDescent="0.25">
      <c r="A7261" s="1142">
        <v>4</v>
      </c>
      <c r="B7261" s="1142">
        <v>14</v>
      </c>
      <c r="C7261" s="1142">
        <v>3</v>
      </c>
      <c r="D7261" s="1142">
        <v>5</v>
      </c>
      <c r="E7261" s="1142">
        <v>3</v>
      </c>
      <c r="F7261" s="1143" t="str">
        <f t="shared" si="226"/>
        <v>04.14.03.05.003</v>
      </c>
      <c r="G7261" s="1144"/>
      <c r="H7261" s="1142" t="s">
        <v>7583</v>
      </c>
      <c r="J7261" s="1142" t="str">
        <f t="shared" si="227"/>
        <v>04.14.03.05.003 Bangunan Pengamanan Pasang surut Lain-lain</v>
      </c>
    </row>
    <row r="7262" spans="1:10" x14ac:dyDescent="0.25">
      <c r="A7262" s="1142">
        <v>4</v>
      </c>
      <c r="B7262" s="1142">
        <v>14</v>
      </c>
      <c r="C7262" s="1142">
        <v>3</v>
      </c>
      <c r="D7262" s="1142">
        <v>6</v>
      </c>
      <c r="E7262" s="1142">
        <v>1</v>
      </c>
      <c r="F7262" s="1143" t="str">
        <f t="shared" si="226"/>
        <v>04.14.03.06.001</v>
      </c>
      <c r="G7262" s="1144"/>
      <c r="H7262" s="1142" t="s">
        <v>7533</v>
      </c>
      <c r="J7262" s="1142" t="str">
        <f t="shared" si="227"/>
        <v>04.14.03.06.001 Bangunan Bagi dan Sadap</v>
      </c>
    </row>
    <row r="7263" spans="1:10" x14ac:dyDescent="0.25">
      <c r="A7263" s="1142">
        <v>4</v>
      </c>
      <c r="B7263" s="1142">
        <v>14</v>
      </c>
      <c r="C7263" s="1142">
        <v>3</v>
      </c>
      <c r="D7263" s="1142">
        <v>6</v>
      </c>
      <c r="E7263" s="1142">
        <v>2</v>
      </c>
      <c r="F7263" s="1143" t="str">
        <f t="shared" si="226"/>
        <v>04.14.03.06.002</v>
      </c>
      <c r="G7263" s="1144"/>
      <c r="H7263" s="1142" t="s">
        <v>7534</v>
      </c>
      <c r="J7263" s="1142" t="str">
        <f t="shared" si="227"/>
        <v>04.14.03.06.002 Bangunan Sadap</v>
      </c>
    </row>
    <row r="7264" spans="1:10" x14ac:dyDescent="0.25">
      <c r="A7264" s="1142">
        <v>4</v>
      </c>
      <c r="B7264" s="1142">
        <v>14</v>
      </c>
      <c r="C7264" s="1142">
        <v>3</v>
      </c>
      <c r="D7264" s="1142">
        <v>6</v>
      </c>
      <c r="E7264" s="1142">
        <v>3</v>
      </c>
      <c r="F7264" s="1143" t="str">
        <f t="shared" si="226"/>
        <v>04.14.03.06.003</v>
      </c>
      <c r="G7264" s="1144"/>
      <c r="H7264" s="1142" t="s">
        <v>7584</v>
      </c>
      <c r="J7264" s="1142" t="str">
        <f t="shared" si="227"/>
        <v>04.14.03.06.003 Bangunan Terjun</v>
      </c>
    </row>
    <row r="7265" spans="1:10" x14ac:dyDescent="0.25">
      <c r="A7265" s="1142">
        <v>4</v>
      </c>
      <c r="B7265" s="1142">
        <v>14</v>
      </c>
      <c r="C7265" s="1142">
        <v>3</v>
      </c>
      <c r="D7265" s="1142">
        <v>6</v>
      </c>
      <c r="E7265" s="1142">
        <v>4</v>
      </c>
      <c r="F7265" s="1143" t="str">
        <f t="shared" si="226"/>
        <v>04.14.03.06.004</v>
      </c>
      <c r="G7265" s="1144"/>
      <c r="H7265" s="1142" t="s">
        <v>7585</v>
      </c>
      <c r="J7265" s="1142" t="str">
        <f t="shared" si="227"/>
        <v>04.14.03.06.004 Bangunan Syplon</v>
      </c>
    </row>
    <row r="7266" spans="1:10" x14ac:dyDescent="0.25">
      <c r="A7266" s="1142">
        <v>4</v>
      </c>
      <c r="B7266" s="1142">
        <v>14</v>
      </c>
      <c r="C7266" s="1142">
        <v>3</v>
      </c>
      <c r="D7266" s="1142">
        <v>6</v>
      </c>
      <c r="E7266" s="1142">
        <v>5</v>
      </c>
      <c r="F7266" s="1143" t="str">
        <f t="shared" si="226"/>
        <v>04.14.03.06.005</v>
      </c>
      <c r="G7266" s="1144"/>
      <c r="H7266" s="1142" t="s">
        <v>7586</v>
      </c>
      <c r="J7266" s="1142" t="str">
        <f t="shared" si="227"/>
        <v>04.14.03.06.005 Gorong-gorong</v>
      </c>
    </row>
    <row r="7267" spans="1:10" x14ac:dyDescent="0.25">
      <c r="A7267" s="1142">
        <v>4</v>
      </c>
      <c r="B7267" s="1142">
        <v>14</v>
      </c>
      <c r="C7267" s="1142">
        <v>3</v>
      </c>
      <c r="D7267" s="1142">
        <v>6</v>
      </c>
      <c r="E7267" s="1142">
        <v>6</v>
      </c>
      <c r="F7267" s="1143" t="str">
        <f t="shared" si="226"/>
        <v>04.14.03.06.006</v>
      </c>
      <c r="G7267" s="1144"/>
      <c r="H7267" s="1142" t="s">
        <v>7549</v>
      </c>
      <c r="J7267" s="1142" t="str">
        <f t="shared" si="227"/>
        <v>04.14.03.06.006 Bangunan Jembatan</v>
      </c>
    </row>
    <row r="7268" spans="1:10" x14ac:dyDescent="0.25">
      <c r="A7268" s="1142">
        <v>4</v>
      </c>
      <c r="B7268" s="1142">
        <v>14</v>
      </c>
      <c r="C7268" s="1142">
        <v>3</v>
      </c>
      <c r="D7268" s="1142">
        <v>6</v>
      </c>
      <c r="E7268" s="1142">
        <v>7</v>
      </c>
      <c r="F7268" s="1143" t="str">
        <f t="shared" si="226"/>
        <v>04.14.03.06.007</v>
      </c>
      <c r="G7268" s="1144"/>
      <c r="H7268" s="1142" t="s">
        <v>7587</v>
      </c>
      <c r="J7268" s="1142" t="str">
        <f t="shared" si="227"/>
        <v>04.14.03.06.007 Bangunan Penghalang</v>
      </c>
    </row>
    <row r="7269" spans="1:10" x14ac:dyDescent="0.25">
      <c r="A7269" s="1142">
        <v>4</v>
      </c>
      <c r="B7269" s="1142">
        <v>14</v>
      </c>
      <c r="C7269" s="1142">
        <v>3</v>
      </c>
      <c r="D7269" s="1142">
        <v>6</v>
      </c>
      <c r="E7269" s="1142">
        <v>8</v>
      </c>
      <c r="F7269" s="1143" t="str">
        <f t="shared" si="226"/>
        <v>04.14.03.06.008</v>
      </c>
      <c r="G7269" s="1144"/>
      <c r="H7269" s="1142" t="s">
        <v>7588</v>
      </c>
      <c r="J7269" s="1142" t="str">
        <f t="shared" si="227"/>
        <v>04.14.03.06.008 Bangunan Pengukur Muka Air</v>
      </c>
    </row>
    <row r="7270" spans="1:10" x14ac:dyDescent="0.25">
      <c r="A7270" s="1142">
        <v>4</v>
      </c>
      <c r="B7270" s="1142">
        <v>14</v>
      </c>
      <c r="C7270" s="1142">
        <v>3</v>
      </c>
      <c r="D7270" s="1142">
        <v>6</v>
      </c>
      <c r="E7270" s="1142">
        <v>9</v>
      </c>
      <c r="F7270" s="1143" t="str">
        <f t="shared" si="226"/>
        <v>04.14.03.06.009</v>
      </c>
      <c r="G7270" s="1144"/>
      <c r="H7270" s="1142" t="s">
        <v>7589</v>
      </c>
      <c r="J7270" s="1142" t="str">
        <f t="shared" si="227"/>
        <v>04.14.03.06.009 Bangunan Pengukur Curah Hujan</v>
      </c>
    </row>
    <row r="7271" spans="1:10" x14ac:dyDescent="0.25">
      <c r="A7271" s="1142">
        <v>4</v>
      </c>
      <c r="B7271" s="1142">
        <v>14</v>
      </c>
      <c r="C7271" s="1142">
        <v>3</v>
      </c>
      <c r="D7271" s="1142">
        <v>6</v>
      </c>
      <c r="E7271" s="1142">
        <v>10</v>
      </c>
      <c r="F7271" s="1143" t="str">
        <f t="shared" si="226"/>
        <v>04.14.03.06.010</v>
      </c>
      <c r="G7271" s="1144"/>
      <c r="H7271" s="1142" t="s">
        <v>7590</v>
      </c>
      <c r="J7271" s="1142" t="str">
        <f t="shared" si="227"/>
        <v>04.14.03.06.010 Bangunan Penutup Sungai</v>
      </c>
    </row>
    <row r="7272" spans="1:10" x14ac:dyDescent="0.25">
      <c r="A7272" s="1142">
        <v>4</v>
      </c>
      <c r="B7272" s="1142">
        <v>14</v>
      </c>
      <c r="C7272" s="1142">
        <v>3</v>
      </c>
      <c r="D7272" s="1142">
        <v>6</v>
      </c>
      <c r="E7272" s="1142">
        <v>11</v>
      </c>
      <c r="F7272" s="1143" t="str">
        <f t="shared" si="226"/>
        <v>04.14.03.06.011</v>
      </c>
      <c r="G7272" s="1144"/>
      <c r="H7272" s="1142" t="s">
        <v>7591</v>
      </c>
      <c r="J7272" s="1142" t="str">
        <f t="shared" si="227"/>
        <v>04.14.03.06.011 Bangunan Statiun Pompa Pemasukan/Pembuang</v>
      </c>
    </row>
    <row r="7273" spans="1:10" x14ac:dyDescent="0.25">
      <c r="A7273" s="1142">
        <v>4</v>
      </c>
      <c r="B7273" s="1142">
        <v>14</v>
      </c>
      <c r="C7273" s="1142">
        <v>3</v>
      </c>
      <c r="D7273" s="1142">
        <v>6</v>
      </c>
      <c r="E7273" s="1142">
        <v>12</v>
      </c>
      <c r="F7273" s="1143" t="str">
        <f t="shared" si="226"/>
        <v>04.14.03.06.012</v>
      </c>
      <c r="G7273" s="1144"/>
      <c r="H7273" s="1142" t="s">
        <v>7592</v>
      </c>
      <c r="J7273" s="1142" t="str">
        <f t="shared" si="227"/>
        <v>04.14.03.06.012 Bangunan Pelengkap Pasang/Rawa Lain-lain</v>
      </c>
    </row>
    <row r="7274" spans="1:10" x14ac:dyDescent="0.25">
      <c r="A7274" s="1142">
        <v>4</v>
      </c>
      <c r="B7274" s="1142">
        <v>14</v>
      </c>
      <c r="C7274" s="1142">
        <v>3</v>
      </c>
      <c r="D7274" s="1142">
        <v>7</v>
      </c>
      <c r="E7274" s="1142">
        <v>1</v>
      </c>
      <c r="F7274" s="1143" t="str">
        <f t="shared" si="226"/>
        <v>04.14.03.07.001</v>
      </c>
      <c r="G7274" s="1144"/>
      <c r="H7274" s="1142" t="s">
        <v>7593</v>
      </c>
      <c r="J7274" s="1142" t="str">
        <f t="shared" si="227"/>
        <v>04.14.03.07.001 Sawah rawa Teknis</v>
      </c>
    </row>
    <row r="7275" spans="1:10" x14ac:dyDescent="0.25">
      <c r="A7275" s="1142">
        <v>4</v>
      </c>
      <c r="B7275" s="1142">
        <v>14</v>
      </c>
      <c r="C7275" s="1142">
        <v>3</v>
      </c>
      <c r="D7275" s="1142">
        <v>7</v>
      </c>
      <c r="E7275" s="1142">
        <v>2</v>
      </c>
      <c r="F7275" s="1143" t="str">
        <f t="shared" si="226"/>
        <v>04.14.03.07.002</v>
      </c>
      <c r="G7275" s="1144"/>
      <c r="H7275" s="1142" t="s">
        <v>7594</v>
      </c>
      <c r="J7275" s="1142" t="str">
        <f t="shared" si="227"/>
        <v>04.14.03.07.002 Sawah rawa Semi Teknis</v>
      </c>
    </row>
    <row r="7276" spans="1:10" x14ac:dyDescent="0.25">
      <c r="A7276" s="1142">
        <v>4</v>
      </c>
      <c r="B7276" s="1142">
        <v>14</v>
      </c>
      <c r="C7276" s="1142">
        <v>3</v>
      </c>
      <c r="D7276" s="1142">
        <v>7</v>
      </c>
      <c r="E7276" s="1142">
        <v>3</v>
      </c>
      <c r="F7276" s="1143" t="str">
        <f t="shared" si="226"/>
        <v>04.14.03.07.003</v>
      </c>
      <c r="G7276" s="1144"/>
      <c r="H7276" s="1142" t="s">
        <v>7595</v>
      </c>
      <c r="J7276" s="1142" t="str">
        <f t="shared" si="227"/>
        <v>04.14.03.07.003 Sawah rawa Non Teknis</v>
      </c>
    </row>
    <row r="7277" spans="1:10" x14ac:dyDescent="0.25">
      <c r="A7277" s="1142">
        <v>4</v>
      </c>
      <c r="B7277" s="1142">
        <v>14</v>
      </c>
      <c r="C7277" s="1142">
        <v>3</v>
      </c>
      <c r="D7277" s="1142">
        <v>7</v>
      </c>
      <c r="E7277" s="1142">
        <v>4</v>
      </c>
      <c r="F7277" s="1143" t="str">
        <f t="shared" si="226"/>
        <v>04.14.03.07.004</v>
      </c>
      <c r="G7277" s="1144"/>
      <c r="H7277" s="1142" t="s">
        <v>7596</v>
      </c>
      <c r="J7277" s="1142" t="str">
        <f t="shared" si="227"/>
        <v>04.14.03.07.004 Bangunan Sawah Pengembang Rawa Lain-lain</v>
      </c>
    </row>
    <row r="7278" spans="1:10" x14ac:dyDescent="0.25">
      <c r="A7278" s="1142">
        <v>4</v>
      </c>
      <c r="B7278" s="1142">
        <v>14</v>
      </c>
      <c r="C7278" s="1142">
        <v>4</v>
      </c>
      <c r="D7278" s="1142">
        <v>1</v>
      </c>
      <c r="E7278" s="1142">
        <v>1</v>
      </c>
      <c r="F7278" s="1143" t="str">
        <f t="shared" si="226"/>
        <v>04.14.04.01.001</v>
      </c>
      <c r="G7278" s="1144"/>
      <c r="H7278" s="1142" t="s">
        <v>7597</v>
      </c>
      <c r="J7278" s="1142" t="str">
        <f t="shared" si="227"/>
        <v>04.14.04.01.001 Waduk dengan tanggul &amp; Pintu Pembuang</v>
      </c>
    </row>
    <row r="7279" spans="1:10" x14ac:dyDescent="0.25">
      <c r="A7279" s="1142">
        <v>4</v>
      </c>
      <c r="B7279" s="1142">
        <v>14</v>
      </c>
      <c r="C7279" s="1142">
        <v>4</v>
      </c>
      <c r="D7279" s="1142">
        <v>1</v>
      </c>
      <c r="E7279" s="1142">
        <v>2</v>
      </c>
      <c r="F7279" s="1143" t="str">
        <f t="shared" si="226"/>
        <v>04.14.04.01.002</v>
      </c>
      <c r="G7279" s="1144"/>
      <c r="H7279" s="1142" t="s">
        <v>7598</v>
      </c>
      <c r="J7279" s="1142" t="str">
        <f t="shared" si="227"/>
        <v>04.14.04.01.002 Waduk Jaringan Tanggul dan Pintu Pembuang</v>
      </c>
    </row>
    <row r="7280" spans="1:10" x14ac:dyDescent="0.25">
      <c r="A7280" s="1142">
        <v>4</v>
      </c>
      <c r="B7280" s="1142">
        <v>14</v>
      </c>
      <c r="C7280" s="1142">
        <v>4</v>
      </c>
      <c r="D7280" s="1142">
        <v>1</v>
      </c>
      <c r="E7280" s="1142">
        <v>3</v>
      </c>
      <c r="F7280" s="1143" t="str">
        <f t="shared" si="226"/>
        <v>04.14.04.01.003</v>
      </c>
      <c r="G7280" s="1144"/>
      <c r="H7280" s="1142" t="s">
        <v>7599</v>
      </c>
      <c r="J7280" s="1142" t="str">
        <f t="shared" si="227"/>
        <v>04.14.04.01.003 Waduk Jaringan Tanggul dan Pintu Pembuang dgn Pomp</v>
      </c>
    </row>
    <row r="7281" spans="1:10" x14ac:dyDescent="0.25">
      <c r="A7281" s="1142">
        <v>4</v>
      </c>
      <c r="B7281" s="1142">
        <v>14</v>
      </c>
      <c r="C7281" s="1142">
        <v>4</v>
      </c>
      <c r="D7281" s="1142">
        <v>1</v>
      </c>
      <c r="E7281" s="1142">
        <v>4</v>
      </c>
      <c r="F7281" s="1143" t="str">
        <f t="shared" si="226"/>
        <v>04.14.04.01.004</v>
      </c>
      <c r="G7281" s="1144"/>
      <c r="H7281" s="1142" t="s">
        <v>7600</v>
      </c>
      <c r="J7281" s="1142" t="str">
        <f t="shared" si="227"/>
        <v>04.14.04.01.004 Bangunan Waduk Penanggulanagn Sungai Lain-lain</v>
      </c>
    </row>
    <row r="7282" spans="1:10" x14ac:dyDescent="0.25">
      <c r="A7282" s="1142">
        <v>4</v>
      </c>
      <c r="B7282" s="1142">
        <v>14</v>
      </c>
      <c r="C7282" s="1142">
        <v>4</v>
      </c>
      <c r="D7282" s="1142">
        <v>2</v>
      </c>
      <c r="E7282" s="1142">
        <v>1</v>
      </c>
      <c r="F7282" s="1143" t="str">
        <f t="shared" si="226"/>
        <v>04.14.04.02.001</v>
      </c>
      <c r="G7282" s="1144"/>
      <c r="H7282" s="1142" t="s">
        <v>7601</v>
      </c>
      <c r="J7282" s="1142" t="str">
        <f t="shared" si="227"/>
        <v>04.14.04.02.001 Bangunan Pengambilan Pengamanan sungai</v>
      </c>
    </row>
    <row r="7283" spans="1:10" x14ac:dyDescent="0.25">
      <c r="A7283" s="1142">
        <v>4</v>
      </c>
      <c r="B7283" s="1142">
        <v>14</v>
      </c>
      <c r="C7283" s="1142">
        <v>4</v>
      </c>
      <c r="D7283" s="1142">
        <v>2</v>
      </c>
      <c r="E7283" s="1142">
        <v>2</v>
      </c>
      <c r="F7283" s="1143" t="str">
        <f t="shared" si="226"/>
        <v>04.14.04.02.002</v>
      </c>
      <c r="G7283" s="1144"/>
      <c r="H7283" s="1142" t="s">
        <v>7602</v>
      </c>
      <c r="J7283" s="1142" t="str">
        <f t="shared" si="227"/>
        <v>04.14.04.02.002 Bangunan Pengambilan Pengaman lain-lain</v>
      </c>
    </row>
    <row r="7284" spans="1:10" x14ac:dyDescent="0.25">
      <c r="A7284" s="1142">
        <v>4</v>
      </c>
      <c r="B7284" s="1142">
        <v>14</v>
      </c>
      <c r="C7284" s="1142">
        <v>4</v>
      </c>
      <c r="D7284" s="1142">
        <v>3</v>
      </c>
      <c r="E7284" s="1142">
        <v>1</v>
      </c>
      <c r="F7284" s="1143" t="str">
        <f t="shared" si="226"/>
        <v>04.14.04.03.001</v>
      </c>
      <c r="G7284" s="1144"/>
      <c r="H7284" s="1142" t="s">
        <v>7603</v>
      </c>
      <c r="J7284" s="1142" t="str">
        <f t="shared" si="227"/>
        <v>04.14.04.03.001 Bangunan Pembawa Pengamanan Sungai</v>
      </c>
    </row>
    <row r="7285" spans="1:10" x14ac:dyDescent="0.25">
      <c r="A7285" s="1142">
        <v>4</v>
      </c>
      <c r="B7285" s="1142">
        <v>14</v>
      </c>
      <c r="C7285" s="1142">
        <v>4</v>
      </c>
      <c r="D7285" s="1142">
        <v>3</v>
      </c>
      <c r="E7285" s="1142">
        <v>2</v>
      </c>
      <c r="F7285" s="1143" t="str">
        <f t="shared" si="226"/>
        <v>04.14.04.03.002</v>
      </c>
      <c r="G7285" s="1144"/>
      <c r="H7285" s="1142" t="s">
        <v>7604</v>
      </c>
      <c r="J7285" s="1142" t="str">
        <f t="shared" si="227"/>
        <v>04.14.04.03.002 Bangunan Pembuang Pengaman Lain-lain</v>
      </c>
    </row>
    <row r="7286" spans="1:10" x14ac:dyDescent="0.25">
      <c r="A7286" s="1142">
        <v>4</v>
      </c>
      <c r="B7286" s="1142">
        <v>14</v>
      </c>
      <c r="C7286" s="1142">
        <v>4</v>
      </c>
      <c r="D7286" s="1142">
        <v>4</v>
      </c>
      <c r="E7286" s="1142">
        <v>1</v>
      </c>
      <c r="F7286" s="1143" t="str">
        <f t="shared" si="226"/>
        <v>04.14.04.04.001</v>
      </c>
      <c r="G7286" s="1144"/>
      <c r="H7286" s="1142" t="s">
        <v>7605</v>
      </c>
      <c r="J7286" s="1142" t="str">
        <f t="shared" si="227"/>
        <v>04.14.04.04.001 Saluran Banjir</v>
      </c>
    </row>
    <row r="7287" spans="1:10" x14ac:dyDescent="0.25">
      <c r="A7287" s="1142">
        <v>4</v>
      </c>
      <c r="B7287" s="1142">
        <v>14</v>
      </c>
      <c r="C7287" s="1142">
        <v>4</v>
      </c>
      <c r="D7287" s="1142">
        <v>4</v>
      </c>
      <c r="E7287" s="1142">
        <v>2</v>
      </c>
      <c r="F7287" s="1143" t="str">
        <f t="shared" si="226"/>
        <v>04.14.04.04.002</v>
      </c>
      <c r="G7287" s="1144"/>
      <c r="H7287" s="1142" t="s">
        <v>7606</v>
      </c>
      <c r="J7287" s="1142" t="str">
        <f t="shared" si="227"/>
        <v>04.14.04.04.002 Saluran Drainase</v>
      </c>
    </row>
    <row r="7288" spans="1:10" x14ac:dyDescent="0.25">
      <c r="A7288" s="1142">
        <v>4</v>
      </c>
      <c r="B7288" s="1142">
        <v>14</v>
      </c>
      <c r="C7288" s="1142">
        <v>4</v>
      </c>
      <c r="D7288" s="1142">
        <v>4</v>
      </c>
      <c r="E7288" s="1142">
        <v>3</v>
      </c>
      <c r="F7288" s="1143" t="str">
        <f t="shared" si="226"/>
        <v>04.14.04.04.003</v>
      </c>
      <c r="G7288" s="1144"/>
      <c r="H7288" s="1142" t="s">
        <v>7607</v>
      </c>
      <c r="J7288" s="1142" t="str">
        <f t="shared" si="227"/>
        <v>04.14.04.04.003 Bangunan Pembuang Pengaman Sungai Lain-lain</v>
      </c>
    </row>
    <row r="7289" spans="1:10" x14ac:dyDescent="0.25">
      <c r="A7289" s="1142">
        <v>4</v>
      </c>
      <c r="B7289" s="1142">
        <v>14</v>
      </c>
      <c r="C7289" s="1142">
        <v>4</v>
      </c>
      <c r="D7289" s="1142">
        <v>5</v>
      </c>
      <c r="E7289" s="1142">
        <v>1</v>
      </c>
      <c r="F7289" s="1143" t="str">
        <f t="shared" si="226"/>
        <v>04.14.04.05.001</v>
      </c>
      <c r="G7289" s="1144"/>
      <c r="H7289" s="1142" t="s">
        <v>7529</v>
      </c>
      <c r="J7289" s="1142" t="str">
        <f t="shared" si="227"/>
        <v>04.14.04.05.001 Tanggul Banjir</v>
      </c>
    </row>
    <row r="7290" spans="1:10" x14ac:dyDescent="0.25">
      <c r="A7290" s="1142">
        <v>4</v>
      </c>
      <c r="B7290" s="1142">
        <v>14</v>
      </c>
      <c r="C7290" s="1142">
        <v>4</v>
      </c>
      <c r="D7290" s="1142">
        <v>5</v>
      </c>
      <c r="E7290" s="1142">
        <v>2</v>
      </c>
      <c r="F7290" s="1143" t="str">
        <f t="shared" si="226"/>
        <v>04.14.04.05.002</v>
      </c>
      <c r="G7290" s="1144"/>
      <c r="H7290" s="1142" t="s">
        <v>7608</v>
      </c>
      <c r="J7290" s="1142" t="str">
        <f t="shared" si="227"/>
        <v>04.14.04.05.002 Pintu Pengatur Banjir</v>
      </c>
    </row>
    <row r="7291" spans="1:10" x14ac:dyDescent="0.25">
      <c r="A7291" s="1142">
        <v>4</v>
      </c>
      <c r="B7291" s="1142">
        <v>14</v>
      </c>
      <c r="C7291" s="1142">
        <v>4</v>
      </c>
      <c r="D7291" s="1142">
        <v>5</v>
      </c>
      <c r="E7291" s="1142">
        <v>3</v>
      </c>
      <c r="F7291" s="1143" t="str">
        <f t="shared" si="226"/>
        <v>04.14.04.05.003</v>
      </c>
      <c r="G7291" s="1144"/>
      <c r="H7291" s="1142" t="s">
        <v>7609</v>
      </c>
      <c r="J7291" s="1142" t="str">
        <f t="shared" si="227"/>
        <v>04.14.04.05.003 Klep Pengatur Banjr</v>
      </c>
    </row>
    <row r="7292" spans="1:10" x14ac:dyDescent="0.25">
      <c r="A7292" s="1142">
        <v>4</v>
      </c>
      <c r="B7292" s="1142">
        <v>14</v>
      </c>
      <c r="C7292" s="1142">
        <v>4</v>
      </c>
      <c r="D7292" s="1142">
        <v>5</v>
      </c>
      <c r="E7292" s="1142">
        <v>4</v>
      </c>
      <c r="F7292" s="1143" t="str">
        <f t="shared" si="226"/>
        <v>04.14.04.05.004</v>
      </c>
      <c r="G7292" s="1144"/>
      <c r="H7292" s="1142" t="s">
        <v>7610</v>
      </c>
      <c r="J7292" s="1142" t="str">
        <f t="shared" si="227"/>
        <v>04.14.04.05.004 Coupur/Sodetan</v>
      </c>
    </row>
    <row r="7293" spans="1:10" x14ac:dyDescent="0.25">
      <c r="A7293" s="1142">
        <v>4</v>
      </c>
      <c r="B7293" s="1142">
        <v>14</v>
      </c>
      <c r="C7293" s="1142">
        <v>4</v>
      </c>
      <c r="D7293" s="1142">
        <v>5</v>
      </c>
      <c r="E7293" s="1142">
        <v>5</v>
      </c>
      <c r="F7293" s="1143" t="str">
        <f t="shared" si="226"/>
        <v>04.14.04.05.005</v>
      </c>
      <c r="G7293" s="1144"/>
      <c r="H7293" s="1142" t="s">
        <v>7611</v>
      </c>
      <c r="J7293" s="1142" t="str">
        <f t="shared" si="227"/>
        <v>04.14.04.05.005 Kantong Pasir/Lahar/Lumpur</v>
      </c>
    </row>
    <row r="7294" spans="1:10" x14ac:dyDescent="0.25">
      <c r="A7294" s="1142">
        <v>4</v>
      </c>
      <c r="B7294" s="1142">
        <v>14</v>
      </c>
      <c r="C7294" s="1142">
        <v>4</v>
      </c>
      <c r="D7294" s="1142">
        <v>5</v>
      </c>
      <c r="E7294" s="1142">
        <v>6</v>
      </c>
      <c r="F7294" s="1143" t="str">
        <f t="shared" si="226"/>
        <v>04.14.04.05.006</v>
      </c>
      <c r="G7294" s="1144"/>
      <c r="H7294" s="1142" t="s">
        <v>7612</v>
      </c>
      <c r="J7294" s="1142" t="str">
        <f t="shared" si="227"/>
        <v>04.14.04.05.006 Checkdam/Penahan Sedimen</v>
      </c>
    </row>
    <row r="7295" spans="1:10" x14ac:dyDescent="0.25">
      <c r="A7295" s="1142">
        <v>4</v>
      </c>
      <c r="B7295" s="1142">
        <v>14</v>
      </c>
      <c r="C7295" s="1142">
        <v>4</v>
      </c>
      <c r="D7295" s="1142">
        <v>5</v>
      </c>
      <c r="E7295" s="1142">
        <v>7</v>
      </c>
      <c r="F7295" s="1143" t="str">
        <f t="shared" si="226"/>
        <v>04.14.04.05.007</v>
      </c>
      <c r="G7295" s="1144"/>
      <c r="H7295" s="1142" t="s">
        <v>7613</v>
      </c>
      <c r="J7295" s="1142" t="str">
        <f t="shared" si="227"/>
        <v>04.14.04.05.007 Krib Pengaman Talud/Pantai</v>
      </c>
    </row>
    <row r="7296" spans="1:10" x14ac:dyDescent="0.25">
      <c r="A7296" s="1142">
        <v>4</v>
      </c>
      <c r="B7296" s="1142">
        <v>14</v>
      </c>
      <c r="C7296" s="1142">
        <v>4</v>
      </c>
      <c r="D7296" s="1142">
        <v>5</v>
      </c>
      <c r="E7296" s="1142">
        <v>8</v>
      </c>
      <c r="F7296" s="1143" t="str">
        <f t="shared" si="226"/>
        <v>04.14.04.05.008</v>
      </c>
      <c r="G7296" s="1144"/>
      <c r="H7296" s="1142" t="s">
        <v>7614</v>
      </c>
      <c r="J7296" s="1142" t="str">
        <f t="shared" si="227"/>
        <v>04.14.04.05.008 Bangunan Penguat Tebing</v>
      </c>
    </row>
    <row r="7297" spans="1:10" x14ac:dyDescent="0.25">
      <c r="A7297" s="1142">
        <v>4</v>
      </c>
      <c r="B7297" s="1142">
        <v>14</v>
      </c>
      <c r="C7297" s="1142">
        <v>4</v>
      </c>
      <c r="D7297" s="1142">
        <v>5</v>
      </c>
      <c r="E7297" s="1142">
        <v>9</v>
      </c>
      <c r="F7297" s="1143" t="str">
        <f t="shared" si="226"/>
        <v>04.14.04.05.009</v>
      </c>
      <c r="G7297" s="1144"/>
      <c r="H7297" s="1142" t="s">
        <v>7615</v>
      </c>
      <c r="J7297" s="1142" t="str">
        <f t="shared" si="227"/>
        <v>04.14.04.05.009 Bangunan Pelimpah Banjir</v>
      </c>
    </row>
    <row r="7298" spans="1:10" x14ac:dyDescent="0.25">
      <c r="A7298" s="1142">
        <v>4</v>
      </c>
      <c r="B7298" s="1142">
        <v>14</v>
      </c>
      <c r="C7298" s="1142">
        <v>4</v>
      </c>
      <c r="D7298" s="1142">
        <v>5</v>
      </c>
      <c r="E7298" s="1142">
        <v>10</v>
      </c>
      <c r="F7298" s="1143" t="str">
        <f t="shared" si="226"/>
        <v>04.14.04.05.010</v>
      </c>
      <c r="G7298" s="1144"/>
      <c r="H7298" s="1142" t="s">
        <v>7616</v>
      </c>
      <c r="J7298" s="1142" t="str">
        <f t="shared" si="227"/>
        <v>04.14.04.05.010 Dam Konsolidasi</v>
      </c>
    </row>
    <row r="7299" spans="1:10" x14ac:dyDescent="0.25">
      <c r="A7299" s="1142">
        <v>4</v>
      </c>
      <c r="B7299" s="1142">
        <v>14</v>
      </c>
      <c r="C7299" s="1142">
        <v>4</v>
      </c>
      <c r="D7299" s="1142">
        <v>5</v>
      </c>
      <c r="E7299" s="1142">
        <v>11</v>
      </c>
      <c r="F7299" s="1143" t="str">
        <f t="shared" si="226"/>
        <v>04.14.04.05.011</v>
      </c>
      <c r="G7299" s="1144"/>
      <c r="H7299" s="1142" t="s">
        <v>7617</v>
      </c>
      <c r="J7299" s="1142" t="str">
        <f t="shared" si="227"/>
        <v>04.14.04.05.011 Peralatan Saringan Sampah (Pond Sarcen)</v>
      </c>
    </row>
    <row r="7300" spans="1:10" x14ac:dyDescent="0.25">
      <c r="A7300" s="1142">
        <v>4</v>
      </c>
      <c r="B7300" s="1142">
        <v>14</v>
      </c>
      <c r="C7300" s="1142">
        <v>4</v>
      </c>
      <c r="D7300" s="1142">
        <v>5</v>
      </c>
      <c r="E7300" s="1142">
        <v>12</v>
      </c>
      <c r="F7300" s="1143" t="str">
        <f t="shared" ref="F7300:F7363" si="228">IF(A7300&lt;&gt;"",RIGHT("0"&amp;A7300,2)&amp;"."&amp;RIGHT("0"&amp;B7300,2)&amp;"."&amp;RIGHT("0"&amp;C7300,2)&amp;"."&amp;RIGHT("0"&amp;D7300,2)&amp;"."&amp;IF(LEN(E7300)&lt;3,RIGHT("00"&amp;E7300,3),E7300),"")</f>
        <v>04.14.04.05.012</v>
      </c>
      <c r="G7300" s="1144"/>
      <c r="H7300" s="1142" t="s">
        <v>7618</v>
      </c>
      <c r="J7300" s="1142" t="str">
        <f t="shared" ref="J7300:J7363" si="229">F7300&amp;" "&amp;H7300</f>
        <v>04.14.04.05.012 Bangunan Pengaman Sungai Lain-lain</v>
      </c>
    </row>
    <row r="7301" spans="1:10" x14ac:dyDescent="0.25">
      <c r="A7301" s="1142">
        <v>4</v>
      </c>
      <c r="B7301" s="1142">
        <v>14</v>
      </c>
      <c r="C7301" s="1142">
        <v>4</v>
      </c>
      <c r="D7301" s="1142">
        <v>6</v>
      </c>
      <c r="E7301" s="1142">
        <v>1</v>
      </c>
      <c r="F7301" s="1143" t="str">
        <f t="shared" si="228"/>
        <v>04.14.04.06.001</v>
      </c>
      <c r="G7301" s="1144"/>
      <c r="H7301" s="1142" t="s">
        <v>7619</v>
      </c>
      <c r="J7301" s="1142" t="str">
        <f t="shared" si="229"/>
        <v>04.14.04.06.001 Bangunan Suphon</v>
      </c>
    </row>
    <row r="7302" spans="1:10" x14ac:dyDescent="0.25">
      <c r="A7302" s="1142">
        <v>4</v>
      </c>
      <c r="B7302" s="1142">
        <v>14</v>
      </c>
      <c r="C7302" s="1142">
        <v>4</v>
      </c>
      <c r="D7302" s="1142">
        <v>6</v>
      </c>
      <c r="E7302" s="1142">
        <v>2</v>
      </c>
      <c r="F7302" s="1143" t="str">
        <f t="shared" si="228"/>
        <v>04.14.04.06.002</v>
      </c>
      <c r="G7302" s="1144"/>
      <c r="H7302" s="1142" t="s">
        <v>7620</v>
      </c>
      <c r="J7302" s="1142" t="str">
        <f t="shared" si="229"/>
        <v>04.14.04.06.002 Bangunan Serong-serong</v>
      </c>
    </row>
    <row r="7303" spans="1:10" x14ac:dyDescent="0.25">
      <c r="A7303" s="1142">
        <v>4</v>
      </c>
      <c r="B7303" s="1142">
        <v>14</v>
      </c>
      <c r="C7303" s="1142">
        <v>4</v>
      </c>
      <c r="D7303" s="1142">
        <v>6</v>
      </c>
      <c r="E7303" s="1142">
        <v>3</v>
      </c>
      <c r="F7303" s="1143" t="str">
        <f t="shared" si="228"/>
        <v>04.14.04.06.003</v>
      </c>
      <c r="G7303" s="1144"/>
      <c r="H7303" s="1142" t="s">
        <v>7549</v>
      </c>
      <c r="J7303" s="1142" t="str">
        <f t="shared" si="229"/>
        <v>04.14.04.06.003 Bangunan Jembatan</v>
      </c>
    </row>
    <row r="7304" spans="1:10" x14ac:dyDescent="0.25">
      <c r="A7304" s="1142">
        <v>4</v>
      </c>
      <c r="B7304" s="1142">
        <v>14</v>
      </c>
      <c r="C7304" s="1142">
        <v>4</v>
      </c>
      <c r="D7304" s="1142">
        <v>6</v>
      </c>
      <c r="E7304" s="1142">
        <v>4</v>
      </c>
      <c r="F7304" s="1143" t="str">
        <f t="shared" si="228"/>
        <v>04.14.04.06.004</v>
      </c>
      <c r="G7304" s="1144"/>
      <c r="H7304" s="1142" t="s">
        <v>7588</v>
      </c>
      <c r="J7304" s="1142" t="str">
        <f t="shared" si="229"/>
        <v>04.14.04.06.004 Bangunan Pengukur Muka Air</v>
      </c>
    </row>
    <row r="7305" spans="1:10" x14ac:dyDescent="0.25">
      <c r="A7305" s="1142">
        <v>4</v>
      </c>
      <c r="B7305" s="1142">
        <v>14</v>
      </c>
      <c r="C7305" s="1142">
        <v>4</v>
      </c>
      <c r="D7305" s="1142">
        <v>6</v>
      </c>
      <c r="E7305" s="1142">
        <v>5</v>
      </c>
      <c r="F7305" s="1143" t="str">
        <f t="shared" si="228"/>
        <v>04.14.04.06.005</v>
      </c>
      <c r="G7305" s="1144"/>
      <c r="H7305" s="1142" t="s">
        <v>7589</v>
      </c>
      <c r="J7305" s="1142" t="str">
        <f t="shared" si="229"/>
        <v>04.14.04.06.005 Bangunan Pengukur Curah Hujan</v>
      </c>
    </row>
    <row r="7306" spans="1:10" x14ac:dyDescent="0.25">
      <c r="A7306" s="1142">
        <v>4</v>
      </c>
      <c r="B7306" s="1142">
        <v>14</v>
      </c>
      <c r="C7306" s="1142">
        <v>4</v>
      </c>
      <c r="D7306" s="1142">
        <v>6</v>
      </c>
      <c r="E7306" s="1142">
        <v>6</v>
      </c>
      <c r="F7306" s="1143" t="str">
        <f t="shared" si="228"/>
        <v>04.14.04.06.006</v>
      </c>
      <c r="G7306" s="1144"/>
      <c r="H7306" s="1142" t="s">
        <v>7621</v>
      </c>
      <c r="J7306" s="1142" t="str">
        <f t="shared" si="229"/>
        <v>04.14.04.06.006 Bangunan Station Pos Penjagaan/Pengamat</v>
      </c>
    </row>
    <row r="7307" spans="1:10" x14ac:dyDescent="0.25">
      <c r="A7307" s="1142">
        <v>4</v>
      </c>
      <c r="B7307" s="1142">
        <v>14</v>
      </c>
      <c r="C7307" s="1142">
        <v>4</v>
      </c>
      <c r="D7307" s="1142">
        <v>6</v>
      </c>
      <c r="E7307" s="1142">
        <v>7</v>
      </c>
      <c r="F7307" s="1143" t="str">
        <f t="shared" si="228"/>
        <v>04.14.04.06.007</v>
      </c>
      <c r="G7307" s="1144"/>
      <c r="H7307" s="1142" t="s">
        <v>7622</v>
      </c>
      <c r="J7307" s="1142" t="str">
        <f t="shared" si="229"/>
        <v>04.14.04.06.007 Bangunan Dermaga</v>
      </c>
    </row>
    <row r="7308" spans="1:10" x14ac:dyDescent="0.25">
      <c r="A7308" s="1142">
        <v>4</v>
      </c>
      <c r="B7308" s="1142">
        <v>14</v>
      </c>
      <c r="C7308" s="1142">
        <v>4</v>
      </c>
      <c r="D7308" s="1142">
        <v>6</v>
      </c>
      <c r="E7308" s="1142">
        <v>8</v>
      </c>
      <c r="F7308" s="1143" t="str">
        <f t="shared" si="228"/>
        <v>04.14.04.06.008</v>
      </c>
      <c r="G7308" s="1144"/>
      <c r="H7308" s="1142" t="s">
        <v>7623</v>
      </c>
      <c r="J7308" s="1142" t="str">
        <f t="shared" si="229"/>
        <v>04.14.04.06.008 Bangunan Station Pompa Pembuang</v>
      </c>
    </row>
    <row r="7309" spans="1:10" x14ac:dyDescent="0.25">
      <c r="A7309" s="1142">
        <v>4</v>
      </c>
      <c r="B7309" s="1142">
        <v>14</v>
      </c>
      <c r="C7309" s="1142">
        <v>4</v>
      </c>
      <c r="D7309" s="1142">
        <v>6</v>
      </c>
      <c r="E7309" s="1142">
        <v>9</v>
      </c>
      <c r="F7309" s="1143" t="str">
        <f t="shared" si="228"/>
        <v>04.14.04.06.009</v>
      </c>
      <c r="G7309" s="1144"/>
      <c r="H7309" s="1142" t="s">
        <v>7624</v>
      </c>
      <c r="J7309" s="1142" t="str">
        <f t="shared" si="229"/>
        <v>04.14.04.06.009 Bangunan Pelengkap Pengaman Sungai Lain-lain</v>
      </c>
    </row>
    <row r="7310" spans="1:10" x14ac:dyDescent="0.25">
      <c r="A7310" s="1142">
        <v>4</v>
      </c>
      <c r="B7310" s="1142">
        <v>14</v>
      </c>
      <c r="C7310" s="1142">
        <v>5</v>
      </c>
      <c r="D7310" s="1142">
        <v>1</v>
      </c>
      <c r="E7310" s="1142">
        <v>1</v>
      </c>
      <c r="F7310" s="1143" t="str">
        <f t="shared" si="228"/>
        <v>04.14.05.01.001</v>
      </c>
      <c r="G7310" s="1144"/>
      <c r="H7310" s="1142" t="s">
        <v>7625</v>
      </c>
      <c r="J7310" s="1142" t="str">
        <f t="shared" si="229"/>
        <v>04.14.05.01.001 Bangunan Waduk Lapangan Pembuang</v>
      </c>
    </row>
    <row r="7311" spans="1:10" x14ac:dyDescent="0.25">
      <c r="A7311" s="1142">
        <v>4</v>
      </c>
      <c r="B7311" s="1142">
        <v>14</v>
      </c>
      <c r="C7311" s="1142">
        <v>5</v>
      </c>
      <c r="D7311" s="1142">
        <v>1</v>
      </c>
      <c r="E7311" s="1142">
        <v>2</v>
      </c>
      <c r="F7311" s="1143" t="str">
        <f t="shared" si="228"/>
        <v>04.14.05.01.002</v>
      </c>
      <c r="G7311" s="1144"/>
      <c r="H7311" s="1142" t="s">
        <v>7626</v>
      </c>
      <c r="J7311" s="1142" t="str">
        <f t="shared" si="229"/>
        <v>04.14.05.01.002 Bangunan Waduk Lapangan Pembuang Lain-lain</v>
      </c>
    </row>
    <row r="7312" spans="1:10" x14ac:dyDescent="0.25">
      <c r="A7312" s="1142">
        <v>4</v>
      </c>
      <c r="B7312" s="1142">
        <v>14</v>
      </c>
      <c r="C7312" s="1142">
        <v>5</v>
      </c>
      <c r="D7312" s="1142">
        <v>2</v>
      </c>
      <c r="E7312" s="1142">
        <v>1</v>
      </c>
      <c r="F7312" s="1143" t="str">
        <f t="shared" si="228"/>
        <v>04.14.05.02.001</v>
      </c>
      <c r="G7312" s="1144"/>
      <c r="H7312" s="1142" t="s">
        <v>7627</v>
      </c>
      <c r="J7312" s="1142" t="str">
        <f t="shared" si="229"/>
        <v>04.14.05.02.001 Sumber dengan Pompa</v>
      </c>
    </row>
    <row r="7313" spans="1:10" x14ac:dyDescent="0.25">
      <c r="A7313" s="1142">
        <v>4</v>
      </c>
      <c r="B7313" s="1142">
        <v>14</v>
      </c>
      <c r="C7313" s="1142">
        <v>5</v>
      </c>
      <c r="D7313" s="1142">
        <v>2</v>
      </c>
      <c r="E7313" s="1142">
        <v>2</v>
      </c>
      <c r="F7313" s="1143" t="str">
        <f t="shared" si="228"/>
        <v>04.14.05.02.002</v>
      </c>
      <c r="G7313" s="1144"/>
      <c r="H7313" s="1142" t="s">
        <v>7628</v>
      </c>
      <c r="J7313" s="1142" t="str">
        <f t="shared" si="229"/>
        <v>04.14.05.02.002 Sumur Artesis</v>
      </c>
    </row>
    <row r="7314" spans="1:10" x14ac:dyDescent="0.25">
      <c r="A7314" s="1142">
        <v>4</v>
      </c>
      <c r="B7314" s="1142">
        <v>14</v>
      </c>
      <c r="C7314" s="1142">
        <v>5</v>
      </c>
      <c r="D7314" s="1142">
        <v>2</v>
      </c>
      <c r="E7314" s="1142">
        <v>3</v>
      </c>
      <c r="F7314" s="1143" t="str">
        <f t="shared" si="228"/>
        <v>04.14.05.02.003</v>
      </c>
      <c r="G7314" s="1144"/>
      <c r="H7314" s="1142" t="s">
        <v>7629</v>
      </c>
      <c r="J7314" s="1142" t="str">
        <f t="shared" si="229"/>
        <v>04.14.05.02.003 Bangunan Pengambilan Pengemb. Lain-lain</v>
      </c>
    </row>
    <row r="7315" spans="1:10" x14ac:dyDescent="0.25">
      <c r="A7315" s="1142">
        <v>4</v>
      </c>
      <c r="B7315" s="1142">
        <v>14</v>
      </c>
      <c r="C7315" s="1142">
        <v>5</v>
      </c>
      <c r="D7315" s="1142">
        <v>3</v>
      </c>
      <c r="E7315" s="1142">
        <v>1</v>
      </c>
      <c r="F7315" s="1143" t="str">
        <f t="shared" si="228"/>
        <v>04.14.05.03.001</v>
      </c>
      <c r="G7315" s="1144"/>
      <c r="H7315" s="1142" t="s">
        <v>7520</v>
      </c>
      <c r="J7315" s="1142" t="str">
        <f t="shared" si="229"/>
        <v>04.14.05.03.001 Saluran Tertier</v>
      </c>
    </row>
    <row r="7316" spans="1:10" x14ac:dyDescent="0.25">
      <c r="A7316" s="1142">
        <v>4</v>
      </c>
      <c r="B7316" s="1142">
        <v>14</v>
      </c>
      <c r="C7316" s="1142">
        <v>5</v>
      </c>
      <c r="D7316" s="1142">
        <v>3</v>
      </c>
      <c r="E7316" s="1142">
        <v>2</v>
      </c>
      <c r="F7316" s="1143" t="str">
        <f t="shared" si="228"/>
        <v>04.14.05.03.002</v>
      </c>
      <c r="G7316" s="1144"/>
      <c r="H7316" s="1142" t="s">
        <v>7630</v>
      </c>
      <c r="J7316" s="1142" t="str">
        <f t="shared" si="229"/>
        <v>04.14.05.03.002 Saluran Kwartier</v>
      </c>
    </row>
    <row r="7317" spans="1:10" x14ac:dyDescent="0.25">
      <c r="A7317" s="1142">
        <v>4</v>
      </c>
      <c r="B7317" s="1142">
        <v>14</v>
      </c>
      <c r="C7317" s="1142">
        <v>5</v>
      </c>
      <c r="D7317" s="1142">
        <v>3</v>
      </c>
      <c r="E7317" s="1142">
        <v>3</v>
      </c>
      <c r="F7317" s="1143" t="str">
        <f t="shared" si="228"/>
        <v>04.14.05.03.003</v>
      </c>
      <c r="G7317" s="1144"/>
      <c r="H7317" s="1142" t="s">
        <v>7631</v>
      </c>
      <c r="J7317" s="1142" t="str">
        <f t="shared" si="229"/>
        <v>04.14.05.03.003 Bangunan Pembawa Pengembangan Lain-lain</v>
      </c>
    </row>
    <row r="7318" spans="1:10" x14ac:dyDescent="0.25">
      <c r="A7318" s="1142">
        <v>4</v>
      </c>
      <c r="B7318" s="1142">
        <v>14</v>
      </c>
      <c r="C7318" s="1142">
        <v>5</v>
      </c>
      <c r="D7318" s="1142">
        <v>4</v>
      </c>
      <c r="E7318" s="1142">
        <v>1</v>
      </c>
      <c r="F7318" s="1143" t="str">
        <f t="shared" si="228"/>
        <v>04.14.05.04.001</v>
      </c>
      <c r="G7318" s="1144"/>
      <c r="H7318" s="1142" t="s">
        <v>7632</v>
      </c>
      <c r="J7318" s="1142" t="str">
        <f t="shared" si="229"/>
        <v>04.14.05.04.001 Bangunan Pembuang</v>
      </c>
    </row>
    <row r="7319" spans="1:10" x14ac:dyDescent="0.25">
      <c r="A7319" s="1142">
        <v>4</v>
      </c>
      <c r="B7319" s="1142">
        <v>14</v>
      </c>
      <c r="C7319" s="1142">
        <v>5</v>
      </c>
      <c r="D7319" s="1142">
        <v>4</v>
      </c>
      <c r="E7319" s="1142">
        <v>2</v>
      </c>
      <c r="F7319" s="1143" t="str">
        <f t="shared" si="228"/>
        <v>04.14.05.04.002</v>
      </c>
      <c r="G7319" s="1144"/>
      <c r="H7319" s="1142" t="s">
        <v>7633</v>
      </c>
      <c r="J7319" s="1142" t="str">
        <f t="shared" si="229"/>
        <v>04.14.05.04.002 Bangunan Pembuang Pengembangan Lain-lain</v>
      </c>
    </row>
    <row r="7320" spans="1:10" x14ac:dyDescent="0.25">
      <c r="A7320" s="1142">
        <v>4</v>
      </c>
      <c r="B7320" s="1142">
        <v>14</v>
      </c>
      <c r="C7320" s="1142">
        <v>5</v>
      </c>
      <c r="D7320" s="1142">
        <v>5</v>
      </c>
      <c r="E7320" s="1142">
        <v>1</v>
      </c>
      <c r="F7320" s="1143" t="str">
        <f t="shared" si="228"/>
        <v>04.14.05.05.001</v>
      </c>
      <c r="G7320" s="1144"/>
      <c r="H7320" s="1142" t="s">
        <v>7634</v>
      </c>
      <c r="J7320" s="1142" t="str">
        <f t="shared" si="229"/>
        <v>04.14.05.05.001 Bak Penampung/Kolam Ukur</v>
      </c>
    </row>
    <row r="7321" spans="1:10" x14ac:dyDescent="0.25">
      <c r="A7321" s="1142">
        <v>4</v>
      </c>
      <c r="B7321" s="1142">
        <v>14</v>
      </c>
      <c r="C7321" s="1142">
        <v>5</v>
      </c>
      <c r="D7321" s="1142">
        <v>5</v>
      </c>
      <c r="E7321" s="1142">
        <v>2</v>
      </c>
      <c r="F7321" s="1143" t="str">
        <f t="shared" si="228"/>
        <v>04.14.05.05.002</v>
      </c>
      <c r="G7321" s="1144"/>
      <c r="H7321" s="1142" t="s">
        <v>7635</v>
      </c>
      <c r="J7321" s="1142" t="str">
        <f t="shared" si="229"/>
        <v>04.14.05.05.002 Klimatologi</v>
      </c>
    </row>
    <row r="7322" spans="1:10" x14ac:dyDescent="0.25">
      <c r="A7322" s="1142">
        <v>4</v>
      </c>
      <c r="B7322" s="1142">
        <v>14</v>
      </c>
      <c r="C7322" s="1142">
        <v>5</v>
      </c>
      <c r="D7322" s="1142">
        <v>5</v>
      </c>
      <c r="E7322" s="1142">
        <v>3</v>
      </c>
      <c r="F7322" s="1143" t="str">
        <f t="shared" si="228"/>
        <v>04.14.05.05.003</v>
      </c>
      <c r="G7322" s="1144"/>
      <c r="H7322" s="1142" t="s">
        <v>7636</v>
      </c>
      <c r="J7322" s="1142" t="str">
        <f t="shared" si="229"/>
        <v>04.14.05.05.003 Hidrohiti</v>
      </c>
    </row>
    <row r="7323" spans="1:10" x14ac:dyDescent="0.25">
      <c r="A7323" s="1142">
        <v>4</v>
      </c>
      <c r="B7323" s="1142">
        <v>14</v>
      </c>
      <c r="C7323" s="1142">
        <v>5</v>
      </c>
      <c r="D7323" s="1142">
        <v>5</v>
      </c>
      <c r="E7323" s="1142">
        <v>4</v>
      </c>
      <c r="F7323" s="1143" t="str">
        <f t="shared" si="228"/>
        <v>04.14.05.05.004</v>
      </c>
      <c r="G7323" s="1144"/>
      <c r="H7323" s="1142" t="s">
        <v>7637</v>
      </c>
      <c r="J7323" s="1142" t="str">
        <f t="shared" si="229"/>
        <v>04.14.05.05.004 Sumur Pengamatan</v>
      </c>
    </row>
    <row r="7324" spans="1:10" x14ac:dyDescent="0.25">
      <c r="A7324" s="1142">
        <v>4</v>
      </c>
      <c r="B7324" s="1142">
        <v>14</v>
      </c>
      <c r="C7324" s="1142">
        <v>5</v>
      </c>
      <c r="D7324" s="1142">
        <v>5</v>
      </c>
      <c r="E7324" s="1142">
        <v>5</v>
      </c>
      <c r="F7324" s="1143" t="str">
        <f t="shared" si="228"/>
        <v>04.14.05.05.005</v>
      </c>
      <c r="G7324" s="1144"/>
      <c r="H7324" s="1142" t="s">
        <v>7638</v>
      </c>
      <c r="J7324" s="1142" t="str">
        <f t="shared" si="229"/>
        <v>04.14.05.05.005 Bangunan Pengaman Pengembangan Lain-lain</v>
      </c>
    </row>
    <row r="7325" spans="1:10" x14ac:dyDescent="0.25">
      <c r="A7325" s="1142">
        <v>4</v>
      </c>
      <c r="B7325" s="1142">
        <v>14</v>
      </c>
      <c r="C7325" s="1142">
        <v>5</v>
      </c>
      <c r="D7325" s="1142">
        <v>6</v>
      </c>
      <c r="E7325" s="1142">
        <v>1</v>
      </c>
      <c r="F7325" s="1143" t="str">
        <f t="shared" si="228"/>
        <v>04.14.05.06.001</v>
      </c>
      <c r="G7325" s="1144"/>
      <c r="H7325" s="1142" t="s">
        <v>7639</v>
      </c>
      <c r="J7325" s="1142" t="str">
        <f t="shared" si="229"/>
        <v>04.14.05.06.001 Bangunan Terpia</v>
      </c>
    </row>
    <row r="7326" spans="1:10" x14ac:dyDescent="0.25">
      <c r="A7326" s="1142">
        <v>4</v>
      </c>
      <c r="B7326" s="1142">
        <v>14</v>
      </c>
      <c r="C7326" s="1142">
        <v>5</v>
      </c>
      <c r="D7326" s="1142">
        <v>6</v>
      </c>
      <c r="E7326" s="1142">
        <v>2</v>
      </c>
      <c r="F7326" s="1143" t="str">
        <f t="shared" si="228"/>
        <v>04.14.05.06.002</v>
      </c>
      <c r="G7326" s="1144"/>
      <c r="H7326" s="1142" t="s">
        <v>7537</v>
      </c>
      <c r="J7326" s="1142" t="str">
        <f t="shared" si="229"/>
        <v>04.14.05.06.002 Bangunan Talang</v>
      </c>
    </row>
    <row r="7327" spans="1:10" x14ac:dyDescent="0.25">
      <c r="A7327" s="1142">
        <v>4</v>
      </c>
      <c r="B7327" s="1142">
        <v>14</v>
      </c>
      <c r="C7327" s="1142">
        <v>5</v>
      </c>
      <c r="D7327" s="1142">
        <v>6</v>
      </c>
      <c r="E7327" s="1142">
        <v>3</v>
      </c>
      <c r="F7327" s="1143" t="str">
        <f t="shared" si="228"/>
        <v>04.14.05.06.003</v>
      </c>
      <c r="G7327" s="1144"/>
      <c r="H7327" s="1142" t="s">
        <v>7640</v>
      </c>
      <c r="J7327" s="1142" t="str">
        <f t="shared" si="229"/>
        <v>04.14.05.06.003 Bangunan Syphon</v>
      </c>
    </row>
    <row r="7328" spans="1:10" x14ac:dyDescent="0.25">
      <c r="A7328" s="1142">
        <v>4</v>
      </c>
      <c r="B7328" s="1142">
        <v>14</v>
      </c>
      <c r="C7328" s="1142">
        <v>5</v>
      </c>
      <c r="D7328" s="1142">
        <v>6</v>
      </c>
      <c r="E7328" s="1142">
        <v>4</v>
      </c>
      <c r="F7328" s="1143" t="str">
        <f t="shared" si="228"/>
        <v>04.14.05.06.004</v>
      </c>
      <c r="G7328" s="1144"/>
      <c r="H7328" s="1142" t="s">
        <v>7539</v>
      </c>
      <c r="J7328" s="1142" t="str">
        <f t="shared" si="229"/>
        <v>04.14.05.06.004 Bangunan Gorong-gorong</v>
      </c>
    </row>
    <row r="7329" spans="1:10" x14ac:dyDescent="0.25">
      <c r="A7329" s="1142">
        <v>4</v>
      </c>
      <c r="B7329" s="1142">
        <v>14</v>
      </c>
      <c r="C7329" s="1142">
        <v>5</v>
      </c>
      <c r="D7329" s="1142">
        <v>6</v>
      </c>
      <c r="E7329" s="1142">
        <v>5</v>
      </c>
      <c r="F7329" s="1143" t="str">
        <f t="shared" si="228"/>
        <v>04.14.05.06.005</v>
      </c>
      <c r="G7329" s="1144"/>
      <c r="H7329" s="1142" t="s">
        <v>7641</v>
      </c>
      <c r="J7329" s="1142" t="str">
        <f t="shared" si="229"/>
        <v>04.14.05.06.005 Bangunan Bor Tersier</v>
      </c>
    </row>
    <row r="7330" spans="1:10" x14ac:dyDescent="0.25">
      <c r="A7330" s="1142">
        <v>4</v>
      </c>
      <c r="B7330" s="1142">
        <v>14</v>
      </c>
      <c r="C7330" s="1142">
        <v>5</v>
      </c>
      <c r="D7330" s="1142">
        <v>6</v>
      </c>
      <c r="E7330" s="1142">
        <v>6</v>
      </c>
      <c r="F7330" s="1143" t="str">
        <f t="shared" si="228"/>
        <v>04.14.05.06.006</v>
      </c>
      <c r="G7330" s="1144"/>
      <c r="H7330" s="1142" t="s">
        <v>7642</v>
      </c>
      <c r="J7330" s="1142" t="str">
        <f t="shared" si="229"/>
        <v>04.14.05.06.006 Jembatan Penghalang/Jalan</v>
      </c>
    </row>
    <row r="7331" spans="1:10" x14ac:dyDescent="0.25">
      <c r="A7331" s="1142">
        <v>4</v>
      </c>
      <c r="B7331" s="1142">
        <v>14</v>
      </c>
      <c r="C7331" s="1142">
        <v>5</v>
      </c>
      <c r="D7331" s="1142">
        <v>6</v>
      </c>
      <c r="E7331" s="1142">
        <v>7</v>
      </c>
      <c r="F7331" s="1143" t="str">
        <f t="shared" si="228"/>
        <v>04.14.05.06.007</v>
      </c>
      <c r="G7331" s="1144"/>
      <c r="H7331" s="1142" t="s">
        <v>7643</v>
      </c>
      <c r="J7331" s="1142" t="str">
        <f t="shared" si="229"/>
        <v>04.14.05.06.007 Bangunan Pelengkap Pengembangan Lain-lain</v>
      </c>
    </row>
    <row r="7332" spans="1:10" x14ac:dyDescent="0.25">
      <c r="A7332" s="1142">
        <v>4</v>
      </c>
      <c r="B7332" s="1142">
        <v>14</v>
      </c>
      <c r="C7332" s="1142">
        <v>6</v>
      </c>
      <c r="D7332" s="1142">
        <v>1</v>
      </c>
      <c r="E7332" s="1142">
        <v>1</v>
      </c>
      <c r="F7332" s="1143" t="str">
        <f t="shared" si="228"/>
        <v>04.14.06.01.001</v>
      </c>
      <c r="G7332" s="1144"/>
      <c r="H7332" s="1142" t="s">
        <v>7644</v>
      </c>
      <c r="J7332" s="1142" t="str">
        <f t="shared" si="229"/>
        <v>04.14.06.01.001 Waduk Penyimpanan Air Baku</v>
      </c>
    </row>
    <row r="7333" spans="1:10" x14ac:dyDescent="0.25">
      <c r="A7333" s="1142">
        <v>4</v>
      </c>
      <c r="B7333" s="1142">
        <v>14</v>
      </c>
      <c r="C7333" s="1142">
        <v>6</v>
      </c>
      <c r="D7333" s="1142">
        <v>1</v>
      </c>
      <c r="E7333" s="1142">
        <v>2</v>
      </c>
      <c r="F7333" s="1143" t="str">
        <f t="shared" si="228"/>
        <v>04.14.06.01.002</v>
      </c>
      <c r="G7333" s="1144"/>
      <c r="H7333" s="1142" t="s">
        <v>7645</v>
      </c>
      <c r="J7333" s="1142" t="str">
        <f t="shared" si="229"/>
        <v>04.14.06.01.002 Waduk Penyimpanan Air Hujan</v>
      </c>
    </row>
    <row r="7334" spans="1:10" x14ac:dyDescent="0.25">
      <c r="A7334" s="1142">
        <v>4</v>
      </c>
      <c r="B7334" s="1142">
        <v>14</v>
      </c>
      <c r="C7334" s="1142">
        <v>6</v>
      </c>
      <c r="D7334" s="1142">
        <v>1</v>
      </c>
      <c r="E7334" s="1142">
        <v>3</v>
      </c>
      <c r="F7334" s="1143" t="str">
        <f t="shared" si="228"/>
        <v>04.14.06.01.003</v>
      </c>
      <c r="G7334" s="1144"/>
      <c r="H7334" s="1142" t="s">
        <v>7646</v>
      </c>
      <c r="J7334" s="1142" t="str">
        <f t="shared" si="229"/>
        <v>04.14.06.01.003 Waduk Air Bersih/Air Baku Lain-lain</v>
      </c>
    </row>
    <row r="7335" spans="1:10" x14ac:dyDescent="0.25">
      <c r="A7335" s="1142">
        <v>4</v>
      </c>
      <c r="B7335" s="1142">
        <v>14</v>
      </c>
      <c r="C7335" s="1142">
        <v>6</v>
      </c>
      <c r="D7335" s="1142">
        <v>2</v>
      </c>
      <c r="E7335" s="1142">
        <v>1</v>
      </c>
      <c r="F7335" s="1143" t="str">
        <f t="shared" si="228"/>
        <v>04.14.06.02.001</v>
      </c>
      <c r="G7335" s="1144"/>
      <c r="H7335" s="1142" t="s">
        <v>7510</v>
      </c>
      <c r="J7335" s="1142" t="str">
        <f t="shared" si="229"/>
        <v>04.14.06.02.001 Bendung</v>
      </c>
    </row>
    <row r="7336" spans="1:10" x14ac:dyDescent="0.25">
      <c r="A7336" s="1142">
        <v>4</v>
      </c>
      <c r="B7336" s="1142">
        <v>14</v>
      </c>
      <c r="C7336" s="1142">
        <v>6</v>
      </c>
      <c r="D7336" s="1142">
        <v>2</v>
      </c>
      <c r="E7336" s="1142">
        <v>2</v>
      </c>
      <c r="F7336" s="1143" t="str">
        <f t="shared" si="228"/>
        <v>04.14.06.02.002</v>
      </c>
      <c r="G7336" s="1144"/>
      <c r="H7336" s="1142" t="s">
        <v>7647</v>
      </c>
      <c r="J7336" s="1142" t="str">
        <f t="shared" si="229"/>
        <v>04.14.06.02.002 Bendung Dengan Pompa</v>
      </c>
    </row>
    <row r="7337" spans="1:10" x14ac:dyDescent="0.25">
      <c r="A7337" s="1142">
        <v>4</v>
      </c>
      <c r="B7337" s="1142">
        <v>14</v>
      </c>
      <c r="C7337" s="1142">
        <v>6</v>
      </c>
      <c r="D7337" s="1142">
        <v>2</v>
      </c>
      <c r="E7337" s="1142">
        <v>3</v>
      </c>
      <c r="F7337" s="1143" t="str">
        <f t="shared" si="228"/>
        <v>04.14.06.02.003</v>
      </c>
      <c r="G7337" s="1144"/>
      <c r="H7337" s="1142" t="s">
        <v>7648</v>
      </c>
      <c r="J7337" s="1142" t="str">
        <f t="shared" si="229"/>
        <v>04.14.06.02.003 Bebas</v>
      </c>
    </row>
    <row r="7338" spans="1:10" x14ac:dyDescent="0.25">
      <c r="A7338" s="1142">
        <v>4</v>
      </c>
      <c r="B7338" s="1142">
        <v>14</v>
      </c>
      <c r="C7338" s="1142">
        <v>6</v>
      </c>
      <c r="D7338" s="1142">
        <v>2</v>
      </c>
      <c r="E7338" s="1142">
        <v>4</v>
      </c>
      <c r="F7338" s="1143" t="str">
        <f t="shared" si="228"/>
        <v>04.14.06.02.004</v>
      </c>
      <c r="G7338" s="1144"/>
      <c r="H7338" s="1142" t="s">
        <v>7553</v>
      </c>
      <c r="J7338" s="1142" t="str">
        <f t="shared" si="229"/>
        <v>04.14.06.02.004 Bebas dengan Pompa</v>
      </c>
    </row>
    <row r="7339" spans="1:10" x14ac:dyDescent="0.25">
      <c r="A7339" s="1142">
        <v>4</v>
      </c>
      <c r="B7339" s="1142">
        <v>14</v>
      </c>
      <c r="C7339" s="1142">
        <v>6</v>
      </c>
      <c r="D7339" s="1142">
        <v>2</v>
      </c>
      <c r="E7339" s="1142">
        <v>5</v>
      </c>
      <c r="F7339" s="1143" t="str">
        <f t="shared" si="228"/>
        <v>04.14.06.02.005</v>
      </c>
      <c r="G7339" s="1144"/>
      <c r="H7339" s="1142" t="s">
        <v>7649</v>
      </c>
      <c r="J7339" s="1142" t="str">
        <f t="shared" si="229"/>
        <v>04.14.06.02.005 Sumber dengan Penangkap</v>
      </c>
    </row>
    <row r="7340" spans="1:10" x14ac:dyDescent="0.25">
      <c r="A7340" s="1142">
        <v>4</v>
      </c>
      <c r="B7340" s="1142">
        <v>14</v>
      </c>
      <c r="C7340" s="1142">
        <v>6</v>
      </c>
      <c r="D7340" s="1142">
        <v>2</v>
      </c>
      <c r="E7340" s="1142">
        <v>6</v>
      </c>
      <c r="F7340" s="1143" t="str">
        <f t="shared" si="228"/>
        <v>04.14.06.02.006</v>
      </c>
      <c r="G7340" s="1144"/>
      <c r="H7340" s="1142" t="s">
        <v>7650</v>
      </c>
      <c r="J7340" s="1142" t="str">
        <f t="shared" si="229"/>
        <v>04.14.06.02.006 Bangunan Pengambilan dari Waduk</v>
      </c>
    </row>
    <row r="7341" spans="1:10" x14ac:dyDescent="0.25">
      <c r="A7341" s="1142">
        <v>4</v>
      </c>
      <c r="B7341" s="1142">
        <v>14</v>
      </c>
      <c r="C7341" s="1142">
        <v>6</v>
      </c>
      <c r="D7341" s="1142">
        <v>2</v>
      </c>
      <c r="E7341" s="1142">
        <v>7</v>
      </c>
      <c r="F7341" s="1143" t="str">
        <f t="shared" si="228"/>
        <v>04.14.06.02.007</v>
      </c>
      <c r="G7341" s="1144"/>
      <c r="H7341" s="1142" t="s">
        <v>7651</v>
      </c>
      <c r="J7341" s="1142" t="str">
        <f t="shared" si="229"/>
        <v>04.14.06.02.007 Bangunan Pengambilan dari Sungai</v>
      </c>
    </row>
    <row r="7342" spans="1:10" x14ac:dyDescent="0.25">
      <c r="A7342" s="1142">
        <v>4</v>
      </c>
      <c r="B7342" s="1142">
        <v>14</v>
      </c>
      <c r="C7342" s="1142">
        <v>6</v>
      </c>
      <c r="D7342" s="1142">
        <v>2</v>
      </c>
      <c r="E7342" s="1142">
        <v>8</v>
      </c>
      <c r="F7342" s="1143" t="str">
        <f t="shared" si="228"/>
        <v>04.14.06.02.008</v>
      </c>
      <c r="G7342" s="1144"/>
      <c r="H7342" s="1142" t="s">
        <v>7652</v>
      </c>
      <c r="J7342" s="1142" t="str">
        <f t="shared" si="229"/>
        <v>04.14.06.02.008 Bangunan Pengambilan dari Danau</v>
      </c>
    </row>
    <row r="7343" spans="1:10" x14ac:dyDescent="0.25">
      <c r="A7343" s="1142">
        <v>4</v>
      </c>
      <c r="B7343" s="1142">
        <v>14</v>
      </c>
      <c r="C7343" s="1142">
        <v>6</v>
      </c>
      <c r="D7343" s="1142">
        <v>2</v>
      </c>
      <c r="E7343" s="1142">
        <v>9</v>
      </c>
      <c r="F7343" s="1143" t="str">
        <f t="shared" si="228"/>
        <v>04.14.06.02.009</v>
      </c>
      <c r="G7343" s="1144"/>
      <c r="H7343" s="1142" t="s">
        <v>7653</v>
      </c>
      <c r="J7343" s="1142" t="str">
        <f t="shared" si="229"/>
        <v>04.14.06.02.009 Bangunan Pengambilan dari Rawa</v>
      </c>
    </row>
    <row r="7344" spans="1:10" x14ac:dyDescent="0.25">
      <c r="A7344" s="1142">
        <v>4</v>
      </c>
      <c r="B7344" s="1142">
        <v>14</v>
      </c>
      <c r="C7344" s="1142">
        <v>6</v>
      </c>
      <c r="D7344" s="1142">
        <v>2</v>
      </c>
      <c r="E7344" s="1142">
        <v>10</v>
      </c>
      <c r="F7344" s="1143" t="str">
        <f t="shared" si="228"/>
        <v>04.14.06.02.010</v>
      </c>
      <c r="G7344" s="1144"/>
      <c r="H7344" s="1142" t="s">
        <v>7654</v>
      </c>
      <c r="J7344" s="1142" t="str">
        <f t="shared" si="229"/>
        <v>04.14.06.02.010 Bangunan Pengambilan dari Laut</v>
      </c>
    </row>
    <row r="7345" spans="1:10" x14ac:dyDescent="0.25">
      <c r="A7345" s="1142">
        <v>4</v>
      </c>
      <c r="B7345" s="1142">
        <v>14</v>
      </c>
      <c r="C7345" s="1142">
        <v>6</v>
      </c>
      <c r="D7345" s="1142">
        <v>2</v>
      </c>
      <c r="E7345" s="1142">
        <v>11</v>
      </c>
      <c r="F7345" s="1143" t="str">
        <f t="shared" si="228"/>
        <v>04.14.06.02.011</v>
      </c>
      <c r="G7345" s="1144"/>
      <c r="H7345" s="1142" t="s">
        <v>7655</v>
      </c>
      <c r="J7345" s="1142" t="str">
        <f t="shared" si="229"/>
        <v>04.14.06.02.011 Bangunan Pengambilan dari Sumber Air</v>
      </c>
    </row>
    <row r="7346" spans="1:10" x14ac:dyDescent="0.25">
      <c r="A7346" s="1142">
        <v>4</v>
      </c>
      <c r="B7346" s="1142">
        <v>14</v>
      </c>
      <c r="C7346" s="1142">
        <v>6</v>
      </c>
      <c r="D7346" s="1142">
        <v>2</v>
      </c>
      <c r="E7346" s="1142">
        <v>12</v>
      </c>
      <c r="F7346" s="1143" t="str">
        <f t="shared" si="228"/>
        <v>04.14.06.02.012</v>
      </c>
      <c r="G7346" s="1144"/>
      <c r="H7346" s="1142" t="s">
        <v>7656</v>
      </c>
      <c r="J7346" s="1142" t="str">
        <f t="shared" si="229"/>
        <v>04.14.06.02.012 Bangunan Pengambilan dari Sumur Artesis</v>
      </c>
    </row>
    <row r="7347" spans="1:10" x14ac:dyDescent="0.25">
      <c r="A7347" s="1142">
        <v>4</v>
      </c>
      <c r="B7347" s="1142">
        <v>14</v>
      </c>
      <c r="C7347" s="1142">
        <v>6</v>
      </c>
      <c r="D7347" s="1142">
        <v>2</v>
      </c>
      <c r="E7347" s="1142">
        <v>13</v>
      </c>
      <c r="F7347" s="1143" t="str">
        <f t="shared" si="228"/>
        <v>04.14.06.02.013</v>
      </c>
      <c r="G7347" s="1144"/>
      <c r="H7347" s="1142" t="s">
        <v>7657</v>
      </c>
      <c r="J7347" s="1142" t="str">
        <f t="shared" si="229"/>
        <v>04.14.06.02.013 Bangunan Pengambilan Air Bersih Lain-lain</v>
      </c>
    </row>
    <row r="7348" spans="1:10" x14ac:dyDescent="0.25">
      <c r="A7348" s="1142">
        <v>4</v>
      </c>
      <c r="B7348" s="1142">
        <v>14</v>
      </c>
      <c r="C7348" s="1142">
        <v>6</v>
      </c>
      <c r="D7348" s="1142">
        <v>3</v>
      </c>
      <c r="E7348" s="1142">
        <v>1</v>
      </c>
      <c r="F7348" s="1143" t="str">
        <f t="shared" si="228"/>
        <v>04.14.06.03.001</v>
      </c>
      <c r="G7348" s="1144"/>
      <c r="H7348" s="1142" t="s">
        <v>7658</v>
      </c>
      <c r="J7348" s="1142" t="str">
        <f t="shared" si="229"/>
        <v>04.14.06.03.001 Saluran Pembawa Air Baku Terbuka</v>
      </c>
    </row>
    <row r="7349" spans="1:10" x14ac:dyDescent="0.25">
      <c r="A7349" s="1142">
        <v>4</v>
      </c>
      <c r="B7349" s="1142">
        <v>14</v>
      </c>
      <c r="C7349" s="1142">
        <v>6</v>
      </c>
      <c r="D7349" s="1142">
        <v>3</v>
      </c>
      <c r="E7349" s="1142">
        <v>2</v>
      </c>
      <c r="F7349" s="1143" t="str">
        <f t="shared" si="228"/>
        <v>04.14.06.03.002</v>
      </c>
      <c r="G7349" s="1144"/>
      <c r="H7349" s="1142" t="s">
        <v>7659</v>
      </c>
      <c r="J7349" s="1142" t="str">
        <f t="shared" si="229"/>
        <v>04.14.06.03.002 Saluran Pembawa Air Baku Tertutup</v>
      </c>
    </row>
    <row r="7350" spans="1:10" x14ac:dyDescent="0.25">
      <c r="A7350" s="1142">
        <v>4</v>
      </c>
      <c r="B7350" s="1142">
        <v>14</v>
      </c>
      <c r="C7350" s="1142">
        <v>6</v>
      </c>
      <c r="D7350" s="1142">
        <v>3</v>
      </c>
      <c r="E7350" s="1142">
        <v>3</v>
      </c>
      <c r="F7350" s="1143" t="str">
        <f t="shared" si="228"/>
        <v>04.14.06.03.003</v>
      </c>
      <c r="G7350" s="1144"/>
      <c r="H7350" s="1142" t="s">
        <v>7660</v>
      </c>
      <c r="J7350" s="1142" t="str">
        <f t="shared" si="229"/>
        <v>04.14.06.03.003 Bangunan Pembawa Air Bersih Lain-lain</v>
      </c>
    </row>
    <row r="7351" spans="1:10" x14ac:dyDescent="0.25">
      <c r="A7351" s="1142">
        <v>4</v>
      </c>
      <c r="B7351" s="1142">
        <v>14</v>
      </c>
      <c r="C7351" s="1142">
        <v>6</v>
      </c>
      <c r="D7351" s="1142">
        <v>4</v>
      </c>
      <c r="E7351" s="1142">
        <v>1</v>
      </c>
      <c r="F7351" s="1143" t="str">
        <f t="shared" si="228"/>
        <v>04.14.06.04.001</v>
      </c>
      <c r="G7351" s="1144"/>
      <c r="H7351" s="1142" t="s">
        <v>7661</v>
      </c>
      <c r="J7351" s="1142" t="str">
        <f t="shared" si="229"/>
        <v>04.14.06.04.001 Saluran Pembuang Air Cucian</v>
      </c>
    </row>
    <row r="7352" spans="1:10" x14ac:dyDescent="0.25">
      <c r="A7352" s="1142">
        <v>4</v>
      </c>
      <c r="B7352" s="1142">
        <v>14</v>
      </c>
      <c r="C7352" s="1142">
        <v>6</v>
      </c>
      <c r="D7352" s="1142">
        <v>4</v>
      </c>
      <c r="E7352" s="1142">
        <v>2</v>
      </c>
      <c r="F7352" s="1143" t="str">
        <f t="shared" si="228"/>
        <v>04.14.06.04.002</v>
      </c>
      <c r="G7352" s="1144"/>
      <c r="H7352" s="1142" t="s">
        <v>7662</v>
      </c>
      <c r="J7352" s="1142" t="str">
        <f t="shared" si="229"/>
        <v>04.14.06.04.002 Saluran Pembuang Air Cucian Instalasi</v>
      </c>
    </row>
    <row r="7353" spans="1:10" x14ac:dyDescent="0.25">
      <c r="A7353" s="1142">
        <v>4</v>
      </c>
      <c r="B7353" s="1142">
        <v>14</v>
      </c>
      <c r="C7353" s="1142">
        <v>6</v>
      </c>
      <c r="D7353" s="1142">
        <v>4</v>
      </c>
      <c r="E7353" s="1142">
        <v>3</v>
      </c>
      <c r="F7353" s="1143" t="str">
        <f t="shared" si="228"/>
        <v>04.14.06.04.003</v>
      </c>
      <c r="G7353" s="1144"/>
      <c r="H7353" s="1142" t="s">
        <v>7663</v>
      </c>
      <c r="J7353" s="1142" t="str">
        <f t="shared" si="229"/>
        <v>04.14.06.04.003 Bangunan Pembuang Air Bersih Lain-lain</v>
      </c>
    </row>
    <row r="7354" spans="1:10" x14ac:dyDescent="0.25">
      <c r="A7354" s="1142">
        <v>4</v>
      </c>
      <c r="B7354" s="1142">
        <v>14</v>
      </c>
      <c r="C7354" s="1142">
        <v>6</v>
      </c>
      <c r="D7354" s="1142">
        <v>5</v>
      </c>
      <c r="E7354" s="1142">
        <v>1</v>
      </c>
      <c r="F7354" s="1143" t="str">
        <f t="shared" si="228"/>
        <v>04.14.06.05.001</v>
      </c>
      <c r="G7354" s="1144"/>
      <c r="H7354" s="1142" t="s">
        <v>7537</v>
      </c>
      <c r="J7354" s="1142" t="str">
        <f t="shared" si="229"/>
        <v>04.14.06.05.001 Bangunan Talang</v>
      </c>
    </row>
    <row r="7355" spans="1:10" x14ac:dyDescent="0.25">
      <c r="A7355" s="1142">
        <v>4</v>
      </c>
      <c r="B7355" s="1142">
        <v>14</v>
      </c>
      <c r="C7355" s="1142">
        <v>6</v>
      </c>
      <c r="D7355" s="1142">
        <v>5</v>
      </c>
      <c r="E7355" s="1142">
        <v>2</v>
      </c>
      <c r="F7355" s="1143" t="str">
        <f t="shared" si="228"/>
        <v>04.14.06.05.002</v>
      </c>
      <c r="G7355" s="1144"/>
      <c r="H7355" s="1142" t="s">
        <v>7664</v>
      </c>
      <c r="J7355" s="1142" t="str">
        <f t="shared" si="229"/>
        <v>04.14.06.05.002 Bangunan  Syplon</v>
      </c>
    </row>
    <row r="7356" spans="1:10" x14ac:dyDescent="0.25">
      <c r="A7356" s="1142">
        <v>4</v>
      </c>
      <c r="B7356" s="1142">
        <v>14</v>
      </c>
      <c r="C7356" s="1142">
        <v>6</v>
      </c>
      <c r="D7356" s="1142">
        <v>5</v>
      </c>
      <c r="E7356" s="1142">
        <v>3</v>
      </c>
      <c r="F7356" s="1143" t="str">
        <f t="shared" si="228"/>
        <v>04.14.06.05.003</v>
      </c>
      <c r="G7356" s="1144"/>
      <c r="H7356" s="1142" t="s">
        <v>7539</v>
      </c>
      <c r="J7356" s="1142" t="str">
        <f t="shared" si="229"/>
        <v>04.14.06.05.003 Bangunan Gorong-gorong</v>
      </c>
    </row>
    <row r="7357" spans="1:10" x14ac:dyDescent="0.25">
      <c r="A7357" s="1142">
        <v>4</v>
      </c>
      <c r="B7357" s="1142">
        <v>14</v>
      </c>
      <c r="C7357" s="1142">
        <v>6</v>
      </c>
      <c r="D7357" s="1142">
        <v>5</v>
      </c>
      <c r="E7357" s="1142">
        <v>4</v>
      </c>
      <c r="F7357" s="1143" t="str">
        <f t="shared" si="228"/>
        <v>04.14.06.05.004</v>
      </c>
      <c r="G7357" s="1144"/>
      <c r="H7357" s="1142" t="s">
        <v>7665</v>
      </c>
      <c r="J7357" s="1142" t="str">
        <f t="shared" si="229"/>
        <v>04.14.06.05.004 Bangunan  Jembatan</v>
      </c>
    </row>
    <row r="7358" spans="1:10" x14ac:dyDescent="0.25">
      <c r="A7358" s="1142">
        <v>4</v>
      </c>
      <c r="B7358" s="1142">
        <v>14</v>
      </c>
      <c r="C7358" s="1142">
        <v>6</v>
      </c>
      <c r="D7358" s="1142">
        <v>5</v>
      </c>
      <c r="E7358" s="1142">
        <v>5</v>
      </c>
      <c r="F7358" s="1143" t="str">
        <f t="shared" si="228"/>
        <v>04.14.06.05.005</v>
      </c>
      <c r="G7358" s="1144"/>
      <c r="H7358" s="1142" t="s">
        <v>7666</v>
      </c>
      <c r="J7358" s="1142" t="str">
        <f t="shared" si="229"/>
        <v>04.14.06.05.005 Bangunan  Penampung Air Baku</v>
      </c>
    </row>
    <row r="7359" spans="1:10" x14ac:dyDescent="0.25">
      <c r="A7359" s="1142">
        <v>4</v>
      </c>
      <c r="B7359" s="1142">
        <v>14</v>
      </c>
      <c r="C7359" s="1142">
        <v>6</v>
      </c>
      <c r="D7359" s="1142">
        <v>5</v>
      </c>
      <c r="E7359" s="1142">
        <v>6</v>
      </c>
      <c r="F7359" s="1143" t="str">
        <f t="shared" si="228"/>
        <v>04.14.06.05.006</v>
      </c>
      <c r="G7359" s="1144"/>
      <c r="H7359" s="1142" t="s">
        <v>7667</v>
      </c>
      <c r="J7359" s="1142" t="str">
        <f t="shared" si="229"/>
        <v>04.14.06.05.006 Bangunan  Hidran Umum</v>
      </c>
    </row>
    <row r="7360" spans="1:10" x14ac:dyDescent="0.25">
      <c r="A7360" s="1142">
        <v>4</v>
      </c>
      <c r="B7360" s="1142">
        <v>14</v>
      </c>
      <c r="C7360" s="1142">
        <v>6</v>
      </c>
      <c r="D7360" s="1142">
        <v>5</v>
      </c>
      <c r="E7360" s="1142">
        <v>7</v>
      </c>
      <c r="F7360" s="1143" t="str">
        <f t="shared" si="228"/>
        <v>04.14.06.05.007</v>
      </c>
      <c r="G7360" s="1144"/>
      <c r="H7360" s="1142" t="s">
        <v>7668</v>
      </c>
      <c r="J7360" s="1142" t="str">
        <f t="shared" si="229"/>
        <v>04.14.06.05.007 Bangunan  Mandi Cuci Kakus (MCK)</v>
      </c>
    </row>
    <row r="7361" spans="1:10" x14ac:dyDescent="0.25">
      <c r="A7361" s="1142">
        <v>4</v>
      </c>
      <c r="B7361" s="1142">
        <v>14</v>
      </c>
      <c r="C7361" s="1142">
        <v>6</v>
      </c>
      <c r="D7361" s="1142">
        <v>5</v>
      </c>
      <c r="E7361" s="1142">
        <v>8</v>
      </c>
      <c r="F7361" s="1143" t="str">
        <f t="shared" si="228"/>
        <v>04.14.06.05.008</v>
      </c>
      <c r="G7361" s="1144"/>
      <c r="H7361" s="1142" t="s">
        <v>7669</v>
      </c>
      <c r="J7361" s="1142" t="str">
        <f t="shared" si="229"/>
        <v>04.14.06.05.008 Bangunan  Menara/Bak Penampung/Reservok Air Umum</v>
      </c>
    </row>
    <row r="7362" spans="1:10" x14ac:dyDescent="0.25">
      <c r="A7362" s="1142">
        <v>4</v>
      </c>
      <c r="B7362" s="1142">
        <v>14</v>
      </c>
      <c r="C7362" s="1142">
        <v>6</v>
      </c>
      <c r="D7362" s="1142">
        <v>5</v>
      </c>
      <c r="E7362" s="1142">
        <v>9</v>
      </c>
      <c r="F7362" s="1143" t="str">
        <f t="shared" si="228"/>
        <v>04.14.06.05.009</v>
      </c>
      <c r="G7362" s="1144"/>
      <c r="H7362" s="1142" t="s">
        <v>7670</v>
      </c>
      <c r="J7362" s="1142" t="str">
        <f t="shared" si="229"/>
        <v>04.14.06.05.009 Bangunan Pelengkap Air Bersih Lain-lain</v>
      </c>
    </row>
    <row r="7363" spans="1:10" x14ac:dyDescent="0.25">
      <c r="A7363" s="1142">
        <v>4</v>
      </c>
      <c r="B7363" s="1142">
        <v>14</v>
      </c>
      <c r="C7363" s="1142">
        <v>7</v>
      </c>
      <c r="D7363" s="1142">
        <v>1</v>
      </c>
      <c r="E7363" s="1142">
        <v>1</v>
      </c>
      <c r="F7363" s="1143" t="str">
        <f t="shared" si="228"/>
        <v>04.14.07.01.001</v>
      </c>
      <c r="G7363" s="1144"/>
      <c r="H7363" s="1142" t="s">
        <v>7671</v>
      </c>
      <c r="J7363" s="1142" t="str">
        <f t="shared" si="229"/>
        <v>04.14.07.01.001 Bangunan Pembawa Air Kotor</v>
      </c>
    </row>
    <row r="7364" spans="1:10" x14ac:dyDescent="0.25">
      <c r="A7364" s="1142">
        <v>4</v>
      </c>
      <c r="B7364" s="1142">
        <v>14</v>
      </c>
      <c r="C7364" s="1142">
        <v>7</v>
      </c>
      <c r="D7364" s="1142">
        <v>1</v>
      </c>
      <c r="E7364" s="1142">
        <v>2</v>
      </c>
      <c r="F7364" s="1143" t="str">
        <f t="shared" ref="F7364:F7427" si="230">IF(A7364&lt;&gt;"",RIGHT("0"&amp;A7364,2)&amp;"."&amp;RIGHT("0"&amp;B7364,2)&amp;"."&amp;RIGHT("0"&amp;C7364,2)&amp;"."&amp;RIGHT("0"&amp;D7364,2)&amp;"."&amp;IF(LEN(E7364)&lt;3,RIGHT("00"&amp;E7364,3),E7364),"")</f>
        <v>04.14.07.01.002</v>
      </c>
      <c r="G7364" s="1144"/>
      <c r="H7364" s="1142" t="s">
        <v>7672</v>
      </c>
      <c r="J7364" s="1142" t="str">
        <f t="shared" ref="J7364:J7427" si="231">F7364&amp;" "&amp;H7364</f>
        <v>04.14.07.01.002 Saluran Pengumpul Air Kotor</v>
      </c>
    </row>
    <row r="7365" spans="1:10" x14ac:dyDescent="0.25">
      <c r="A7365" s="1142">
        <v>4</v>
      </c>
      <c r="B7365" s="1142">
        <v>14</v>
      </c>
      <c r="C7365" s="1142">
        <v>7</v>
      </c>
      <c r="D7365" s="1142">
        <v>1</v>
      </c>
      <c r="E7365" s="1142">
        <v>3</v>
      </c>
      <c r="F7365" s="1143" t="str">
        <f t="shared" si="230"/>
        <v>04.14.07.01.003</v>
      </c>
      <c r="G7365" s="1144"/>
      <c r="H7365" s="1142" t="s">
        <v>7673</v>
      </c>
      <c r="J7365" s="1142" t="str">
        <f t="shared" si="231"/>
        <v>04.14.07.01.003 Saluran Pengumpul Air Buangan Domestik</v>
      </c>
    </row>
    <row r="7366" spans="1:10" x14ac:dyDescent="0.25">
      <c r="A7366" s="1142">
        <v>4</v>
      </c>
      <c r="B7366" s="1142">
        <v>14</v>
      </c>
      <c r="C7366" s="1142">
        <v>7</v>
      </c>
      <c r="D7366" s="1142">
        <v>1</v>
      </c>
      <c r="E7366" s="1142">
        <v>4</v>
      </c>
      <c r="F7366" s="1143" t="str">
        <f t="shared" si="230"/>
        <v>04.14.07.01.004</v>
      </c>
      <c r="G7366" s="1144"/>
      <c r="H7366" s="1142" t="s">
        <v>7674</v>
      </c>
      <c r="J7366" s="1142" t="str">
        <f t="shared" si="231"/>
        <v>04.14.07.01.004 Saluran Pengumpul Air Buangan Industri</v>
      </c>
    </row>
    <row r="7367" spans="1:10" x14ac:dyDescent="0.25">
      <c r="A7367" s="1142">
        <v>4</v>
      </c>
      <c r="B7367" s="1142">
        <v>14</v>
      </c>
      <c r="C7367" s="1142">
        <v>7</v>
      </c>
      <c r="D7367" s="1142">
        <v>1</v>
      </c>
      <c r="E7367" s="1142">
        <v>5</v>
      </c>
      <c r="F7367" s="1143" t="str">
        <f t="shared" si="230"/>
        <v>04.14.07.01.005</v>
      </c>
      <c r="G7367" s="1144"/>
      <c r="H7367" s="1142" t="s">
        <v>7675</v>
      </c>
      <c r="J7367" s="1142" t="str">
        <f t="shared" si="231"/>
        <v>04.14.07.01.005 Saluran Pengumpul Air Buangan Pertanian</v>
      </c>
    </row>
    <row r="7368" spans="1:10" x14ac:dyDescent="0.25">
      <c r="A7368" s="1142">
        <v>4</v>
      </c>
      <c r="B7368" s="1142">
        <v>14</v>
      </c>
      <c r="C7368" s="1142">
        <v>7</v>
      </c>
      <c r="D7368" s="1142">
        <v>1</v>
      </c>
      <c r="E7368" s="1142">
        <v>6</v>
      </c>
      <c r="F7368" s="1143" t="str">
        <f t="shared" si="230"/>
        <v>04.14.07.01.006</v>
      </c>
      <c r="G7368" s="1144"/>
      <c r="H7368" s="1142" t="s">
        <v>7676</v>
      </c>
      <c r="J7368" s="1142" t="str">
        <f t="shared" si="231"/>
        <v>04.14.07.01.006 Bangunan Pembawa Air KOtor Lain-lain</v>
      </c>
    </row>
    <row r="7369" spans="1:10" x14ac:dyDescent="0.25">
      <c r="A7369" s="1142">
        <v>4</v>
      </c>
      <c r="B7369" s="1142">
        <v>14</v>
      </c>
      <c r="C7369" s="1142">
        <v>7</v>
      </c>
      <c r="D7369" s="1142">
        <v>2</v>
      </c>
      <c r="E7369" s="1142">
        <v>1</v>
      </c>
      <c r="F7369" s="1143" t="str">
        <f t="shared" si="230"/>
        <v>04.14.07.02.001</v>
      </c>
      <c r="G7369" s="1144"/>
      <c r="H7369" s="1142" t="s">
        <v>7677</v>
      </c>
      <c r="J7369" s="1142" t="str">
        <f t="shared" si="231"/>
        <v>04.14.07.02.001 Waduk Air Kotor</v>
      </c>
    </row>
    <row r="7370" spans="1:10" x14ac:dyDescent="0.25">
      <c r="A7370" s="1142">
        <v>4</v>
      </c>
      <c r="B7370" s="1142">
        <v>14</v>
      </c>
      <c r="C7370" s="1142">
        <v>7</v>
      </c>
      <c r="D7370" s="1142">
        <v>2</v>
      </c>
      <c r="E7370" s="1142">
        <v>2</v>
      </c>
      <c r="F7370" s="1143" t="str">
        <f t="shared" si="230"/>
        <v>04.14.07.02.002</v>
      </c>
      <c r="G7370" s="1144"/>
      <c r="H7370" s="1142" t="s">
        <v>7678</v>
      </c>
      <c r="J7370" s="1142" t="str">
        <f t="shared" si="231"/>
        <v>04.14.07.02.002 Waduk Air Buangan Domestik</v>
      </c>
    </row>
    <row r="7371" spans="1:10" x14ac:dyDescent="0.25">
      <c r="A7371" s="1142">
        <v>4</v>
      </c>
      <c r="B7371" s="1142">
        <v>14</v>
      </c>
      <c r="C7371" s="1142">
        <v>7</v>
      </c>
      <c r="D7371" s="1142">
        <v>2</v>
      </c>
      <c r="E7371" s="1142">
        <v>3</v>
      </c>
      <c r="F7371" s="1143" t="str">
        <f t="shared" si="230"/>
        <v>04.14.07.02.003</v>
      </c>
      <c r="G7371" s="1144"/>
      <c r="H7371" s="1142" t="s">
        <v>7679</v>
      </c>
      <c r="J7371" s="1142" t="str">
        <f t="shared" si="231"/>
        <v>04.14.07.02.003 Waduk Air Buangan Industri</v>
      </c>
    </row>
    <row r="7372" spans="1:10" x14ac:dyDescent="0.25">
      <c r="A7372" s="1142">
        <v>4</v>
      </c>
      <c r="B7372" s="1142">
        <v>14</v>
      </c>
      <c r="C7372" s="1142">
        <v>7</v>
      </c>
      <c r="D7372" s="1142">
        <v>2</v>
      </c>
      <c r="E7372" s="1142">
        <v>4</v>
      </c>
      <c r="F7372" s="1143" t="str">
        <f t="shared" si="230"/>
        <v>04.14.07.02.004</v>
      </c>
      <c r="G7372" s="1144"/>
      <c r="H7372" s="1142" t="s">
        <v>7680</v>
      </c>
      <c r="J7372" s="1142" t="str">
        <f t="shared" si="231"/>
        <v>04.14.07.02.004 Waduk Air Buangan Pertanian</v>
      </c>
    </row>
    <row r="7373" spans="1:10" x14ac:dyDescent="0.25">
      <c r="A7373" s="1142">
        <v>4</v>
      </c>
      <c r="B7373" s="1142">
        <v>14</v>
      </c>
      <c r="C7373" s="1142">
        <v>7</v>
      </c>
      <c r="D7373" s="1142">
        <v>2</v>
      </c>
      <c r="E7373" s="1142">
        <v>5</v>
      </c>
      <c r="F7373" s="1143" t="str">
        <f t="shared" si="230"/>
        <v>04.14.07.02.005</v>
      </c>
      <c r="G7373" s="1144"/>
      <c r="H7373" s="1142" t="s">
        <v>7681</v>
      </c>
      <c r="J7373" s="1142" t="str">
        <f t="shared" si="231"/>
        <v>04.14.07.02.005 Bangunan Waduk Air Kotor Lain-lain</v>
      </c>
    </row>
    <row r="7374" spans="1:10" x14ac:dyDescent="0.25">
      <c r="A7374" s="1142">
        <v>4</v>
      </c>
      <c r="B7374" s="1142">
        <v>14</v>
      </c>
      <c r="C7374" s="1142">
        <v>7</v>
      </c>
      <c r="D7374" s="1142">
        <v>3</v>
      </c>
      <c r="E7374" s="1142">
        <v>1</v>
      </c>
      <c r="F7374" s="1143" t="str">
        <f t="shared" si="230"/>
        <v>04.14.07.03.001</v>
      </c>
      <c r="G7374" s="1144"/>
      <c r="H7374" s="1142" t="s">
        <v>7682</v>
      </c>
      <c r="J7374" s="1142" t="str">
        <f t="shared" si="231"/>
        <v>04.14.07.03.001 Bangunan Pembuangan Air Hujan</v>
      </c>
    </row>
    <row r="7375" spans="1:10" x14ac:dyDescent="0.25">
      <c r="A7375" s="1142">
        <v>4</v>
      </c>
      <c r="B7375" s="1142">
        <v>14</v>
      </c>
      <c r="C7375" s="1142">
        <v>7</v>
      </c>
      <c r="D7375" s="1142">
        <v>3</v>
      </c>
      <c r="E7375" s="1142">
        <v>2</v>
      </c>
      <c r="F7375" s="1143" t="str">
        <f t="shared" si="230"/>
        <v>04.14.07.03.002</v>
      </c>
      <c r="G7375" s="1144"/>
      <c r="H7375" s="1142" t="s">
        <v>7683</v>
      </c>
      <c r="J7375" s="1142" t="str">
        <f t="shared" si="231"/>
        <v>04.14.07.03.002 Bangunan Pembuangan Air Domestik</v>
      </c>
    </row>
    <row r="7376" spans="1:10" x14ac:dyDescent="0.25">
      <c r="A7376" s="1142">
        <v>4</v>
      </c>
      <c r="B7376" s="1142">
        <v>14</v>
      </c>
      <c r="C7376" s="1142">
        <v>7</v>
      </c>
      <c r="D7376" s="1142">
        <v>3</v>
      </c>
      <c r="E7376" s="1142">
        <v>3</v>
      </c>
      <c r="F7376" s="1143" t="str">
        <f t="shared" si="230"/>
        <v>04.14.07.03.003</v>
      </c>
      <c r="G7376" s="1144"/>
      <c r="H7376" s="1142" t="s">
        <v>7684</v>
      </c>
      <c r="J7376" s="1142" t="str">
        <f t="shared" si="231"/>
        <v>04.14.07.03.003 Bangunan Pembuangan Air Pertanian</v>
      </c>
    </row>
    <row r="7377" spans="1:10" x14ac:dyDescent="0.25">
      <c r="A7377" s="1142">
        <v>4</v>
      </c>
      <c r="B7377" s="1142">
        <v>14</v>
      </c>
      <c r="C7377" s="1142">
        <v>7</v>
      </c>
      <c r="D7377" s="1142">
        <v>3</v>
      </c>
      <c r="E7377" s="1142">
        <v>4</v>
      </c>
      <c r="F7377" s="1143" t="str">
        <f t="shared" si="230"/>
        <v>04.14.07.03.004</v>
      </c>
      <c r="G7377" s="1144"/>
      <c r="H7377" s="1142" t="s">
        <v>7685</v>
      </c>
      <c r="J7377" s="1142" t="str">
        <f t="shared" si="231"/>
        <v>04.14.07.03.004 Bangunan Pembuangan Air Kotor Lain-lain</v>
      </c>
    </row>
    <row r="7378" spans="1:10" x14ac:dyDescent="0.25">
      <c r="A7378" s="1142">
        <v>4</v>
      </c>
      <c r="B7378" s="1142">
        <v>14</v>
      </c>
      <c r="C7378" s="1142">
        <v>7</v>
      </c>
      <c r="D7378" s="1142">
        <v>4</v>
      </c>
      <c r="E7378" s="1142">
        <v>1</v>
      </c>
      <c r="F7378" s="1143" t="str">
        <f t="shared" si="230"/>
        <v>04.14.07.04.001</v>
      </c>
      <c r="G7378" s="1144"/>
      <c r="H7378" s="1142" t="s">
        <v>7686</v>
      </c>
      <c r="J7378" s="1142" t="str">
        <f t="shared" si="231"/>
        <v>04.14.07.04.001 Bangunan Pompa Air Hujan</v>
      </c>
    </row>
    <row r="7379" spans="1:10" x14ac:dyDescent="0.25">
      <c r="A7379" s="1142">
        <v>4</v>
      </c>
      <c r="B7379" s="1142">
        <v>14</v>
      </c>
      <c r="C7379" s="1142">
        <v>7</v>
      </c>
      <c r="D7379" s="1142">
        <v>4</v>
      </c>
      <c r="E7379" s="1142">
        <v>2</v>
      </c>
      <c r="F7379" s="1143" t="str">
        <f t="shared" si="230"/>
        <v>04.14.07.04.002</v>
      </c>
      <c r="G7379" s="1144"/>
      <c r="H7379" s="1142" t="s">
        <v>7687</v>
      </c>
      <c r="J7379" s="1142" t="str">
        <f t="shared" si="231"/>
        <v>04.14.07.04.002 Bangunan Pompa Air Buangan Domestik</v>
      </c>
    </row>
    <row r="7380" spans="1:10" x14ac:dyDescent="0.25">
      <c r="A7380" s="1142">
        <v>4</v>
      </c>
      <c r="B7380" s="1142">
        <v>14</v>
      </c>
      <c r="C7380" s="1142">
        <v>7</v>
      </c>
      <c r="D7380" s="1142">
        <v>4</v>
      </c>
      <c r="E7380" s="1142">
        <v>3</v>
      </c>
      <c r="F7380" s="1143" t="str">
        <f t="shared" si="230"/>
        <v>04.14.07.04.003</v>
      </c>
      <c r="G7380" s="1144"/>
      <c r="H7380" s="1142" t="s">
        <v>7688</v>
      </c>
      <c r="J7380" s="1142" t="str">
        <f t="shared" si="231"/>
        <v>04.14.07.04.003 Bangunan Pompa Air Buangan Industri</v>
      </c>
    </row>
    <row r="7381" spans="1:10" x14ac:dyDescent="0.25">
      <c r="A7381" s="1142">
        <v>4</v>
      </c>
      <c r="B7381" s="1142">
        <v>14</v>
      </c>
      <c r="C7381" s="1142">
        <v>7</v>
      </c>
      <c r="D7381" s="1142">
        <v>4</v>
      </c>
      <c r="E7381" s="1142">
        <v>4</v>
      </c>
      <c r="F7381" s="1143" t="str">
        <f t="shared" si="230"/>
        <v>04.14.07.04.004</v>
      </c>
      <c r="G7381" s="1144"/>
      <c r="H7381" s="1142" t="s">
        <v>7689</v>
      </c>
      <c r="J7381" s="1142" t="str">
        <f t="shared" si="231"/>
        <v>04.14.07.04.004 Bangunan Pompa Air Buangan Pertanian</v>
      </c>
    </row>
    <row r="7382" spans="1:10" x14ac:dyDescent="0.25">
      <c r="A7382" s="1142">
        <v>4</v>
      </c>
      <c r="B7382" s="1142">
        <v>14</v>
      </c>
      <c r="C7382" s="1142">
        <v>7</v>
      </c>
      <c r="D7382" s="1142">
        <v>4</v>
      </c>
      <c r="E7382" s="1142">
        <v>5</v>
      </c>
      <c r="F7382" s="1143" t="str">
        <f t="shared" si="230"/>
        <v>04.14.07.04.005</v>
      </c>
      <c r="G7382" s="1144"/>
      <c r="H7382" s="1142" t="s">
        <v>7690</v>
      </c>
      <c r="J7382" s="1142" t="str">
        <f t="shared" si="231"/>
        <v>04.14.07.04.005 Bangunan Pengamanan Air Kotor Lain-lain</v>
      </c>
    </row>
    <row r="7383" spans="1:10" x14ac:dyDescent="0.25">
      <c r="A7383" s="1142">
        <v>4</v>
      </c>
      <c r="B7383" s="1142">
        <v>14</v>
      </c>
      <c r="C7383" s="1142">
        <v>7</v>
      </c>
      <c r="D7383" s="1142">
        <v>5</v>
      </c>
      <c r="E7383" s="1142">
        <v>1</v>
      </c>
      <c r="F7383" s="1143" t="str">
        <f t="shared" si="230"/>
        <v>04.14.07.05.001</v>
      </c>
      <c r="G7383" s="1144"/>
      <c r="H7383" s="1142" t="s">
        <v>7537</v>
      </c>
      <c r="J7383" s="1142" t="str">
        <f t="shared" si="231"/>
        <v>04.14.07.05.001 Bangunan Talang</v>
      </c>
    </row>
    <row r="7384" spans="1:10" x14ac:dyDescent="0.25">
      <c r="A7384" s="1142">
        <v>4</v>
      </c>
      <c r="B7384" s="1142">
        <v>14</v>
      </c>
      <c r="C7384" s="1142">
        <v>7</v>
      </c>
      <c r="D7384" s="1142">
        <v>5</v>
      </c>
      <c r="E7384" s="1142">
        <v>2</v>
      </c>
      <c r="F7384" s="1143" t="str">
        <f t="shared" si="230"/>
        <v>04.14.07.05.002</v>
      </c>
      <c r="G7384" s="1144"/>
      <c r="H7384" s="1142" t="s">
        <v>7640</v>
      </c>
      <c r="J7384" s="1142" t="str">
        <f t="shared" si="231"/>
        <v>04.14.07.05.002 Bangunan Syphon</v>
      </c>
    </row>
    <row r="7385" spans="1:10" x14ac:dyDescent="0.25">
      <c r="A7385" s="1142">
        <v>4</v>
      </c>
      <c r="B7385" s="1142">
        <v>14</v>
      </c>
      <c r="C7385" s="1142">
        <v>7</v>
      </c>
      <c r="D7385" s="1142">
        <v>5</v>
      </c>
      <c r="E7385" s="1142">
        <v>3</v>
      </c>
      <c r="F7385" s="1143" t="str">
        <f t="shared" si="230"/>
        <v>04.14.07.05.003</v>
      </c>
      <c r="G7385" s="1144"/>
      <c r="H7385" s="1142" t="s">
        <v>7539</v>
      </c>
      <c r="J7385" s="1142" t="str">
        <f t="shared" si="231"/>
        <v>04.14.07.05.003 Bangunan Gorong-gorong</v>
      </c>
    </row>
    <row r="7386" spans="1:10" x14ac:dyDescent="0.25">
      <c r="A7386" s="1142">
        <v>4</v>
      </c>
      <c r="B7386" s="1142">
        <v>14</v>
      </c>
      <c r="C7386" s="1142">
        <v>7</v>
      </c>
      <c r="D7386" s="1142">
        <v>5</v>
      </c>
      <c r="E7386" s="1142">
        <v>4</v>
      </c>
      <c r="F7386" s="1143" t="str">
        <f t="shared" si="230"/>
        <v>04.14.07.05.004</v>
      </c>
      <c r="G7386" s="1144"/>
      <c r="H7386" s="1142" t="s">
        <v>7549</v>
      </c>
      <c r="J7386" s="1142" t="str">
        <f t="shared" si="231"/>
        <v>04.14.07.05.004 Bangunan Jembatan</v>
      </c>
    </row>
    <row r="7387" spans="1:10" x14ac:dyDescent="0.25">
      <c r="A7387" s="1142">
        <v>4</v>
      </c>
      <c r="B7387" s="1142">
        <v>14</v>
      </c>
      <c r="C7387" s="1142">
        <v>7</v>
      </c>
      <c r="D7387" s="1142">
        <v>5</v>
      </c>
      <c r="E7387" s="1142">
        <v>5</v>
      </c>
      <c r="F7387" s="1143" t="str">
        <f t="shared" si="230"/>
        <v>04.14.07.05.005</v>
      </c>
      <c r="G7387" s="1144"/>
      <c r="H7387" s="1142" t="s">
        <v>7691</v>
      </c>
      <c r="J7387" s="1142" t="str">
        <f t="shared" si="231"/>
        <v>04.14.07.05.005 Bangunan Air Kotor Saluran Dari Rumah</v>
      </c>
    </row>
    <row r="7388" spans="1:10" x14ac:dyDescent="0.25">
      <c r="A7388" s="1142">
        <v>4</v>
      </c>
      <c r="B7388" s="1142">
        <v>14</v>
      </c>
      <c r="C7388" s="1142">
        <v>7</v>
      </c>
      <c r="D7388" s="1142">
        <v>5</v>
      </c>
      <c r="E7388" s="1142">
        <v>6</v>
      </c>
      <c r="F7388" s="1143" t="str">
        <f t="shared" si="230"/>
        <v>04.14.07.05.006</v>
      </c>
      <c r="G7388" s="1144"/>
      <c r="H7388" s="1142" t="s">
        <v>7692</v>
      </c>
      <c r="J7388" s="1142" t="str">
        <f t="shared" si="231"/>
        <v>04.14.07.05.006 Bangunan Pelengkap Air Kotor Lain-lain</v>
      </c>
    </row>
    <row r="7389" spans="1:10" x14ac:dyDescent="0.25">
      <c r="A7389" s="1142">
        <v>4</v>
      </c>
      <c r="B7389" s="1142">
        <v>14</v>
      </c>
      <c r="C7389" s="1142">
        <v>8</v>
      </c>
      <c r="D7389" s="1142">
        <v>1</v>
      </c>
      <c r="E7389" s="1142">
        <v>1</v>
      </c>
      <c r="F7389" s="1143" t="str">
        <f t="shared" si="230"/>
        <v>04.14.08.01.001</v>
      </c>
      <c r="G7389" s="1144"/>
      <c r="H7389" s="1142" t="s">
        <v>7693</v>
      </c>
      <c r="J7389" s="1142" t="str">
        <f t="shared" si="231"/>
        <v>04.14.08.01.001 Pelabuhan</v>
      </c>
    </row>
    <row r="7390" spans="1:10" x14ac:dyDescent="0.25">
      <c r="A7390" s="1142">
        <v>4</v>
      </c>
      <c r="B7390" s="1142">
        <v>14</v>
      </c>
      <c r="C7390" s="1142">
        <v>8</v>
      </c>
      <c r="D7390" s="1142">
        <v>1</v>
      </c>
      <c r="E7390" s="1142">
        <v>2</v>
      </c>
      <c r="F7390" s="1143" t="str">
        <f t="shared" si="230"/>
        <v>04.14.08.01.002</v>
      </c>
      <c r="G7390" s="1144"/>
      <c r="H7390" s="1142" t="s">
        <v>7019</v>
      </c>
      <c r="J7390" s="1142" t="str">
        <f t="shared" si="231"/>
        <v>04.14.08.01.002 Lain-lain</v>
      </c>
    </row>
    <row r="7391" spans="1:10" x14ac:dyDescent="0.25">
      <c r="A7391" s="1142">
        <v>4</v>
      </c>
      <c r="B7391" s="1142">
        <v>14</v>
      </c>
      <c r="C7391" s="1142">
        <v>8</v>
      </c>
      <c r="D7391" s="1142">
        <v>2</v>
      </c>
      <c r="E7391" s="1142">
        <v>1</v>
      </c>
      <c r="F7391" s="1143" t="str">
        <f t="shared" si="230"/>
        <v>04.14.08.02.001</v>
      </c>
      <c r="G7391" s="1144"/>
      <c r="H7391" s="1142" t="s">
        <v>7694</v>
      </c>
      <c r="J7391" s="1142" t="str">
        <f t="shared" si="231"/>
        <v>04.14.08.02.001 Dermaga</v>
      </c>
    </row>
    <row r="7392" spans="1:10" x14ac:dyDescent="0.25">
      <c r="A7392" s="1142">
        <v>4</v>
      </c>
      <c r="B7392" s="1142">
        <v>14</v>
      </c>
      <c r="C7392" s="1142">
        <v>8</v>
      </c>
      <c r="D7392" s="1142">
        <v>2</v>
      </c>
      <c r="E7392" s="1142">
        <v>2</v>
      </c>
      <c r="F7392" s="1143" t="str">
        <f t="shared" si="230"/>
        <v>04.14.08.02.002</v>
      </c>
      <c r="G7392" s="1144"/>
      <c r="H7392" s="1142" t="s">
        <v>7019</v>
      </c>
      <c r="J7392" s="1142" t="str">
        <f t="shared" si="231"/>
        <v>04.14.08.02.002 Lain-lain</v>
      </c>
    </row>
    <row r="7393" spans="1:10" x14ac:dyDescent="0.25">
      <c r="A7393" s="1142">
        <v>4</v>
      </c>
      <c r="B7393" s="1142">
        <v>15</v>
      </c>
      <c r="C7393" s="1142">
        <v>1</v>
      </c>
      <c r="D7393" s="1142">
        <v>1</v>
      </c>
      <c r="E7393" s="1142">
        <v>1</v>
      </c>
      <c r="F7393" s="1143" t="str">
        <f t="shared" si="230"/>
        <v>04.15.01.01.001</v>
      </c>
      <c r="G7393" s="1144"/>
      <c r="H7393" s="1142" t="s">
        <v>7695</v>
      </c>
      <c r="J7393" s="1142" t="str">
        <f t="shared" si="231"/>
        <v>04.15.01.01.001 Air Muka Tanah Kapasitas Kecil</v>
      </c>
    </row>
    <row r="7394" spans="1:10" x14ac:dyDescent="0.25">
      <c r="A7394" s="1142">
        <v>4</v>
      </c>
      <c r="B7394" s="1142">
        <v>15</v>
      </c>
      <c r="C7394" s="1142">
        <v>1</v>
      </c>
      <c r="D7394" s="1142">
        <v>1</v>
      </c>
      <c r="E7394" s="1142">
        <v>2</v>
      </c>
      <c r="F7394" s="1143" t="str">
        <f t="shared" si="230"/>
        <v>04.15.01.01.002</v>
      </c>
      <c r="G7394" s="1144"/>
      <c r="H7394" s="1142" t="s">
        <v>7696</v>
      </c>
      <c r="J7394" s="1142" t="str">
        <f t="shared" si="231"/>
        <v>04.15.01.01.002 Air Muka Tanah Kapasitas Sedang</v>
      </c>
    </row>
    <row r="7395" spans="1:10" x14ac:dyDescent="0.25">
      <c r="A7395" s="1142">
        <v>4</v>
      </c>
      <c r="B7395" s="1142">
        <v>15</v>
      </c>
      <c r="C7395" s="1142">
        <v>1</v>
      </c>
      <c r="D7395" s="1142">
        <v>1</v>
      </c>
      <c r="E7395" s="1142">
        <v>3</v>
      </c>
      <c r="F7395" s="1143" t="str">
        <f t="shared" si="230"/>
        <v>04.15.01.01.003</v>
      </c>
      <c r="G7395" s="1144"/>
      <c r="H7395" s="1142" t="s">
        <v>7697</v>
      </c>
      <c r="J7395" s="1142" t="str">
        <f t="shared" si="231"/>
        <v>04.15.01.01.003 Air Muka Tanah Kapasitas Besar</v>
      </c>
    </row>
    <row r="7396" spans="1:10" x14ac:dyDescent="0.25">
      <c r="A7396" s="1142">
        <v>4</v>
      </c>
      <c r="B7396" s="1142">
        <v>15</v>
      </c>
      <c r="C7396" s="1142">
        <v>1</v>
      </c>
      <c r="D7396" s="1142">
        <v>1</v>
      </c>
      <c r="E7396" s="1142">
        <v>4</v>
      </c>
      <c r="F7396" s="1143" t="str">
        <f t="shared" si="230"/>
        <v>04.15.01.01.004</v>
      </c>
      <c r="G7396" s="1144"/>
      <c r="H7396" s="1142" t="s">
        <v>7698</v>
      </c>
      <c r="J7396" s="1142" t="str">
        <f t="shared" si="231"/>
        <v>04.15.01.01.004 Air Muka Tanah Lain-lain</v>
      </c>
    </row>
    <row r="7397" spans="1:10" x14ac:dyDescent="0.25">
      <c r="A7397" s="1142">
        <v>4</v>
      </c>
      <c r="B7397" s="1142">
        <v>15</v>
      </c>
      <c r="C7397" s="1142">
        <v>1</v>
      </c>
      <c r="D7397" s="1142">
        <v>2</v>
      </c>
      <c r="E7397" s="1142">
        <v>1</v>
      </c>
      <c r="F7397" s="1143" t="str">
        <f t="shared" si="230"/>
        <v>04.15.01.02.001</v>
      </c>
      <c r="G7397" s="1144"/>
      <c r="H7397" s="1142" t="s">
        <v>7699</v>
      </c>
      <c r="J7397" s="1142" t="str">
        <f t="shared" si="231"/>
        <v>04.15.01.02.001 Air Sumber Kapasitas Kecil</v>
      </c>
    </row>
    <row r="7398" spans="1:10" x14ac:dyDescent="0.25">
      <c r="A7398" s="1142">
        <v>4</v>
      </c>
      <c r="B7398" s="1142">
        <v>15</v>
      </c>
      <c r="C7398" s="1142">
        <v>1</v>
      </c>
      <c r="D7398" s="1142">
        <v>2</v>
      </c>
      <c r="E7398" s="1142">
        <v>2</v>
      </c>
      <c r="F7398" s="1143" t="str">
        <f t="shared" si="230"/>
        <v>04.15.01.02.002</v>
      </c>
      <c r="G7398" s="1144"/>
      <c r="H7398" s="1142" t="s">
        <v>7700</v>
      </c>
      <c r="J7398" s="1142" t="str">
        <f t="shared" si="231"/>
        <v>04.15.01.02.002 Air Sumber Kapasitas Sedang</v>
      </c>
    </row>
    <row r="7399" spans="1:10" x14ac:dyDescent="0.25">
      <c r="A7399" s="1142">
        <v>4</v>
      </c>
      <c r="B7399" s="1142">
        <v>15</v>
      </c>
      <c r="C7399" s="1142">
        <v>1</v>
      </c>
      <c r="D7399" s="1142">
        <v>2</v>
      </c>
      <c r="E7399" s="1142">
        <v>3</v>
      </c>
      <c r="F7399" s="1143" t="str">
        <f t="shared" si="230"/>
        <v>04.15.01.02.003</v>
      </c>
      <c r="G7399" s="1144"/>
      <c r="H7399" s="1142" t="s">
        <v>7701</v>
      </c>
      <c r="J7399" s="1142" t="str">
        <f t="shared" si="231"/>
        <v>04.15.01.02.003 Air Sumber Kapasitas Besar</v>
      </c>
    </row>
    <row r="7400" spans="1:10" x14ac:dyDescent="0.25">
      <c r="A7400" s="1142">
        <v>4</v>
      </c>
      <c r="B7400" s="1142">
        <v>15</v>
      </c>
      <c r="C7400" s="1142">
        <v>1</v>
      </c>
      <c r="D7400" s="1142">
        <v>2</v>
      </c>
      <c r="E7400" s="1142">
        <v>4</v>
      </c>
      <c r="F7400" s="1143" t="str">
        <f t="shared" si="230"/>
        <v>04.15.01.02.004</v>
      </c>
      <c r="G7400" s="1144"/>
      <c r="H7400" s="1142" t="s">
        <v>7702</v>
      </c>
      <c r="J7400" s="1142" t="str">
        <f t="shared" si="231"/>
        <v>04.15.01.02.004 Air Sumber/Mata Air Lain-lain</v>
      </c>
    </row>
    <row r="7401" spans="1:10" x14ac:dyDescent="0.25">
      <c r="A7401" s="1142">
        <v>4</v>
      </c>
      <c r="B7401" s="1142">
        <v>15</v>
      </c>
      <c r="C7401" s="1142">
        <v>1</v>
      </c>
      <c r="D7401" s="1142">
        <v>3</v>
      </c>
      <c r="E7401" s="1142">
        <v>1</v>
      </c>
      <c r="F7401" s="1143" t="str">
        <f t="shared" si="230"/>
        <v>04.15.01.03.001</v>
      </c>
      <c r="G7401" s="1144"/>
      <c r="H7401" s="1142" t="s">
        <v>7703</v>
      </c>
      <c r="J7401" s="1142" t="str">
        <f t="shared" si="231"/>
        <v>04.15.01.03.001 Air Tanah Dalam Kapasitas Kecil</v>
      </c>
    </row>
    <row r="7402" spans="1:10" x14ac:dyDescent="0.25">
      <c r="A7402" s="1142">
        <v>4</v>
      </c>
      <c r="B7402" s="1142">
        <v>15</v>
      </c>
      <c r="C7402" s="1142">
        <v>1</v>
      </c>
      <c r="D7402" s="1142">
        <v>3</v>
      </c>
      <c r="E7402" s="1142">
        <v>2</v>
      </c>
      <c r="F7402" s="1143" t="str">
        <f t="shared" si="230"/>
        <v>04.15.01.03.002</v>
      </c>
      <c r="G7402" s="1144"/>
      <c r="H7402" s="1142" t="s">
        <v>7704</v>
      </c>
      <c r="J7402" s="1142" t="str">
        <f t="shared" si="231"/>
        <v>04.15.01.03.002 Air Tanah Dalam Kapasitas Sedang</v>
      </c>
    </row>
    <row r="7403" spans="1:10" x14ac:dyDescent="0.25">
      <c r="A7403" s="1142">
        <v>4</v>
      </c>
      <c r="B7403" s="1142">
        <v>15</v>
      </c>
      <c r="C7403" s="1142">
        <v>1</v>
      </c>
      <c r="D7403" s="1142">
        <v>3</v>
      </c>
      <c r="E7403" s="1142">
        <v>3</v>
      </c>
      <c r="F7403" s="1143" t="str">
        <f t="shared" si="230"/>
        <v>04.15.01.03.003</v>
      </c>
      <c r="G7403" s="1144"/>
      <c r="H7403" s="1142" t="s">
        <v>7705</v>
      </c>
      <c r="J7403" s="1142" t="str">
        <f t="shared" si="231"/>
        <v>04.15.01.03.003 Air Tanah Dalam Kapasitas Besar</v>
      </c>
    </row>
    <row r="7404" spans="1:10" x14ac:dyDescent="0.25">
      <c r="A7404" s="1142">
        <v>4</v>
      </c>
      <c r="B7404" s="1142">
        <v>15</v>
      </c>
      <c r="C7404" s="1142">
        <v>1</v>
      </c>
      <c r="D7404" s="1142">
        <v>3</v>
      </c>
      <c r="E7404" s="1142">
        <v>4</v>
      </c>
      <c r="F7404" s="1143" t="str">
        <f t="shared" si="230"/>
        <v>04.15.01.03.004</v>
      </c>
      <c r="G7404" s="1144"/>
      <c r="H7404" s="1142" t="s">
        <v>7706</v>
      </c>
      <c r="J7404" s="1142" t="str">
        <f t="shared" si="231"/>
        <v>04.15.01.03.004 Air Tanah Dalam Lain-lain</v>
      </c>
    </row>
    <row r="7405" spans="1:10" x14ac:dyDescent="0.25">
      <c r="A7405" s="1142">
        <v>4</v>
      </c>
      <c r="B7405" s="1142">
        <v>15</v>
      </c>
      <c r="C7405" s="1142">
        <v>1</v>
      </c>
      <c r="D7405" s="1142">
        <v>4</v>
      </c>
      <c r="E7405" s="1142">
        <v>1</v>
      </c>
      <c r="F7405" s="1143" t="str">
        <f t="shared" si="230"/>
        <v>04.15.01.04.001</v>
      </c>
      <c r="G7405" s="1144"/>
      <c r="H7405" s="1142" t="s">
        <v>7707</v>
      </c>
      <c r="J7405" s="1142" t="str">
        <f t="shared" si="231"/>
        <v>04.15.01.04.001 Instalasi Air Tanah Dangkal Kapasitas Kecil</v>
      </c>
    </row>
    <row r="7406" spans="1:10" x14ac:dyDescent="0.25">
      <c r="A7406" s="1142">
        <v>4</v>
      </c>
      <c r="B7406" s="1142">
        <v>15</v>
      </c>
      <c r="C7406" s="1142">
        <v>1</v>
      </c>
      <c r="D7406" s="1142">
        <v>4</v>
      </c>
      <c r="E7406" s="1142">
        <v>2</v>
      </c>
      <c r="F7406" s="1143" t="str">
        <f t="shared" si="230"/>
        <v>04.15.01.04.002</v>
      </c>
      <c r="G7406" s="1144"/>
      <c r="H7406" s="1142" t="s">
        <v>7708</v>
      </c>
      <c r="J7406" s="1142" t="str">
        <f t="shared" si="231"/>
        <v>04.15.01.04.002 Instalasi Air Tanah Dangkal Kapasitas Sedang</v>
      </c>
    </row>
    <row r="7407" spans="1:10" x14ac:dyDescent="0.25">
      <c r="A7407" s="1142">
        <v>4</v>
      </c>
      <c r="B7407" s="1142">
        <v>15</v>
      </c>
      <c r="C7407" s="1142">
        <v>1</v>
      </c>
      <c r="D7407" s="1142">
        <v>4</v>
      </c>
      <c r="E7407" s="1142">
        <v>3</v>
      </c>
      <c r="F7407" s="1143" t="str">
        <f t="shared" si="230"/>
        <v>04.15.01.04.003</v>
      </c>
      <c r="G7407" s="1144"/>
      <c r="H7407" s="1142" t="s">
        <v>7709</v>
      </c>
      <c r="J7407" s="1142" t="str">
        <f t="shared" si="231"/>
        <v>04.15.01.04.003 Instalasi Air Tanah Dangkal Kapasitas Besar</v>
      </c>
    </row>
    <row r="7408" spans="1:10" x14ac:dyDescent="0.25">
      <c r="A7408" s="1142">
        <v>4</v>
      </c>
      <c r="B7408" s="1142">
        <v>15</v>
      </c>
      <c r="C7408" s="1142">
        <v>1</v>
      </c>
      <c r="D7408" s="1142">
        <v>4</v>
      </c>
      <c r="E7408" s="1142">
        <v>4</v>
      </c>
      <c r="F7408" s="1143" t="str">
        <f t="shared" si="230"/>
        <v>04.15.01.04.004</v>
      </c>
      <c r="G7408" s="1144"/>
      <c r="H7408" s="1142" t="s">
        <v>7710</v>
      </c>
      <c r="J7408" s="1142" t="str">
        <f t="shared" si="231"/>
        <v>04.15.01.04.004 Instalasi Air Tanah Dangkal Lain-lain</v>
      </c>
    </row>
    <row r="7409" spans="1:10" x14ac:dyDescent="0.25">
      <c r="A7409" s="1142">
        <v>4</v>
      </c>
      <c r="B7409" s="1142">
        <v>15</v>
      </c>
      <c r="C7409" s="1142">
        <v>1</v>
      </c>
      <c r="D7409" s="1142">
        <v>5</v>
      </c>
      <c r="E7409" s="1142">
        <v>1</v>
      </c>
      <c r="F7409" s="1143" t="str">
        <f t="shared" si="230"/>
        <v>04.15.01.05.001</v>
      </c>
      <c r="G7409" s="1144"/>
      <c r="H7409" s="1142" t="s">
        <v>7711</v>
      </c>
      <c r="J7409" s="1142" t="str">
        <f t="shared" si="231"/>
        <v>04.15.01.05.001 Sistem Pengolahan Air Sederhana (Sipas)</v>
      </c>
    </row>
    <row r="7410" spans="1:10" x14ac:dyDescent="0.25">
      <c r="A7410" s="1142">
        <v>4</v>
      </c>
      <c r="B7410" s="1142">
        <v>15</v>
      </c>
      <c r="C7410" s="1142">
        <v>1</v>
      </c>
      <c r="D7410" s="1142">
        <v>5</v>
      </c>
      <c r="E7410" s="1142">
        <v>2</v>
      </c>
      <c r="F7410" s="1143" t="str">
        <f t="shared" si="230"/>
        <v>04.15.01.05.002</v>
      </c>
      <c r="G7410" s="1144"/>
      <c r="H7410" s="1142" t="s">
        <v>7712</v>
      </c>
      <c r="J7410" s="1142" t="str">
        <f t="shared" si="231"/>
        <v>04.15.01.05.002 Jaringan Rumah Tangga (Jarut)</v>
      </c>
    </row>
    <row r="7411" spans="1:10" x14ac:dyDescent="0.25">
      <c r="A7411" s="1142">
        <v>4</v>
      </c>
      <c r="B7411" s="1142">
        <v>15</v>
      </c>
      <c r="C7411" s="1142">
        <v>1</v>
      </c>
      <c r="D7411" s="1142">
        <v>5</v>
      </c>
      <c r="E7411" s="1142">
        <v>3</v>
      </c>
      <c r="F7411" s="1143" t="str">
        <f t="shared" si="230"/>
        <v>04.15.01.05.003</v>
      </c>
      <c r="G7411" s="1144"/>
      <c r="H7411" s="1142" t="s">
        <v>7713</v>
      </c>
      <c r="J7411" s="1142" t="str">
        <f t="shared" si="231"/>
        <v>04.15.01.05.003 Penampungan Air Hujan (PAM)</v>
      </c>
    </row>
    <row r="7412" spans="1:10" x14ac:dyDescent="0.25">
      <c r="A7412" s="1142">
        <v>4</v>
      </c>
      <c r="B7412" s="1142">
        <v>15</v>
      </c>
      <c r="C7412" s="1142">
        <v>1</v>
      </c>
      <c r="D7412" s="1142">
        <v>5</v>
      </c>
      <c r="E7412" s="1142">
        <v>4</v>
      </c>
      <c r="F7412" s="1143" t="str">
        <f t="shared" si="230"/>
        <v>04.15.01.05.004</v>
      </c>
      <c r="G7412" s="1144"/>
      <c r="H7412" s="1142" t="s">
        <v>7714</v>
      </c>
      <c r="J7412" s="1142" t="str">
        <f t="shared" si="231"/>
        <v>04.15.01.05.004 Sumur Gali (SGL)</v>
      </c>
    </row>
    <row r="7413" spans="1:10" x14ac:dyDescent="0.25">
      <c r="A7413" s="1142">
        <v>4</v>
      </c>
      <c r="B7413" s="1142">
        <v>15</v>
      </c>
      <c r="C7413" s="1142">
        <v>1</v>
      </c>
      <c r="D7413" s="1142">
        <v>5</v>
      </c>
      <c r="E7413" s="1142">
        <v>5</v>
      </c>
      <c r="F7413" s="1143" t="str">
        <f t="shared" si="230"/>
        <v>04.15.01.05.005</v>
      </c>
      <c r="G7413" s="1144"/>
      <c r="H7413" s="1142" t="s">
        <v>7715</v>
      </c>
      <c r="J7413" s="1142" t="str">
        <f t="shared" si="231"/>
        <v>04.15.01.05.005 Instalasi Air Bersih Lain-lain</v>
      </c>
    </row>
    <row r="7414" spans="1:10" x14ac:dyDescent="0.25">
      <c r="A7414" s="1142">
        <v>4</v>
      </c>
      <c r="B7414" s="1142">
        <v>15</v>
      </c>
      <c r="C7414" s="1142">
        <v>2</v>
      </c>
      <c r="D7414" s="1142">
        <v>1</v>
      </c>
      <c r="E7414" s="1142">
        <v>1</v>
      </c>
      <c r="F7414" s="1143" t="str">
        <f t="shared" si="230"/>
        <v>04.15.02.01.001</v>
      </c>
      <c r="G7414" s="1144"/>
      <c r="H7414" s="1142" t="s">
        <v>7716</v>
      </c>
      <c r="J7414" s="1142" t="str">
        <f t="shared" si="231"/>
        <v>04.15.02.01.001 Instalasi Air Buangan Domestik Kapasitas Kecil</v>
      </c>
    </row>
    <row r="7415" spans="1:10" x14ac:dyDescent="0.25">
      <c r="A7415" s="1142">
        <v>4</v>
      </c>
      <c r="B7415" s="1142">
        <v>15</v>
      </c>
      <c r="C7415" s="1142">
        <v>2</v>
      </c>
      <c r="D7415" s="1142">
        <v>1</v>
      </c>
      <c r="E7415" s="1142">
        <v>2</v>
      </c>
      <c r="F7415" s="1143" t="str">
        <f t="shared" si="230"/>
        <v>04.15.02.01.002</v>
      </c>
      <c r="G7415" s="1144"/>
      <c r="H7415" s="1142" t="s">
        <v>7717</v>
      </c>
      <c r="J7415" s="1142" t="str">
        <f t="shared" si="231"/>
        <v>04.15.02.01.002 Instalasi Air Buangan Domestik Kapasitas Sedang</v>
      </c>
    </row>
    <row r="7416" spans="1:10" x14ac:dyDescent="0.25">
      <c r="A7416" s="1142">
        <v>4</v>
      </c>
      <c r="B7416" s="1142">
        <v>15</v>
      </c>
      <c r="C7416" s="1142">
        <v>2</v>
      </c>
      <c r="D7416" s="1142">
        <v>1</v>
      </c>
      <c r="E7416" s="1142">
        <v>3</v>
      </c>
      <c r="F7416" s="1143" t="str">
        <f t="shared" si="230"/>
        <v>04.15.02.01.003</v>
      </c>
      <c r="G7416" s="1144"/>
      <c r="H7416" s="1142" t="s">
        <v>7718</v>
      </c>
      <c r="J7416" s="1142" t="str">
        <f t="shared" si="231"/>
        <v>04.15.02.01.003 Instalasi Air Buangan Domestik Kapasitas Besar</v>
      </c>
    </row>
    <row r="7417" spans="1:10" x14ac:dyDescent="0.25">
      <c r="A7417" s="1142">
        <v>4</v>
      </c>
      <c r="B7417" s="1142">
        <v>15</v>
      </c>
      <c r="C7417" s="1142">
        <v>2</v>
      </c>
      <c r="D7417" s="1142">
        <v>1</v>
      </c>
      <c r="E7417" s="1142">
        <v>4</v>
      </c>
      <c r="F7417" s="1143" t="str">
        <f t="shared" si="230"/>
        <v>04.15.02.01.004</v>
      </c>
      <c r="G7417" s="1144"/>
      <c r="H7417" s="1142" t="s">
        <v>7719</v>
      </c>
      <c r="J7417" s="1142" t="str">
        <f t="shared" si="231"/>
        <v>04.15.02.01.004 Instalasi Air Kotor Lain-lain</v>
      </c>
    </row>
    <row r="7418" spans="1:10" x14ac:dyDescent="0.25">
      <c r="A7418" s="1142">
        <v>4</v>
      </c>
      <c r="B7418" s="1142">
        <v>15</v>
      </c>
      <c r="C7418" s="1142">
        <v>2</v>
      </c>
      <c r="D7418" s="1142">
        <v>2</v>
      </c>
      <c r="E7418" s="1142">
        <v>1</v>
      </c>
      <c r="F7418" s="1143" t="str">
        <f t="shared" si="230"/>
        <v>04.15.02.02.001</v>
      </c>
      <c r="G7418" s="1144"/>
      <c r="H7418" s="1142" t="s">
        <v>7720</v>
      </c>
      <c r="J7418" s="1142" t="str">
        <f t="shared" si="231"/>
        <v>04.15.02.02.001 Instalasi Air Buangan Industri Kapasitas Kecil</v>
      </c>
    </row>
    <row r="7419" spans="1:10" x14ac:dyDescent="0.25">
      <c r="A7419" s="1142">
        <v>4</v>
      </c>
      <c r="B7419" s="1142">
        <v>15</v>
      </c>
      <c r="C7419" s="1142">
        <v>2</v>
      </c>
      <c r="D7419" s="1142">
        <v>2</v>
      </c>
      <c r="E7419" s="1142">
        <v>2</v>
      </c>
      <c r="F7419" s="1143" t="str">
        <f t="shared" si="230"/>
        <v>04.15.02.02.002</v>
      </c>
      <c r="G7419" s="1144"/>
      <c r="H7419" s="1142" t="s">
        <v>7721</v>
      </c>
      <c r="J7419" s="1142" t="str">
        <f t="shared" si="231"/>
        <v>04.15.02.02.002 Instalasi Air Buangan Industri Kapasitas Sedang</v>
      </c>
    </row>
    <row r="7420" spans="1:10" x14ac:dyDescent="0.25">
      <c r="A7420" s="1142">
        <v>4</v>
      </c>
      <c r="B7420" s="1142">
        <v>15</v>
      </c>
      <c r="C7420" s="1142">
        <v>2</v>
      </c>
      <c r="D7420" s="1142">
        <v>2</v>
      </c>
      <c r="E7420" s="1142">
        <v>3</v>
      </c>
      <c r="F7420" s="1143" t="str">
        <f t="shared" si="230"/>
        <v>04.15.02.02.003</v>
      </c>
      <c r="G7420" s="1144"/>
      <c r="H7420" s="1142" t="s">
        <v>7722</v>
      </c>
      <c r="J7420" s="1142" t="str">
        <f t="shared" si="231"/>
        <v>04.15.02.02.003 Instalasi Air Buangan Industri Kapasitas Besar</v>
      </c>
    </row>
    <row r="7421" spans="1:10" x14ac:dyDescent="0.25">
      <c r="A7421" s="1142">
        <v>4</v>
      </c>
      <c r="B7421" s="1142">
        <v>15</v>
      </c>
      <c r="C7421" s="1142">
        <v>2</v>
      </c>
      <c r="D7421" s="1142">
        <v>2</v>
      </c>
      <c r="E7421" s="1142">
        <v>4</v>
      </c>
      <c r="F7421" s="1143" t="str">
        <f t="shared" si="230"/>
        <v>04.15.02.02.004</v>
      </c>
      <c r="G7421" s="1144"/>
      <c r="H7421" s="1142" t="s">
        <v>7723</v>
      </c>
      <c r="J7421" s="1142" t="str">
        <f t="shared" si="231"/>
        <v>04.15.02.02.004 Instalasi Air Buangan Industri Lain-lain</v>
      </c>
    </row>
    <row r="7422" spans="1:10" x14ac:dyDescent="0.25">
      <c r="A7422" s="1142">
        <v>4</v>
      </c>
      <c r="B7422" s="1142">
        <v>15</v>
      </c>
      <c r="C7422" s="1142">
        <v>2</v>
      </c>
      <c r="D7422" s="1142">
        <v>3</v>
      </c>
      <c r="E7422" s="1142">
        <v>1</v>
      </c>
      <c r="F7422" s="1143" t="str">
        <f t="shared" si="230"/>
        <v>04.15.02.03.001</v>
      </c>
      <c r="G7422" s="1144"/>
      <c r="H7422" s="1142" t="s">
        <v>7724</v>
      </c>
      <c r="J7422" s="1142" t="str">
        <f t="shared" si="231"/>
        <v>04.15.02.03.001 Instalasi Air Buangan Pertanian Kapasitas Kecil</v>
      </c>
    </row>
    <row r="7423" spans="1:10" x14ac:dyDescent="0.25">
      <c r="A7423" s="1142">
        <v>4</v>
      </c>
      <c r="B7423" s="1142">
        <v>15</v>
      </c>
      <c r="C7423" s="1142">
        <v>2</v>
      </c>
      <c r="D7423" s="1142">
        <v>3</v>
      </c>
      <c r="E7423" s="1142">
        <v>2</v>
      </c>
      <c r="F7423" s="1143" t="str">
        <f t="shared" si="230"/>
        <v>04.15.02.03.002</v>
      </c>
      <c r="G7423" s="1144"/>
      <c r="H7423" s="1142" t="s">
        <v>7725</v>
      </c>
      <c r="J7423" s="1142" t="str">
        <f t="shared" si="231"/>
        <v>04.15.02.03.002 Instalasi Air Buangan Pertanian Kapasitas Sedang</v>
      </c>
    </row>
    <row r="7424" spans="1:10" x14ac:dyDescent="0.25">
      <c r="A7424" s="1142">
        <v>4</v>
      </c>
      <c r="B7424" s="1142">
        <v>15</v>
      </c>
      <c r="C7424" s="1142">
        <v>2</v>
      </c>
      <c r="D7424" s="1142">
        <v>3</v>
      </c>
      <c r="E7424" s="1142">
        <v>3</v>
      </c>
      <c r="F7424" s="1143" t="str">
        <f t="shared" si="230"/>
        <v>04.15.02.03.003</v>
      </c>
      <c r="G7424" s="1144"/>
      <c r="H7424" s="1142" t="s">
        <v>7726</v>
      </c>
      <c r="J7424" s="1142" t="str">
        <f t="shared" si="231"/>
        <v>04.15.02.03.003 Instalasi Air Buangan Pertanian Kapasitas Besar</v>
      </c>
    </row>
    <row r="7425" spans="1:10" x14ac:dyDescent="0.25">
      <c r="A7425" s="1142">
        <v>4</v>
      </c>
      <c r="B7425" s="1142">
        <v>15</v>
      </c>
      <c r="C7425" s="1142">
        <v>2</v>
      </c>
      <c r="D7425" s="1142">
        <v>3</v>
      </c>
      <c r="E7425" s="1142">
        <v>4</v>
      </c>
      <c r="F7425" s="1143" t="str">
        <f t="shared" si="230"/>
        <v>04.15.02.03.004</v>
      </c>
      <c r="G7425" s="1144"/>
      <c r="H7425" s="1142" t="s">
        <v>7727</v>
      </c>
      <c r="J7425" s="1142" t="str">
        <f t="shared" si="231"/>
        <v>04.15.02.03.004 Instalasi Air Buangan Pertanian Lain-lain</v>
      </c>
    </row>
    <row r="7426" spans="1:10" x14ac:dyDescent="0.25">
      <c r="A7426" s="1142">
        <v>4</v>
      </c>
      <c r="B7426" s="1142">
        <v>15</v>
      </c>
      <c r="C7426" s="1142">
        <v>3</v>
      </c>
      <c r="D7426" s="1142">
        <v>1</v>
      </c>
      <c r="E7426" s="1142">
        <v>1</v>
      </c>
      <c r="F7426" s="1143" t="str">
        <f t="shared" si="230"/>
        <v>04.15.03.01.001</v>
      </c>
      <c r="G7426" s="1144"/>
      <c r="H7426" s="1142" t="s">
        <v>7728</v>
      </c>
      <c r="J7426" s="1142" t="str">
        <f t="shared" si="231"/>
        <v>04.15.03.01.001 Instalasi Pengolahan Sampah Organik Sistem Pembaka</v>
      </c>
    </row>
    <row r="7427" spans="1:10" x14ac:dyDescent="0.25">
      <c r="A7427" s="1142">
        <v>4</v>
      </c>
      <c r="B7427" s="1142">
        <v>15</v>
      </c>
      <c r="C7427" s="1142">
        <v>3</v>
      </c>
      <c r="D7427" s="1142">
        <v>1</v>
      </c>
      <c r="E7427" s="1142">
        <v>2</v>
      </c>
      <c r="F7427" s="1143" t="str">
        <f t="shared" si="230"/>
        <v>04.15.03.01.002</v>
      </c>
      <c r="G7427" s="1144"/>
      <c r="H7427" s="1142" t="s">
        <v>7729</v>
      </c>
      <c r="J7427" s="1142" t="str">
        <f t="shared" si="231"/>
        <v>04.15.03.01.002 Instalasi Pengolahan Sampah Organik Sistem Kompos</v>
      </c>
    </row>
    <row r="7428" spans="1:10" x14ac:dyDescent="0.25">
      <c r="A7428" s="1142">
        <v>4</v>
      </c>
      <c r="B7428" s="1142">
        <v>15</v>
      </c>
      <c r="C7428" s="1142">
        <v>3</v>
      </c>
      <c r="D7428" s="1142">
        <v>1</v>
      </c>
      <c r="E7428" s="1142">
        <v>3</v>
      </c>
      <c r="F7428" s="1143" t="str">
        <f t="shared" ref="F7428:F7491" si="232">IF(A7428&lt;&gt;"",RIGHT("0"&amp;A7428,2)&amp;"."&amp;RIGHT("0"&amp;B7428,2)&amp;"."&amp;RIGHT("0"&amp;C7428,2)&amp;"."&amp;RIGHT("0"&amp;D7428,2)&amp;"."&amp;IF(LEN(E7428)&lt;3,RIGHT("00"&amp;E7428,3),E7428),"")</f>
        <v>04.15.03.01.003</v>
      </c>
      <c r="G7428" s="1144"/>
      <c r="H7428" s="1142" t="s">
        <v>7730</v>
      </c>
      <c r="J7428" s="1142" t="str">
        <f t="shared" ref="J7428:J7491" si="233">F7428&amp;" "&amp;H7428</f>
        <v>04.15.03.01.003 Instalasi Pengolahan Sampah Organik Sistem Penimbu</v>
      </c>
    </row>
    <row r="7429" spans="1:10" x14ac:dyDescent="0.25">
      <c r="A7429" s="1142">
        <v>4</v>
      </c>
      <c r="B7429" s="1142">
        <v>15</v>
      </c>
      <c r="C7429" s="1142">
        <v>3</v>
      </c>
      <c r="D7429" s="1142">
        <v>1</v>
      </c>
      <c r="E7429" s="1142">
        <v>4</v>
      </c>
      <c r="F7429" s="1143" t="str">
        <f t="shared" si="232"/>
        <v>04.15.03.01.004</v>
      </c>
      <c r="G7429" s="1144"/>
      <c r="H7429" s="1142" t="s">
        <v>7731</v>
      </c>
      <c r="J7429" s="1142" t="str">
        <f t="shared" si="233"/>
        <v>04.15.03.01.004 Instalasi Pengolahan Sampah Organik Lain-lain</v>
      </c>
    </row>
    <row r="7430" spans="1:10" x14ac:dyDescent="0.25">
      <c r="A7430" s="1142">
        <v>4</v>
      </c>
      <c r="B7430" s="1142">
        <v>15</v>
      </c>
      <c r="C7430" s="1142">
        <v>3</v>
      </c>
      <c r="D7430" s="1142">
        <v>2</v>
      </c>
      <c r="E7430" s="1142">
        <v>1</v>
      </c>
      <c r="F7430" s="1143" t="str">
        <f t="shared" si="232"/>
        <v>04.15.03.02.001</v>
      </c>
      <c r="G7430" s="1144"/>
      <c r="H7430" s="1142" t="s">
        <v>7732</v>
      </c>
      <c r="J7430" s="1142" t="str">
        <f t="shared" si="233"/>
        <v>04.15.03.02.001 Instalasi Pengolahan Sampah Non Organik Daur Ulang</v>
      </c>
    </row>
    <row r="7431" spans="1:10" x14ac:dyDescent="0.25">
      <c r="A7431" s="1142">
        <v>4</v>
      </c>
      <c r="B7431" s="1142">
        <v>15</v>
      </c>
      <c r="C7431" s="1142">
        <v>3</v>
      </c>
      <c r="D7431" s="1142">
        <v>2</v>
      </c>
      <c r="E7431" s="1142">
        <v>2</v>
      </c>
      <c r="F7431" s="1143" t="str">
        <f t="shared" si="232"/>
        <v>04.15.03.02.002</v>
      </c>
      <c r="G7431" s="1144"/>
      <c r="H7431" s="1142" t="s">
        <v>7732</v>
      </c>
      <c r="J7431" s="1142" t="str">
        <f t="shared" si="233"/>
        <v>04.15.03.02.002 Instalasi Pengolahan Sampah Non Organik Daur Ulang</v>
      </c>
    </row>
    <row r="7432" spans="1:10" x14ac:dyDescent="0.25">
      <c r="A7432" s="1142">
        <v>4</v>
      </c>
      <c r="B7432" s="1142">
        <v>15</v>
      </c>
      <c r="C7432" s="1142">
        <v>3</v>
      </c>
      <c r="D7432" s="1142">
        <v>2</v>
      </c>
      <c r="E7432" s="1142">
        <v>3</v>
      </c>
      <c r="F7432" s="1143" t="str">
        <f t="shared" si="232"/>
        <v>04.15.03.02.003</v>
      </c>
      <c r="G7432" s="1144"/>
      <c r="H7432" s="1142" t="s">
        <v>7733</v>
      </c>
      <c r="J7432" s="1142" t="str">
        <f t="shared" si="233"/>
        <v>04.15.03.02.003 Instalasi Pengolahan Sampah Non Organik Lain-lain</v>
      </c>
    </row>
    <row r="7433" spans="1:10" x14ac:dyDescent="0.25">
      <c r="A7433" s="1142">
        <v>4</v>
      </c>
      <c r="B7433" s="1142">
        <v>15</v>
      </c>
      <c r="C7433" s="1142">
        <v>4</v>
      </c>
      <c r="D7433" s="1142">
        <v>1</v>
      </c>
      <c r="E7433" s="1142">
        <v>1</v>
      </c>
      <c r="F7433" s="1143" t="str">
        <f t="shared" si="232"/>
        <v>04.15.04.01.001</v>
      </c>
      <c r="G7433" s="1144"/>
      <c r="H7433" s="1142" t="s">
        <v>7734</v>
      </c>
      <c r="J7433" s="1142" t="str">
        <f t="shared" si="233"/>
        <v>04.15.04.01.001 Pengawetan Kayu</v>
      </c>
    </row>
    <row r="7434" spans="1:10" x14ac:dyDescent="0.25">
      <c r="A7434" s="1142">
        <v>4</v>
      </c>
      <c r="B7434" s="1142">
        <v>15</v>
      </c>
      <c r="C7434" s="1142">
        <v>4</v>
      </c>
      <c r="D7434" s="1142">
        <v>1</v>
      </c>
      <c r="E7434" s="1142">
        <v>2</v>
      </c>
      <c r="F7434" s="1143" t="str">
        <f t="shared" si="232"/>
        <v>04.15.04.01.002</v>
      </c>
      <c r="G7434" s="1144"/>
      <c r="H7434" s="1142" t="s">
        <v>7735</v>
      </c>
      <c r="J7434" s="1142" t="str">
        <f t="shared" si="233"/>
        <v>04.15.04.01.002 Pengeringan Kayu</v>
      </c>
    </row>
    <row r="7435" spans="1:10" x14ac:dyDescent="0.25">
      <c r="A7435" s="1142">
        <v>4</v>
      </c>
      <c r="B7435" s="1142">
        <v>15</v>
      </c>
      <c r="C7435" s="1142">
        <v>4</v>
      </c>
      <c r="D7435" s="1142">
        <v>1</v>
      </c>
      <c r="E7435" s="1142">
        <v>3</v>
      </c>
      <c r="F7435" s="1143" t="str">
        <f t="shared" si="232"/>
        <v>04.15.04.01.003</v>
      </c>
      <c r="G7435" s="1144"/>
      <c r="H7435" s="1142" t="s">
        <v>7736</v>
      </c>
      <c r="J7435" s="1142" t="str">
        <f t="shared" si="233"/>
        <v>04.15.04.01.003 Pengerjaan Kayu</v>
      </c>
    </row>
    <row r="7436" spans="1:10" x14ac:dyDescent="0.25">
      <c r="A7436" s="1142">
        <v>4</v>
      </c>
      <c r="B7436" s="1142">
        <v>15</v>
      </c>
      <c r="C7436" s="1142">
        <v>4</v>
      </c>
      <c r="D7436" s="1142">
        <v>1</v>
      </c>
      <c r="E7436" s="1142">
        <v>4</v>
      </c>
      <c r="F7436" s="1143" t="str">
        <f t="shared" si="232"/>
        <v>04.15.04.01.004</v>
      </c>
      <c r="G7436" s="1144"/>
      <c r="H7436" s="1142" t="s">
        <v>7737</v>
      </c>
      <c r="J7436" s="1142" t="str">
        <f t="shared" si="233"/>
        <v>04.15.04.01.004 Pengkapuran</v>
      </c>
    </row>
    <row r="7437" spans="1:10" x14ac:dyDescent="0.25">
      <c r="A7437" s="1142">
        <v>4</v>
      </c>
      <c r="B7437" s="1142">
        <v>15</v>
      </c>
      <c r="C7437" s="1142">
        <v>4</v>
      </c>
      <c r="D7437" s="1142">
        <v>1</v>
      </c>
      <c r="E7437" s="1142">
        <v>5</v>
      </c>
      <c r="F7437" s="1143" t="str">
        <f t="shared" si="232"/>
        <v>04.15.04.01.005</v>
      </c>
      <c r="G7437" s="1144"/>
      <c r="H7437" s="1142" t="s">
        <v>7738</v>
      </c>
      <c r="J7437" s="1142" t="str">
        <f t="shared" si="233"/>
        <v>04.15.04.01.005 Pembuatan Batu Cetak</v>
      </c>
    </row>
    <row r="7438" spans="1:10" x14ac:dyDescent="0.25">
      <c r="A7438" s="1142">
        <v>4</v>
      </c>
      <c r="B7438" s="1142">
        <v>15</v>
      </c>
      <c r="C7438" s="1142">
        <v>4</v>
      </c>
      <c r="D7438" s="1142">
        <v>1</v>
      </c>
      <c r="E7438" s="1142">
        <v>6</v>
      </c>
      <c r="F7438" s="1143" t="str">
        <f t="shared" si="232"/>
        <v>04.15.04.01.006</v>
      </c>
      <c r="G7438" s="1144"/>
      <c r="H7438" s="1142" t="s">
        <v>7739</v>
      </c>
      <c r="J7438" s="1142" t="str">
        <f t="shared" si="233"/>
        <v>04.15.04.01.006 PEmbuatan Aggregate</v>
      </c>
    </row>
    <row r="7439" spans="1:10" x14ac:dyDescent="0.25">
      <c r="A7439" s="1142">
        <v>4</v>
      </c>
      <c r="B7439" s="1142">
        <v>15</v>
      </c>
      <c r="C7439" s="1142">
        <v>4</v>
      </c>
      <c r="D7439" s="1142">
        <v>1</v>
      </c>
      <c r="E7439" s="1142">
        <v>7</v>
      </c>
      <c r="F7439" s="1143" t="str">
        <f t="shared" si="232"/>
        <v>04.15.04.01.007</v>
      </c>
      <c r="G7439" s="1144"/>
      <c r="H7439" s="1142" t="s">
        <v>7740</v>
      </c>
      <c r="J7439" s="1142" t="str">
        <f t="shared" si="233"/>
        <v>04.15.04.01.007 Instalasi Pengolahan Bahan Bangunan Lain-lain</v>
      </c>
    </row>
    <row r="7440" spans="1:10" x14ac:dyDescent="0.25">
      <c r="A7440" s="1142">
        <v>4</v>
      </c>
      <c r="B7440" s="1142">
        <v>15</v>
      </c>
      <c r="C7440" s="1142">
        <v>5</v>
      </c>
      <c r="D7440" s="1142">
        <v>1</v>
      </c>
      <c r="E7440" s="1142">
        <v>1</v>
      </c>
      <c r="F7440" s="1143" t="str">
        <f t="shared" si="232"/>
        <v>04.15.05.01.001</v>
      </c>
      <c r="G7440" s="1144"/>
      <c r="H7440" s="1142" t="s">
        <v>7741</v>
      </c>
      <c r="J7440" s="1142" t="str">
        <f t="shared" si="233"/>
        <v>04.15.05.01.001 PLTA Kapasitas Kecil</v>
      </c>
    </row>
    <row r="7441" spans="1:10" x14ac:dyDescent="0.25">
      <c r="A7441" s="1142">
        <v>4</v>
      </c>
      <c r="B7441" s="1142">
        <v>15</v>
      </c>
      <c r="C7441" s="1142">
        <v>5</v>
      </c>
      <c r="D7441" s="1142">
        <v>1</v>
      </c>
      <c r="E7441" s="1142">
        <v>2</v>
      </c>
      <c r="F7441" s="1143" t="str">
        <f t="shared" si="232"/>
        <v>04.15.05.01.002</v>
      </c>
      <c r="G7441" s="1144"/>
      <c r="H7441" s="1142" t="s">
        <v>7742</v>
      </c>
      <c r="J7441" s="1142" t="str">
        <f t="shared" si="233"/>
        <v>04.15.05.01.002 PLTA Kapasitas Sedang</v>
      </c>
    </row>
    <row r="7442" spans="1:10" x14ac:dyDescent="0.25">
      <c r="A7442" s="1142">
        <v>4</v>
      </c>
      <c r="B7442" s="1142">
        <v>15</v>
      </c>
      <c r="C7442" s="1142">
        <v>5</v>
      </c>
      <c r="D7442" s="1142">
        <v>1</v>
      </c>
      <c r="E7442" s="1142">
        <v>3</v>
      </c>
      <c r="F7442" s="1143" t="str">
        <f t="shared" si="232"/>
        <v>04.15.05.01.003</v>
      </c>
      <c r="G7442" s="1144"/>
      <c r="H7442" s="1142" t="s">
        <v>7743</v>
      </c>
      <c r="J7442" s="1142" t="str">
        <f t="shared" si="233"/>
        <v>04.15.05.01.003 PLTA Kapasitas Besar</v>
      </c>
    </row>
    <row r="7443" spans="1:10" x14ac:dyDescent="0.25">
      <c r="A7443" s="1142">
        <v>4</v>
      </c>
      <c r="B7443" s="1142">
        <v>15</v>
      </c>
      <c r="C7443" s="1142">
        <v>5</v>
      </c>
      <c r="D7443" s="1142">
        <v>1</v>
      </c>
      <c r="E7443" s="1142">
        <v>4</v>
      </c>
      <c r="F7443" s="1143" t="str">
        <f t="shared" si="232"/>
        <v>04.15.05.01.004</v>
      </c>
      <c r="G7443" s="1144"/>
      <c r="H7443" s="1142" t="s">
        <v>7744</v>
      </c>
      <c r="J7443" s="1142" t="str">
        <f t="shared" si="233"/>
        <v>04.15.05.01.004 Instalasi Listrik Tenaga Air Lain-lain</v>
      </c>
    </row>
    <row r="7444" spans="1:10" x14ac:dyDescent="0.25">
      <c r="A7444" s="1142">
        <v>4</v>
      </c>
      <c r="B7444" s="1142">
        <v>15</v>
      </c>
      <c r="C7444" s="1142">
        <v>5</v>
      </c>
      <c r="D7444" s="1142">
        <v>2</v>
      </c>
      <c r="E7444" s="1142">
        <v>1</v>
      </c>
      <c r="F7444" s="1143" t="str">
        <f t="shared" si="232"/>
        <v>04.15.05.02.001</v>
      </c>
      <c r="G7444" s="1144"/>
      <c r="H7444" s="1142" t="s">
        <v>7745</v>
      </c>
      <c r="J7444" s="1142" t="str">
        <f t="shared" si="233"/>
        <v>04.15.05.02.001 PLTD Kapasitas Kecil</v>
      </c>
    </row>
    <row r="7445" spans="1:10" x14ac:dyDescent="0.25">
      <c r="A7445" s="1142">
        <v>4</v>
      </c>
      <c r="B7445" s="1142">
        <v>15</v>
      </c>
      <c r="C7445" s="1142">
        <v>5</v>
      </c>
      <c r="D7445" s="1142">
        <v>2</v>
      </c>
      <c r="E7445" s="1142">
        <v>2</v>
      </c>
      <c r="F7445" s="1143" t="str">
        <f t="shared" si="232"/>
        <v>04.15.05.02.002</v>
      </c>
      <c r="G7445" s="1144"/>
      <c r="H7445" s="1142" t="s">
        <v>7746</v>
      </c>
      <c r="J7445" s="1142" t="str">
        <f t="shared" si="233"/>
        <v>04.15.05.02.002 PLTD Kapasitas Sedang</v>
      </c>
    </row>
    <row r="7446" spans="1:10" x14ac:dyDescent="0.25">
      <c r="A7446" s="1142">
        <v>4</v>
      </c>
      <c r="B7446" s="1142">
        <v>15</v>
      </c>
      <c r="C7446" s="1142">
        <v>5</v>
      </c>
      <c r="D7446" s="1142">
        <v>2</v>
      </c>
      <c r="E7446" s="1142">
        <v>3</v>
      </c>
      <c r="F7446" s="1143" t="str">
        <f t="shared" si="232"/>
        <v>04.15.05.02.003</v>
      </c>
      <c r="G7446" s="1144"/>
      <c r="H7446" s="1142" t="s">
        <v>7747</v>
      </c>
      <c r="J7446" s="1142" t="str">
        <f t="shared" si="233"/>
        <v>04.15.05.02.003 PLTD Kapasitas Besar</v>
      </c>
    </row>
    <row r="7447" spans="1:10" x14ac:dyDescent="0.25">
      <c r="A7447" s="1142">
        <v>4</v>
      </c>
      <c r="B7447" s="1142">
        <v>15</v>
      </c>
      <c r="C7447" s="1142">
        <v>5</v>
      </c>
      <c r="D7447" s="1142">
        <v>2</v>
      </c>
      <c r="E7447" s="1142">
        <v>4</v>
      </c>
      <c r="F7447" s="1143" t="str">
        <f t="shared" si="232"/>
        <v>04.15.05.02.004</v>
      </c>
      <c r="G7447" s="1144"/>
      <c r="H7447" s="1142" t="s">
        <v>7748</v>
      </c>
      <c r="J7447" s="1142" t="str">
        <f t="shared" si="233"/>
        <v>04.15.05.02.004 Pembangkit Listrik Tenaga Diesel Lain-lain</v>
      </c>
    </row>
    <row r="7448" spans="1:10" x14ac:dyDescent="0.25">
      <c r="A7448" s="1142">
        <v>4</v>
      </c>
      <c r="B7448" s="1142">
        <v>15</v>
      </c>
      <c r="C7448" s="1142">
        <v>5</v>
      </c>
      <c r="D7448" s="1142">
        <v>3</v>
      </c>
      <c r="E7448" s="1142">
        <v>1</v>
      </c>
      <c r="F7448" s="1143" t="str">
        <f t="shared" si="232"/>
        <v>04.15.05.03.001</v>
      </c>
      <c r="G7448" s="1144"/>
      <c r="H7448" s="1142" t="s">
        <v>7749</v>
      </c>
      <c r="J7448" s="1142" t="str">
        <f t="shared" si="233"/>
        <v>04.15.05.03.001 PLTM Kapasitas Kecil</v>
      </c>
    </row>
    <row r="7449" spans="1:10" x14ac:dyDescent="0.25">
      <c r="A7449" s="1142">
        <v>4</v>
      </c>
      <c r="B7449" s="1142">
        <v>15</v>
      </c>
      <c r="C7449" s="1142">
        <v>5</v>
      </c>
      <c r="D7449" s="1142">
        <v>3</v>
      </c>
      <c r="E7449" s="1142">
        <v>2</v>
      </c>
      <c r="F7449" s="1143" t="str">
        <f t="shared" si="232"/>
        <v>04.15.05.03.002</v>
      </c>
      <c r="G7449" s="1144"/>
      <c r="H7449" s="1142" t="s">
        <v>7750</v>
      </c>
      <c r="J7449" s="1142" t="str">
        <f t="shared" si="233"/>
        <v>04.15.05.03.002 PLTM Kapasitas Sedang</v>
      </c>
    </row>
    <row r="7450" spans="1:10" x14ac:dyDescent="0.25">
      <c r="A7450" s="1142">
        <v>4</v>
      </c>
      <c r="B7450" s="1142">
        <v>15</v>
      </c>
      <c r="C7450" s="1142">
        <v>5</v>
      </c>
      <c r="D7450" s="1142">
        <v>3</v>
      </c>
      <c r="E7450" s="1142">
        <v>3</v>
      </c>
      <c r="F7450" s="1143" t="str">
        <f t="shared" si="232"/>
        <v>04.15.05.03.003</v>
      </c>
      <c r="G7450" s="1144"/>
      <c r="H7450" s="1142" t="s">
        <v>7751</v>
      </c>
      <c r="J7450" s="1142" t="str">
        <f t="shared" si="233"/>
        <v>04.15.05.03.003 PLTM Kapasitas Besar</v>
      </c>
    </row>
    <row r="7451" spans="1:10" x14ac:dyDescent="0.25">
      <c r="A7451" s="1142">
        <v>4</v>
      </c>
      <c r="B7451" s="1142">
        <v>15</v>
      </c>
      <c r="C7451" s="1142">
        <v>5</v>
      </c>
      <c r="D7451" s="1142">
        <v>3</v>
      </c>
      <c r="E7451" s="1142">
        <v>4</v>
      </c>
      <c r="F7451" s="1143" t="str">
        <f t="shared" si="232"/>
        <v>04.15.05.03.004</v>
      </c>
      <c r="G7451" s="1144"/>
      <c r="H7451" s="1142" t="s">
        <v>7752</v>
      </c>
      <c r="J7451" s="1142" t="str">
        <f t="shared" si="233"/>
        <v>04.15.05.03.004 Pembangkit Listrik Tenaga Mikro Lain-lain</v>
      </c>
    </row>
    <row r="7452" spans="1:10" x14ac:dyDescent="0.25">
      <c r="A7452" s="1142">
        <v>4</v>
      </c>
      <c r="B7452" s="1142">
        <v>15</v>
      </c>
      <c r="C7452" s="1142">
        <v>5</v>
      </c>
      <c r="D7452" s="1142">
        <v>4</v>
      </c>
      <c r="E7452" s="1142">
        <v>1</v>
      </c>
      <c r="F7452" s="1143" t="str">
        <f t="shared" si="232"/>
        <v>04.15.05.04.001</v>
      </c>
      <c r="G7452" s="1144"/>
      <c r="H7452" s="1142" t="s">
        <v>7753</v>
      </c>
      <c r="J7452" s="1142" t="str">
        <f t="shared" si="233"/>
        <v>04.15.05.04.001 PLTAN Kapasitas Kecil</v>
      </c>
    </row>
    <row r="7453" spans="1:10" x14ac:dyDescent="0.25">
      <c r="A7453" s="1142">
        <v>4</v>
      </c>
      <c r="B7453" s="1142">
        <v>15</v>
      </c>
      <c r="C7453" s="1142">
        <v>5</v>
      </c>
      <c r="D7453" s="1142">
        <v>4</v>
      </c>
      <c r="E7453" s="1142">
        <v>2</v>
      </c>
      <c r="F7453" s="1143" t="str">
        <f t="shared" si="232"/>
        <v>04.15.05.04.002</v>
      </c>
      <c r="G7453" s="1144"/>
      <c r="H7453" s="1142" t="s">
        <v>7754</v>
      </c>
      <c r="J7453" s="1142" t="str">
        <f t="shared" si="233"/>
        <v>04.15.05.04.002 PLTAN Kapasitas Sedang</v>
      </c>
    </row>
    <row r="7454" spans="1:10" x14ac:dyDescent="0.25">
      <c r="A7454" s="1142">
        <v>4</v>
      </c>
      <c r="B7454" s="1142">
        <v>15</v>
      </c>
      <c r="C7454" s="1142">
        <v>5</v>
      </c>
      <c r="D7454" s="1142">
        <v>4</v>
      </c>
      <c r="E7454" s="1142">
        <v>3</v>
      </c>
      <c r="F7454" s="1143" t="str">
        <f t="shared" si="232"/>
        <v>04.15.05.04.003</v>
      </c>
      <c r="G7454" s="1144"/>
      <c r="H7454" s="1142" t="s">
        <v>7755</v>
      </c>
      <c r="J7454" s="1142" t="str">
        <f t="shared" si="233"/>
        <v>04.15.05.04.003 PLTAN Kapasitas Besar</v>
      </c>
    </row>
    <row r="7455" spans="1:10" x14ac:dyDescent="0.25">
      <c r="A7455" s="1142">
        <v>4</v>
      </c>
      <c r="B7455" s="1142">
        <v>15</v>
      </c>
      <c r="C7455" s="1142">
        <v>5</v>
      </c>
      <c r="D7455" s="1142">
        <v>4</v>
      </c>
      <c r="E7455" s="1142">
        <v>4</v>
      </c>
      <c r="F7455" s="1143" t="str">
        <f t="shared" si="232"/>
        <v>04.15.05.04.004</v>
      </c>
      <c r="G7455" s="1144"/>
      <c r="H7455" s="1142" t="s">
        <v>7756</v>
      </c>
      <c r="J7455" s="1142" t="str">
        <f t="shared" si="233"/>
        <v>04.15.05.04.004 PLTA Lain-lain</v>
      </c>
    </row>
    <row r="7456" spans="1:10" x14ac:dyDescent="0.25">
      <c r="A7456" s="1142">
        <v>4</v>
      </c>
      <c r="B7456" s="1142">
        <v>15</v>
      </c>
      <c r="C7456" s="1142">
        <v>5</v>
      </c>
      <c r="D7456" s="1142">
        <v>5</v>
      </c>
      <c r="E7456" s="1142">
        <v>1</v>
      </c>
      <c r="F7456" s="1143" t="str">
        <f t="shared" si="232"/>
        <v>04.15.05.05.001</v>
      </c>
      <c r="G7456" s="1144"/>
      <c r="H7456" s="1142" t="s">
        <v>7757</v>
      </c>
      <c r="J7456" s="1142" t="str">
        <f t="shared" si="233"/>
        <v>04.15.05.05.001 PLTU Kapasitas Kecil</v>
      </c>
    </row>
    <row r="7457" spans="1:10" x14ac:dyDescent="0.25">
      <c r="A7457" s="1142">
        <v>4</v>
      </c>
      <c r="B7457" s="1142">
        <v>15</v>
      </c>
      <c r="C7457" s="1142">
        <v>5</v>
      </c>
      <c r="D7457" s="1142">
        <v>5</v>
      </c>
      <c r="E7457" s="1142">
        <v>2</v>
      </c>
      <c r="F7457" s="1143" t="str">
        <f t="shared" si="232"/>
        <v>04.15.05.05.002</v>
      </c>
      <c r="G7457" s="1144"/>
      <c r="H7457" s="1142" t="s">
        <v>7758</v>
      </c>
      <c r="J7457" s="1142" t="str">
        <f t="shared" si="233"/>
        <v>04.15.05.05.002 PLTU Kapasitas Sedang</v>
      </c>
    </row>
    <row r="7458" spans="1:10" x14ac:dyDescent="0.25">
      <c r="A7458" s="1142">
        <v>4</v>
      </c>
      <c r="B7458" s="1142">
        <v>15</v>
      </c>
      <c r="C7458" s="1142">
        <v>5</v>
      </c>
      <c r="D7458" s="1142">
        <v>5</v>
      </c>
      <c r="E7458" s="1142">
        <v>3</v>
      </c>
      <c r="F7458" s="1143" t="str">
        <f t="shared" si="232"/>
        <v>04.15.05.05.003</v>
      </c>
      <c r="G7458" s="1144"/>
      <c r="H7458" s="1142" t="s">
        <v>7759</v>
      </c>
      <c r="J7458" s="1142" t="str">
        <f t="shared" si="233"/>
        <v>04.15.05.05.003 PLTU Kapasitas Besar</v>
      </c>
    </row>
    <row r="7459" spans="1:10" x14ac:dyDescent="0.25">
      <c r="A7459" s="1142">
        <v>4</v>
      </c>
      <c r="B7459" s="1142">
        <v>15</v>
      </c>
      <c r="C7459" s="1142">
        <v>5</v>
      </c>
      <c r="D7459" s="1142">
        <v>5</v>
      </c>
      <c r="E7459" s="1142">
        <v>4</v>
      </c>
      <c r="F7459" s="1143" t="str">
        <f t="shared" si="232"/>
        <v>04.15.05.05.004</v>
      </c>
      <c r="G7459" s="1144"/>
      <c r="H7459" s="1142" t="s">
        <v>7760</v>
      </c>
      <c r="J7459" s="1142" t="str">
        <f t="shared" si="233"/>
        <v>04.15.05.05.004 PLTU Lain-lain</v>
      </c>
    </row>
    <row r="7460" spans="1:10" x14ac:dyDescent="0.25">
      <c r="A7460" s="1142">
        <v>4</v>
      </c>
      <c r="B7460" s="1142">
        <v>15</v>
      </c>
      <c r="C7460" s="1142">
        <v>5</v>
      </c>
      <c r="D7460" s="1142">
        <v>6</v>
      </c>
      <c r="E7460" s="1142">
        <v>1</v>
      </c>
      <c r="F7460" s="1143" t="str">
        <f t="shared" si="232"/>
        <v>04.15.05.06.001</v>
      </c>
      <c r="G7460" s="1144"/>
      <c r="H7460" s="1142" t="s">
        <v>7761</v>
      </c>
      <c r="J7460" s="1142" t="str">
        <f t="shared" si="233"/>
        <v>04.15.05.06.001 PLTN Kapasitas Kecil</v>
      </c>
    </row>
    <row r="7461" spans="1:10" x14ac:dyDescent="0.25">
      <c r="A7461" s="1142">
        <v>4</v>
      </c>
      <c r="B7461" s="1142">
        <v>15</v>
      </c>
      <c r="C7461" s="1142">
        <v>5</v>
      </c>
      <c r="D7461" s="1142">
        <v>6</v>
      </c>
      <c r="E7461" s="1142">
        <v>2</v>
      </c>
      <c r="F7461" s="1143" t="str">
        <f t="shared" si="232"/>
        <v>04.15.05.06.002</v>
      </c>
      <c r="G7461" s="1144"/>
      <c r="H7461" s="1142" t="s">
        <v>7762</v>
      </c>
      <c r="J7461" s="1142" t="str">
        <f t="shared" si="233"/>
        <v>04.15.05.06.002 PLTN Kapasitas Sedang</v>
      </c>
    </row>
    <row r="7462" spans="1:10" x14ac:dyDescent="0.25">
      <c r="A7462" s="1142">
        <v>4</v>
      </c>
      <c r="B7462" s="1142">
        <v>15</v>
      </c>
      <c r="C7462" s="1142">
        <v>5</v>
      </c>
      <c r="D7462" s="1142">
        <v>6</v>
      </c>
      <c r="E7462" s="1142">
        <v>3</v>
      </c>
      <c r="F7462" s="1143" t="str">
        <f t="shared" si="232"/>
        <v>04.15.05.06.003</v>
      </c>
      <c r="G7462" s="1144"/>
      <c r="H7462" s="1142" t="s">
        <v>7763</v>
      </c>
      <c r="J7462" s="1142" t="str">
        <f t="shared" si="233"/>
        <v>04.15.05.06.003 PLTN Kapasitas Besar</v>
      </c>
    </row>
    <row r="7463" spans="1:10" x14ac:dyDescent="0.25">
      <c r="A7463" s="1142">
        <v>4</v>
      </c>
      <c r="B7463" s="1142">
        <v>15</v>
      </c>
      <c r="C7463" s="1142">
        <v>5</v>
      </c>
      <c r="D7463" s="1142">
        <v>6</v>
      </c>
      <c r="E7463" s="1142">
        <v>4</v>
      </c>
      <c r="F7463" s="1143" t="str">
        <f t="shared" si="232"/>
        <v>04.15.05.06.004</v>
      </c>
      <c r="G7463" s="1144"/>
      <c r="H7463" s="1142" t="s">
        <v>7764</v>
      </c>
      <c r="J7463" s="1142" t="str">
        <f t="shared" si="233"/>
        <v>04.15.05.06.004 PLTN Lain-lain</v>
      </c>
    </row>
    <row r="7464" spans="1:10" x14ac:dyDescent="0.25">
      <c r="A7464" s="1142">
        <v>4</v>
      </c>
      <c r="B7464" s="1142">
        <v>15</v>
      </c>
      <c r="C7464" s="1142">
        <v>5</v>
      </c>
      <c r="D7464" s="1142">
        <v>7</v>
      </c>
      <c r="E7464" s="1142">
        <v>1</v>
      </c>
      <c r="F7464" s="1143" t="str">
        <f t="shared" si="232"/>
        <v>04.15.05.07.001</v>
      </c>
      <c r="G7464" s="1144"/>
      <c r="H7464" s="1142" t="s">
        <v>7765</v>
      </c>
      <c r="J7464" s="1142" t="str">
        <f t="shared" si="233"/>
        <v>04.15.05.07.001 PLTG Kapasitas Kecil</v>
      </c>
    </row>
    <row r="7465" spans="1:10" x14ac:dyDescent="0.25">
      <c r="A7465" s="1142">
        <v>4</v>
      </c>
      <c r="B7465" s="1142">
        <v>15</v>
      </c>
      <c r="C7465" s="1142">
        <v>5</v>
      </c>
      <c r="D7465" s="1142">
        <v>7</v>
      </c>
      <c r="E7465" s="1142">
        <v>2</v>
      </c>
      <c r="F7465" s="1143" t="str">
        <f t="shared" si="232"/>
        <v>04.15.05.07.002</v>
      </c>
      <c r="G7465" s="1144"/>
      <c r="H7465" s="1142" t="s">
        <v>7766</v>
      </c>
      <c r="J7465" s="1142" t="str">
        <f t="shared" si="233"/>
        <v>04.15.05.07.002 PLTG Kapasitas Sedang</v>
      </c>
    </row>
    <row r="7466" spans="1:10" x14ac:dyDescent="0.25">
      <c r="A7466" s="1142">
        <v>4</v>
      </c>
      <c r="B7466" s="1142">
        <v>15</v>
      </c>
      <c r="C7466" s="1142">
        <v>5</v>
      </c>
      <c r="D7466" s="1142">
        <v>7</v>
      </c>
      <c r="E7466" s="1142">
        <v>3</v>
      </c>
      <c r="F7466" s="1143" t="str">
        <f t="shared" si="232"/>
        <v>04.15.05.07.003</v>
      </c>
      <c r="G7466" s="1144"/>
      <c r="H7466" s="1142" t="s">
        <v>7767</v>
      </c>
      <c r="J7466" s="1142" t="str">
        <f t="shared" si="233"/>
        <v>04.15.05.07.003 PLTG Kapasitas Besar</v>
      </c>
    </row>
    <row r="7467" spans="1:10" x14ac:dyDescent="0.25">
      <c r="A7467" s="1142">
        <v>4</v>
      </c>
      <c r="B7467" s="1142">
        <v>15</v>
      </c>
      <c r="C7467" s="1142">
        <v>5</v>
      </c>
      <c r="D7467" s="1142">
        <v>7</v>
      </c>
      <c r="E7467" s="1142">
        <v>4</v>
      </c>
      <c r="F7467" s="1143" t="str">
        <f t="shared" si="232"/>
        <v>04.15.05.07.004</v>
      </c>
      <c r="G7467" s="1144"/>
      <c r="H7467" s="1142" t="s">
        <v>7768</v>
      </c>
      <c r="J7467" s="1142" t="str">
        <f t="shared" si="233"/>
        <v>04.15.05.07.004 PLTG Lain-lain</v>
      </c>
    </row>
    <row r="7468" spans="1:10" x14ac:dyDescent="0.25">
      <c r="A7468" s="1142">
        <v>4</v>
      </c>
      <c r="B7468" s="1142">
        <v>15</v>
      </c>
      <c r="C7468" s="1142">
        <v>5</v>
      </c>
      <c r="D7468" s="1142">
        <v>8</v>
      </c>
      <c r="E7468" s="1142">
        <v>1</v>
      </c>
      <c r="F7468" s="1143" t="str">
        <f t="shared" si="232"/>
        <v>04.15.05.08.001</v>
      </c>
      <c r="G7468" s="1144"/>
      <c r="H7468" s="1142" t="s">
        <v>7769</v>
      </c>
      <c r="J7468" s="1142" t="str">
        <f t="shared" si="233"/>
        <v>04.15.05.08.001 PLTP Kapasitas Kecil</v>
      </c>
    </row>
    <row r="7469" spans="1:10" x14ac:dyDescent="0.25">
      <c r="A7469" s="1142">
        <v>4</v>
      </c>
      <c r="B7469" s="1142">
        <v>15</v>
      </c>
      <c r="C7469" s="1142">
        <v>5</v>
      </c>
      <c r="D7469" s="1142">
        <v>8</v>
      </c>
      <c r="E7469" s="1142">
        <v>2</v>
      </c>
      <c r="F7469" s="1143" t="str">
        <f t="shared" si="232"/>
        <v>04.15.05.08.002</v>
      </c>
      <c r="G7469" s="1144"/>
      <c r="H7469" s="1142" t="s">
        <v>7770</v>
      </c>
      <c r="J7469" s="1142" t="str">
        <f t="shared" si="233"/>
        <v>04.15.05.08.002 PLTP Kapasitas Sedang</v>
      </c>
    </row>
    <row r="7470" spans="1:10" x14ac:dyDescent="0.25">
      <c r="A7470" s="1142">
        <v>4</v>
      </c>
      <c r="B7470" s="1142">
        <v>15</v>
      </c>
      <c r="C7470" s="1142">
        <v>5</v>
      </c>
      <c r="D7470" s="1142">
        <v>8</v>
      </c>
      <c r="E7470" s="1142">
        <v>3</v>
      </c>
      <c r="F7470" s="1143" t="str">
        <f t="shared" si="232"/>
        <v>04.15.05.08.003</v>
      </c>
      <c r="G7470" s="1144"/>
      <c r="H7470" s="1142" t="s">
        <v>7771</v>
      </c>
      <c r="J7470" s="1142" t="str">
        <f t="shared" si="233"/>
        <v>04.15.05.08.003 PLTP Kapasitas Besar</v>
      </c>
    </row>
    <row r="7471" spans="1:10" x14ac:dyDescent="0.25">
      <c r="A7471" s="1142">
        <v>4</v>
      </c>
      <c r="B7471" s="1142">
        <v>15</v>
      </c>
      <c r="C7471" s="1142">
        <v>5</v>
      </c>
      <c r="D7471" s="1142">
        <v>8</v>
      </c>
      <c r="E7471" s="1142">
        <v>4</v>
      </c>
      <c r="F7471" s="1143" t="str">
        <f t="shared" si="232"/>
        <v>04.15.05.08.004</v>
      </c>
      <c r="G7471" s="1144"/>
      <c r="H7471" s="1142" t="s">
        <v>7772</v>
      </c>
      <c r="J7471" s="1142" t="str">
        <f t="shared" si="233"/>
        <v>04.15.05.08.004 Pembangkit Listrik Tenaga Panas Bumi Lain-lain</v>
      </c>
    </row>
    <row r="7472" spans="1:10" x14ac:dyDescent="0.25">
      <c r="A7472" s="1142">
        <v>4</v>
      </c>
      <c r="B7472" s="1142">
        <v>15</v>
      </c>
      <c r="C7472" s="1142">
        <v>5</v>
      </c>
      <c r="D7472" s="1142">
        <v>9</v>
      </c>
      <c r="E7472" s="1142">
        <v>1</v>
      </c>
      <c r="F7472" s="1143" t="str">
        <f t="shared" si="232"/>
        <v>04.15.05.09.001</v>
      </c>
      <c r="G7472" s="1144"/>
      <c r="H7472" s="1142" t="s">
        <v>7773</v>
      </c>
      <c r="J7472" s="1142" t="str">
        <f t="shared" si="233"/>
        <v>04.15.05.09.001 Instalasi  PLTS Kapasitas Kecil</v>
      </c>
    </row>
    <row r="7473" spans="1:10" x14ac:dyDescent="0.25">
      <c r="A7473" s="1142">
        <v>4</v>
      </c>
      <c r="B7473" s="1142">
        <v>15</v>
      </c>
      <c r="C7473" s="1142">
        <v>5</v>
      </c>
      <c r="D7473" s="1142">
        <v>9</v>
      </c>
      <c r="E7473" s="1142">
        <v>2</v>
      </c>
      <c r="F7473" s="1143" t="str">
        <f t="shared" si="232"/>
        <v>04.15.05.09.002</v>
      </c>
      <c r="G7473" s="1144"/>
      <c r="H7473" s="1142" t="s">
        <v>7774</v>
      </c>
      <c r="J7473" s="1142" t="str">
        <f t="shared" si="233"/>
        <v>04.15.05.09.002 Instalasi  PLTS Kapasitas Sedang</v>
      </c>
    </row>
    <row r="7474" spans="1:10" x14ac:dyDescent="0.25">
      <c r="A7474" s="1142">
        <v>4</v>
      </c>
      <c r="B7474" s="1142">
        <v>15</v>
      </c>
      <c r="C7474" s="1142">
        <v>5</v>
      </c>
      <c r="D7474" s="1142">
        <v>9</v>
      </c>
      <c r="E7474" s="1142">
        <v>3</v>
      </c>
      <c r="F7474" s="1143" t="str">
        <f t="shared" si="232"/>
        <v>04.15.05.09.003</v>
      </c>
      <c r="G7474" s="1144"/>
      <c r="H7474" s="1142" t="s">
        <v>7775</v>
      </c>
      <c r="J7474" s="1142" t="str">
        <f t="shared" si="233"/>
        <v>04.15.05.09.003 Instalasi PLTS Kapasitas Besar</v>
      </c>
    </row>
    <row r="7475" spans="1:10" x14ac:dyDescent="0.25">
      <c r="A7475" s="1142">
        <v>4</v>
      </c>
      <c r="B7475" s="1142">
        <v>15</v>
      </c>
      <c r="C7475" s="1142">
        <v>5</v>
      </c>
      <c r="D7475" s="1142">
        <v>9</v>
      </c>
      <c r="E7475" s="1142">
        <v>4</v>
      </c>
      <c r="F7475" s="1143" t="str">
        <f t="shared" si="232"/>
        <v>04.15.05.09.004</v>
      </c>
      <c r="G7475" s="1144"/>
      <c r="H7475" s="1142" t="s">
        <v>7776</v>
      </c>
      <c r="J7475" s="1142" t="str">
        <f t="shared" si="233"/>
        <v>04.15.05.09.004 Instalasi Pembangkit Listrik Tenaga SuryaLain-lain</v>
      </c>
    </row>
    <row r="7476" spans="1:10" x14ac:dyDescent="0.25">
      <c r="A7476" s="1142">
        <v>4</v>
      </c>
      <c r="B7476" s="1142">
        <v>15</v>
      </c>
      <c r="C7476" s="1142">
        <v>5</v>
      </c>
      <c r="D7476" s="1142">
        <v>10</v>
      </c>
      <c r="E7476" s="1142">
        <v>1</v>
      </c>
      <c r="F7476" s="1143" t="str">
        <f t="shared" si="232"/>
        <v>04.15.05.10.001</v>
      </c>
      <c r="G7476" s="1144"/>
      <c r="H7476" s="1142" t="s">
        <v>7777</v>
      </c>
      <c r="J7476" s="1142" t="str">
        <f t="shared" si="233"/>
        <v>04.15.05.10.001 Instalasi PLTB Kapasitas Kecil</v>
      </c>
    </row>
    <row r="7477" spans="1:10" x14ac:dyDescent="0.25">
      <c r="A7477" s="1142">
        <v>4</v>
      </c>
      <c r="B7477" s="1142">
        <v>15</v>
      </c>
      <c r="C7477" s="1142">
        <v>5</v>
      </c>
      <c r="D7477" s="1142">
        <v>10</v>
      </c>
      <c r="E7477" s="1142">
        <v>2</v>
      </c>
      <c r="F7477" s="1143" t="str">
        <f t="shared" si="232"/>
        <v>04.15.05.10.002</v>
      </c>
      <c r="G7477" s="1144"/>
      <c r="H7477" s="1142" t="s">
        <v>7778</v>
      </c>
      <c r="J7477" s="1142" t="str">
        <f t="shared" si="233"/>
        <v>04.15.05.10.002 Instalasi PLTB Kapasitas Sedang</v>
      </c>
    </row>
    <row r="7478" spans="1:10" x14ac:dyDescent="0.25">
      <c r="A7478" s="1142">
        <v>4</v>
      </c>
      <c r="B7478" s="1142">
        <v>15</v>
      </c>
      <c r="C7478" s="1142">
        <v>5</v>
      </c>
      <c r="D7478" s="1142">
        <v>10</v>
      </c>
      <c r="E7478" s="1142">
        <v>3</v>
      </c>
      <c r="F7478" s="1143" t="str">
        <f t="shared" si="232"/>
        <v>04.15.05.10.003</v>
      </c>
      <c r="G7478" s="1144"/>
      <c r="H7478" s="1142" t="s">
        <v>7779</v>
      </c>
      <c r="J7478" s="1142" t="str">
        <f t="shared" si="233"/>
        <v>04.15.05.10.003 Instalasi PLTB Kapasitas Besar</v>
      </c>
    </row>
    <row r="7479" spans="1:10" x14ac:dyDescent="0.25">
      <c r="A7479" s="1142">
        <v>4</v>
      </c>
      <c r="B7479" s="1142">
        <v>15</v>
      </c>
      <c r="C7479" s="1142">
        <v>5</v>
      </c>
      <c r="D7479" s="1142">
        <v>10</v>
      </c>
      <c r="E7479" s="1142">
        <v>4</v>
      </c>
      <c r="F7479" s="1143" t="str">
        <f t="shared" si="232"/>
        <v>04.15.05.10.004</v>
      </c>
      <c r="G7479" s="1144"/>
      <c r="H7479" s="1142" t="s">
        <v>7780</v>
      </c>
      <c r="J7479" s="1142" t="str">
        <f t="shared" si="233"/>
        <v>04.15.05.10.004 Instalasi Listrik Tenaga Biogas Lain-lain</v>
      </c>
    </row>
    <row r="7480" spans="1:10" x14ac:dyDescent="0.25">
      <c r="A7480" s="1142">
        <v>4</v>
      </c>
      <c r="B7480" s="1142">
        <v>15</v>
      </c>
      <c r="C7480" s="1142">
        <v>5</v>
      </c>
      <c r="D7480" s="1142">
        <v>11</v>
      </c>
      <c r="E7480" s="1142">
        <v>1</v>
      </c>
      <c r="F7480" s="1143" t="str">
        <f t="shared" si="232"/>
        <v>04.15.05.11.001</v>
      </c>
      <c r="G7480" s="1144"/>
      <c r="H7480" s="1142" t="s">
        <v>7781</v>
      </c>
      <c r="J7480" s="1142" t="str">
        <f t="shared" si="233"/>
        <v>04.15.05.11.001 Instalasi PLTSm Kapasitas Kecil</v>
      </c>
    </row>
    <row r="7481" spans="1:10" x14ac:dyDescent="0.25">
      <c r="A7481" s="1142">
        <v>4</v>
      </c>
      <c r="B7481" s="1142">
        <v>15</v>
      </c>
      <c r="C7481" s="1142">
        <v>5</v>
      </c>
      <c r="D7481" s="1142">
        <v>11</v>
      </c>
      <c r="E7481" s="1142">
        <v>2</v>
      </c>
      <c r="F7481" s="1143" t="str">
        <f t="shared" si="232"/>
        <v>04.15.05.11.002</v>
      </c>
      <c r="G7481" s="1144"/>
      <c r="H7481" s="1142" t="s">
        <v>7782</v>
      </c>
      <c r="J7481" s="1142" t="str">
        <f t="shared" si="233"/>
        <v>04.15.05.11.002 Instalasi PLTSm Kapasitas Sedang</v>
      </c>
    </row>
    <row r="7482" spans="1:10" x14ac:dyDescent="0.25">
      <c r="A7482" s="1142">
        <v>4</v>
      </c>
      <c r="B7482" s="1142">
        <v>15</v>
      </c>
      <c r="C7482" s="1142">
        <v>5</v>
      </c>
      <c r="D7482" s="1142">
        <v>11</v>
      </c>
      <c r="E7482" s="1142">
        <v>3</v>
      </c>
      <c r="F7482" s="1143" t="str">
        <f t="shared" si="232"/>
        <v>04.15.05.11.003</v>
      </c>
      <c r="G7482" s="1144"/>
      <c r="H7482" s="1142" t="s">
        <v>7783</v>
      </c>
      <c r="J7482" s="1142" t="str">
        <f t="shared" si="233"/>
        <v>04.15.05.11.003 Instalasi PLTSm Kapasitas Besar</v>
      </c>
    </row>
    <row r="7483" spans="1:10" x14ac:dyDescent="0.25">
      <c r="A7483" s="1142">
        <v>4</v>
      </c>
      <c r="B7483" s="1142">
        <v>15</v>
      </c>
      <c r="C7483" s="1142">
        <v>5</v>
      </c>
      <c r="D7483" s="1142">
        <v>11</v>
      </c>
      <c r="E7483" s="1142">
        <v>4</v>
      </c>
      <c r="F7483" s="1143" t="str">
        <f t="shared" si="232"/>
        <v>04.15.05.11.004</v>
      </c>
      <c r="G7483" s="1144"/>
      <c r="H7483" s="1142" t="s">
        <v>7784</v>
      </c>
      <c r="J7483" s="1142" t="str">
        <f t="shared" si="233"/>
        <v>04.15.05.11.004 Instalasi PLTSm Lain-lain</v>
      </c>
    </row>
    <row r="7484" spans="1:10" x14ac:dyDescent="0.25">
      <c r="A7484" s="1142">
        <v>4</v>
      </c>
      <c r="B7484" s="1142">
        <v>15</v>
      </c>
      <c r="C7484" s="1142">
        <v>6</v>
      </c>
      <c r="D7484" s="1142">
        <v>1</v>
      </c>
      <c r="E7484" s="1142">
        <v>1</v>
      </c>
      <c r="F7484" s="1143" t="str">
        <f t="shared" si="232"/>
        <v>04.15.06.01.001</v>
      </c>
      <c r="G7484" s="1144"/>
      <c r="H7484" s="1142" t="s">
        <v>7785</v>
      </c>
      <c r="J7484" s="1142" t="str">
        <f t="shared" si="233"/>
        <v>04.15.06.01.001 Instalasi Gardu Listrik Induk Kapasitas Kecil</v>
      </c>
    </row>
    <row r="7485" spans="1:10" x14ac:dyDescent="0.25">
      <c r="A7485" s="1142">
        <v>4</v>
      </c>
      <c r="B7485" s="1142">
        <v>15</v>
      </c>
      <c r="C7485" s="1142">
        <v>6</v>
      </c>
      <c r="D7485" s="1142">
        <v>1</v>
      </c>
      <c r="E7485" s="1142">
        <v>2</v>
      </c>
      <c r="F7485" s="1143" t="str">
        <f t="shared" si="232"/>
        <v>04.15.06.01.002</v>
      </c>
      <c r="G7485" s="1144"/>
      <c r="H7485" s="1142" t="s">
        <v>7786</v>
      </c>
      <c r="J7485" s="1142" t="str">
        <f t="shared" si="233"/>
        <v>04.15.06.01.002 Instalasi Gardu Listrik Induk Kapasitas Sedang</v>
      </c>
    </row>
    <row r="7486" spans="1:10" x14ac:dyDescent="0.25">
      <c r="A7486" s="1142">
        <v>4</v>
      </c>
      <c r="B7486" s="1142">
        <v>15</v>
      </c>
      <c r="C7486" s="1142">
        <v>6</v>
      </c>
      <c r="D7486" s="1142">
        <v>1</v>
      </c>
      <c r="E7486" s="1142">
        <v>3</v>
      </c>
      <c r="F7486" s="1143" t="str">
        <f t="shared" si="232"/>
        <v>04.15.06.01.003</v>
      </c>
      <c r="G7486" s="1144"/>
      <c r="H7486" s="1142" t="s">
        <v>7787</v>
      </c>
      <c r="J7486" s="1142" t="str">
        <f t="shared" si="233"/>
        <v>04.15.06.01.003 Instalasi Gardu Listrik Induk Kapasitas Besar</v>
      </c>
    </row>
    <row r="7487" spans="1:10" x14ac:dyDescent="0.25">
      <c r="A7487" s="1142">
        <v>4</v>
      </c>
      <c r="B7487" s="1142">
        <v>15</v>
      </c>
      <c r="C7487" s="1142">
        <v>6</v>
      </c>
      <c r="D7487" s="1142">
        <v>1</v>
      </c>
      <c r="E7487" s="1142">
        <v>4</v>
      </c>
      <c r="F7487" s="1143" t="str">
        <f t="shared" si="232"/>
        <v>04.15.06.01.004</v>
      </c>
      <c r="G7487" s="1144"/>
      <c r="H7487" s="1142" t="s">
        <v>7788</v>
      </c>
      <c r="J7487" s="1142" t="str">
        <f t="shared" si="233"/>
        <v>04.15.06.01.004 Instalasi Gardu Listrik Induk Lain-lain</v>
      </c>
    </row>
    <row r="7488" spans="1:10" x14ac:dyDescent="0.25">
      <c r="A7488" s="1142">
        <v>4</v>
      </c>
      <c r="B7488" s="1142">
        <v>15</v>
      </c>
      <c r="C7488" s="1142">
        <v>6</v>
      </c>
      <c r="D7488" s="1142">
        <v>2</v>
      </c>
      <c r="E7488" s="1142">
        <v>1</v>
      </c>
      <c r="F7488" s="1143" t="str">
        <f t="shared" si="232"/>
        <v>04.15.06.02.001</v>
      </c>
      <c r="G7488" s="1144"/>
      <c r="H7488" s="1142" t="s">
        <v>7789</v>
      </c>
      <c r="J7488" s="1142" t="str">
        <f t="shared" si="233"/>
        <v>04.15.06.02.001 Instalasi Gardu Listrik Distribusi Kapasitas Kecil</v>
      </c>
    </row>
    <row r="7489" spans="1:10" x14ac:dyDescent="0.25">
      <c r="A7489" s="1142">
        <v>4</v>
      </c>
      <c r="B7489" s="1142">
        <v>15</v>
      </c>
      <c r="C7489" s="1142">
        <v>6</v>
      </c>
      <c r="D7489" s="1142">
        <v>2</v>
      </c>
      <c r="E7489" s="1142">
        <v>2</v>
      </c>
      <c r="F7489" s="1143" t="str">
        <f t="shared" si="232"/>
        <v>04.15.06.02.002</v>
      </c>
      <c r="G7489" s="1144"/>
      <c r="H7489" s="1142" t="s">
        <v>7790</v>
      </c>
      <c r="J7489" s="1142" t="str">
        <f t="shared" si="233"/>
        <v>04.15.06.02.002 Instalasi Gardu Listrik Distribusi Kapasitas Sedan</v>
      </c>
    </row>
    <row r="7490" spans="1:10" x14ac:dyDescent="0.25">
      <c r="A7490" s="1142">
        <v>4</v>
      </c>
      <c r="B7490" s="1142">
        <v>15</v>
      </c>
      <c r="C7490" s="1142">
        <v>6</v>
      </c>
      <c r="D7490" s="1142">
        <v>2</v>
      </c>
      <c r="E7490" s="1142">
        <v>3</v>
      </c>
      <c r="F7490" s="1143" t="str">
        <f t="shared" si="232"/>
        <v>04.15.06.02.003</v>
      </c>
      <c r="G7490" s="1144"/>
      <c r="H7490" s="1142" t="s">
        <v>7791</v>
      </c>
      <c r="J7490" s="1142" t="str">
        <f t="shared" si="233"/>
        <v>04.15.06.02.003 Instalasi Gardu Listrik Distribusi Kapasitas Besar</v>
      </c>
    </row>
    <row r="7491" spans="1:10" x14ac:dyDescent="0.25">
      <c r="A7491" s="1142">
        <v>4</v>
      </c>
      <c r="B7491" s="1142">
        <v>15</v>
      </c>
      <c r="C7491" s="1142">
        <v>6</v>
      </c>
      <c r="D7491" s="1142">
        <v>2</v>
      </c>
      <c r="E7491" s="1142">
        <v>4</v>
      </c>
      <c r="F7491" s="1143" t="str">
        <f t="shared" si="232"/>
        <v>04.15.06.02.004</v>
      </c>
      <c r="G7491" s="1144"/>
      <c r="H7491" s="1142" t="s">
        <v>7792</v>
      </c>
      <c r="J7491" s="1142" t="str">
        <f t="shared" si="233"/>
        <v>04.15.06.02.004 Instalasi Gardu Listrik Distribusi Lain-lain</v>
      </c>
    </row>
    <row r="7492" spans="1:10" x14ac:dyDescent="0.25">
      <c r="A7492" s="1142">
        <v>4</v>
      </c>
      <c r="B7492" s="1142">
        <v>15</v>
      </c>
      <c r="C7492" s="1142">
        <v>6</v>
      </c>
      <c r="D7492" s="1142">
        <v>3</v>
      </c>
      <c r="E7492" s="1142">
        <v>1</v>
      </c>
      <c r="F7492" s="1143" t="str">
        <f t="shared" ref="F7492:F7555" si="234">IF(A7492&lt;&gt;"",RIGHT("0"&amp;A7492,2)&amp;"."&amp;RIGHT("0"&amp;B7492,2)&amp;"."&amp;RIGHT("0"&amp;C7492,2)&amp;"."&amp;RIGHT("0"&amp;D7492,2)&amp;"."&amp;IF(LEN(E7492)&lt;3,RIGHT("00"&amp;E7492,3),E7492),"")</f>
        <v>04.15.06.03.001</v>
      </c>
      <c r="G7492" s="1144"/>
      <c r="H7492" s="1142" t="s">
        <v>7793</v>
      </c>
      <c r="J7492" s="1142" t="str">
        <f t="shared" ref="J7492:J7555" si="235">F7492&amp;" "&amp;H7492</f>
        <v>04.15.06.03.001 Instalasi Pusat Pengatur Listrik Kapasitas Kecil</v>
      </c>
    </row>
    <row r="7493" spans="1:10" x14ac:dyDescent="0.25">
      <c r="A7493" s="1142">
        <v>4</v>
      </c>
      <c r="B7493" s="1142">
        <v>15</v>
      </c>
      <c r="C7493" s="1142">
        <v>6</v>
      </c>
      <c r="D7493" s="1142">
        <v>3</v>
      </c>
      <c r="E7493" s="1142">
        <v>2</v>
      </c>
      <c r="F7493" s="1143" t="str">
        <f t="shared" si="234"/>
        <v>04.15.06.03.002</v>
      </c>
      <c r="G7493" s="1144"/>
      <c r="H7493" s="1142" t="s">
        <v>7794</v>
      </c>
      <c r="J7493" s="1142" t="str">
        <f t="shared" si="235"/>
        <v>04.15.06.03.002 Instalasi Pusat Pengatur Listrik Kapasitas Sedang</v>
      </c>
    </row>
    <row r="7494" spans="1:10" x14ac:dyDescent="0.25">
      <c r="A7494" s="1142">
        <v>4</v>
      </c>
      <c r="B7494" s="1142">
        <v>15</v>
      </c>
      <c r="C7494" s="1142">
        <v>6</v>
      </c>
      <c r="D7494" s="1142">
        <v>3</v>
      </c>
      <c r="E7494" s="1142">
        <v>3</v>
      </c>
      <c r="F7494" s="1143" t="str">
        <f t="shared" si="234"/>
        <v>04.15.06.03.003</v>
      </c>
      <c r="G7494" s="1144"/>
      <c r="H7494" s="1142" t="s">
        <v>7795</v>
      </c>
      <c r="J7494" s="1142" t="str">
        <f t="shared" si="235"/>
        <v>04.15.06.03.003 Instalasi Pusat Pengatur Listrik Kapasitas Besar</v>
      </c>
    </row>
    <row r="7495" spans="1:10" x14ac:dyDescent="0.25">
      <c r="A7495" s="1142">
        <v>4</v>
      </c>
      <c r="B7495" s="1142">
        <v>15</v>
      </c>
      <c r="C7495" s="1142">
        <v>6</v>
      </c>
      <c r="D7495" s="1142">
        <v>3</v>
      </c>
      <c r="E7495" s="1142">
        <v>4</v>
      </c>
      <c r="F7495" s="1143" t="str">
        <f t="shared" si="234"/>
        <v>04.15.06.03.004</v>
      </c>
      <c r="G7495" s="1144"/>
      <c r="H7495" s="1142" t="s">
        <v>7796</v>
      </c>
      <c r="J7495" s="1142" t="str">
        <f t="shared" si="235"/>
        <v>04.15.06.03.004 Instalsi Pusat Pengatur Listrik Lain-lain</v>
      </c>
    </row>
    <row r="7496" spans="1:10" x14ac:dyDescent="0.25">
      <c r="A7496" s="1142">
        <v>4</v>
      </c>
      <c r="B7496" s="1142">
        <v>15</v>
      </c>
      <c r="C7496" s="1142">
        <v>7</v>
      </c>
      <c r="D7496" s="1142">
        <v>1</v>
      </c>
      <c r="E7496" s="1142">
        <v>1</v>
      </c>
      <c r="F7496" s="1143" t="str">
        <f t="shared" si="234"/>
        <v>04.15.07.01.001</v>
      </c>
      <c r="G7496" s="1144"/>
      <c r="H7496" s="1142" t="s">
        <v>7797</v>
      </c>
      <c r="J7496" s="1142" t="str">
        <f t="shared" si="235"/>
        <v>04.15.07.01.001 Instalasi Perkebunan</v>
      </c>
    </row>
    <row r="7497" spans="1:10" x14ac:dyDescent="0.25">
      <c r="A7497" s="1142">
        <v>4</v>
      </c>
      <c r="B7497" s="1142">
        <v>15</v>
      </c>
      <c r="C7497" s="1142">
        <v>7</v>
      </c>
      <c r="D7497" s="1142">
        <v>1</v>
      </c>
      <c r="E7497" s="1142">
        <v>2</v>
      </c>
      <c r="F7497" s="1143" t="str">
        <f t="shared" si="234"/>
        <v>04.15.07.01.002</v>
      </c>
      <c r="G7497" s="1144"/>
      <c r="H7497" s="1142" t="s">
        <v>7798</v>
      </c>
      <c r="J7497" s="1142" t="str">
        <f t="shared" si="235"/>
        <v>04.15.07.01.002 Instalasi Peluru Kenali (Rudal)</v>
      </c>
    </row>
    <row r="7498" spans="1:10" x14ac:dyDescent="0.25">
      <c r="A7498" s="1142">
        <v>4</v>
      </c>
      <c r="B7498" s="1142">
        <v>15</v>
      </c>
      <c r="C7498" s="1142">
        <v>7</v>
      </c>
      <c r="D7498" s="1142">
        <v>1</v>
      </c>
      <c r="E7498" s="1142">
        <v>3</v>
      </c>
      <c r="F7498" s="1143" t="str">
        <f t="shared" si="234"/>
        <v>04.15.07.01.003</v>
      </c>
      <c r="G7498" s="1144"/>
      <c r="H7498" s="1142" t="s">
        <v>7799</v>
      </c>
      <c r="J7498" s="1142" t="str">
        <f t="shared" si="235"/>
        <v>04.15.07.01.003 Instalasi Komunikasi Elektronik (komlek)</v>
      </c>
    </row>
    <row r="7499" spans="1:10" x14ac:dyDescent="0.25">
      <c r="A7499" s="1142">
        <v>4</v>
      </c>
      <c r="B7499" s="1142">
        <v>15</v>
      </c>
      <c r="C7499" s="1142">
        <v>7</v>
      </c>
      <c r="D7499" s="1142">
        <v>1</v>
      </c>
      <c r="E7499" s="1142">
        <v>4</v>
      </c>
      <c r="F7499" s="1143" t="str">
        <f t="shared" si="234"/>
        <v>04.15.07.01.004</v>
      </c>
      <c r="G7499" s="1144"/>
      <c r="H7499" s="1142" t="s">
        <v>7800</v>
      </c>
      <c r="J7499" s="1142" t="str">
        <f t="shared" si="235"/>
        <v>04.15.07.01.004 Instalasi</v>
      </c>
    </row>
    <row r="7500" spans="1:10" x14ac:dyDescent="0.25">
      <c r="A7500" s="1142">
        <v>4</v>
      </c>
      <c r="B7500" s="1142">
        <v>15</v>
      </c>
      <c r="C7500" s="1142">
        <v>7</v>
      </c>
      <c r="D7500" s="1142">
        <v>1</v>
      </c>
      <c r="E7500" s="1142">
        <v>5</v>
      </c>
      <c r="F7500" s="1143" t="str">
        <f t="shared" si="234"/>
        <v>04.15.07.01.005</v>
      </c>
      <c r="G7500" s="1144"/>
      <c r="H7500" s="1142" t="s">
        <v>7801</v>
      </c>
      <c r="J7500" s="1142" t="str">
        <f t="shared" si="235"/>
        <v>04.15.07.01.005 Instalasi Radar Lain-lain</v>
      </c>
    </row>
    <row r="7501" spans="1:10" x14ac:dyDescent="0.25">
      <c r="A7501" s="1142">
        <v>4</v>
      </c>
      <c r="B7501" s="1142">
        <v>15</v>
      </c>
      <c r="C7501" s="1142">
        <v>8</v>
      </c>
      <c r="D7501" s="1142">
        <v>1</v>
      </c>
      <c r="E7501" s="1142">
        <v>1</v>
      </c>
      <c r="F7501" s="1143" t="str">
        <f t="shared" si="234"/>
        <v>04.15.08.01.001</v>
      </c>
      <c r="G7501" s="1144"/>
      <c r="H7501" s="1142" t="s">
        <v>7802</v>
      </c>
      <c r="J7501" s="1142" t="str">
        <f t="shared" si="235"/>
        <v>04.15.08.01.001 Instalasi Gardu Gas LPG</v>
      </c>
    </row>
    <row r="7502" spans="1:10" x14ac:dyDescent="0.25">
      <c r="A7502" s="1142">
        <v>4</v>
      </c>
      <c r="B7502" s="1142">
        <v>15</v>
      </c>
      <c r="C7502" s="1142">
        <v>8</v>
      </c>
      <c r="D7502" s="1142">
        <v>1</v>
      </c>
      <c r="E7502" s="1142">
        <v>2</v>
      </c>
      <c r="F7502" s="1143" t="str">
        <f t="shared" si="234"/>
        <v>04.15.08.01.002</v>
      </c>
      <c r="G7502" s="1144"/>
      <c r="H7502" s="1142" t="s">
        <v>7803</v>
      </c>
      <c r="J7502" s="1142" t="str">
        <f t="shared" si="235"/>
        <v>04.15.08.01.002 Instalasi Gardu Gas LNG</v>
      </c>
    </row>
    <row r="7503" spans="1:10" x14ac:dyDescent="0.25">
      <c r="A7503" s="1142">
        <v>4</v>
      </c>
      <c r="B7503" s="1142">
        <v>15</v>
      </c>
      <c r="C7503" s="1142">
        <v>8</v>
      </c>
      <c r="D7503" s="1142">
        <v>1</v>
      </c>
      <c r="E7503" s="1142">
        <v>3</v>
      </c>
      <c r="F7503" s="1143" t="str">
        <f t="shared" si="234"/>
        <v>04.15.08.01.003</v>
      </c>
      <c r="G7503" s="1144"/>
      <c r="H7503" s="1142" t="s">
        <v>7804</v>
      </c>
      <c r="J7503" s="1142" t="str">
        <f t="shared" si="235"/>
        <v>04.15.08.01.003 Instalsi Gardu Gas Lain-lain</v>
      </c>
    </row>
    <row r="7504" spans="1:10" x14ac:dyDescent="0.25">
      <c r="A7504" s="1142">
        <v>4</v>
      </c>
      <c r="B7504" s="1142">
        <v>15</v>
      </c>
      <c r="C7504" s="1142">
        <v>8</v>
      </c>
      <c r="D7504" s="1142">
        <v>2</v>
      </c>
      <c r="E7504" s="1142">
        <v>1</v>
      </c>
      <c r="F7504" s="1143" t="str">
        <f t="shared" si="234"/>
        <v>04.15.08.02.001</v>
      </c>
      <c r="G7504" s="1144"/>
      <c r="H7504" s="1142" t="s">
        <v>7805</v>
      </c>
      <c r="J7504" s="1142" t="str">
        <f t="shared" si="235"/>
        <v>04.15.08.02.001 Instalasi Jaringan Pipa Gas Primer</v>
      </c>
    </row>
    <row r="7505" spans="1:10" x14ac:dyDescent="0.25">
      <c r="A7505" s="1142">
        <v>4</v>
      </c>
      <c r="B7505" s="1142">
        <v>15</v>
      </c>
      <c r="C7505" s="1142">
        <v>8</v>
      </c>
      <c r="D7505" s="1142">
        <v>2</v>
      </c>
      <c r="E7505" s="1142">
        <v>2</v>
      </c>
      <c r="F7505" s="1143" t="str">
        <f t="shared" si="234"/>
        <v>04.15.08.02.002</v>
      </c>
      <c r="G7505" s="1144"/>
      <c r="H7505" s="1142" t="s">
        <v>7806</v>
      </c>
      <c r="J7505" s="1142" t="str">
        <f t="shared" si="235"/>
        <v>04.15.08.02.002 Instalasi Jaringan Pipa Gas Sekiunder</v>
      </c>
    </row>
    <row r="7506" spans="1:10" x14ac:dyDescent="0.25">
      <c r="A7506" s="1142">
        <v>4</v>
      </c>
      <c r="B7506" s="1142">
        <v>15</v>
      </c>
      <c r="C7506" s="1142">
        <v>8</v>
      </c>
      <c r="D7506" s="1142">
        <v>2</v>
      </c>
      <c r="E7506" s="1142">
        <v>3</v>
      </c>
      <c r="F7506" s="1143" t="str">
        <f t="shared" si="234"/>
        <v>04.15.08.02.003</v>
      </c>
      <c r="G7506" s="1144"/>
      <c r="H7506" s="1142" t="s">
        <v>7807</v>
      </c>
      <c r="J7506" s="1142" t="str">
        <f t="shared" si="235"/>
        <v>04.15.08.02.003 Instalasi Jaringan Pipa gas Lain-lain</v>
      </c>
    </row>
    <row r="7507" spans="1:10" x14ac:dyDescent="0.25">
      <c r="A7507" s="1142">
        <v>4</v>
      </c>
      <c r="B7507" s="1142">
        <v>15</v>
      </c>
      <c r="C7507" s="1142">
        <v>9</v>
      </c>
      <c r="D7507" s="1142">
        <v>1</v>
      </c>
      <c r="E7507" s="1142">
        <v>1</v>
      </c>
      <c r="F7507" s="1143" t="str">
        <f t="shared" si="234"/>
        <v>04.15.09.01.001</v>
      </c>
      <c r="G7507" s="1144"/>
      <c r="H7507" s="1142" t="s">
        <v>7808</v>
      </c>
      <c r="J7507" s="1142" t="str">
        <f t="shared" si="235"/>
        <v>04.15.09.01.001 Instalasi Penangkal Petir Manual</v>
      </c>
    </row>
    <row r="7508" spans="1:10" x14ac:dyDescent="0.25">
      <c r="A7508" s="1142">
        <v>4</v>
      </c>
      <c r="B7508" s="1142">
        <v>15</v>
      </c>
      <c r="C7508" s="1142">
        <v>9</v>
      </c>
      <c r="D7508" s="1142">
        <v>1</v>
      </c>
      <c r="E7508" s="1142">
        <v>2</v>
      </c>
      <c r="F7508" s="1143" t="str">
        <f t="shared" si="234"/>
        <v>04.15.09.01.002</v>
      </c>
      <c r="G7508" s="1144"/>
      <c r="H7508" s="1142" t="s">
        <v>7809</v>
      </c>
      <c r="J7508" s="1142" t="str">
        <f t="shared" si="235"/>
        <v>04.15.09.01.002 Instalasi Penangkal Petir Komputerisasi</v>
      </c>
    </row>
    <row r="7509" spans="1:10" x14ac:dyDescent="0.25">
      <c r="A7509" s="1142">
        <v>4</v>
      </c>
      <c r="B7509" s="1142">
        <v>15</v>
      </c>
      <c r="C7509" s="1142">
        <v>9</v>
      </c>
      <c r="D7509" s="1142">
        <v>1</v>
      </c>
      <c r="E7509" s="1142">
        <v>3</v>
      </c>
      <c r="F7509" s="1143" t="str">
        <f t="shared" si="234"/>
        <v>04.15.09.01.003</v>
      </c>
      <c r="G7509" s="1144"/>
      <c r="H7509" s="1142" t="s">
        <v>7019</v>
      </c>
      <c r="J7509" s="1142" t="str">
        <f t="shared" si="235"/>
        <v>04.15.09.01.003 Lain-lain</v>
      </c>
    </row>
    <row r="7510" spans="1:10" x14ac:dyDescent="0.25">
      <c r="A7510" s="1142">
        <v>4</v>
      </c>
      <c r="B7510" s="1142">
        <v>16</v>
      </c>
      <c r="C7510" s="1142">
        <v>1</v>
      </c>
      <c r="D7510" s="1142">
        <v>1</v>
      </c>
      <c r="E7510" s="1142">
        <v>1</v>
      </c>
      <c r="F7510" s="1143" t="str">
        <f t="shared" si="234"/>
        <v>04.16.01.01.001</v>
      </c>
      <c r="G7510" s="1144"/>
      <c r="H7510" s="1142" t="s">
        <v>7810</v>
      </c>
      <c r="J7510" s="1142" t="str">
        <f t="shared" si="235"/>
        <v>04.16.01.01.001 Jaringan Pembawa Kapasitas Kecil</v>
      </c>
    </row>
    <row r="7511" spans="1:10" x14ac:dyDescent="0.25">
      <c r="A7511" s="1142">
        <v>4</v>
      </c>
      <c r="B7511" s="1142">
        <v>16</v>
      </c>
      <c r="C7511" s="1142">
        <v>1</v>
      </c>
      <c r="D7511" s="1142">
        <v>1</v>
      </c>
      <c r="E7511" s="1142">
        <v>2</v>
      </c>
      <c r="F7511" s="1143" t="str">
        <f t="shared" si="234"/>
        <v>04.16.01.01.002</v>
      </c>
      <c r="G7511" s="1144"/>
      <c r="H7511" s="1142" t="s">
        <v>7811</v>
      </c>
      <c r="J7511" s="1142" t="str">
        <f t="shared" si="235"/>
        <v>04.16.01.01.002 Jaringan Pembawa Kapasitas Sedang</v>
      </c>
    </row>
    <row r="7512" spans="1:10" x14ac:dyDescent="0.25">
      <c r="A7512" s="1142">
        <v>4</v>
      </c>
      <c r="B7512" s="1142">
        <v>16</v>
      </c>
      <c r="C7512" s="1142">
        <v>1</v>
      </c>
      <c r="D7512" s="1142">
        <v>1</v>
      </c>
      <c r="E7512" s="1142">
        <v>3</v>
      </c>
      <c r="F7512" s="1143" t="str">
        <f t="shared" si="234"/>
        <v>04.16.01.01.003</v>
      </c>
      <c r="G7512" s="1144"/>
      <c r="H7512" s="1142" t="s">
        <v>7812</v>
      </c>
      <c r="J7512" s="1142" t="str">
        <f t="shared" si="235"/>
        <v>04.16.01.01.003 Jaringan Pembawa Kapasitas Besar</v>
      </c>
    </row>
    <row r="7513" spans="1:10" x14ac:dyDescent="0.25">
      <c r="A7513" s="1142">
        <v>4</v>
      </c>
      <c r="B7513" s="1142">
        <v>16</v>
      </c>
      <c r="C7513" s="1142">
        <v>1</v>
      </c>
      <c r="D7513" s="1142">
        <v>1</v>
      </c>
      <c r="E7513" s="1142">
        <v>4</v>
      </c>
      <c r="F7513" s="1143" t="str">
        <f t="shared" si="234"/>
        <v>04.16.01.01.004</v>
      </c>
      <c r="G7513" s="1144"/>
      <c r="H7513" s="1142" t="s">
        <v>7813</v>
      </c>
      <c r="J7513" s="1142" t="str">
        <f t="shared" si="235"/>
        <v>04.16.01.01.004 Jaringan Pembawa Lain-lain</v>
      </c>
    </row>
    <row r="7514" spans="1:10" x14ac:dyDescent="0.25">
      <c r="A7514" s="1142">
        <v>4</v>
      </c>
      <c r="B7514" s="1142">
        <v>16</v>
      </c>
      <c r="C7514" s="1142">
        <v>1</v>
      </c>
      <c r="D7514" s="1142">
        <v>2</v>
      </c>
      <c r="E7514" s="1142">
        <v>1</v>
      </c>
      <c r="F7514" s="1143" t="str">
        <f t="shared" si="234"/>
        <v>04.16.01.02.001</v>
      </c>
      <c r="G7514" s="1144"/>
      <c r="H7514" s="1142" t="s">
        <v>7814</v>
      </c>
      <c r="J7514" s="1142" t="str">
        <f t="shared" si="235"/>
        <v>04.16.01.02.001 Jaringan Induk Distribusi Kapasitas Kecil</v>
      </c>
    </row>
    <row r="7515" spans="1:10" x14ac:dyDescent="0.25">
      <c r="A7515" s="1142">
        <v>4</v>
      </c>
      <c r="B7515" s="1142">
        <v>16</v>
      </c>
      <c r="C7515" s="1142">
        <v>1</v>
      </c>
      <c r="D7515" s="1142">
        <v>2</v>
      </c>
      <c r="E7515" s="1142">
        <v>2</v>
      </c>
      <c r="F7515" s="1143" t="str">
        <f t="shared" si="234"/>
        <v>04.16.01.02.002</v>
      </c>
      <c r="G7515" s="1144"/>
      <c r="H7515" s="1142" t="s">
        <v>7815</v>
      </c>
      <c r="J7515" s="1142" t="str">
        <f t="shared" si="235"/>
        <v>04.16.01.02.002 Jaringan Induk Distribusi Kapasitas Sedang</v>
      </c>
    </row>
    <row r="7516" spans="1:10" x14ac:dyDescent="0.25">
      <c r="A7516" s="1142">
        <v>4</v>
      </c>
      <c r="B7516" s="1142">
        <v>16</v>
      </c>
      <c r="C7516" s="1142">
        <v>1</v>
      </c>
      <c r="D7516" s="1142">
        <v>2</v>
      </c>
      <c r="E7516" s="1142">
        <v>3</v>
      </c>
      <c r="F7516" s="1143" t="str">
        <f t="shared" si="234"/>
        <v>04.16.01.02.003</v>
      </c>
      <c r="G7516" s="1144"/>
      <c r="H7516" s="1142" t="s">
        <v>7816</v>
      </c>
      <c r="J7516" s="1142" t="str">
        <f t="shared" si="235"/>
        <v>04.16.01.02.003 Jaringan Induk Distribusi Kapasitas Besar</v>
      </c>
    </row>
    <row r="7517" spans="1:10" x14ac:dyDescent="0.25">
      <c r="A7517" s="1142">
        <v>4</v>
      </c>
      <c r="B7517" s="1142">
        <v>16</v>
      </c>
      <c r="C7517" s="1142">
        <v>1</v>
      </c>
      <c r="D7517" s="1142">
        <v>2</v>
      </c>
      <c r="E7517" s="1142">
        <v>4</v>
      </c>
      <c r="F7517" s="1143" t="str">
        <f t="shared" si="234"/>
        <v>04.16.01.02.004</v>
      </c>
      <c r="G7517" s="1144"/>
      <c r="H7517" s="1142" t="s">
        <v>7817</v>
      </c>
      <c r="J7517" s="1142" t="str">
        <f t="shared" si="235"/>
        <v>04.16.01.02.004 Jaringan Induk Distribusi Lain-lain</v>
      </c>
    </row>
    <row r="7518" spans="1:10" x14ac:dyDescent="0.25">
      <c r="A7518" s="1142">
        <v>4</v>
      </c>
      <c r="B7518" s="1142">
        <v>16</v>
      </c>
      <c r="C7518" s="1142">
        <v>1</v>
      </c>
      <c r="D7518" s="1142">
        <v>3</v>
      </c>
      <c r="E7518" s="1142">
        <v>1</v>
      </c>
      <c r="F7518" s="1143" t="str">
        <f t="shared" si="234"/>
        <v>04.16.01.03.001</v>
      </c>
      <c r="G7518" s="1144"/>
      <c r="H7518" s="1142" t="s">
        <v>7818</v>
      </c>
      <c r="J7518" s="1142" t="str">
        <f t="shared" si="235"/>
        <v>04.16.01.03.001 Jaringan Cabang Distribusi Kapasitas Kecil</v>
      </c>
    </row>
    <row r="7519" spans="1:10" x14ac:dyDescent="0.25">
      <c r="A7519" s="1142">
        <v>4</v>
      </c>
      <c r="B7519" s="1142">
        <v>16</v>
      </c>
      <c r="C7519" s="1142">
        <v>1</v>
      </c>
      <c r="D7519" s="1142">
        <v>3</v>
      </c>
      <c r="E7519" s="1142">
        <v>2</v>
      </c>
      <c r="F7519" s="1143" t="str">
        <f t="shared" si="234"/>
        <v>04.16.01.03.002</v>
      </c>
      <c r="G7519" s="1144"/>
      <c r="H7519" s="1142" t="s">
        <v>7819</v>
      </c>
      <c r="J7519" s="1142" t="str">
        <f t="shared" si="235"/>
        <v>04.16.01.03.002 Jaringan Cabang Distribusi Kapasitas Sedang</v>
      </c>
    </row>
    <row r="7520" spans="1:10" x14ac:dyDescent="0.25">
      <c r="A7520" s="1142">
        <v>4</v>
      </c>
      <c r="B7520" s="1142">
        <v>16</v>
      </c>
      <c r="C7520" s="1142">
        <v>1</v>
      </c>
      <c r="D7520" s="1142">
        <v>3</v>
      </c>
      <c r="E7520" s="1142">
        <v>3</v>
      </c>
      <c r="F7520" s="1143" t="str">
        <f t="shared" si="234"/>
        <v>04.16.01.03.003</v>
      </c>
      <c r="G7520" s="1144"/>
      <c r="H7520" s="1142" t="s">
        <v>7820</v>
      </c>
      <c r="J7520" s="1142" t="str">
        <f t="shared" si="235"/>
        <v>04.16.01.03.003 Jaringan Cabang Distribusi Kapasitas Besar</v>
      </c>
    </row>
    <row r="7521" spans="1:10" x14ac:dyDescent="0.25">
      <c r="A7521" s="1142">
        <v>4</v>
      </c>
      <c r="B7521" s="1142">
        <v>16</v>
      </c>
      <c r="C7521" s="1142">
        <v>1</v>
      </c>
      <c r="D7521" s="1142">
        <v>3</v>
      </c>
      <c r="E7521" s="1142">
        <v>4</v>
      </c>
      <c r="F7521" s="1143" t="str">
        <f t="shared" si="234"/>
        <v>04.16.01.03.004</v>
      </c>
      <c r="G7521" s="1144"/>
      <c r="H7521" s="1142" t="s">
        <v>7821</v>
      </c>
      <c r="J7521" s="1142" t="str">
        <f t="shared" si="235"/>
        <v>04.16.01.03.004 Jaringan Cabang Distribusi lain-lain</v>
      </c>
    </row>
    <row r="7522" spans="1:10" x14ac:dyDescent="0.25">
      <c r="A7522" s="1142">
        <v>4</v>
      </c>
      <c r="B7522" s="1142">
        <v>16</v>
      </c>
      <c r="C7522" s="1142">
        <v>1</v>
      </c>
      <c r="D7522" s="1142">
        <v>4</v>
      </c>
      <c r="E7522" s="1142">
        <v>1</v>
      </c>
      <c r="F7522" s="1143" t="str">
        <f t="shared" si="234"/>
        <v>04.16.01.04.001</v>
      </c>
      <c r="G7522" s="1144"/>
      <c r="H7522" s="1142" t="s">
        <v>7822</v>
      </c>
      <c r="J7522" s="1142" t="str">
        <f t="shared" si="235"/>
        <v>04.16.01.04.001 Jaringan Sambungan Kerumah Kapasitas Kecil</v>
      </c>
    </row>
    <row r="7523" spans="1:10" x14ac:dyDescent="0.25">
      <c r="A7523" s="1142">
        <v>4</v>
      </c>
      <c r="B7523" s="1142">
        <v>16</v>
      </c>
      <c r="C7523" s="1142">
        <v>1</v>
      </c>
      <c r="D7523" s="1142">
        <v>4</v>
      </c>
      <c r="E7523" s="1142">
        <v>2</v>
      </c>
      <c r="F7523" s="1143" t="str">
        <f t="shared" si="234"/>
        <v>04.16.01.04.002</v>
      </c>
      <c r="G7523" s="1144"/>
      <c r="H7523" s="1142" t="s">
        <v>7823</v>
      </c>
      <c r="J7523" s="1142" t="str">
        <f t="shared" si="235"/>
        <v>04.16.01.04.002 Jaringan Sambungan Kerumah Kapasitas Sedang</v>
      </c>
    </row>
    <row r="7524" spans="1:10" x14ac:dyDescent="0.25">
      <c r="A7524" s="1142">
        <v>4</v>
      </c>
      <c r="B7524" s="1142">
        <v>16</v>
      </c>
      <c r="C7524" s="1142">
        <v>1</v>
      </c>
      <c r="D7524" s="1142">
        <v>4</v>
      </c>
      <c r="E7524" s="1142">
        <v>3</v>
      </c>
      <c r="F7524" s="1143" t="str">
        <f t="shared" si="234"/>
        <v>04.16.01.04.003</v>
      </c>
      <c r="G7524" s="1144"/>
      <c r="H7524" s="1142" t="s">
        <v>7824</v>
      </c>
      <c r="J7524" s="1142" t="str">
        <f t="shared" si="235"/>
        <v>04.16.01.04.003 Jaringan Sambungan Kerumah Kapasitas Besar</v>
      </c>
    </row>
    <row r="7525" spans="1:10" x14ac:dyDescent="0.25">
      <c r="A7525" s="1142">
        <v>4</v>
      </c>
      <c r="B7525" s="1142">
        <v>16</v>
      </c>
      <c r="C7525" s="1142">
        <v>1</v>
      </c>
      <c r="D7525" s="1142">
        <v>4</v>
      </c>
      <c r="E7525" s="1142">
        <v>4</v>
      </c>
      <c r="F7525" s="1143" t="str">
        <f t="shared" si="234"/>
        <v>04.16.01.04.004</v>
      </c>
      <c r="G7525" s="1144"/>
      <c r="H7525" s="1142" t="s">
        <v>7825</v>
      </c>
      <c r="J7525" s="1142" t="str">
        <f t="shared" si="235"/>
        <v>04.16.01.04.004 Jaringan Sambungan ke Rumah Lain-lain</v>
      </c>
    </row>
    <row r="7526" spans="1:10" x14ac:dyDescent="0.25">
      <c r="A7526" s="1142">
        <v>4</v>
      </c>
      <c r="B7526" s="1142">
        <v>16</v>
      </c>
      <c r="C7526" s="1142">
        <v>2</v>
      </c>
      <c r="D7526" s="1142">
        <v>1</v>
      </c>
      <c r="E7526" s="1142">
        <v>1</v>
      </c>
      <c r="F7526" s="1143" t="str">
        <f t="shared" si="234"/>
        <v>04.16.02.01.001</v>
      </c>
      <c r="G7526" s="1144"/>
      <c r="H7526" s="1142" t="s">
        <v>7826</v>
      </c>
      <c r="J7526" s="1142" t="str">
        <f t="shared" si="235"/>
        <v>04.16.02.01.001 Jaringan Transmisi Tegangan Di Atas 300 KVA</v>
      </c>
    </row>
    <row r="7527" spans="1:10" x14ac:dyDescent="0.25">
      <c r="A7527" s="1142">
        <v>4</v>
      </c>
      <c r="B7527" s="1142">
        <v>16</v>
      </c>
      <c r="C7527" s="1142">
        <v>2</v>
      </c>
      <c r="D7527" s="1142">
        <v>1</v>
      </c>
      <c r="E7527" s="1142">
        <v>2</v>
      </c>
      <c r="F7527" s="1143" t="str">
        <f t="shared" si="234"/>
        <v>04.16.02.01.002</v>
      </c>
      <c r="G7527" s="1144"/>
      <c r="H7527" s="1142" t="s">
        <v>7827</v>
      </c>
      <c r="J7527" s="1142" t="str">
        <f t="shared" si="235"/>
        <v>04.16.02.01.002 Jaringan Transmisi Tegangan 100 s/d 300 KVA</v>
      </c>
    </row>
    <row r="7528" spans="1:10" x14ac:dyDescent="0.25">
      <c r="A7528" s="1142">
        <v>4</v>
      </c>
      <c r="B7528" s="1142">
        <v>16</v>
      </c>
      <c r="C7528" s="1142">
        <v>2</v>
      </c>
      <c r="D7528" s="1142">
        <v>1</v>
      </c>
      <c r="E7528" s="1142">
        <v>3</v>
      </c>
      <c r="F7528" s="1143" t="str">
        <f t="shared" si="234"/>
        <v>04.16.02.01.003</v>
      </c>
      <c r="G7528" s="1144"/>
      <c r="H7528" s="1142" t="s">
        <v>7828</v>
      </c>
      <c r="J7528" s="1142" t="str">
        <f t="shared" si="235"/>
        <v>04.16.02.01.003 Jaringan Transmisi Tegangan Dibawah 100 KVA</v>
      </c>
    </row>
    <row r="7529" spans="1:10" x14ac:dyDescent="0.25">
      <c r="A7529" s="1142">
        <v>4</v>
      </c>
      <c r="B7529" s="1142">
        <v>16</v>
      </c>
      <c r="C7529" s="1142">
        <v>2</v>
      </c>
      <c r="D7529" s="1142">
        <v>1</v>
      </c>
      <c r="E7529" s="1142">
        <v>4</v>
      </c>
      <c r="F7529" s="1143" t="str">
        <f t="shared" si="234"/>
        <v>04.16.02.01.004</v>
      </c>
      <c r="G7529" s="1144"/>
      <c r="H7529" s="1142" t="s">
        <v>7829</v>
      </c>
      <c r="J7529" s="1142" t="str">
        <f t="shared" si="235"/>
        <v>04.16.02.01.004 Jaringan Transmisi Lain-lain</v>
      </c>
    </row>
    <row r="7530" spans="1:10" x14ac:dyDescent="0.25">
      <c r="A7530" s="1142">
        <v>4</v>
      </c>
      <c r="B7530" s="1142">
        <v>16</v>
      </c>
      <c r="C7530" s="1142">
        <v>2</v>
      </c>
      <c r="D7530" s="1142">
        <v>2</v>
      </c>
      <c r="E7530" s="1142">
        <v>1</v>
      </c>
      <c r="F7530" s="1143" t="str">
        <f t="shared" si="234"/>
        <v>04.16.02.02.001</v>
      </c>
      <c r="G7530" s="1144"/>
      <c r="H7530" s="1142" t="s">
        <v>7830</v>
      </c>
      <c r="J7530" s="1142" t="str">
        <f t="shared" si="235"/>
        <v>04.16.02.02.001 Jaringan Distribusi Tegangan Di atas 20 KVA</v>
      </c>
    </row>
    <row r="7531" spans="1:10" x14ac:dyDescent="0.25">
      <c r="A7531" s="1142">
        <v>4</v>
      </c>
      <c r="B7531" s="1142">
        <v>16</v>
      </c>
      <c r="C7531" s="1142">
        <v>2</v>
      </c>
      <c r="D7531" s="1142">
        <v>2</v>
      </c>
      <c r="E7531" s="1142">
        <v>2</v>
      </c>
      <c r="F7531" s="1143" t="str">
        <f t="shared" si="234"/>
        <v>04.16.02.02.002</v>
      </c>
      <c r="G7531" s="1144"/>
      <c r="H7531" s="1142" t="s">
        <v>7831</v>
      </c>
      <c r="J7531" s="1142" t="str">
        <f t="shared" si="235"/>
        <v>04.16.02.02.002 Jaringan Distribusi Tegangan 1 s/d 20 KVA</v>
      </c>
    </row>
    <row r="7532" spans="1:10" x14ac:dyDescent="0.25">
      <c r="A7532" s="1142">
        <v>4</v>
      </c>
      <c r="B7532" s="1142">
        <v>16</v>
      </c>
      <c r="C7532" s="1142">
        <v>2</v>
      </c>
      <c r="D7532" s="1142">
        <v>2</v>
      </c>
      <c r="E7532" s="1142">
        <v>3</v>
      </c>
      <c r="F7532" s="1143" t="str">
        <f t="shared" si="234"/>
        <v>04.16.02.02.003</v>
      </c>
      <c r="G7532" s="1144"/>
      <c r="H7532" s="1142" t="s">
        <v>7832</v>
      </c>
      <c r="J7532" s="1142" t="str">
        <f t="shared" si="235"/>
        <v>04.16.02.02.003 Jaringan Distribusi Tegangan Di bawah 1KVA</v>
      </c>
    </row>
    <row r="7533" spans="1:10" x14ac:dyDescent="0.25">
      <c r="A7533" s="1142">
        <v>4</v>
      </c>
      <c r="B7533" s="1142">
        <v>16</v>
      </c>
      <c r="C7533" s="1142">
        <v>2</v>
      </c>
      <c r="D7533" s="1142">
        <v>2</v>
      </c>
      <c r="E7533" s="1142">
        <v>4</v>
      </c>
      <c r="F7533" s="1143" t="str">
        <f t="shared" si="234"/>
        <v>04.16.02.02.004</v>
      </c>
      <c r="G7533" s="1144"/>
      <c r="H7533" s="1142" t="s">
        <v>7833</v>
      </c>
      <c r="J7533" s="1142" t="str">
        <f t="shared" si="235"/>
        <v>04.16.02.02.004 Jaringan Distribusi Lain-lain</v>
      </c>
    </row>
    <row r="7534" spans="1:10" x14ac:dyDescent="0.25">
      <c r="A7534" s="1142">
        <v>4</v>
      </c>
      <c r="B7534" s="1142">
        <v>16</v>
      </c>
      <c r="C7534" s="1142">
        <v>3</v>
      </c>
      <c r="D7534" s="1142">
        <v>1</v>
      </c>
      <c r="E7534" s="1142">
        <v>1</v>
      </c>
      <c r="F7534" s="1143" t="str">
        <f t="shared" si="234"/>
        <v>04.16.03.01.001</v>
      </c>
      <c r="G7534" s="1144"/>
      <c r="H7534" s="1142" t="s">
        <v>7834</v>
      </c>
      <c r="J7534" s="1142" t="str">
        <f t="shared" si="235"/>
        <v>04.16.03.01.001 Jaringan Telepon Di atas Tanah Kapasitas Kecil</v>
      </c>
    </row>
    <row r="7535" spans="1:10" x14ac:dyDescent="0.25">
      <c r="A7535" s="1142">
        <v>4</v>
      </c>
      <c r="B7535" s="1142">
        <v>16</v>
      </c>
      <c r="C7535" s="1142">
        <v>3</v>
      </c>
      <c r="D7535" s="1142">
        <v>1</v>
      </c>
      <c r="E7535" s="1142">
        <v>2</v>
      </c>
      <c r="F7535" s="1143" t="str">
        <f t="shared" si="234"/>
        <v>04.16.03.01.002</v>
      </c>
      <c r="G7535" s="1144"/>
      <c r="H7535" s="1142" t="s">
        <v>7835</v>
      </c>
      <c r="J7535" s="1142" t="str">
        <f t="shared" si="235"/>
        <v>04.16.03.01.002 Jaringan Telepon Di atas Tanah Kapasitas Sedang</v>
      </c>
    </row>
    <row r="7536" spans="1:10" x14ac:dyDescent="0.25">
      <c r="A7536" s="1142">
        <v>4</v>
      </c>
      <c r="B7536" s="1142">
        <v>16</v>
      </c>
      <c r="C7536" s="1142">
        <v>3</v>
      </c>
      <c r="D7536" s="1142">
        <v>1</v>
      </c>
      <c r="E7536" s="1142">
        <v>3</v>
      </c>
      <c r="F7536" s="1143" t="str">
        <f t="shared" si="234"/>
        <v>04.16.03.01.003</v>
      </c>
      <c r="G7536" s="1144"/>
      <c r="H7536" s="1142" t="s">
        <v>7836</v>
      </c>
      <c r="J7536" s="1142" t="str">
        <f t="shared" si="235"/>
        <v>04.16.03.01.003 Jaringan Telepon Di atas Tanah Kapasitas Besar</v>
      </c>
    </row>
    <row r="7537" spans="1:10" x14ac:dyDescent="0.25">
      <c r="A7537" s="1142">
        <v>4</v>
      </c>
      <c r="B7537" s="1142">
        <v>16</v>
      </c>
      <c r="C7537" s="1142">
        <v>3</v>
      </c>
      <c r="D7537" s="1142">
        <v>1</v>
      </c>
      <c r="E7537" s="1142">
        <v>4</v>
      </c>
      <c r="F7537" s="1143" t="str">
        <f t="shared" si="234"/>
        <v>04.16.03.01.004</v>
      </c>
      <c r="G7537" s="1144"/>
      <c r="H7537" s="1142" t="s">
        <v>7837</v>
      </c>
      <c r="J7537" s="1142" t="str">
        <f t="shared" si="235"/>
        <v>04.16.03.01.004 Jaringan Telepon Di atas Tanah Lain-lain</v>
      </c>
    </row>
    <row r="7538" spans="1:10" x14ac:dyDescent="0.25">
      <c r="A7538" s="1142">
        <v>4</v>
      </c>
      <c r="B7538" s="1142">
        <v>16</v>
      </c>
      <c r="C7538" s="1142">
        <v>3</v>
      </c>
      <c r="D7538" s="1142">
        <v>2</v>
      </c>
      <c r="E7538" s="1142">
        <v>1</v>
      </c>
      <c r="F7538" s="1143" t="str">
        <f t="shared" si="234"/>
        <v>04.16.03.02.001</v>
      </c>
      <c r="G7538" s="1144"/>
      <c r="H7538" s="1142" t="s">
        <v>7838</v>
      </c>
      <c r="J7538" s="1142" t="str">
        <f t="shared" si="235"/>
        <v>04.16.03.02.001 Jaringan Telepon Di bawah Tanah Kapasitas Kecil</v>
      </c>
    </row>
    <row r="7539" spans="1:10" x14ac:dyDescent="0.25">
      <c r="A7539" s="1142">
        <v>4</v>
      </c>
      <c r="B7539" s="1142">
        <v>16</v>
      </c>
      <c r="C7539" s="1142">
        <v>3</v>
      </c>
      <c r="D7539" s="1142">
        <v>2</v>
      </c>
      <c r="E7539" s="1142">
        <v>2</v>
      </c>
      <c r="F7539" s="1143" t="str">
        <f t="shared" si="234"/>
        <v>04.16.03.02.002</v>
      </c>
      <c r="G7539" s="1144"/>
      <c r="H7539" s="1142" t="s">
        <v>7839</v>
      </c>
      <c r="J7539" s="1142" t="str">
        <f t="shared" si="235"/>
        <v>04.16.03.02.002 Jaringan Telepon Di bawah Tanah Kapasitas sedang</v>
      </c>
    </row>
    <row r="7540" spans="1:10" x14ac:dyDescent="0.25">
      <c r="A7540" s="1142">
        <v>4</v>
      </c>
      <c r="B7540" s="1142">
        <v>16</v>
      </c>
      <c r="C7540" s="1142">
        <v>3</v>
      </c>
      <c r="D7540" s="1142">
        <v>2</v>
      </c>
      <c r="E7540" s="1142">
        <v>3</v>
      </c>
      <c r="F7540" s="1143" t="str">
        <f t="shared" si="234"/>
        <v>04.16.03.02.003</v>
      </c>
      <c r="G7540" s="1144"/>
      <c r="H7540" s="1142" t="s">
        <v>7840</v>
      </c>
      <c r="J7540" s="1142" t="str">
        <f t="shared" si="235"/>
        <v>04.16.03.02.003 Jaringan Telepon Di bawah Tanah Kapasitas Besar</v>
      </c>
    </row>
    <row r="7541" spans="1:10" x14ac:dyDescent="0.25">
      <c r="A7541" s="1142">
        <v>4</v>
      </c>
      <c r="B7541" s="1142">
        <v>16</v>
      </c>
      <c r="C7541" s="1142">
        <v>3</v>
      </c>
      <c r="D7541" s="1142">
        <v>2</v>
      </c>
      <c r="E7541" s="1142">
        <v>4</v>
      </c>
      <c r="F7541" s="1143" t="str">
        <f t="shared" si="234"/>
        <v>04.16.03.02.004</v>
      </c>
      <c r="G7541" s="1144"/>
      <c r="H7541" s="1142" t="s">
        <v>7841</v>
      </c>
      <c r="J7541" s="1142" t="str">
        <f t="shared" si="235"/>
        <v>04.16.03.02.004 Jaringan Telepon Di bawah tanah Lain-lain</v>
      </c>
    </row>
    <row r="7542" spans="1:10" x14ac:dyDescent="0.25">
      <c r="A7542" s="1142">
        <v>4</v>
      </c>
      <c r="B7542" s="1142">
        <v>16</v>
      </c>
      <c r="C7542" s="1142">
        <v>3</v>
      </c>
      <c r="D7542" s="1142">
        <v>3</v>
      </c>
      <c r="E7542" s="1142">
        <v>1</v>
      </c>
      <c r="F7542" s="1143" t="str">
        <f t="shared" si="234"/>
        <v>04.16.03.03.001</v>
      </c>
      <c r="G7542" s="1144"/>
      <c r="H7542" s="1142" t="s">
        <v>7842</v>
      </c>
      <c r="J7542" s="1142" t="str">
        <f t="shared" si="235"/>
        <v>04.16.03.03.001 Jaringan Telepon Didalam Air Kapasitas Kecil</v>
      </c>
    </row>
    <row r="7543" spans="1:10" x14ac:dyDescent="0.25">
      <c r="A7543" s="1142">
        <v>4</v>
      </c>
      <c r="B7543" s="1142">
        <v>16</v>
      </c>
      <c r="C7543" s="1142">
        <v>3</v>
      </c>
      <c r="D7543" s="1142">
        <v>3</v>
      </c>
      <c r="E7543" s="1142">
        <v>2</v>
      </c>
      <c r="F7543" s="1143" t="str">
        <f t="shared" si="234"/>
        <v>04.16.03.03.002</v>
      </c>
      <c r="G7543" s="1144"/>
      <c r="H7543" s="1142" t="s">
        <v>7843</v>
      </c>
      <c r="J7543" s="1142" t="str">
        <f t="shared" si="235"/>
        <v>04.16.03.03.002 Jaringan Telepon Didalam Air Kapasitas Sedang</v>
      </c>
    </row>
    <row r="7544" spans="1:10" x14ac:dyDescent="0.25">
      <c r="A7544" s="1142">
        <v>4</v>
      </c>
      <c r="B7544" s="1142">
        <v>16</v>
      </c>
      <c r="C7544" s="1142">
        <v>3</v>
      </c>
      <c r="D7544" s="1142">
        <v>3</v>
      </c>
      <c r="E7544" s="1142">
        <v>3</v>
      </c>
      <c r="F7544" s="1143" t="str">
        <f t="shared" si="234"/>
        <v>04.16.03.03.003</v>
      </c>
      <c r="G7544" s="1144"/>
      <c r="H7544" s="1142" t="s">
        <v>7844</v>
      </c>
      <c r="J7544" s="1142" t="str">
        <f t="shared" si="235"/>
        <v>04.16.03.03.003 Jaringan Telepon Didalam Air Kapasitas Besar</v>
      </c>
    </row>
    <row r="7545" spans="1:10" x14ac:dyDescent="0.25">
      <c r="A7545" s="1142">
        <v>4</v>
      </c>
      <c r="B7545" s="1142">
        <v>16</v>
      </c>
      <c r="C7545" s="1142">
        <v>3</v>
      </c>
      <c r="D7545" s="1142">
        <v>3</v>
      </c>
      <c r="E7545" s="1142">
        <v>4</v>
      </c>
      <c r="F7545" s="1143" t="str">
        <f t="shared" si="234"/>
        <v>04.16.03.03.004</v>
      </c>
      <c r="G7545" s="1144"/>
      <c r="H7545" s="1142" t="s">
        <v>7845</v>
      </c>
      <c r="J7545" s="1142" t="str">
        <f t="shared" si="235"/>
        <v>04.16.03.03.004 Jaringan Telepon Didalam Air Lain-lain</v>
      </c>
    </row>
    <row r="7546" spans="1:10" x14ac:dyDescent="0.25">
      <c r="A7546" s="1142">
        <v>4</v>
      </c>
      <c r="B7546" s="1142">
        <v>16</v>
      </c>
      <c r="C7546" s="1142">
        <v>4</v>
      </c>
      <c r="D7546" s="1142">
        <v>1</v>
      </c>
      <c r="E7546" s="1142">
        <v>1</v>
      </c>
      <c r="F7546" s="1143" t="str">
        <f t="shared" si="234"/>
        <v>04.16.04.01.001</v>
      </c>
      <c r="G7546" s="1144"/>
      <c r="H7546" s="1142" t="s">
        <v>7846</v>
      </c>
      <c r="J7546" s="1142" t="str">
        <f t="shared" si="235"/>
        <v>04.16.04.01.001 Jaringan Pipa Baja</v>
      </c>
    </row>
    <row r="7547" spans="1:10" x14ac:dyDescent="0.25">
      <c r="A7547" s="1142">
        <v>4</v>
      </c>
      <c r="B7547" s="1142">
        <v>16</v>
      </c>
      <c r="C7547" s="1142">
        <v>4</v>
      </c>
      <c r="D7547" s="1142">
        <v>1</v>
      </c>
      <c r="E7547" s="1142">
        <v>2</v>
      </c>
      <c r="F7547" s="1143" t="str">
        <f t="shared" si="234"/>
        <v>04.16.04.01.002</v>
      </c>
      <c r="G7547" s="1144"/>
      <c r="H7547" s="1142" t="s">
        <v>7847</v>
      </c>
      <c r="J7547" s="1142" t="str">
        <f t="shared" si="235"/>
        <v>04.16.04.01.002 Jaringan Pipa Gas Transmisi Lain-lain</v>
      </c>
    </row>
    <row r="7548" spans="1:10" x14ac:dyDescent="0.25">
      <c r="A7548" s="1142">
        <v>4</v>
      </c>
      <c r="B7548" s="1142">
        <v>16</v>
      </c>
      <c r="C7548" s="1142">
        <v>4</v>
      </c>
      <c r="D7548" s="1142">
        <v>2</v>
      </c>
      <c r="E7548" s="1142">
        <v>1</v>
      </c>
      <c r="F7548" s="1143" t="str">
        <f t="shared" si="234"/>
        <v>04.16.04.02.001</v>
      </c>
      <c r="G7548" s="1144"/>
      <c r="H7548" s="1142" t="s">
        <v>7848</v>
      </c>
      <c r="J7548" s="1142" t="str">
        <f t="shared" si="235"/>
        <v>04.16.04.02.001 Jaringan Pipa Distribusi Tekanan Tinggi</v>
      </c>
    </row>
    <row r="7549" spans="1:10" x14ac:dyDescent="0.25">
      <c r="A7549" s="1142">
        <v>4</v>
      </c>
      <c r="B7549" s="1142">
        <v>16</v>
      </c>
      <c r="C7549" s="1142">
        <v>4</v>
      </c>
      <c r="D7549" s="1142">
        <v>2</v>
      </c>
      <c r="E7549" s="1142">
        <v>2</v>
      </c>
      <c r="F7549" s="1143" t="str">
        <f t="shared" si="234"/>
        <v>04.16.04.02.002</v>
      </c>
      <c r="G7549" s="1144"/>
      <c r="H7549" s="1142" t="s">
        <v>7849</v>
      </c>
      <c r="J7549" s="1142" t="str">
        <f t="shared" si="235"/>
        <v>04.16.04.02.002 Jaringan Pipa Distribusi Tekanan Menengah Pipa Baj</v>
      </c>
    </row>
    <row r="7550" spans="1:10" x14ac:dyDescent="0.25">
      <c r="A7550" s="1142">
        <v>4</v>
      </c>
      <c r="B7550" s="1142">
        <v>16</v>
      </c>
      <c r="C7550" s="1142">
        <v>4</v>
      </c>
      <c r="D7550" s="1142">
        <v>2</v>
      </c>
      <c r="E7550" s="1142">
        <v>3</v>
      </c>
      <c r="F7550" s="1143" t="str">
        <f t="shared" si="234"/>
        <v>04.16.04.02.003</v>
      </c>
      <c r="G7550" s="1144"/>
      <c r="H7550" s="1142" t="s">
        <v>7850</v>
      </c>
      <c r="J7550" s="1142" t="str">
        <f t="shared" si="235"/>
        <v>04.16.04.02.003 Jaringan Pipa Distribusi Tekanan Menengah Pipa PE</v>
      </c>
    </row>
    <row r="7551" spans="1:10" x14ac:dyDescent="0.25">
      <c r="A7551" s="1142">
        <v>4</v>
      </c>
      <c r="B7551" s="1142">
        <v>16</v>
      </c>
      <c r="C7551" s="1142">
        <v>4</v>
      </c>
      <c r="D7551" s="1142">
        <v>2</v>
      </c>
      <c r="E7551" s="1142">
        <v>4</v>
      </c>
      <c r="F7551" s="1143" t="str">
        <f t="shared" si="234"/>
        <v>04.16.04.02.004</v>
      </c>
      <c r="G7551" s="1144"/>
      <c r="H7551" s="1142" t="s">
        <v>7851</v>
      </c>
      <c r="J7551" s="1142" t="str">
        <f t="shared" si="235"/>
        <v>04.16.04.02.004 Jaringan Pipa Distribusi Tekanan Rendah Pipa Baja</v>
      </c>
    </row>
    <row r="7552" spans="1:10" x14ac:dyDescent="0.25">
      <c r="A7552" s="1142">
        <v>4</v>
      </c>
      <c r="B7552" s="1142">
        <v>16</v>
      </c>
      <c r="C7552" s="1142">
        <v>4</v>
      </c>
      <c r="D7552" s="1142">
        <v>2</v>
      </c>
      <c r="E7552" s="1142">
        <v>5</v>
      </c>
      <c r="F7552" s="1143" t="str">
        <f t="shared" si="234"/>
        <v>04.16.04.02.005</v>
      </c>
      <c r="G7552" s="1144"/>
      <c r="H7552" s="1142" t="s">
        <v>7852</v>
      </c>
      <c r="J7552" s="1142" t="str">
        <f t="shared" si="235"/>
        <v>04.16.04.02.005 Jaringan Pipa Distribusi Tekanan Rendah Pipa PE</v>
      </c>
    </row>
    <row r="7553" spans="1:10" x14ac:dyDescent="0.25">
      <c r="A7553" s="1142">
        <v>4</v>
      </c>
      <c r="B7553" s="1142">
        <v>16</v>
      </c>
      <c r="C7553" s="1142">
        <v>4</v>
      </c>
      <c r="D7553" s="1142">
        <v>2</v>
      </c>
      <c r="E7553" s="1142">
        <v>6</v>
      </c>
      <c r="F7553" s="1143" t="str">
        <f t="shared" si="234"/>
        <v>04.16.04.02.006</v>
      </c>
      <c r="G7553" s="1144"/>
      <c r="H7553" s="1142" t="s">
        <v>7853</v>
      </c>
      <c r="J7553" s="1142" t="str">
        <f t="shared" si="235"/>
        <v>04.16.04.02.006 Jaringan Pipa Distribusi Lain-lain</v>
      </c>
    </row>
    <row r="7554" spans="1:10" x14ac:dyDescent="0.25">
      <c r="A7554" s="1142">
        <v>4</v>
      </c>
      <c r="B7554" s="1142">
        <v>16</v>
      </c>
      <c r="C7554" s="1142">
        <v>4</v>
      </c>
      <c r="D7554" s="1142">
        <v>3</v>
      </c>
      <c r="E7554" s="1142">
        <v>1</v>
      </c>
      <c r="F7554" s="1143" t="str">
        <f t="shared" si="234"/>
        <v>04.16.04.03.001</v>
      </c>
      <c r="G7554" s="1144"/>
      <c r="H7554" s="1142" t="s">
        <v>7854</v>
      </c>
      <c r="J7554" s="1142" t="str">
        <f t="shared" si="235"/>
        <v>04.16.04.03.001 Jaringan Pipa Dinas Pipa Baja</v>
      </c>
    </row>
    <row r="7555" spans="1:10" x14ac:dyDescent="0.25">
      <c r="A7555" s="1142">
        <v>4</v>
      </c>
      <c r="B7555" s="1142">
        <v>16</v>
      </c>
      <c r="C7555" s="1142">
        <v>4</v>
      </c>
      <c r="D7555" s="1142">
        <v>3</v>
      </c>
      <c r="E7555" s="1142">
        <v>2</v>
      </c>
      <c r="F7555" s="1143" t="str">
        <f t="shared" si="234"/>
        <v>04.16.04.03.002</v>
      </c>
      <c r="G7555" s="1144"/>
      <c r="H7555" s="1142" t="s">
        <v>7855</v>
      </c>
      <c r="J7555" s="1142" t="str">
        <f t="shared" si="235"/>
        <v>04.16.04.03.002 Jaringan Pipa Dinas Pipa PE</v>
      </c>
    </row>
    <row r="7556" spans="1:10" x14ac:dyDescent="0.25">
      <c r="A7556" s="1142">
        <v>4</v>
      </c>
      <c r="B7556" s="1142">
        <v>16</v>
      </c>
      <c r="C7556" s="1142">
        <v>4</v>
      </c>
      <c r="D7556" s="1142">
        <v>3</v>
      </c>
      <c r="E7556" s="1142">
        <v>3</v>
      </c>
      <c r="F7556" s="1143" t="str">
        <f t="shared" ref="F7556:F7619" si="236">IF(A7556&lt;&gt;"",RIGHT("0"&amp;A7556,2)&amp;"."&amp;RIGHT("0"&amp;B7556,2)&amp;"."&amp;RIGHT("0"&amp;C7556,2)&amp;"."&amp;RIGHT("0"&amp;D7556,2)&amp;"."&amp;IF(LEN(E7556)&lt;3,RIGHT("00"&amp;E7556,3),E7556),"")</f>
        <v>04.16.04.03.003</v>
      </c>
      <c r="G7556" s="1144"/>
      <c r="H7556" s="1142" t="s">
        <v>7856</v>
      </c>
      <c r="J7556" s="1142" t="str">
        <f t="shared" ref="J7556:J7619" si="237">F7556&amp;" "&amp;H7556</f>
        <v>04.16.04.03.003 Jaringan Pipa Dinas Lain-lain</v>
      </c>
    </row>
    <row r="7557" spans="1:10" x14ac:dyDescent="0.25">
      <c r="A7557" s="1142">
        <v>4</v>
      </c>
      <c r="B7557" s="1142">
        <v>16</v>
      </c>
      <c r="C7557" s="1142">
        <v>4</v>
      </c>
      <c r="D7557" s="1142">
        <v>4</v>
      </c>
      <c r="E7557" s="1142">
        <v>1</v>
      </c>
      <c r="F7557" s="1143" t="str">
        <f t="shared" si="236"/>
        <v>04.16.04.04.001</v>
      </c>
      <c r="G7557" s="1144"/>
      <c r="H7557" s="1142" t="s">
        <v>7857</v>
      </c>
      <c r="J7557" s="1142" t="str">
        <f t="shared" si="237"/>
        <v>04.16.04.04.001 Jaringan BBM</v>
      </c>
    </row>
    <row r="7558" spans="1:10" x14ac:dyDescent="0.25">
      <c r="A7558" s="1142">
        <v>4</v>
      </c>
      <c r="B7558" s="1142">
        <v>16</v>
      </c>
      <c r="C7558" s="1142">
        <v>4</v>
      </c>
      <c r="D7558" s="1142">
        <v>4</v>
      </c>
      <c r="E7558" s="1142">
        <v>2</v>
      </c>
      <c r="F7558" s="1143" t="str">
        <f t="shared" si="236"/>
        <v>04.16.04.04.002</v>
      </c>
      <c r="G7558" s="1144"/>
      <c r="H7558" s="1142" t="s">
        <v>7858</v>
      </c>
      <c r="J7558" s="1142" t="str">
        <f t="shared" si="237"/>
        <v>04.16.04.04.002 Jaringan BBM lain-lain</v>
      </c>
    </row>
    <row r="7559" spans="1:10" x14ac:dyDescent="0.25">
      <c r="A7559" s="1142">
        <v>5</v>
      </c>
      <c r="B7559" s="1142">
        <v>17</v>
      </c>
      <c r="C7559" s="1142">
        <v>1</v>
      </c>
      <c r="D7559" s="1142">
        <v>1</v>
      </c>
      <c r="E7559" s="1142">
        <v>1</v>
      </c>
      <c r="F7559" s="1143" t="str">
        <f t="shared" si="236"/>
        <v>05.17.01.01.001</v>
      </c>
      <c r="G7559" s="1144"/>
      <c r="H7559" s="1142" t="s">
        <v>7859</v>
      </c>
      <c r="J7559" s="1142" t="str">
        <f t="shared" si="237"/>
        <v>05.17.01.01.001 Ilmu Pengetahuan umum</v>
      </c>
    </row>
    <row r="7560" spans="1:10" x14ac:dyDescent="0.25">
      <c r="A7560" s="1142">
        <v>5</v>
      </c>
      <c r="B7560" s="1142">
        <v>17</v>
      </c>
      <c r="C7560" s="1142">
        <v>1</v>
      </c>
      <c r="D7560" s="1142">
        <v>1</v>
      </c>
      <c r="E7560" s="1142">
        <v>2</v>
      </c>
      <c r="F7560" s="1143" t="str">
        <f t="shared" si="236"/>
        <v>05.17.01.01.002</v>
      </c>
      <c r="G7560" s="1144"/>
      <c r="H7560" s="1142" t="s">
        <v>7860</v>
      </c>
      <c r="J7560" s="1142" t="str">
        <f t="shared" si="237"/>
        <v>05.17.01.01.002 Bibiliografi, Katalog</v>
      </c>
    </row>
    <row r="7561" spans="1:10" x14ac:dyDescent="0.25">
      <c r="A7561" s="1142">
        <v>5</v>
      </c>
      <c r="B7561" s="1142">
        <v>17</v>
      </c>
      <c r="C7561" s="1142">
        <v>1</v>
      </c>
      <c r="D7561" s="1142">
        <v>1</v>
      </c>
      <c r="E7561" s="1142">
        <v>3</v>
      </c>
      <c r="F7561" s="1143" t="str">
        <f t="shared" si="236"/>
        <v>05.17.01.01.003</v>
      </c>
      <c r="G7561" s="1144"/>
      <c r="H7561" s="1142" t="s">
        <v>7861</v>
      </c>
      <c r="J7561" s="1142" t="str">
        <f t="shared" si="237"/>
        <v>05.17.01.01.003 Ilmu Perpustakaan</v>
      </c>
    </row>
    <row r="7562" spans="1:10" x14ac:dyDescent="0.25">
      <c r="A7562" s="1142">
        <v>5</v>
      </c>
      <c r="B7562" s="1142">
        <v>17</v>
      </c>
      <c r="C7562" s="1142">
        <v>1</v>
      </c>
      <c r="D7562" s="1142">
        <v>1</v>
      </c>
      <c r="E7562" s="1142">
        <v>4</v>
      </c>
      <c r="F7562" s="1143" t="str">
        <f t="shared" si="236"/>
        <v>05.17.01.01.004</v>
      </c>
      <c r="G7562" s="1144"/>
      <c r="H7562" s="1142" t="s">
        <v>7862</v>
      </c>
      <c r="J7562" s="1142" t="str">
        <f t="shared" si="237"/>
        <v>05.17.01.01.004 Ensyclopedia, Kamus, Buku Referensi</v>
      </c>
    </row>
    <row r="7563" spans="1:10" x14ac:dyDescent="0.25">
      <c r="A7563" s="1142">
        <v>5</v>
      </c>
      <c r="B7563" s="1142">
        <v>17</v>
      </c>
      <c r="C7563" s="1142">
        <v>1</v>
      </c>
      <c r="D7563" s="1142">
        <v>1</v>
      </c>
      <c r="E7563" s="1142">
        <v>5</v>
      </c>
      <c r="F7563" s="1143" t="str">
        <f t="shared" si="236"/>
        <v>05.17.01.01.005</v>
      </c>
      <c r="G7563" s="1144"/>
      <c r="H7563" s="1142" t="s">
        <v>7863</v>
      </c>
      <c r="J7563" s="1142" t="str">
        <f t="shared" si="237"/>
        <v>05.17.01.01.005 Essay, Pamflet</v>
      </c>
    </row>
    <row r="7564" spans="1:10" x14ac:dyDescent="0.25">
      <c r="A7564" s="1142">
        <v>5</v>
      </c>
      <c r="B7564" s="1142">
        <v>17</v>
      </c>
      <c r="C7564" s="1142">
        <v>1</v>
      </c>
      <c r="D7564" s="1142">
        <v>1</v>
      </c>
      <c r="E7564" s="1142">
        <v>6</v>
      </c>
      <c r="F7564" s="1143" t="str">
        <f t="shared" si="236"/>
        <v>05.17.01.01.006</v>
      </c>
      <c r="G7564" s="1144"/>
      <c r="H7564" s="1142" t="s">
        <v>7864</v>
      </c>
      <c r="J7564" s="1142" t="str">
        <f t="shared" si="237"/>
        <v>05.17.01.01.006 Berkala</v>
      </c>
    </row>
    <row r="7565" spans="1:10" x14ac:dyDescent="0.25">
      <c r="A7565" s="1142">
        <v>5</v>
      </c>
      <c r="B7565" s="1142">
        <v>17</v>
      </c>
      <c r="C7565" s="1142">
        <v>1</v>
      </c>
      <c r="D7565" s="1142">
        <v>1</v>
      </c>
      <c r="E7565" s="1142">
        <v>7</v>
      </c>
      <c r="F7565" s="1143" t="str">
        <f t="shared" si="236"/>
        <v>05.17.01.01.007</v>
      </c>
      <c r="G7565" s="1144"/>
      <c r="H7565" s="1142" t="s">
        <v>7865</v>
      </c>
      <c r="J7565" s="1142" t="str">
        <f t="shared" si="237"/>
        <v>05.17.01.01.007 Institut, Assosiasi, Musium</v>
      </c>
    </row>
    <row r="7566" spans="1:10" x14ac:dyDescent="0.25">
      <c r="A7566" s="1142">
        <v>5</v>
      </c>
      <c r="B7566" s="1142">
        <v>17</v>
      </c>
      <c r="C7566" s="1142">
        <v>1</v>
      </c>
      <c r="D7566" s="1142">
        <v>1</v>
      </c>
      <c r="E7566" s="1142">
        <v>8</v>
      </c>
      <c r="F7566" s="1143" t="str">
        <f t="shared" si="236"/>
        <v>05.17.01.01.008</v>
      </c>
      <c r="G7566" s="1144"/>
      <c r="H7566" s="1142" t="s">
        <v>7866</v>
      </c>
      <c r="J7566" s="1142" t="str">
        <f t="shared" si="237"/>
        <v>05.17.01.01.008 Harian</v>
      </c>
    </row>
    <row r="7567" spans="1:10" x14ac:dyDescent="0.25">
      <c r="A7567" s="1142">
        <v>5</v>
      </c>
      <c r="B7567" s="1142">
        <v>17</v>
      </c>
      <c r="C7567" s="1142">
        <v>1</v>
      </c>
      <c r="D7567" s="1142">
        <v>1</v>
      </c>
      <c r="E7567" s="1142">
        <v>9</v>
      </c>
      <c r="F7567" s="1143" t="str">
        <f t="shared" si="236"/>
        <v>05.17.01.01.009</v>
      </c>
      <c r="G7567" s="1144"/>
      <c r="H7567" s="1142" t="s">
        <v>7867</v>
      </c>
      <c r="J7567" s="1142" t="str">
        <f t="shared" si="237"/>
        <v>05.17.01.01.009 Manuskrip</v>
      </c>
    </row>
    <row r="7568" spans="1:10" x14ac:dyDescent="0.25">
      <c r="A7568" s="1142">
        <v>5</v>
      </c>
      <c r="B7568" s="1142">
        <v>17</v>
      </c>
      <c r="C7568" s="1142">
        <v>1</v>
      </c>
      <c r="D7568" s="1142">
        <v>1</v>
      </c>
      <c r="E7568" s="1142">
        <v>10</v>
      </c>
      <c r="F7568" s="1143" t="str">
        <f t="shared" si="236"/>
        <v>05.17.01.01.010</v>
      </c>
      <c r="G7568" s="1144"/>
      <c r="H7568" s="1142" t="s">
        <v>7868</v>
      </c>
      <c r="J7568" s="1142" t="str">
        <f t="shared" si="237"/>
        <v>05.17.01.01.010 Buku Umum Lain-lain</v>
      </c>
    </row>
    <row r="7569" spans="1:10" x14ac:dyDescent="0.25">
      <c r="A7569" s="1142">
        <v>5</v>
      </c>
      <c r="B7569" s="1142">
        <v>17</v>
      </c>
      <c r="C7569" s="1142">
        <v>1</v>
      </c>
      <c r="D7569" s="1142">
        <v>2</v>
      </c>
      <c r="E7569" s="1142">
        <v>1</v>
      </c>
      <c r="F7569" s="1143" t="str">
        <f t="shared" si="236"/>
        <v>05.17.01.02.001</v>
      </c>
      <c r="G7569" s="1144"/>
      <c r="H7569" s="1142" t="s">
        <v>7869</v>
      </c>
      <c r="J7569" s="1142" t="str">
        <f t="shared" si="237"/>
        <v>05.17.01.02.001 Metafisika</v>
      </c>
    </row>
    <row r="7570" spans="1:10" x14ac:dyDescent="0.25">
      <c r="A7570" s="1142">
        <v>5</v>
      </c>
      <c r="B7570" s="1142">
        <v>17</v>
      </c>
      <c r="C7570" s="1142">
        <v>1</v>
      </c>
      <c r="D7570" s="1142">
        <v>2</v>
      </c>
      <c r="E7570" s="1142">
        <v>2</v>
      </c>
      <c r="F7570" s="1143" t="str">
        <f t="shared" si="236"/>
        <v>05.17.01.02.002</v>
      </c>
      <c r="G7570" s="1144"/>
      <c r="H7570" s="1142" t="s">
        <v>7870</v>
      </c>
      <c r="J7570" s="1142" t="str">
        <f t="shared" si="237"/>
        <v>05.17.01.02.002 Sisitem Filsafat</v>
      </c>
    </row>
    <row r="7571" spans="1:10" x14ac:dyDescent="0.25">
      <c r="A7571" s="1142">
        <v>5</v>
      </c>
      <c r="B7571" s="1142">
        <v>17</v>
      </c>
      <c r="C7571" s="1142">
        <v>1</v>
      </c>
      <c r="D7571" s="1142">
        <v>2</v>
      </c>
      <c r="E7571" s="1142">
        <v>3</v>
      </c>
      <c r="F7571" s="1143" t="str">
        <f t="shared" si="236"/>
        <v>05.17.01.02.003</v>
      </c>
      <c r="G7571" s="1144"/>
      <c r="H7571" s="1142" t="s">
        <v>7871</v>
      </c>
      <c r="J7571" s="1142" t="str">
        <f t="shared" si="237"/>
        <v>05.17.01.02.003 Ilmu Jawa</v>
      </c>
    </row>
    <row r="7572" spans="1:10" x14ac:dyDescent="0.25">
      <c r="A7572" s="1142">
        <v>5</v>
      </c>
      <c r="B7572" s="1142">
        <v>17</v>
      </c>
      <c r="C7572" s="1142">
        <v>1</v>
      </c>
      <c r="D7572" s="1142">
        <v>2</v>
      </c>
      <c r="E7572" s="1142">
        <v>4</v>
      </c>
      <c r="F7572" s="1143" t="str">
        <f t="shared" si="236"/>
        <v>05.17.01.02.004</v>
      </c>
      <c r="G7572" s="1144"/>
      <c r="H7572" s="1142" t="s">
        <v>7872</v>
      </c>
      <c r="J7572" s="1142" t="str">
        <f t="shared" si="237"/>
        <v>05.17.01.02.004 Logika</v>
      </c>
    </row>
    <row r="7573" spans="1:10" x14ac:dyDescent="0.25">
      <c r="A7573" s="1142">
        <v>5</v>
      </c>
      <c r="B7573" s="1142">
        <v>17</v>
      </c>
      <c r="C7573" s="1142">
        <v>1</v>
      </c>
      <c r="D7573" s="1142">
        <v>2</v>
      </c>
      <c r="E7573" s="1142">
        <v>5</v>
      </c>
      <c r="F7573" s="1143" t="str">
        <f t="shared" si="236"/>
        <v>05.17.01.02.005</v>
      </c>
      <c r="G7573" s="1144"/>
      <c r="H7573" s="1142" t="s">
        <v>7873</v>
      </c>
      <c r="J7573" s="1142" t="str">
        <f t="shared" si="237"/>
        <v>05.17.01.02.005 Etika</v>
      </c>
    </row>
    <row r="7574" spans="1:10" x14ac:dyDescent="0.25">
      <c r="A7574" s="1142">
        <v>5</v>
      </c>
      <c r="B7574" s="1142">
        <v>17</v>
      </c>
      <c r="C7574" s="1142">
        <v>1</v>
      </c>
      <c r="D7574" s="1142">
        <v>2</v>
      </c>
      <c r="E7574" s="1142">
        <v>6</v>
      </c>
      <c r="F7574" s="1143" t="str">
        <f t="shared" si="236"/>
        <v>05.17.01.02.006</v>
      </c>
      <c r="G7574" s="1144"/>
      <c r="H7574" s="1142" t="s">
        <v>7874</v>
      </c>
      <c r="J7574" s="1142" t="str">
        <f t="shared" si="237"/>
        <v>05.17.01.02.006 Filsafat Lain-lain</v>
      </c>
    </row>
    <row r="7575" spans="1:10" x14ac:dyDescent="0.25">
      <c r="A7575" s="1142">
        <v>5</v>
      </c>
      <c r="B7575" s="1142">
        <v>17</v>
      </c>
      <c r="C7575" s="1142">
        <v>1</v>
      </c>
      <c r="D7575" s="1142">
        <v>3</v>
      </c>
      <c r="E7575" s="1142">
        <v>1</v>
      </c>
      <c r="F7575" s="1143" t="str">
        <f t="shared" si="236"/>
        <v>05.17.01.03.001</v>
      </c>
      <c r="G7575" s="1144"/>
      <c r="H7575" s="1142" t="s">
        <v>7875</v>
      </c>
      <c r="J7575" s="1142" t="str">
        <f t="shared" si="237"/>
        <v>05.17.01.03.001 Agama Islam</v>
      </c>
    </row>
    <row r="7576" spans="1:10" x14ac:dyDescent="0.25">
      <c r="A7576" s="1142">
        <v>5</v>
      </c>
      <c r="B7576" s="1142">
        <v>17</v>
      </c>
      <c r="C7576" s="1142">
        <v>1</v>
      </c>
      <c r="D7576" s="1142">
        <v>3</v>
      </c>
      <c r="E7576" s="1142">
        <v>2</v>
      </c>
      <c r="F7576" s="1143" t="str">
        <f t="shared" si="236"/>
        <v>05.17.01.03.002</v>
      </c>
      <c r="G7576" s="1144"/>
      <c r="H7576" s="1142" t="s">
        <v>7876</v>
      </c>
      <c r="J7576" s="1142" t="str">
        <f t="shared" si="237"/>
        <v>05.17.01.03.002 Agama Kristen</v>
      </c>
    </row>
    <row r="7577" spans="1:10" x14ac:dyDescent="0.25">
      <c r="A7577" s="1142">
        <v>5</v>
      </c>
      <c r="B7577" s="1142">
        <v>17</v>
      </c>
      <c r="C7577" s="1142">
        <v>1</v>
      </c>
      <c r="D7577" s="1142">
        <v>3</v>
      </c>
      <c r="E7577" s="1142">
        <v>3</v>
      </c>
      <c r="F7577" s="1143" t="str">
        <f t="shared" si="236"/>
        <v>05.17.01.03.003</v>
      </c>
      <c r="G7577" s="1144"/>
      <c r="H7577" s="1142" t="s">
        <v>7877</v>
      </c>
      <c r="J7577" s="1142" t="str">
        <f t="shared" si="237"/>
        <v>05.17.01.03.003 Agama Budha</v>
      </c>
    </row>
    <row r="7578" spans="1:10" x14ac:dyDescent="0.25">
      <c r="A7578" s="1142">
        <v>5</v>
      </c>
      <c r="B7578" s="1142">
        <v>17</v>
      </c>
      <c r="C7578" s="1142">
        <v>1</v>
      </c>
      <c r="D7578" s="1142">
        <v>3</v>
      </c>
      <c r="E7578" s="1142">
        <v>4</v>
      </c>
      <c r="F7578" s="1143" t="str">
        <f t="shared" si="236"/>
        <v>05.17.01.03.004</v>
      </c>
      <c r="G7578" s="1144"/>
      <c r="H7578" s="1142" t="s">
        <v>7878</v>
      </c>
      <c r="J7578" s="1142" t="str">
        <f t="shared" si="237"/>
        <v>05.17.01.03.004 Agama Hindu</v>
      </c>
    </row>
    <row r="7579" spans="1:10" x14ac:dyDescent="0.25">
      <c r="A7579" s="1142">
        <v>5</v>
      </c>
      <c r="B7579" s="1142">
        <v>17</v>
      </c>
      <c r="C7579" s="1142">
        <v>1</v>
      </c>
      <c r="D7579" s="1142">
        <v>3</v>
      </c>
      <c r="E7579" s="1142">
        <v>5</v>
      </c>
      <c r="F7579" s="1143" t="str">
        <f t="shared" si="236"/>
        <v>05.17.01.03.005</v>
      </c>
      <c r="G7579" s="1144"/>
      <c r="H7579" s="1142" t="s">
        <v>7879</v>
      </c>
      <c r="J7579" s="1142" t="str">
        <f t="shared" si="237"/>
        <v>05.17.01.03.005 Buku Agama Lain-lain</v>
      </c>
    </row>
    <row r="7580" spans="1:10" x14ac:dyDescent="0.25">
      <c r="A7580" s="1142">
        <v>5</v>
      </c>
      <c r="B7580" s="1142">
        <v>17</v>
      </c>
      <c r="C7580" s="1142">
        <v>1</v>
      </c>
      <c r="D7580" s="1142">
        <v>4</v>
      </c>
      <c r="E7580" s="1142">
        <v>1</v>
      </c>
      <c r="F7580" s="1143" t="str">
        <f t="shared" si="236"/>
        <v>05.17.01.04.001</v>
      </c>
      <c r="G7580" s="1144"/>
      <c r="H7580" s="1142" t="s">
        <v>7880</v>
      </c>
      <c r="J7580" s="1142" t="str">
        <f t="shared" si="237"/>
        <v>05.17.01.04.001 Sosiologi</v>
      </c>
    </row>
    <row r="7581" spans="1:10" x14ac:dyDescent="0.25">
      <c r="A7581" s="1142">
        <v>5</v>
      </c>
      <c r="B7581" s="1142">
        <v>17</v>
      </c>
      <c r="C7581" s="1142">
        <v>1</v>
      </c>
      <c r="D7581" s="1142">
        <v>4</v>
      </c>
      <c r="E7581" s="1142">
        <v>2</v>
      </c>
      <c r="F7581" s="1143" t="str">
        <f t="shared" si="236"/>
        <v>05.17.01.04.002</v>
      </c>
      <c r="G7581" s="1144"/>
      <c r="H7581" s="1142" t="s">
        <v>7881</v>
      </c>
      <c r="J7581" s="1142" t="str">
        <f t="shared" si="237"/>
        <v>05.17.01.04.002 Statistik</v>
      </c>
    </row>
    <row r="7582" spans="1:10" x14ac:dyDescent="0.25">
      <c r="A7582" s="1142">
        <v>5</v>
      </c>
      <c r="B7582" s="1142">
        <v>17</v>
      </c>
      <c r="C7582" s="1142">
        <v>1</v>
      </c>
      <c r="D7582" s="1142">
        <v>4</v>
      </c>
      <c r="E7582" s="1142">
        <v>3</v>
      </c>
      <c r="F7582" s="1143" t="str">
        <f t="shared" si="236"/>
        <v>05.17.01.04.003</v>
      </c>
      <c r="G7582" s="1144"/>
      <c r="H7582" s="1142" t="s">
        <v>7882</v>
      </c>
      <c r="J7582" s="1142" t="str">
        <f t="shared" si="237"/>
        <v>05.17.01.04.003 Ilmu Politik</v>
      </c>
    </row>
    <row r="7583" spans="1:10" x14ac:dyDescent="0.25">
      <c r="A7583" s="1142">
        <v>5</v>
      </c>
      <c r="B7583" s="1142">
        <v>17</v>
      </c>
      <c r="C7583" s="1142">
        <v>1</v>
      </c>
      <c r="D7583" s="1142">
        <v>4</v>
      </c>
      <c r="E7583" s="1142">
        <v>4</v>
      </c>
      <c r="F7583" s="1143" t="str">
        <f t="shared" si="236"/>
        <v>05.17.01.04.004</v>
      </c>
      <c r="G7583" s="1144"/>
      <c r="H7583" s="1142" t="s">
        <v>7883</v>
      </c>
      <c r="J7583" s="1142" t="str">
        <f t="shared" si="237"/>
        <v>05.17.01.04.004 Ekonomi</v>
      </c>
    </row>
    <row r="7584" spans="1:10" x14ac:dyDescent="0.25">
      <c r="A7584" s="1142">
        <v>5</v>
      </c>
      <c r="B7584" s="1142">
        <v>17</v>
      </c>
      <c r="C7584" s="1142">
        <v>1</v>
      </c>
      <c r="D7584" s="1142">
        <v>4</v>
      </c>
      <c r="E7584" s="1142">
        <v>5</v>
      </c>
      <c r="F7584" s="1143" t="str">
        <f t="shared" si="236"/>
        <v>05.17.01.04.005</v>
      </c>
      <c r="G7584" s="1144"/>
      <c r="H7584" s="1142" t="s">
        <v>7884</v>
      </c>
      <c r="J7584" s="1142" t="str">
        <f t="shared" si="237"/>
        <v>05.17.01.04.005 Hukum</v>
      </c>
    </row>
    <row r="7585" spans="1:10" x14ac:dyDescent="0.25">
      <c r="A7585" s="1142">
        <v>5</v>
      </c>
      <c r="B7585" s="1142">
        <v>17</v>
      </c>
      <c r="C7585" s="1142">
        <v>1</v>
      </c>
      <c r="D7585" s="1142">
        <v>4</v>
      </c>
      <c r="E7585" s="1142">
        <v>6</v>
      </c>
      <c r="F7585" s="1143" t="str">
        <f t="shared" si="236"/>
        <v>05.17.01.04.006</v>
      </c>
      <c r="G7585" s="1144"/>
      <c r="H7585" s="1142" t="s">
        <v>7885</v>
      </c>
      <c r="J7585" s="1142" t="str">
        <f t="shared" si="237"/>
        <v>05.17.01.04.006 Administrasi, Pertahanan dan keamanan</v>
      </c>
    </row>
    <row r="7586" spans="1:10" x14ac:dyDescent="0.25">
      <c r="A7586" s="1142">
        <v>5</v>
      </c>
      <c r="B7586" s="1142">
        <v>17</v>
      </c>
      <c r="C7586" s="1142">
        <v>1</v>
      </c>
      <c r="D7586" s="1142">
        <v>4</v>
      </c>
      <c r="E7586" s="1142">
        <v>7</v>
      </c>
      <c r="F7586" s="1143" t="str">
        <f t="shared" si="236"/>
        <v>05.17.01.04.007</v>
      </c>
      <c r="G7586" s="1144"/>
      <c r="H7586" s="1142" t="s">
        <v>7886</v>
      </c>
      <c r="J7586" s="1142" t="str">
        <f t="shared" si="237"/>
        <v>05.17.01.04.007 Service Umum Sosial</v>
      </c>
    </row>
    <row r="7587" spans="1:10" x14ac:dyDescent="0.25">
      <c r="A7587" s="1142">
        <v>5</v>
      </c>
      <c r="B7587" s="1142">
        <v>17</v>
      </c>
      <c r="C7587" s="1142">
        <v>1</v>
      </c>
      <c r="D7587" s="1142">
        <v>4</v>
      </c>
      <c r="E7587" s="1142">
        <v>8</v>
      </c>
      <c r="F7587" s="1143" t="str">
        <f t="shared" si="236"/>
        <v>05.17.01.04.008</v>
      </c>
      <c r="G7587" s="1144"/>
      <c r="H7587" s="1142" t="s">
        <v>7887</v>
      </c>
      <c r="J7587" s="1142" t="str">
        <f t="shared" si="237"/>
        <v>05.17.01.04.008 Pendidikan</v>
      </c>
    </row>
    <row r="7588" spans="1:10" x14ac:dyDescent="0.25">
      <c r="A7588" s="1142">
        <v>5</v>
      </c>
      <c r="B7588" s="1142">
        <v>17</v>
      </c>
      <c r="C7588" s="1142">
        <v>1</v>
      </c>
      <c r="D7588" s="1142">
        <v>4</v>
      </c>
      <c r="E7588" s="1142">
        <v>9</v>
      </c>
      <c r="F7588" s="1143" t="str">
        <f t="shared" si="236"/>
        <v>05.17.01.04.009</v>
      </c>
      <c r="G7588" s="1144"/>
      <c r="H7588" s="1142" t="s">
        <v>7888</v>
      </c>
      <c r="J7588" s="1142" t="str">
        <f t="shared" si="237"/>
        <v>05.17.01.04.009 Perdagangan</v>
      </c>
    </row>
    <row r="7589" spans="1:10" x14ac:dyDescent="0.25">
      <c r="A7589" s="1142">
        <v>5</v>
      </c>
      <c r="B7589" s="1142">
        <v>17</v>
      </c>
      <c r="C7589" s="1142">
        <v>1</v>
      </c>
      <c r="D7589" s="1142">
        <v>4</v>
      </c>
      <c r="E7589" s="1142">
        <v>10</v>
      </c>
      <c r="F7589" s="1143" t="str">
        <f t="shared" si="236"/>
        <v>05.17.01.04.010</v>
      </c>
      <c r="G7589" s="1144"/>
      <c r="H7589" s="1142" t="s">
        <v>7889</v>
      </c>
      <c r="J7589" s="1142" t="str">
        <f t="shared" si="237"/>
        <v>05.17.01.04.010 Etnografi, Cerita Rakyat</v>
      </c>
    </row>
    <row r="7590" spans="1:10" x14ac:dyDescent="0.25">
      <c r="A7590" s="1142">
        <v>5</v>
      </c>
      <c r="B7590" s="1142">
        <v>17</v>
      </c>
      <c r="C7590" s="1142">
        <v>1</v>
      </c>
      <c r="D7590" s="1142">
        <v>4</v>
      </c>
      <c r="E7590" s="1142">
        <v>11</v>
      </c>
      <c r="F7590" s="1143" t="str">
        <f t="shared" si="236"/>
        <v>05.17.01.04.011</v>
      </c>
      <c r="G7590" s="1144"/>
      <c r="H7590" s="1142" t="s">
        <v>7890</v>
      </c>
      <c r="J7590" s="1142" t="str">
        <f t="shared" si="237"/>
        <v>05.17.01.04.011 Buku Ilmu Sosial Lain-lain</v>
      </c>
    </row>
    <row r="7591" spans="1:10" x14ac:dyDescent="0.25">
      <c r="A7591" s="1142">
        <v>5</v>
      </c>
      <c r="B7591" s="1142">
        <v>17</v>
      </c>
      <c r="C7591" s="1142">
        <v>1</v>
      </c>
      <c r="D7591" s="1142">
        <v>5</v>
      </c>
      <c r="E7591" s="1142">
        <v>1</v>
      </c>
      <c r="F7591" s="1143" t="str">
        <f t="shared" si="236"/>
        <v>05.17.01.05.001</v>
      </c>
      <c r="G7591" s="1144"/>
      <c r="H7591" s="1142" t="s">
        <v>7891</v>
      </c>
      <c r="J7591" s="1142" t="str">
        <f t="shared" si="237"/>
        <v>05.17.01.05.001 Umum</v>
      </c>
    </row>
    <row r="7592" spans="1:10" x14ac:dyDescent="0.25">
      <c r="A7592" s="1142">
        <v>5</v>
      </c>
      <c r="B7592" s="1142">
        <v>17</v>
      </c>
      <c r="C7592" s="1142">
        <v>1</v>
      </c>
      <c r="D7592" s="1142">
        <v>5</v>
      </c>
      <c r="E7592" s="1142">
        <v>2</v>
      </c>
      <c r="F7592" s="1143" t="str">
        <f t="shared" si="236"/>
        <v>05.17.01.05.002</v>
      </c>
      <c r="G7592" s="1144"/>
      <c r="H7592" s="1142" t="s">
        <v>7892</v>
      </c>
      <c r="J7592" s="1142" t="str">
        <f t="shared" si="237"/>
        <v>05.17.01.05.002 Pengetahuan Bahasa Indonesia</v>
      </c>
    </row>
    <row r="7593" spans="1:10" x14ac:dyDescent="0.25">
      <c r="A7593" s="1142">
        <v>5</v>
      </c>
      <c r="B7593" s="1142">
        <v>17</v>
      </c>
      <c r="C7593" s="1142">
        <v>1</v>
      </c>
      <c r="D7593" s="1142">
        <v>5</v>
      </c>
      <c r="E7593" s="1142">
        <v>3</v>
      </c>
      <c r="F7593" s="1143" t="str">
        <f t="shared" si="236"/>
        <v>05.17.01.05.003</v>
      </c>
      <c r="G7593" s="1144"/>
      <c r="H7593" s="1142" t="s">
        <v>7893</v>
      </c>
      <c r="J7593" s="1142" t="str">
        <f t="shared" si="237"/>
        <v>05.17.01.05.003 Pengetahuan Bahasa Inggris</v>
      </c>
    </row>
    <row r="7594" spans="1:10" x14ac:dyDescent="0.25">
      <c r="A7594" s="1142">
        <v>5</v>
      </c>
      <c r="B7594" s="1142">
        <v>17</v>
      </c>
      <c r="C7594" s="1142">
        <v>1</v>
      </c>
      <c r="D7594" s="1142">
        <v>5</v>
      </c>
      <c r="E7594" s="1142">
        <v>4</v>
      </c>
      <c r="F7594" s="1143" t="str">
        <f t="shared" si="236"/>
        <v>05.17.01.05.004</v>
      </c>
      <c r="G7594" s="1144"/>
      <c r="H7594" s="1142" t="s">
        <v>7894</v>
      </c>
      <c r="J7594" s="1142" t="str">
        <f t="shared" si="237"/>
        <v>05.17.01.05.004 Buku Ilmu Bahasa Lain-lain</v>
      </c>
    </row>
    <row r="7595" spans="1:10" x14ac:dyDescent="0.25">
      <c r="A7595" s="1142">
        <v>5</v>
      </c>
      <c r="B7595" s="1142">
        <v>17</v>
      </c>
      <c r="C7595" s="1142">
        <v>1</v>
      </c>
      <c r="D7595" s="1142">
        <v>6</v>
      </c>
      <c r="E7595" s="1142">
        <v>1</v>
      </c>
      <c r="F7595" s="1143" t="str">
        <f t="shared" si="236"/>
        <v>05.17.01.06.001</v>
      </c>
      <c r="G7595" s="1144"/>
      <c r="H7595" s="1142" t="s">
        <v>7895</v>
      </c>
      <c r="J7595" s="1142" t="str">
        <f t="shared" si="237"/>
        <v>05.17.01.06.001 Matematika</v>
      </c>
    </row>
    <row r="7596" spans="1:10" x14ac:dyDescent="0.25">
      <c r="A7596" s="1142">
        <v>5</v>
      </c>
      <c r="B7596" s="1142">
        <v>17</v>
      </c>
      <c r="C7596" s="1142">
        <v>1</v>
      </c>
      <c r="D7596" s="1142">
        <v>6</v>
      </c>
      <c r="E7596" s="1142">
        <v>2</v>
      </c>
      <c r="F7596" s="1143" t="str">
        <f t="shared" si="236"/>
        <v>05.17.01.06.002</v>
      </c>
      <c r="G7596" s="1144"/>
      <c r="H7596" s="1142" t="s">
        <v>7896</v>
      </c>
      <c r="J7596" s="1142" t="str">
        <f t="shared" si="237"/>
        <v>05.17.01.06.002 Astronomi, Geodesi</v>
      </c>
    </row>
    <row r="7597" spans="1:10" x14ac:dyDescent="0.25">
      <c r="A7597" s="1142">
        <v>5</v>
      </c>
      <c r="B7597" s="1142">
        <v>17</v>
      </c>
      <c r="C7597" s="1142">
        <v>1</v>
      </c>
      <c r="D7597" s="1142">
        <v>6</v>
      </c>
      <c r="E7597" s="1142">
        <v>3</v>
      </c>
      <c r="F7597" s="1143" t="str">
        <f t="shared" si="236"/>
        <v>05.17.01.06.003</v>
      </c>
      <c r="G7597" s="1144"/>
      <c r="H7597" s="1142" t="s">
        <v>7897</v>
      </c>
      <c r="J7597" s="1142" t="str">
        <f t="shared" si="237"/>
        <v>05.17.01.06.003 Fisika dan Mekanika</v>
      </c>
    </row>
    <row r="7598" spans="1:10" x14ac:dyDescent="0.25">
      <c r="A7598" s="1142">
        <v>5</v>
      </c>
      <c r="B7598" s="1142">
        <v>17</v>
      </c>
      <c r="C7598" s="1142">
        <v>1</v>
      </c>
      <c r="D7598" s="1142">
        <v>6</v>
      </c>
      <c r="E7598" s="1142">
        <v>4</v>
      </c>
      <c r="F7598" s="1143" t="str">
        <f t="shared" si="236"/>
        <v>05.17.01.06.004</v>
      </c>
      <c r="G7598" s="1144"/>
      <c r="H7598" s="1142" t="s">
        <v>7898</v>
      </c>
      <c r="J7598" s="1142" t="str">
        <f t="shared" si="237"/>
        <v>05.17.01.06.004 Kimia</v>
      </c>
    </row>
    <row r="7599" spans="1:10" x14ac:dyDescent="0.25">
      <c r="A7599" s="1142">
        <v>5</v>
      </c>
      <c r="B7599" s="1142">
        <v>17</v>
      </c>
      <c r="C7599" s="1142">
        <v>1</v>
      </c>
      <c r="D7599" s="1142">
        <v>6</v>
      </c>
      <c r="E7599" s="1142">
        <v>5</v>
      </c>
      <c r="F7599" s="1143" t="str">
        <f t="shared" si="236"/>
        <v>05.17.01.06.005</v>
      </c>
      <c r="G7599" s="1144"/>
      <c r="H7599" s="1142" t="s">
        <v>7899</v>
      </c>
      <c r="J7599" s="1142" t="str">
        <f t="shared" si="237"/>
        <v>05.17.01.06.005 Geologi, Metrologi</v>
      </c>
    </row>
    <row r="7600" spans="1:10" x14ac:dyDescent="0.25">
      <c r="A7600" s="1142">
        <v>5</v>
      </c>
      <c r="B7600" s="1142">
        <v>17</v>
      </c>
      <c r="C7600" s="1142">
        <v>1</v>
      </c>
      <c r="D7600" s="1142">
        <v>6</v>
      </c>
      <c r="E7600" s="1142">
        <v>6</v>
      </c>
      <c r="F7600" s="1143" t="str">
        <f t="shared" si="236"/>
        <v>05.17.01.06.006</v>
      </c>
      <c r="G7600" s="1144"/>
      <c r="H7600" s="1142" t="s">
        <v>7900</v>
      </c>
      <c r="J7600" s="1142" t="str">
        <f t="shared" si="237"/>
        <v>05.17.01.06.006 Palaentologi</v>
      </c>
    </row>
    <row r="7601" spans="1:10" x14ac:dyDescent="0.25">
      <c r="A7601" s="1142">
        <v>5</v>
      </c>
      <c r="B7601" s="1142">
        <v>17</v>
      </c>
      <c r="C7601" s="1142">
        <v>1</v>
      </c>
      <c r="D7601" s="1142">
        <v>6</v>
      </c>
      <c r="E7601" s="1142">
        <v>7</v>
      </c>
      <c r="F7601" s="1143" t="str">
        <f t="shared" si="236"/>
        <v>05.17.01.06.007</v>
      </c>
      <c r="G7601" s="1144"/>
      <c r="H7601" s="1142" t="s">
        <v>7901</v>
      </c>
      <c r="J7601" s="1142" t="str">
        <f t="shared" si="237"/>
        <v>05.17.01.06.007 Biologi, Antopologi</v>
      </c>
    </row>
    <row r="7602" spans="1:10" x14ac:dyDescent="0.25">
      <c r="A7602" s="1142">
        <v>5</v>
      </c>
      <c r="B7602" s="1142">
        <v>17</v>
      </c>
      <c r="C7602" s="1142">
        <v>1</v>
      </c>
      <c r="D7602" s="1142">
        <v>6</v>
      </c>
      <c r="E7602" s="1142">
        <v>8</v>
      </c>
      <c r="F7602" s="1143" t="str">
        <f t="shared" si="236"/>
        <v>05.17.01.06.008</v>
      </c>
      <c r="G7602" s="1144"/>
      <c r="H7602" s="1142" t="s">
        <v>7902</v>
      </c>
      <c r="J7602" s="1142" t="str">
        <f t="shared" si="237"/>
        <v>05.17.01.06.008 Bitani</v>
      </c>
    </row>
    <row r="7603" spans="1:10" x14ac:dyDescent="0.25">
      <c r="A7603" s="1142">
        <v>5</v>
      </c>
      <c r="B7603" s="1142">
        <v>17</v>
      </c>
      <c r="C7603" s="1142">
        <v>1</v>
      </c>
      <c r="D7603" s="1142">
        <v>6</v>
      </c>
      <c r="E7603" s="1142">
        <v>9</v>
      </c>
      <c r="F7603" s="1143" t="str">
        <f t="shared" si="236"/>
        <v>05.17.01.06.009</v>
      </c>
      <c r="G7603" s="1144"/>
      <c r="H7603" s="1142" t="s">
        <v>7903</v>
      </c>
      <c r="J7603" s="1142" t="str">
        <f t="shared" si="237"/>
        <v>05.17.01.06.009 Zoology (Ilmu Hewan)</v>
      </c>
    </row>
    <row r="7604" spans="1:10" x14ac:dyDescent="0.25">
      <c r="A7604" s="1142">
        <v>5</v>
      </c>
      <c r="B7604" s="1142">
        <v>17</v>
      </c>
      <c r="C7604" s="1142">
        <v>1</v>
      </c>
      <c r="D7604" s="1142">
        <v>6</v>
      </c>
      <c r="E7604" s="1142">
        <v>10</v>
      </c>
      <c r="F7604" s="1143" t="str">
        <f t="shared" si="236"/>
        <v>05.17.01.06.010</v>
      </c>
      <c r="G7604" s="1144"/>
      <c r="H7604" s="1142" t="s">
        <v>7904</v>
      </c>
      <c r="J7604" s="1142" t="str">
        <f t="shared" si="237"/>
        <v>05.17.01.06.010 Buku Matematika &amp; Pengetahuan Alam Lain-lain</v>
      </c>
    </row>
    <row r="7605" spans="1:10" x14ac:dyDescent="0.25">
      <c r="A7605" s="1142">
        <v>5</v>
      </c>
      <c r="B7605" s="1142">
        <v>17</v>
      </c>
      <c r="C7605" s="1142">
        <v>1</v>
      </c>
      <c r="D7605" s="1142">
        <v>7</v>
      </c>
      <c r="E7605" s="1142">
        <v>1</v>
      </c>
      <c r="F7605" s="1143" t="str">
        <f t="shared" si="236"/>
        <v>05.17.01.07.001</v>
      </c>
      <c r="G7605" s="1144"/>
      <c r="H7605" s="1142" t="s">
        <v>7905</v>
      </c>
      <c r="J7605" s="1142" t="str">
        <f t="shared" si="237"/>
        <v>05.17.01.07.001 Ilmu Kedokteran</v>
      </c>
    </row>
    <row r="7606" spans="1:10" x14ac:dyDescent="0.25">
      <c r="A7606" s="1142">
        <v>5</v>
      </c>
      <c r="B7606" s="1142">
        <v>17</v>
      </c>
      <c r="C7606" s="1142">
        <v>1</v>
      </c>
      <c r="D7606" s="1142">
        <v>7</v>
      </c>
      <c r="E7606" s="1142">
        <v>2</v>
      </c>
      <c r="F7606" s="1143" t="str">
        <f t="shared" si="236"/>
        <v>05.17.01.07.002</v>
      </c>
      <c r="G7606" s="1144"/>
      <c r="H7606" s="1142" t="s">
        <v>7906</v>
      </c>
      <c r="J7606" s="1142" t="str">
        <f t="shared" si="237"/>
        <v>05.17.01.07.002 Teknologi</v>
      </c>
    </row>
    <row r="7607" spans="1:10" x14ac:dyDescent="0.25">
      <c r="A7607" s="1142">
        <v>5</v>
      </c>
      <c r="B7607" s="1142">
        <v>17</v>
      </c>
      <c r="C7607" s="1142">
        <v>1</v>
      </c>
      <c r="D7607" s="1142">
        <v>7</v>
      </c>
      <c r="E7607" s="1142">
        <v>3</v>
      </c>
      <c r="F7607" s="1143" t="str">
        <f t="shared" si="236"/>
        <v>05.17.01.07.003</v>
      </c>
      <c r="G7607" s="1144"/>
      <c r="H7607" s="1142" t="s">
        <v>7907</v>
      </c>
      <c r="J7607" s="1142" t="str">
        <f t="shared" si="237"/>
        <v>05.17.01.07.003 Pertanian, Kehutanan, Perikanan</v>
      </c>
    </row>
    <row r="7608" spans="1:10" x14ac:dyDescent="0.25">
      <c r="A7608" s="1142">
        <v>5</v>
      </c>
      <c r="B7608" s="1142">
        <v>17</v>
      </c>
      <c r="C7608" s="1142">
        <v>1</v>
      </c>
      <c r="D7608" s="1142">
        <v>7</v>
      </c>
      <c r="E7608" s="1142">
        <v>4</v>
      </c>
      <c r="F7608" s="1143" t="str">
        <f t="shared" si="236"/>
        <v>05.17.01.07.004</v>
      </c>
      <c r="G7608" s="1144"/>
      <c r="H7608" s="1142" t="s">
        <v>7908</v>
      </c>
      <c r="J7608" s="1142" t="str">
        <f t="shared" si="237"/>
        <v>05.17.01.07.004 Ilmu Kerumahtanggaan</v>
      </c>
    </row>
    <row r="7609" spans="1:10" x14ac:dyDescent="0.25">
      <c r="A7609" s="1142">
        <v>5</v>
      </c>
      <c r="B7609" s="1142">
        <v>17</v>
      </c>
      <c r="C7609" s="1142">
        <v>1</v>
      </c>
      <c r="D7609" s="1142">
        <v>7</v>
      </c>
      <c r="E7609" s="1142">
        <v>5</v>
      </c>
      <c r="F7609" s="1143" t="str">
        <f t="shared" si="236"/>
        <v>05.17.01.07.005</v>
      </c>
      <c r="G7609" s="1144"/>
      <c r="H7609" s="1142" t="s">
        <v>7909</v>
      </c>
      <c r="J7609" s="1142" t="str">
        <f t="shared" si="237"/>
        <v>05.17.01.07.005 Management dan perkantoran</v>
      </c>
    </row>
    <row r="7610" spans="1:10" x14ac:dyDescent="0.25">
      <c r="A7610" s="1142">
        <v>5</v>
      </c>
      <c r="B7610" s="1142">
        <v>17</v>
      </c>
      <c r="C7610" s="1142">
        <v>1</v>
      </c>
      <c r="D7610" s="1142">
        <v>7</v>
      </c>
      <c r="E7610" s="1142">
        <v>6</v>
      </c>
      <c r="F7610" s="1143" t="str">
        <f t="shared" si="236"/>
        <v>05.17.01.07.006</v>
      </c>
      <c r="G7610" s="1144"/>
      <c r="H7610" s="1142" t="s">
        <v>7910</v>
      </c>
      <c r="J7610" s="1142" t="str">
        <f t="shared" si="237"/>
        <v>05.17.01.07.006 Industri Kimia</v>
      </c>
    </row>
    <row r="7611" spans="1:10" x14ac:dyDescent="0.25">
      <c r="A7611" s="1142">
        <v>5</v>
      </c>
      <c r="B7611" s="1142">
        <v>17</v>
      </c>
      <c r="C7611" s="1142">
        <v>1</v>
      </c>
      <c r="D7611" s="1142">
        <v>7</v>
      </c>
      <c r="E7611" s="1142">
        <v>7</v>
      </c>
      <c r="F7611" s="1143" t="str">
        <f t="shared" si="236"/>
        <v>05.17.01.07.007</v>
      </c>
      <c r="G7611" s="1144"/>
      <c r="H7611" s="1142" t="s">
        <v>7911</v>
      </c>
      <c r="J7611" s="1142" t="str">
        <f t="shared" si="237"/>
        <v>05.17.01.07.007 Teknik Industri &amp; Kerajinan</v>
      </c>
    </row>
    <row r="7612" spans="1:10" x14ac:dyDescent="0.25">
      <c r="A7612" s="1142">
        <v>5</v>
      </c>
      <c r="B7612" s="1142">
        <v>17</v>
      </c>
      <c r="C7612" s="1142">
        <v>1</v>
      </c>
      <c r="D7612" s="1142">
        <v>7</v>
      </c>
      <c r="E7612" s="1142">
        <v>8</v>
      </c>
      <c r="F7612" s="1143" t="str">
        <f t="shared" si="236"/>
        <v>05.17.01.07.008</v>
      </c>
      <c r="G7612" s="1144"/>
      <c r="H7612" s="1142" t="s">
        <v>7912</v>
      </c>
      <c r="J7612" s="1142" t="str">
        <f t="shared" si="237"/>
        <v>05.17.01.07.008 Ilmu Perdagangan Khusus Industri</v>
      </c>
    </row>
    <row r="7613" spans="1:10" x14ac:dyDescent="0.25">
      <c r="A7613" s="1142">
        <v>5</v>
      </c>
      <c r="B7613" s="1142">
        <v>17</v>
      </c>
      <c r="C7613" s="1142">
        <v>1</v>
      </c>
      <c r="D7613" s="1142">
        <v>7</v>
      </c>
      <c r="E7613" s="1142">
        <v>9</v>
      </c>
      <c r="F7613" s="1143" t="str">
        <f t="shared" si="236"/>
        <v>05.17.01.07.009</v>
      </c>
      <c r="G7613" s="1144"/>
      <c r="H7613" s="1142" t="s">
        <v>7913</v>
      </c>
      <c r="J7613" s="1142" t="str">
        <f t="shared" si="237"/>
        <v>05.17.01.07.009 Industri Konstruksi dan perdagangan</v>
      </c>
    </row>
    <row r="7614" spans="1:10" x14ac:dyDescent="0.25">
      <c r="A7614" s="1142">
        <v>5</v>
      </c>
      <c r="B7614" s="1142">
        <v>17</v>
      </c>
      <c r="C7614" s="1142">
        <v>1</v>
      </c>
      <c r="D7614" s="1142">
        <v>7</v>
      </c>
      <c r="E7614" s="1142">
        <v>10</v>
      </c>
      <c r="F7614" s="1143" t="str">
        <f t="shared" si="236"/>
        <v>05.17.01.07.010</v>
      </c>
      <c r="G7614" s="1144"/>
      <c r="H7614" s="1142" t="s">
        <v>7914</v>
      </c>
      <c r="J7614" s="1142" t="str">
        <f t="shared" si="237"/>
        <v>05.17.01.07.010 Buku Ilmu Pengetahuan Praktis Lain-lain</v>
      </c>
    </row>
    <row r="7615" spans="1:10" x14ac:dyDescent="0.25">
      <c r="A7615" s="1142">
        <v>5</v>
      </c>
      <c r="B7615" s="1142">
        <v>17</v>
      </c>
      <c r="C7615" s="1142">
        <v>1</v>
      </c>
      <c r="D7615" s="1142">
        <v>8</v>
      </c>
      <c r="E7615" s="1142">
        <v>1</v>
      </c>
      <c r="F7615" s="1143" t="str">
        <f t="shared" si="236"/>
        <v>05.17.01.08.001</v>
      </c>
      <c r="G7615" s="1144"/>
      <c r="H7615" s="1142" t="s">
        <v>7915</v>
      </c>
      <c r="J7615" s="1142" t="str">
        <f t="shared" si="237"/>
        <v>05.17.01.08.001 Perencanaan Fisik, Pertamanan dll</v>
      </c>
    </row>
    <row r="7616" spans="1:10" x14ac:dyDescent="0.25">
      <c r="A7616" s="1142">
        <v>5</v>
      </c>
      <c r="B7616" s="1142">
        <v>17</v>
      </c>
      <c r="C7616" s="1142">
        <v>1</v>
      </c>
      <c r="D7616" s="1142">
        <v>8</v>
      </c>
      <c r="E7616" s="1142">
        <v>2</v>
      </c>
      <c r="F7616" s="1143" t="str">
        <f t="shared" si="236"/>
        <v>05.17.01.08.002</v>
      </c>
      <c r="G7616" s="1144"/>
      <c r="H7616" s="1142" t="s">
        <v>7916</v>
      </c>
      <c r="J7616" s="1142" t="str">
        <f t="shared" si="237"/>
        <v>05.17.01.08.002 Arsitektur</v>
      </c>
    </row>
    <row r="7617" spans="1:10" x14ac:dyDescent="0.25">
      <c r="A7617" s="1142">
        <v>5</v>
      </c>
      <c r="B7617" s="1142">
        <v>17</v>
      </c>
      <c r="C7617" s="1142">
        <v>1</v>
      </c>
      <c r="D7617" s="1142">
        <v>8</v>
      </c>
      <c r="E7617" s="1142">
        <v>3</v>
      </c>
      <c r="F7617" s="1143" t="str">
        <f t="shared" si="236"/>
        <v>05.17.01.08.003</v>
      </c>
      <c r="G7617" s="1144"/>
      <c r="H7617" s="1142" t="s">
        <v>7917</v>
      </c>
      <c r="J7617" s="1142" t="str">
        <f t="shared" si="237"/>
        <v>05.17.01.08.003 Seni Pahat</v>
      </c>
    </row>
    <row r="7618" spans="1:10" x14ac:dyDescent="0.25">
      <c r="A7618" s="1142">
        <v>5</v>
      </c>
      <c r="B7618" s="1142">
        <v>17</v>
      </c>
      <c r="C7618" s="1142">
        <v>1</v>
      </c>
      <c r="D7618" s="1142">
        <v>8</v>
      </c>
      <c r="E7618" s="1142">
        <v>4</v>
      </c>
      <c r="F7618" s="1143" t="str">
        <f t="shared" si="236"/>
        <v>05.17.01.08.004</v>
      </c>
      <c r="G7618" s="1144"/>
      <c r="H7618" s="1142" t="s">
        <v>7918</v>
      </c>
      <c r="J7618" s="1142" t="str">
        <f t="shared" si="237"/>
        <v>05.17.01.08.004 Seni Lukis, Ukir</v>
      </c>
    </row>
    <row r="7619" spans="1:10" x14ac:dyDescent="0.25">
      <c r="A7619" s="1142">
        <v>5</v>
      </c>
      <c r="B7619" s="1142">
        <v>17</v>
      </c>
      <c r="C7619" s="1142">
        <v>1</v>
      </c>
      <c r="D7619" s="1142">
        <v>8</v>
      </c>
      <c r="E7619" s="1142">
        <v>5</v>
      </c>
      <c r="F7619" s="1143" t="str">
        <f t="shared" si="236"/>
        <v>05.17.01.08.005</v>
      </c>
      <c r="G7619" s="1144"/>
      <c r="H7619" s="1142" t="s">
        <v>7919</v>
      </c>
      <c r="J7619" s="1142" t="str">
        <f t="shared" si="237"/>
        <v>05.17.01.08.005 Seni Gambar, Grafika</v>
      </c>
    </row>
    <row r="7620" spans="1:10" x14ac:dyDescent="0.25">
      <c r="A7620" s="1142">
        <v>5</v>
      </c>
      <c r="B7620" s="1142">
        <v>17</v>
      </c>
      <c r="C7620" s="1142">
        <v>1</v>
      </c>
      <c r="D7620" s="1142">
        <v>8</v>
      </c>
      <c r="E7620" s="1142">
        <v>6</v>
      </c>
      <c r="F7620" s="1143" t="str">
        <f t="shared" ref="F7620:F7683" si="238">IF(A7620&lt;&gt;"",RIGHT("0"&amp;A7620,2)&amp;"."&amp;RIGHT("0"&amp;B7620,2)&amp;"."&amp;RIGHT("0"&amp;C7620,2)&amp;"."&amp;RIGHT("0"&amp;D7620,2)&amp;"."&amp;IF(LEN(E7620)&lt;3,RIGHT("00"&amp;E7620,3),E7620),"")</f>
        <v>05.17.01.08.006</v>
      </c>
      <c r="G7620" s="1144"/>
      <c r="H7620" s="1142" t="s">
        <v>7920</v>
      </c>
      <c r="J7620" s="1142" t="str">
        <f t="shared" ref="J7620:J7683" si="239">F7620&amp;" "&amp;H7620</f>
        <v>05.17.01.08.006 Fotografi, Senimatografi</v>
      </c>
    </row>
    <row r="7621" spans="1:10" x14ac:dyDescent="0.25">
      <c r="A7621" s="1142">
        <v>5</v>
      </c>
      <c r="B7621" s="1142">
        <v>17</v>
      </c>
      <c r="C7621" s="1142">
        <v>1</v>
      </c>
      <c r="D7621" s="1142">
        <v>8</v>
      </c>
      <c r="E7621" s="1142">
        <v>7</v>
      </c>
      <c r="F7621" s="1143" t="str">
        <f t="shared" si="238"/>
        <v>05.17.01.08.007</v>
      </c>
      <c r="G7621" s="1144"/>
      <c r="H7621" s="1142" t="s">
        <v>7921</v>
      </c>
      <c r="J7621" s="1142" t="str">
        <f t="shared" si="239"/>
        <v>05.17.01.08.007 Musik</v>
      </c>
    </row>
    <row r="7622" spans="1:10" x14ac:dyDescent="0.25">
      <c r="A7622" s="1142">
        <v>5</v>
      </c>
      <c r="B7622" s="1142">
        <v>17</v>
      </c>
      <c r="C7622" s="1142">
        <v>1</v>
      </c>
      <c r="D7622" s="1142">
        <v>8</v>
      </c>
      <c r="E7622" s="1142">
        <v>8</v>
      </c>
      <c r="F7622" s="1143" t="str">
        <f t="shared" si="238"/>
        <v>05.17.01.08.008</v>
      </c>
      <c r="G7622" s="1144"/>
      <c r="H7622" s="1142" t="s">
        <v>7922</v>
      </c>
      <c r="J7622" s="1142" t="str">
        <f t="shared" si="239"/>
        <v>05.17.01.08.008 Permainan dan Olah raga</v>
      </c>
    </row>
    <row r="7623" spans="1:10" x14ac:dyDescent="0.25">
      <c r="A7623" s="1142">
        <v>5</v>
      </c>
      <c r="B7623" s="1142">
        <v>17</v>
      </c>
      <c r="C7623" s="1142">
        <v>1</v>
      </c>
      <c r="D7623" s="1142">
        <v>8</v>
      </c>
      <c r="E7623" s="1142">
        <v>9</v>
      </c>
      <c r="F7623" s="1143" t="str">
        <f t="shared" si="238"/>
        <v>05.17.01.08.009</v>
      </c>
      <c r="G7623" s="1144"/>
      <c r="H7623" s="1142" t="s">
        <v>7923</v>
      </c>
      <c r="J7623" s="1142" t="str">
        <f t="shared" si="239"/>
        <v>05.17.01.08.009 Buku Arsitektur, Kesenian, Olah Raga Lain-lain</v>
      </c>
    </row>
    <row r="7624" spans="1:10" x14ac:dyDescent="0.25">
      <c r="A7624" s="1142">
        <v>5</v>
      </c>
      <c r="B7624" s="1142">
        <v>17</v>
      </c>
      <c r="C7624" s="1142">
        <v>1</v>
      </c>
      <c r="D7624" s="1142">
        <v>9</v>
      </c>
      <c r="E7624" s="1142">
        <v>1</v>
      </c>
      <c r="F7624" s="1143" t="str">
        <f t="shared" si="238"/>
        <v>05.17.01.09.001</v>
      </c>
      <c r="G7624" s="1144"/>
      <c r="H7624" s="1142" t="s">
        <v>7924</v>
      </c>
      <c r="J7624" s="1142" t="str">
        <f t="shared" si="239"/>
        <v>05.17.01.09.001 Geografi, Eksplorasi</v>
      </c>
    </row>
    <row r="7625" spans="1:10" x14ac:dyDescent="0.25">
      <c r="A7625" s="1142">
        <v>5</v>
      </c>
      <c r="B7625" s="1142">
        <v>17</v>
      </c>
      <c r="C7625" s="1142">
        <v>1</v>
      </c>
      <c r="D7625" s="1142">
        <v>9</v>
      </c>
      <c r="E7625" s="1142">
        <v>2</v>
      </c>
      <c r="F7625" s="1143" t="str">
        <f t="shared" si="238"/>
        <v>05.17.01.09.002</v>
      </c>
      <c r="G7625" s="1144"/>
      <c r="H7625" s="1142" t="s">
        <v>7925</v>
      </c>
      <c r="J7625" s="1142" t="str">
        <f t="shared" si="239"/>
        <v>05.17.01.09.002 Biografi</v>
      </c>
    </row>
    <row r="7626" spans="1:10" x14ac:dyDescent="0.25">
      <c r="A7626" s="1142">
        <v>5</v>
      </c>
      <c r="B7626" s="1142">
        <v>17</v>
      </c>
      <c r="C7626" s="1142">
        <v>1</v>
      </c>
      <c r="D7626" s="1142">
        <v>9</v>
      </c>
      <c r="E7626" s="1142">
        <v>3</v>
      </c>
      <c r="F7626" s="1143" t="str">
        <f t="shared" si="238"/>
        <v>05.17.01.09.003</v>
      </c>
      <c r="G7626" s="1144"/>
      <c r="H7626" s="1142" t="s">
        <v>7926</v>
      </c>
      <c r="J7626" s="1142" t="str">
        <f t="shared" si="239"/>
        <v>05.17.01.09.003 Sejarah</v>
      </c>
    </row>
    <row r="7627" spans="1:10" x14ac:dyDescent="0.25">
      <c r="A7627" s="1142">
        <v>5</v>
      </c>
      <c r="B7627" s="1142">
        <v>17</v>
      </c>
      <c r="C7627" s="1142">
        <v>1</v>
      </c>
      <c r="D7627" s="1142">
        <v>9</v>
      </c>
      <c r="E7627" s="1142">
        <v>4</v>
      </c>
      <c r="F7627" s="1143" t="str">
        <f t="shared" si="238"/>
        <v>05.17.01.09.004</v>
      </c>
      <c r="G7627" s="1144"/>
      <c r="H7627" s="1142" t="s">
        <v>7927</v>
      </c>
      <c r="J7627" s="1142" t="str">
        <f t="shared" si="239"/>
        <v>05.17.01.09.004 Buku Geografi, Biografi , Sejarah Lain-lain</v>
      </c>
    </row>
    <row r="7628" spans="1:10" x14ac:dyDescent="0.25">
      <c r="A7628" s="1142">
        <v>5</v>
      </c>
      <c r="B7628" s="1142">
        <v>17</v>
      </c>
      <c r="C7628" s="1142">
        <v>2</v>
      </c>
      <c r="D7628" s="1142">
        <v>1</v>
      </c>
      <c r="E7628" s="1142">
        <v>1</v>
      </c>
      <c r="F7628" s="1143" t="str">
        <f t="shared" si="238"/>
        <v>05.17.02.01.001</v>
      </c>
      <c r="G7628" s="1144"/>
      <c r="H7628" s="1142" t="s">
        <v>7928</v>
      </c>
      <c r="J7628" s="1142" t="str">
        <f t="shared" si="239"/>
        <v>05.17.02.01.001 Koran</v>
      </c>
    </row>
    <row r="7629" spans="1:10" x14ac:dyDescent="0.25">
      <c r="A7629" s="1142">
        <v>5</v>
      </c>
      <c r="B7629" s="1142">
        <v>17</v>
      </c>
      <c r="C7629" s="1142">
        <v>2</v>
      </c>
      <c r="D7629" s="1142">
        <v>1</v>
      </c>
      <c r="E7629" s="1142">
        <v>2</v>
      </c>
      <c r="F7629" s="1143" t="str">
        <f t="shared" si="238"/>
        <v>05.17.02.01.002</v>
      </c>
      <c r="G7629" s="1144"/>
      <c r="H7629" s="1142" t="s">
        <v>7929</v>
      </c>
      <c r="J7629" s="1142" t="str">
        <f t="shared" si="239"/>
        <v>05.17.02.01.002 Majalah</v>
      </c>
    </row>
    <row r="7630" spans="1:10" x14ac:dyDescent="0.25">
      <c r="A7630" s="1142">
        <v>5</v>
      </c>
      <c r="B7630" s="1142">
        <v>17</v>
      </c>
      <c r="C7630" s="1142">
        <v>2</v>
      </c>
      <c r="D7630" s="1142">
        <v>1</v>
      </c>
      <c r="E7630" s="1142">
        <v>3</v>
      </c>
      <c r="F7630" s="1143" t="str">
        <f t="shared" si="238"/>
        <v>05.17.02.01.003</v>
      </c>
      <c r="G7630" s="1144"/>
      <c r="H7630" s="1142" t="s">
        <v>7930</v>
      </c>
      <c r="J7630" s="1142" t="str">
        <f t="shared" si="239"/>
        <v>05.17.02.01.003 Terbitan Berkala Lain-lain</v>
      </c>
    </row>
    <row r="7631" spans="1:10" x14ac:dyDescent="0.25">
      <c r="A7631" s="1142">
        <v>5</v>
      </c>
      <c r="B7631" s="1142">
        <v>17</v>
      </c>
      <c r="C7631" s="1142">
        <v>2</v>
      </c>
      <c r="D7631" s="1142">
        <v>2</v>
      </c>
      <c r="E7631" s="1142">
        <v>1</v>
      </c>
      <c r="F7631" s="1143" t="str">
        <f t="shared" si="238"/>
        <v>05.17.02.02.001</v>
      </c>
      <c r="G7631" s="1144"/>
      <c r="H7631" s="1142" t="s">
        <v>7931</v>
      </c>
      <c r="J7631" s="1142" t="str">
        <f t="shared" si="239"/>
        <v>05.17.02.02.001 Buku Laporan Penyidikan</v>
      </c>
    </row>
    <row r="7632" spans="1:10" x14ac:dyDescent="0.25">
      <c r="A7632" s="1142">
        <v>5</v>
      </c>
      <c r="B7632" s="1142">
        <v>17</v>
      </c>
      <c r="C7632" s="1142">
        <v>2</v>
      </c>
      <c r="D7632" s="1142">
        <v>2</v>
      </c>
      <c r="E7632" s="1142">
        <v>2</v>
      </c>
      <c r="F7632" s="1143" t="str">
        <f t="shared" si="238"/>
        <v>05.17.02.02.002</v>
      </c>
      <c r="G7632" s="1144"/>
      <c r="H7632" s="1142" t="s">
        <v>7932</v>
      </c>
      <c r="J7632" s="1142" t="str">
        <f t="shared" si="239"/>
        <v>05.17.02.02.002 Buku Laporan Penyelidikan</v>
      </c>
    </row>
    <row r="7633" spans="1:10" x14ac:dyDescent="0.25">
      <c r="A7633" s="1142">
        <v>5</v>
      </c>
      <c r="B7633" s="1142">
        <v>17</v>
      </c>
      <c r="C7633" s="1142">
        <v>2</v>
      </c>
      <c r="D7633" s="1142">
        <v>2</v>
      </c>
      <c r="E7633" s="1142">
        <v>3</v>
      </c>
      <c r="F7633" s="1143" t="str">
        <f t="shared" si="238"/>
        <v>05.17.02.02.003</v>
      </c>
      <c r="G7633" s="1144"/>
      <c r="H7633" s="1142" t="s">
        <v>7933</v>
      </c>
      <c r="J7633" s="1142" t="str">
        <f t="shared" si="239"/>
        <v>05.17.02.02.003 Buku Laporan Penggalangan</v>
      </c>
    </row>
    <row r="7634" spans="1:10" x14ac:dyDescent="0.25">
      <c r="A7634" s="1142">
        <v>5</v>
      </c>
      <c r="B7634" s="1142">
        <v>17</v>
      </c>
      <c r="C7634" s="1142">
        <v>2</v>
      </c>
      <c r="D7634" s="1142">
        <v>2</v>
      </c>
      <c r="E7634" s="1142">
        <v>4</v>
      </c>
      <c r="F7634" s="1143" t="str">
        <f t="shared" si="238"/>
        <v>05.17.02.02.004</v>
      </c>
      <c r="G7634" s="1144"/>
      <c r="H7634" s="1142" t="s">
        <v>7934</v>
      </c>
      <c r="J7634" s="1142" t="str">
        <f t="shared" si="239"/>
        <v>05.17.02.02.004 Buku Laporan Pengamanan</v>
      </c>
    </row>
    <row r="7635" spans="1:10" x14ac:dyDescent="0.25">
      <c r="A7635" s="1142">
        <v>5</v>
      </c>
      <c r="B7635" s="1142">
        <v>17</v>
      </c>
      <c r="C7635" s="1142">
        <v>2</v>
      </c>
      <c r="D7635" s="1142">
        <v>2</v>
      </c>
      <c r="E7635" s="1142">
        <v>5</v>
      </c>
      <c r="F7635" s="1143" t="str">
        <f t="shared" si="238"/>
        <v>05.17.02.02.005</v>
      </c>
      <c r="G7635" s="1144"/>
      <c r="H7635" s="1142" t="s">
        <v>7935</v>
      </c>
      <c r="J7635" s="1142" t="str">
        <f t="shared" si="239"/>
        <v>05.17.02.02.005 Buku Laporan Penelitian</v>
      </c>
    </row>
    <row r="7636" spans="1:10" x14ac:dyDescent="0.25">
      <c r="A7636" s="1142">
        <v>5</v>
      </c>
      <c r="B7636" s="1142">
        <v>17</v>
      </c>
      <c r="C7636" s="1142">
        <v>2</v>
      </c>
      <c r="D7636" s="1142">
        <v>2</v>
      </c>
      <c r="E7636" s="1142">
        <v>6</v>
      </c>
      <c r="F7636" s="1143" t="str">
        <f t="shared" si="238"/>
        <v>05.17.02.02.006</v>
      </c>
      <c r="G7636" s="1144"/>
      <c r="H7636" s="1142" t="s">
        <v>7936</v>
      </c>
      <c r="J7636" s="1142" t="str">
        <f t="shared" si="239"/>
        <v>05.17.02.02.006 Buku Laporan Lain-lain</v>
      </c>
    </row>
    <row r="7637" spans="1:10" x14ac:dyDescent="0.25">
      <c r="A7637" s="1142">
        <v>5</v>
      </c>
      <c r="B7637" s="1142">
        <v>17</v>
      </c>
      <c r="C7637" s="1142">
        <v>3</v>
      </c>
      <c r="D7637" s="1142">
        <v>1</v>
      </c>
      <c r="E7637" s="1142">
        <v>1</v>
      </c>
      <c r="F7637" s="1143" t="str">
        <f t="shared" si="238"/>
        <v>05.17.03.01.001</v>
      </c>
      <c r="G7637" s="1144"/>
      <c r="H7637" s="1142" t="s">
        <v>7937</v>
      </c>
      <c r="J7637" s="1142" t="str">
        <f t="shared" si="239"/>
        <v>05.17.03.01.001 Buku Peta (Atlas)</v>
      </c>
    </row>
    <row r="7638" spans="1:10" x14ac:dyDescent="0.25">
      <c r="A7638" s="1142">
        <v>5</v>
      </c>
      <c r="B7638" s="1142">
        <v>17</v>
      </c>
      <c r="C7638" s="1142">
        <v>3</v>
      </c>
      <c r="D7638" s="1142">
        <v>1</v>
      </c>
      <c r="E7638" s="1142">
        <v>2</v>
      </c>
      <c r="F7638" s="1143" t="str">
        <f t="shared" si="238"/>
        <v>05.17.03.01.002</v>
      </c>
      <c r="G7638" s="1144"/>
      <c r="H7638" s="1142" t="s">
        <v>7938</v>
      </c>
      <c r="J7638" s="1142" t="str">
        <f t="shared" si="239"/>
        <v>05.17.03.01.002 Bagan, Gambar (Diagram)</v>
      </c>
    </row>
    <row r="7639" spans="1:10" x14ac:dyDescent="0.25">
      <c r="A7639" s="1142">
        <v>5</v>
      </c>
      <c r="B7639" s="1142">
        <v>17</v>
      </c>
      <c r="C7639" s="1142">
        <v>3</v>
      </c>
      <c r="D7639" s="1142">
        <v>1</v>
      </c>
      <c r="E7639" s="1142">
        <v>3</v>
      </c>
      <c r="F7639" s="1143" t="str">
        <f t="shared" si="238"/>
        <v>05.17.03.01.003</v>
      </c>
      <c r="G7639" s="1144"/>
      <c r="H7639" s="1142" t="s">
        <v>7939</v>
      </c>
      <c r="J7639" s="1142" t="str">
        <f t="shared" si="239"/>
        <v>05.17.03.01.003 Bola Dunia (Globe)</v>
      </c>
    </row>
    <row r="7640" spans="1:10" x14ac:dyDescent="0.25">
      <c r="A7640" s="1142">
        <v>5</v>
      </c>
      <c r="B7640" s="1142">
        <v>17</v>
      </c>
      <c r="C7640" s="1142">
        <v>3</v>
      </c>
      <c r="D7640" s="1142">
        <v>1</v>
      </c>
      <c r="E7640" s="1142">
        <v>4</v>
      </c>
      <c r="F7640" s="1143" t="str">
        <f t="shared" si="238"/>
        <v>05.17.03.01.004</v>
      </c>
      <c r="G7640" s="1144"/>
      <c r="H7640" s="1142" t="s">
        <v>7940</v>
      </c>
      <c r="J7640" s="1142" t="str">
        <f t="shared" si="239"/>
        <v>05.17.03.01.004 Peta (Map)</v>
      </c>
    </row>
    <row r="7641" spans="1:10" x14ac:dyDescent="0.25">
      <c r="A7641" s="1142">
        <v>5</v>
      </c>
      <c r="B7641" s="1142">
        <v>17</v>
      </c>
      <c r="C7641" s="1142">
        <v>3</v>
      </c>
      <c r="D7641" s="1142">
        <v>1</v>
      </c>
      <c r="E7641" s="1142">
        <v>5</v>
      </c>
      <c r="F7641" s="1143" t="str">
        <f t="shared" si="238"/>
        <v>05.17.03.01.005</v>
      </c>
      <c r="G7641" s="1144"/>
      <c r="H7641" s="1142" t="s">
        <v>7941</v>
      </c>
      <c r="J7641" s="1142" t="str">
        <f t="shared" si="239"/>
        <v>05.17.03.01.005 Peta Udara</v>
      </c>
    </row>
    <row r="7642" spans="1:10" x14ac:dyDescent="0.25">
      <c r="A7642" s="1142">
        <v>5</v>
      </c>
      <c r="B7642" s="1142">
        <v>17</v>
      </c>
      <c r="C7642" s="1142">
        <v>3</v>
      </c>
      <c r="D7642" s="1142">
        <v>1</v>
      </c>
      <c r="E7642" s="1142">
        <v>6</v>
      </c>
      <c r="F7642" s="1143" t="str">
        <f t="shared" si="238"/>
        <v>05.17.03.01.006</v>
      </c>
      <c r="G7642" s="1144"/>
      <c r="H7642" s="1142" t="s">
        <v>7942</v>
      </c>
      <c r="J7642" s="1142" t="str">
        <f t="shared" si="239"/>
        <v>05.17.03.01.006 Peta Hidografi</v>
      </c>
    </row>
    <row r="7643" spans="1:10" x14ac:dyDescent="0.25">
      <c r="A7643" s="1142">
        <v>5</v>
      </c>
      <c r="B7643" s="1142">
        <v>17</v>
      </c>
      <c r="C7643" s="1142">
        <v>3</v>
      </c>
      <c r="D7643" s="1142">
        <v>1</v>
      </c>
      <c r="E7643" s="1142">
        <v>7</v>
      </c>
      <c r="F7643" s="1143" t="str">
        <f t="shared" si="238"/>
        <v>05.17.03.01.007</v>
      </c>
      <c r="G7643" s="1144"/>
      <c r="H7643" s="1142" t="s">
        <v>7943</v>
      </c>
      <c r="J7643" s="1142" t="str">
        <f t="shared" si="239"/>
        <v>05.17.03.01.007 Peta Imaginer</v>
      </c>
    </row>
    <row r="7644" spans="1:10" x14ac:dyDescent="0.25">
      <c r="A7644" s="1142">
        <v>5</v>
      </c>
      <c r="B7644" s="1142">
        <v>17</v>
      </c>
      <c r="C7644" s="1142">
        <v>3</v>
      </c>
      <c r="D7644" s="1142">
        <v>1</v>
      </c>
      <c r="E7644" s="1142">
        <v>8</v>
      </c>
      <c r="F7644" s="1143" t="str">
        <f t="shared" si="238"/>
        <v>05.17.03.01.008</v>
      </c>
      <c r="G7644" s="1144"/>
      <c r="H7644" s="1142" t="s">
        <v>7944</v>
      </c>
      <c r="J7644" s="1142" t="str">
        <f t="shared" si="239"/>
        <v>05.17.03.01.008 Peta Gambar penumpang</v>
      </c>
    </row>
    <row r="7645" spans="1:10" x14ac:dyDescent="0.25">
      <c r="A7645" s="1142">
        <v>5</v>
      </c>
      <c r="B7645" s="1142">
        <v>17</v>
      </c>
      <c r="C7645" s="1142">
        <v>3</v>
      </c>
      <c r="D7645" s="1142">
        <v>1</v>
      </c>
      <c r="E7645" s="1142">
        <v>9</v>
      </c>
      <c r="F7645" s="1143" t="str">
        <f t="shared" si="238"/>
        <v>05.17.03.01.009</v>
      </c>
      <c r="G7645" s="1144"/>
      <c r="H7645" s="1142" t="s">
        <v>7945</v>
      </c>
      <c r="J7645" s="1142" t="str">
        <f t="shared" si="239"/>
        <v>05.17.03.01.009 Peta Photo</v>
      </c>
    </row>
    <row r="7646" spans="1:10" x14ac:dyDescent="0.25">
      <c r="A7646" s="1142">
        <v>5</v>
      </c>
      <c r="B7646" s="1142">
        <v>17</v>
      </c>
      <c r="C7646" s="1142">
        <v>3</v>
      </c>
      <c r="D7646" s="1142">
        <v>1</v>
      </c>
      <c r="E7646" s="1142">
        <v>10</v>
      </c>
      <c r="F7646" s="1143" t="str">
        <f t="shared" si="238"/>
        <v>05.17.03.01.010</v>
      </c>
      <c r="G7646" s="1144"/>
      <c r="H7646" s="1142" t="s">
        <v>7946</v>
      </c>
      <c r="J7646" s="1142" t="str">
        <f t="shared" si="239"/>
        <v>05.17.03.01.010 Peta Topografi</v>
      </c>
    </row>
    <row r="7647" spans="1:10" x14ac:dyDescent="0.25">
      <c r="A7647" s="1142">
        <v>5</v>
      </c>
      <c r="B7647" s="1142">
        <v>17</v>
      </c>
      <c r="C7647" s="1142">
        <v>3</v>
      </c>
      <c r="D7647" s="1142">
        <v>1</v>
      </c>
      <c r="E7647" s="1142">
        <v>11</v>
      </c>
      <c r="F7647" s="1143" t="str">
        <f t="shared" si="238"/>
        <v>05.17.03.01.011</v>
      </c>
      <c r="G7647" s="1144"/>
      <c r="H7647" s="1142" t="s">
        <v>7947</v>
      </c>
      <c r="J7647" s="1142" t="str">
        <f t="shared" si="239"/>
        <v>05.17.03.01.011 Peta Ruang Angkasa</v>
      </c>
    </row>
    <row r="7648" spans="1:10" x14ac:dyDescent="0.25">
      <c r="A7648" s="1142">
        <v>5</v>
      </c>
      <c r="B7648" s="1142">
        <v>17</v>
      </c>
      <c r="C7648" s="1142">
        <v>3</v>
      </c>
      <c r="D7648" s="1142">
        <v>1</v>
      </c>
      <c r="E7648" s="1142">
        <v>12</v>
      </c>
      <c r="F7648" s="1143" t="str">
        <f t="shared" si="238"/>
        <v>05.17.03.01.012</v>
      </c>
      <c r="G7648" s="1144"/>
      <c r="H7648" s="1142" t="s">
        <v>7948</v>
      </c>
      <c r="J7648" s="1142" t="str">
        <f t="shared" si="239"/>
        <v>05.17.03.01.012 Gambar Topografi</v>
      </c>
    </row>
    <row r="7649" spans="1:10" x14ac:dyDescent="0.25">
      <c r="A7649" s="1142">
        <v>5</v>
      </c>
      <c r="B7649" s="1142">
        <v>17</v>
      </c>
      <c r="C7649" s="1142">
        <v>3</v>
      </c>
      <c r="D7649" s="1142">
        <v>1</v>
      </c>
      <c r="E7649" s="1142">
        <v>13</v>
      </c>
      <c r="F7649" s="1143" t="str">
        <f t="shared" si="238"/>
        <v>05.17.03.01.013</v>
      </c>
      <c r="G7649" s="1144"/>
      <c r="H7649" s="1142" t="s">
        <v>7949</v>
      </c>
      <c r="J7649" s="1142" t="str">
        <f t="shared" si="239"/>
        <v>05.17.03.01.013 Model Relief</v>
      </c>
    </row>
    <row r="7650" spans="1:10" x14ac:dyDescent="0.25">
      <c r="A7650" s="1142">
        <v>5</v>
      </c>
      <c r="B7650" s="1142">
        <v>17</v>
      </c>
      <c r="C7650" s="1142">
        <v>3</v>
      </c>
      <c r="D7650" s="1142">
        <v>1</v>
      </c>
      <c r="E7650" s="1142">
        <v>14</v>
      </c>
      <c r="F7650" s="1143" t="str">
        <f t="shared" si="238"/>
        <v>05.17.03.01.014</v>
      </c>
      <c r="G7650" s="1144"/>
      <c r="H7650" s="1142" t="s">
        <v>7950</v>
      </c>
      <c r="J7650" s="1142" t="str">
        <f t="shared" si="239"/>
        <v>05.17.03.01.014 Photo Mozaik</v>
      </c>
    </row>
    <row r="7651" spans="1:10" x14ac:dyDescent="0.25">
      <c r="A7651" s="1142">
        <v>5</v>
      </c>
      <c r="B7651" s="1142">
        <v>17</v>
      </c>
      <c r="C7651" s="1142">
        <v>3</v>
      </c>
      <c r="D7651" s="1142">
        <v>1</v>
      </c>
      <c r="E7651" s="1142">
        <v>15</v>
      </c>
      <c r="F7651" s="1143" t="str">
        <f t="shared" si="238"/>
        <v>05.17.03.01.015</v>
      </c>
      <c r="G7651" s="1144"/>
      <c r="H7651" s="1142" t="s">
        <v>7951</v>
      </c>
      <c r="J7651" s="1142" t="str">
        <f t="shared" si="239"/>
        <v>05.17.03.01.015 Gambar Jarak Jauh (Remote Sensing Image)</v>
      </c>
    </row>
    <row r="7652" spans="1:10" x14ac:dyDescent="0.25">
      <c r="A7652" s="1142">
        <v>5</v>
      </c>
      <c r="B7652" s="1142">
        <v>17</v>
      </c>
      <c r="C7652" s="1142">
        <v>3</v>
      </c>
      <c r="D7652" s="1142">
        <v>1</v>
      </c>
      <c r="E7652" s="1142">
        <v>16</v>
      </c>
      <c r="F7652" s="1143" t="str">
        <f t="shared" si="238"/>
        <v>05.17.03.01.016</v>
      </c>
      <c r="G7652" s="1144"/>
      <c r="H7652" s="1142" t="s">
        <v>7952</v>
      </c>
      <c r="J7652" s="1142" t="str">
        <f t="shared" si="239"/>
        <v>05.17.03.01.016 View</v>
      </c>
    </row>
    <row r="7653" spans="1:10" x14ac:dyDescent="0.25">
      <c r="A7653" s="1142">
        <v>5</v>
      </c>
      <c r="B7653" s="1142">
        <v>17</v>
      </c>
      <c r="C7653" s="1142">
        <v>3</v>
      </c>
      <c r="D7653" s="1142">
        <v>1</v>
      </c>
      <c r="E7653" s="1142">
        <v>17</v>
      </c>
      <c r="F7653" s="1143" t="str">
        <f t="shared" si="238"/>
        <v>05.17.03.01.017</v>
      </c>
      <c r="G7653" s="1144"/>
      <c r="H7653" s="1142" t="s">
        <v>7953</v>
      </c>
      <c r="J7653" s="1142" t="str">
        <f t="shared" si="239"/>
        <v>05.17.03.01.017 Peta Pengamanan tanah</v>
      </c>
    </row>
    <row r="7654" spans="1:10" x14ac:dyDescent="0.25">
      <c r="A7654" s="1142">
        <v>5</v>
      </c>
      <c r="B7654" s="1142">
        <v>17</v>
      </c>
      <c r="C7654" s="1142">
        <v>3</v>
      </c>
      <c r="D7654" s="1142">
        <v>1</v>
      </c>
      <c r="E7654" s="1142">
        <v>18</v>
      </c>
      <c r="F7654" s="1143" t="str">
        <f t="shared" si="238"/>
        <v>05.17.03.01.018</v>
      </c>
      <c r="G7654" s="1144"/>
      <c r="H7654" s="1142" t="s">
        <v>7954</v>
      </c>
      <c r="J7654" s="1142" t="str">
        <f t="shared" si="239"/>
        <v>05.17.03.01.018 Peta Kemampuan Tanah</v>
      </c>
    </row>
    <row r="7655" spans="1:10" x14ac:dyDescent="0.25">
      <c r="A7655" s="1142">
        <v>5</v>
      </c>
      <c r="B7655" s="1142">
        <v>17</v>
      </c>
      <c r="C7655" s="1142">
        <v>3</v>
      </c>
      <c r="D7655" s="1142">
        <v>1</v>
      </c>
      <c r="E7655" s="1142">
        <v>19</v>
      </c>
      <c r="F7655" s="1143" t="str">
        <f t="shared" si="238"/>
        <v>05.17.03.01.019</v>
      </c>
      <c r="G7655" s="1144"/>
      <c r="H7655" s="1142" t="s">
        <v>7955</v>
      </c>
      <c r="J7655" s="1142" t="str">
        <f t="shared" si="239"/>
        <v>05.17.03.01.019 Peta Lokasi</v>
      </c>
    </row>
    <row r="7656" spans="1:10" x14ac:dyDescent="0.25">
      <c r="A7656" s="1142">
        <v>5</v>
      </c>
      <c r="B7656" s="1142">
        <v>17</v>
      </c>
      <c r="C7656" s="1142">
        <v>3</v>
      </c>
      <c r="D7656" s="1142">
        <v>1</v>
      </c>
      <c r="E7656" s="1142">
        <v>20</v>
      </c>
      <c r="F7656" s="1143" t="str">
        <f t="shared" si="238"/>
        <v>05.17.03.01.020</v>
      </c>
      <c r="G7656" s="1144"/>
      <c r="H7656" s="1142" t="s">
        <v>7956</v>
      </c>
      <c r="J7656" s="1142" t="str">
        <f t="shared" si="239"/>
        <v>05.17.03.01.020 Peta Jaringan</v>
      </c>
    </row>
    <row r="7657" spans="1:10" x14ac:dyDescent="0.25">
      <c r="A7657" s="1142">
        <v>5</v>
      </c>
      <c r="B7657" s="1142">
        <v>17</v>
      </c>
      <c r="C7657" s="1142">
        <v>3</v>
      </c>
      <c r="D7657" s="1142">
        <v>1</v>
      </c>
      <c r="E7657" s="1142">
        <v>21</v>
      </c>
      <c r="F7657" s="1143" t="str">
        <f t="shared" si="238"/>
        <v>05.17.03.01.021</v>
      </c>
      <c r="G7657" s="1144"/>
      <c r="H7657" s="1142" t="s">
        <v>7957</v>
      </c>
      <c r="J7657" s="1142" t="str">
        <f t="shared" si="239"/>
        <v>05.17.03.01.021 Peta Citra Sport</v>
      </c>
    </row>
    <row r="7658" spans="1:10" x14ac:dyDescent="0.25">
      <c r="A7658" s="1142">
        <v>5</v>
      </c>
      <c r="B7658" s="1142">
        <v>17</v>
      </c>
      <c r="C7658" s="1142">
        <v>3</v>
      </c>
      <c r="D7658" s="1142">
        <v>1</v>
      </c>
      <c r="E7658" s="1142">
        <v>22</v>
      </c>
      <c r="F7658" s="1143" t="str">
        <f t="shared" si="238"/>
        <v>05.17.03.01.022</v>
      </c>
      <c r="G7658" s="1144"/>
      <c r="H7658" s="1142" t="s">
        <v>7958</v>
      </c>
      <c r="J7658" s="1142" t="str">
        <f t="shared" si="239"/>
        <v>05.17.03.01.022 Peta Citra Radar</v>
      </c>
    </row>
    <row r="7659" spans="1:10" x14ac:dyDescent="0.25">
      <c r="A7659" s="1142">
        <v>5</v>
      </c>
      <c r="B7659" s="1142">
        <v>17</v>
      </c>
      <c r="C7659" s="1142">
        <v>3</v>
      </c>
      <c r="D7659" s="1142">
        <v>1</v>
      </c>
      <c r="E7659" s="1142">
        <v>23</v>
      </c>
      <c r="F7659" s="1143" t="str">
        <f t="shared" si="238"/>
        <v>05.17.03.01.023</v>
      </c>
      <c r="G7659" s="1144"/>
      <c r="H7659" s="1142" t="s">
        <v>7959</v>
      </c>
      <c r="J7659" s="1142" t="str">
        <f t="shared" si="239"/>
        <v>05.17.03.01.023 Peta Citra Satelit</v>
      </c>
    </row>
    <row r="7660" spans="1:10" x14ac:dyDescent="0.25">
      <c r="A7660" s="1142">
        <v>5</v>
      </c>
      <c r="B7660" s="1142">
        <v>17</v>
      </c>
      <c r="C7660" s="1142">
        <v>3</v>
      </c>
      <c r="D7660" s="1142">
        <v>1</v>
      </c>
      <c r="E7660" s="1142">
        <v>24</v>
      </c>
      <c r="F7660" s="1143" t="str">
        <f t="shared" si="238"/>
        <v>05.17.03.01.024</v>
      </c>
      <c r="G7660" s="1144"/>
      <c r="H7660" s="1142" t="s">
        <v>7960</v>
      </c>
      <c r="J7660" s="1142" t="str">
        <f t="shared" si="239"/>
        <v>05.17.03.01.024 Peta Lain-lain</v>
      </c>
    </row>
    <row r="7661" spans="1:10" x14ac:dyDescent="0.25">
      <c r="A7661" s="1142">
        <v>5</v>
      </c>
      <c r="B7661" s="1142">
        <v>17</v>
      </c>
      <c r="C7661" s="1142">
        <v>3</v>
      </c>
      <c r="D7661" s="1142">
        <v>2</v>
      </c>
      <c r="E7661" s="1142">
        <v>1</v>
      </c>
      <c r="F7661" s="1143" t="str">
        <f t="shared" si="238"/>
        <v>05.17.03.02.001</v>
      </c>
      <c r="G7661" s="1144"/>
      <c r="H7661" s="1142" t="s">
        <v>7961</v>
      </c>
      <c r="J7661" s="1142" t="str">
        <f t="shared" si="239"/>
        <v>05.17.03.02.001 Bahan Kertas</v>
      </c>
    </row>
    <row r="7662" spans="1:10" x14ac:dyDescent="0.25">
      <c r="A7662" s="1142">
        <v>5</v>
      </c>
      <c r="B7662" s="1142">
        <v>17</v>
      </c>
      <c r="C7662" s="1142">
        <v>3</v>
      </c>
      <c r="D7662" s="1142">
        <v>2</v>
      </c>
      <c r="E7662" s="1142">
        <v>2</v>
      </c>
      <c r="F7662" s="1143" t="str">
        <f t="shared" si="238"/>
        <v>05.17.03.02.002</v>
      </c>
      <c r="G7662" s="1144"/>
      <c r="H7662" s="1142" t="s">
        <v>7962</v>
      </c>
      <c r="J7662" s="1142" t="str">
        <f t="shared" si="239"/>
        <v>05.17.03.02.002 Bahan Deluang</v>
      </c>
    </row>
    <row r="7663" spans="1:10" x14ac:dyDescent="0.25">
      <c r="A7663" s="1142">
        <v>5</v>
      </c>
      <c r="B7663" s="1142">
        <v>17</v>
      </c>
      <c r="C7663" s="1142">
        <v>3</v>
      </c>
      <c r="D7663" s="1142">
        <v>2</v>
      </c>
      <c r="E7663" s="1142">
        <v>3</v>
      </c>
      <c r="F7663" s="1143" t="str">
        <f t="shared" si="238"/>
        <v>05.17.03.02.003</v>
      </c>
      <c r="G7663" s="1144"/>
      <c r="H7663" s="1142" t="s">
        <v>7963</v>
      </c>
      <c r="J7663" s="1142" t="str">
        <f t="shared" si="239"/>
        <v>05.17.03.02.003 Bahan Kulit Kayu</v>
      </c>
    </row>
    <row r="7664" spans="1:10" x14ac:dyDescent="0.25">
      <c r="A7664" s="1142">
        <v>5</v>
      </c>
      <c r="B7664" s="1142">
        <v>17</v>
      </c>
      <c r="C7664" s="1142">
        <v>3</v>
      </c>
      <c r="D7664" s="1142">
        <v>2</v>
      </c>
      <c r="E7664" s="1142">
        <v>4</v>
      </c>
      <c r="F7664" s="1143" t="str">
        <f t="shared" si="238"/>
        <v>05.17.03.02.004</v>
      </c>
      <c r="G7664" s="1144"/>
      <c r="H7664" s="1142" t="s">
        <v>7964</v>
      </c>
      <c r="J7664" s="1142" t="str">
        <f t="shared" si="239"/>
        <v>05.17.03.02.004 Bahan Bambu</v>
      </c>
    </row>
    <row r="7665" spans="1:10" x14ac:dyDescent="0.25">
      <c r="A7665" s="1142">
        <v>5</v>
      </c>
      <c r="B7665" s="1142">
        <v>17</v>
      </c>
      <c r="C7665" s="1142">
        <v>3</v>
      </c>
      <c r="D7665" s="1142">
        <v>2</v>
      </c>
      <c r="E7665" s="1142">
        <v>5</v>
      </c>
      <c r="F7665" s="1143" t="str">
        <f t="shared" si="238"/>
        <v>05.17.03.02.005</v>
      </c>
      <c r="G7665" s="1144"/>
      <c r="H7665" s="1142" t="s">
        <v>7965</v>
      </c>
      <c r="J7665" s="1142" t="str">
        <f t="shared" si="239"/>
        <v>05.17.03.02.005 Bahan Lontar</v>
      </c>
    </row>
    <row r="7666" spans="1:10" x14ac:dyDescent="0.25">
      <c r="A7666" s="1142">
        <v>5</v>
      </c>
      <c r="B7666" s="1142">
        <v>17</v>
      </c>
      <c r="C7666" s="1142">
        <v>3</v>
      </c>
      <c r="D7666" s="1142">
        <v>2</v>
      </c>
      <c r="E7666" s="1142">
        <v>6</v>
      </c>
      <c r="F7666" s="1143" t="str">
        <f t="shared" si="238"/>
        <v>05.17.03.02.006</v>
      </c>
      <c r="G7666" s="1144"/>
      <c r="H7666" s="1142" t="s">
        <v>7966</v>
      </c>
      <c r="J7666" s="1142" t="str">
        <f t="shared" si="239"/>
        <v>05.17.03.02.006 Bahan Nipah</v>
      </c>
    </row>
    <row r="7667" spans="1:10" x14ac:dyDescent="0.25">
      <c r="A7667" s="1142">
        <v>5</v>
      </c>
      <c r="B7667" s="1142">
        <v>17</v>
      </c>
      <c r="C7667" s="1142">
        <v>3</v>
      </c>
      <c r="D7667" s="1142">
        <v>2</v>
      </c>
      <c r="E7667" s="1142">
        <v>7</v>
      </c>
      <c r="F7667" s="1143" t="str">
        <f t="shared" si="238"/>
        <v>05.17.03.02.007</v>
      </c>
      <c r="G7667" s="1144"/>
      <c r="H7667" s="1142" t="s">
        <v>7967</v>
      </c>
      <c r="J7667" s="1142" t="str">
        <f t="shared" si="239"/>
        <v>05.17.03.02.007 Bahan Kulit Binatang</v>
      </c>
    </row>
    <row r="7668" spans="1:10" x14ac:dyDescent="0.25">
      <c r="A7668" s="1142">
        <v>5</v>
      </c>
      <c r="B7668" s="1142">
        <v>17</v>
      </c>
      <c r="C7668" s="1142">
        <v>3</v>
      </c>
      <c r="D7668" s="1142">
        <v>2</v>
      </c>
      <c r="E7668" s="1142">
        <v>8</v>
      </c>
      <c r="F7668" s="1143" t="str">
        <f t="shared" si="238"/>
        <v>05.17.03.02.008</v>
      </c>
      <c r="G7668" s="1144"/>
      <c r="H7668" s="1142" t="s">
        <v>7968</v>
      </c>
      <c r="J7668" s="1142" t="str">
        <f t="shared" si="239"/>
        <v>05.17.03.02.008 Bahan Rotan</v>
      </c>
    </row>
    <row r="7669" spans="1:10" x14ac:dyDescent="0.25">
      <c r="A7669" s="1142">
        <v>5</v>
      </c>
      <c r="B7669" s="1142">
        <v>17</v>
      </c>
      <c r="C7669" s="1142">
        <v>3</v>
      </c>
      <c r="D7669" s="1142">
        <v>2</v>
      </c>
      <c r="E7669" s="1142">
        <v>9</v>
      </c>
      <c r="F7669" s="1143" t="str">
        <f t="shared" si="238"/>
        <v>05.17.03.02.009</v>
      </c>
      <c r="G7669" s="1144"/>
      <c r="H7669" s="1142" t="s">
        <v>7969</v>
      </c>
      <c r="J7669" s="1142" t="str">
        <f t="shared" si="239"/>
        <v>05.17.03.02.009 Bahan Tanduk</v>
      </c>
    </row>
    <row r="7670" spans="1:10" x14ac:dyDescent="0.25">
      <c r="A7670" s="1142">
        <v>5</v>
      </c>
      <c r="B7670" s="1142">
        <v>17</v>
      </c>
      <c r="C7670" s="1142">
        <v>3</v>
      </c>
      <c r="D7670" s="1142">
        <v>2</v>
      </c>
      <c r="E7670" s="1142">
        <v>10</v>
      </c>
      <c r="F7670" s="1143" t="str">
        <f t="shared" si="238"/>
        <v>05.17.03.02.010</v>
      </c>
      <c r="G7670" s="1144"/>
      <c r="H7670" s="1142" t="s">
        <v>7970</v>
      </c>
      <c r="J7670" s="1142" t="str">
        <f t="shared" si="239"/>
        <v>05.17.03.02.010 Bahan Papirus</v>
      </c>
    </row>
    <row r="7671" spans="1:10" x14ac:dyDescent="0.25">
      <c r="A7671" s="1142">
        <v>5</v>
      </c>
      <c r="B7671" s="1142">
        <v>17</v>
      </c>
      <c r="C7671" s="1142">
        <v>3</v>
      </c>
      <c r="D7671" s="1142">
        <v>2</v>
      </c>
      <c r="E7671" s="1142">
        <v>11</v>
      </c>
      <c r="F7671" s="1143" t="str">
        <f t="shared" si="238"/>
        <v>05.17.03.02.011</v>
      </c>
      <c r="G7671" s="1144"/>
      <c r="H7671" s="1142" t="s">
        <v>7971</v>
      </c>
      <c r="J7671" s="1142" t="str">
        <f t="shared" si="239"/>
        <v>05.17.03.02.011 Bahan Labu Hutan</v>
      </c>
    </row>
    <row r="7672" spans="1:10" x14ac:dyDescent="0.25">
      <c r="A7672" s="1142">
        <v>5</v>
      </c>
      <c r="B7672" s="1142">
        <v>17</v>
      </c>
      <c r="C7672" s="1142">
        <v>3</v>
      </c>
      <c r="D7672" s="1142">
        <v>2</v>
      </c>
      <c r="E7672" s="1142">
        <v>12</v>
      </c>
      <c r="F7672" s="1143" t="str">
        <f t="shared" si="238"/>
        <v>05.17.03.02.012</v>
      </c>
      <c r="G7672" s="1144"/>
      <c r="H7672" s="1142" t="s">
        <v>7972</v>
      </c>
      <c r="J7672" s="1142" t="str">
        <f t="shared" si="239"/>
        <v>05.17.03.02.012 Bahan Tulang</v>
      </c>
    </row>
    <row r="7673" spans="1:10" x14ac:dyDescent="0.25">
      <c r="A7673" s="1142">
        <v>5</v>
      </c>
      <c r="B7673" s="1142">
        <v>17</v>
      </c>
      <c r="C7673" s="1142">
        <v>3</v>
      </c>
      <c r="D7673" s="1142">
        <v>2</v>
      </c>
      <c r="E7673" s="1142">
        <v>13</v>
      </c>
      <c r="F7673" s="1143" t="str">
        <f t="shared" si="238"/>
        <v>05.17.03.02.013</v>
      </c>
      <c r="G7673" s="1144"/>
      <c r="H7673" s="1142" t="s">
        <v>7973</v>
      </c>
      <c r="J7673" s="1142" t="str">
        <f t="shared" si="239"/>
        <v>05.17.03.02.013 Naskah (Manuskrip) Lain-lain</v>
      </c>
    </row>
    <row r="7674" spans="1:10" x14ac:dyDescent="0.25">
      <c r="A7674" s="1142">
        <v>5</v>
      </c>
      <c r="B7674" s="1142">
        <v>17</v>
      </c>
      <c r="C7674" s="1142">
        <v>3</v>
      </c>
      <c r="D7674" s="1142">
        <v>3</v>
      </c>
      <c r="E7674" s="1142">
        <v>1</v>
      </c>
      <c r="F7674" s="1143" t="str">
        <f t="shared" si="238"/>
        <v>05.17.03.03.001</v>
      </c>
      <c r="G7674" s="1144"/>
      <c r="H7674" s="1142" t="s">
        <v>7974</v>
      </c>
      <c r="J7674" s="1142" t="str">
        <f t="shared" si="239"/>
        <v>05.17.03.03.001 Kumpulan Karya Musik (Skore)</v>
      </c>
    </row>
    <row r="7675" spans="1:10" x14ac:dyDescent="0.25">
      <c r="A7675" s="1142">
        <v>5</v>
      </c>
      <c r="B7675" s="1142">
        <v>17</v>
      </c>
      <c r="C7675" s="1142">
        <v>3</v>
      </c>
      <c r="D7675" s="1142">
        <v>3</v>
      </c>
      <c r="E7675" s="1142">
        <v>2</v>
      </c>
      <c r="F7675" s="1143" t="str">
        <f t="shared" si="238"/>
        <v>05.17.03.03.002</v>
      </c>
      <c r="G7675" s="1144"/>
      <c r="H7675" s="1142" t="s">
        <v>7975</v>
      </c>
      <c r="J7675" s="1142" t="str">
        <f t="shared" si="239"/>
        <v>05.17.03.03.002 Kumpulan Karya Musik Singkat (Condest Skore)</v>
      </c>
    </row>
    <row r="7676" spans="1:10" x14ac:dyDescent="0.25">
      <c r="A7676" s="1142">
        <v>5</v>
      </c>
      <c r="B7676" s="1142">
        <v>17</v>
      </c>
      <c r="C7676" s="1142">
        <v>3</v>
      </c>
      <c r="D7676" s="1142">
        <v>3</v>
      </c>
      <c r="E7676" s="1142">
        <v>3</v>
      </c>
      <c r="F7676" s="1143" t="str">
        <f t="shared" si="238"/>
        <v>05.17.03.03.003</v>
      </c>
      <c r="G7676" s="1144"/>
      <c r="H7676" s="1142" t="s">
        <v>7976</v>
      </c>
      <c r="J7676" s="1142" t="str">
        <f t="shared" si="239"/>
        <v>05.17.03.03.003 Kumpulan Karya Musik Tertutup (Closet Skore)</v>
      </c>
    </row>
    <row r="7677" spans="1:10" x14ac:dyDescent="0.25">
      <c r="A7677" s="1142">
        <v>5</v>
      </c>
      <c r="B7677" s="1142">
        <v>17</v>
      </c>
      <c r="C7677" s="1142">
        <v>3</v>
      </c>
      <c r="D7677" s="1142">
        <v>3</v>
      </c>
      <c r="E7677" s="1142">
        <v>4</v>
      </c>
      <c r="F7677" s="1143" t="str">
        <f t="shared" si="238"/>
        <v>05.17.03.03.004</v>
      </c>
      <c r="G7677" s="1144"/>
      <c r="H7677" s="1142" t="s">
        <v>7977</v>
      </c>
      <c r="J7677" s="1142" t="str">
        <f t="shared" si="239"/>
        <v>05.17.03.03.004 Kumpulan Karya Musik Bentuk Mini (Miniature Skore)</v>
      </c>
    </row>
    <row r="7678" spans="1:10" x14ac:dyDescent="0.25">
      <c r="A7678" s="1142">
        <v>5</v>
      </c>
      <c r="B7678" s="1142">
        <v>17</v>
      </c>
      <c r="C7678" s="1142">
        <v>3</v>
      </c>
      <c r="D7678" s="1142">
        <v>3</v>
      </c>
      <c r="E7678" s="1142">
        <v>5</v>
      </c>
      <c r="F7678" s="1143" t="str">
        <f t="shared" si="238"/>
        <v>05.17.03.03.005</v>
      </c>
      <c r="G7678" s="1144"/>
      <c r="H7678" s="1142" t="s">
        <v>7978</v>
      </c>
      <c r="J7678" s="1142" t="str">
        <f t="shared" si="239"/>
        <v>05.17.03.03.005 Partitur Piano</v>
      </c>
    </row>
    <row r="7679" spans="1:10" x14ac:dyDescent="0.25">
      <c r="A7679" s="1142">
        <v>5</v>
      </c>
      <c r="B7679" s="1142">
        <v>17</v>
      </c>
      <c r="C7679" s="1142">
        <v>3</v>
      </c>
      <c r="D7679" s="1142">
        <v>3</v>
      </c>
      <c r="E7679" s="1142">
        <v>6</v>
      </c>
      <c r="F7679" s="1143" t="str">
        <f t="shared" si="238"/>
        <v>05.17.03.03.006</v>
      </c>
      <c r="G7679" s="1144"/>
      <c r="H7679" s="1142" t="s">
        <v>7979</v>
      </c>
      <c r="J7679" s="1142" t="str">
        <f t="shared" si="239"/>
        <v>05.17.03.03.006 Kumpulan Karya Musik Vokal</v>
      </c>
    </row>
    <row r="7680" spans="1:10" x14ac:dyDescent="0.25">
      <c r="A7680" s="1142">
        <v>5</v>
      </c>
      <c r="B7680" s="1142">
        <v>17</v>
      </c>
      <c r="C7680" s="1142">
        <v>3</v>
      </c>
      <c r="D7680" s="1142">
        <v>3</v>
      </c>
      <c r="E7680" s="1142">
        <v>7</v>
      </c>
      <c r="F7680" s="1143" t="str">
        <f t="shared" si="238"/>
        <v>05.17.03.03.007</v>
      </c>
      <c r="G7680" s="1144"/>
      <c r="H7680" s="1142" t="s">
        <v>7980</v>
      </c>
      <c r="J7680" s="1142" t="str">
        <f t="shared" si="239"/>
        <v>05.17.03.03.007 Kumpulan Karya Musik Piano</v>
      </c>
    </row>
    <row r="7681" spans="1:10" x14ac:dyDescent="0.25">
      <c r="A7681" s="1142">
        <v>5</v>
      </c>
      <c r="B7681" s="1142">
        <v>17</v>
      </c>
      <c r="C7681" s="1142">
        <v>3</v>
      </c>
      <c r="D7681" s="1142">
        <v>3</v>
      </c>
      <c r="E7681" s="1142">
        <v>8</v>
      </c>
      <c r="F7681" s="1143" t="str">
        <f t="shared" si="238"/>
        <v>05.17.03.03.008</v>
      </c>
      <c r="G7681" s="1144"/>
      <c r="H7681" s="1142" t="s">
        <v>7981</v>
      </c>
      <c r="J7681" s="1142" t="str">
        <f t="shared" si="239"/>
        <v>05.17.03.03.008 Kumpulan Karya Musik Chord</v>
      </c>
    </row>
    <row r="7682" spans="1:10" x14ac:dyDescent="0.25">
      <c r="A7682" s="1142">
        <v>5</v>
      </c>
      <c r="B7682" s="1142">
        <v>17</v>
      </c>
      <c r="C7682" s="1142">
        <v>3</v>
      </c>
      <c r="D7682" s="1142">
        <v>3</v>
      </c>
      <c r="E7682" s="1142">
        <v>9</v>
      </c>
      <c r="F7682" s="1143" t="str">
        <f t="shared" si="238"/>
        <v>05.17.03.03.009</v>
      </c>
      <c r="G7682" s="1144"/>
      <c r="H7682" s="1142" t="s">
        <v>7982</v>
      </c>
      <c r="J7682" s="1142" t="str">
        <f t="shared" si="239"/>
        <v>05.17.03.03.009 Partitur</v>
      </c>
    </row>
    <row r="7683" spans="1:10" x14ac:dyDescent="0.25">
      <c r="A7683" s="1142">
        <v>5</v>
      </c>
      <c r="B7683" s="1142">
        <v>17</v>
      </c>
      <c r="C7683" s="1142">
        <v>3</v>
      </c>
      <c r="D7683" s="1142">
        <v>3</v>
      </c>
      <c r="E7683" s="1142">
        <v>10</v>
      </c>
      <c r="F7683" s="1143" t="str">
        <f t="shared" si="238"/>
        <v>05.17.03.03.010</v>
      </c>
      <c r="G7683" s="1144"/>
      <c r="H7683" s="1142" t="s">
        <v>7983</v>
      </c>
      <c r="J7683" s="1142" t="str">
        <f t="shared" si="239"/>
        <v>05.17.03.03.010 Musik Lain-lain</v>
      </c>
    </row>
    <row r="7684" spans="1:10" x14ac:dyDescent="0.25">
      <c r="A7684" s="1142">
        <v>5</v>
      </c>
      <c r="B7684" s="1142">
        <v>17</v>
      </c>
      <c r="C7684" s="1142">
        <v>3</v>
      </c>
      <c r="D7684" s="1142">
        <v>4</v>
      </c>
      <c r="E7684" s="1142">
        <v>1</v>
      </c>
      <c r="F7684" s="1143" t="str">
        <f t="shared" ref="F7684:F7747" si="240">IF(A7684&lt;&gt;"",RIGHT("0"&amp;A7684,2)&amp;"."&amp;RIGHT("0"&amp;B7684,2)&amp;"."&amp;RIGHT("0"&amp;C7684,2)&amp;"."&amp;RIGHT("0"&amp;D7684,2)&amp;"."&amp;IF(LEN(E7684)&lt;3,RIGHT("00"&amp;E7684,3),E7684),"")</f>
        <v>05.17.03.04.001</v>
      </c>
      <c r="G7684" s="1144"/>
      <c r="H7684" s="1142" t="s">
        <v>7984</v>
      </c>
      <c r="J7684" s="1142" t="str">
        <f t="shared" ref="J7684:J7747" si="241">F7684&amp;" "&amp;H7684</f>
        <v>05.17.03.04.001 Karya Seni Asli, Lukisan Asli (Art Original)</v>
      </c>
    </row>
    <row r="7685" spans="1:10" x14ac:dyDescent="0.25">
      <c r="A7685" s="1142">
        <v>5</v>
      </c>
      <c r="B7685" s="1142">
        <v>17</v>
      </c>
      <c r="C7685" s="1142">
        <v>3</v>
      </c>
      <c r="D7685" s="1142">
        <v>4</v>
      </c>
      <c r="E7685" s="1142">
        <v>2</v>
      </c>
      <c r="F7685" s="1143" t="str">
        <f t="shared" si="240"/>
        <v>05.17.03.04.002</v>
      </c>
      <c r="G7685" s="1144"/>
      <c r="H7685" s="1142" t="s">
        <v>7985</v>
      </c>
      <c r="J7685" s="1142" t="str">
        <f t="shared" si="241"/>
        <v>05.17.03.04.002 Karya Seni Cetak/Grafis (Art Point)</v>
      </c>
    </row>
    <row r="7686" spans="1:10" x14ac:dyDescent="0.25">
      <c r="A7686" s="1142">
        <v>5</v>
      </c>
      <c r="B7686" s="1142">
        <v>17</v>
      </c>
      <c r="C7686" s="1142">
        <v>3</v>
      </c>
      <c r="D7686" s="1142">
        <v>4</v>
      </c>
      <c r="E7686" s="1142">
        <v>3</v>
      </c>
      <c r="F7686" s="1143" t="str">
        <f t="shared" si="240"/>
        <v>05.17.03.04.003</v>
      </c>
      <c r="G7686" s="1144"/>
      <c r="H7686" s="1142" t="s">
        <v>7986</v>
      </c>
      <c r="J7686" s="1142" t="str">
        <f t="shared" si="241"/>
        <v>05.17.03.04.003 Reproduksi (Arts Reproduction)</v>
      </c>
    </row>
    <row r="7687" spans="1:10" x14ac:dyDescent="0.25">
      <c r="A7687" s="1142">
        <v>5</v>
      </c>
      <c r="B7687" s="1142">
        <v>17</v>
      </c>
      <c r="C7687" s="1142">
        <v>3</v>
      </c>
      <c r="D7687" s="1142">
        <v>4</v>
      </c>
      <c r="E7687" s="1142">
        <v>4</v>
      </c>
      <c r="F7687" s="1143" t="str">
        <f t="shared" si="240"/>
        <v>05.17.03.04.004</v>
      </c>
      <c r="G7687" s="1144"/>
      <c r="H7687" s="1142" t="s">
        <v>7987</v>
      </c>
      <c r="J7687" s="1142" t="str">
        <f t="shared" si="241"/>
        <v>05.17.03.04.004 Grafik/Bagan</v>
      </c>
    </row>
    <row r="7688" spans="1:10" x14ac:dyDescent="0.25">
      <c r="A7688" s="1142">
        <v>5</v>
      </c>
      <c r="B7688" s="1142">
        <v>17</v>
      </c>
      <c r="C7688" s="1142">
        <v>3</v>
      </c>
      <c r="D7688" s="1142">
        <v>4</v>
      </c>
      <c r="E7688" s="1142">
        <v>5</v>
      </c>
      <c r="F7688" s="1143" t="str">
        <f t="shared" si="240"/>
        <v>05.17.03.04.005</v>
      </c>
      <c r="G7688" s="1144"/>
      <c r="H7688" s="1142" t="s">
        <v>7988</v>
      </c>
      <c r="J7688" s="1142" t="str">
        <f t="shared" si="241"/>
        <v>05.17.03.04.005 Lembaran Film</v>
      </c>
    </row>
    <row r="7689" spans="1:10" x14ac:dyDescent="0.25">
      <c r="A7689" s="1142">
        <v>5</v>
      </c>
      <c r="B7689" s="1142">
        <v>17</v>
      </c>
      <c r="C7689" s="1142">
        <v>3</v>
      </c>
      <c r="D7689" s="1142">
        <v>4</v>
      </c>
      <c r="E7689" s="1142">
        <v>6</v>
      </c>
      <c r="F7689" s="1143" t="str">
        <f t="shared" si="240"/>
        <v>05.17.03.04.006</v>
      </c>
      <c r="G7689" s="1144"/>
      <c r="H7689" s="1142" t="s">
        <v>7989</v>
      </c>
      <c r="J7689" s="1142" t="str">
        <f t="shared" si="241"/>
        <v>05.17.03.04.006 Slongsongan Film</v>
      </c>
    </row>
    <row r="7690" spans="1:10" x14ac:dyDescent="0.25">
      <c r="A7690" s="1142">
        <v>5</v>
      </c>
      <c r="B7690" s="1142">
        <v>17</v>
      </c>
      <c r="C7690" s="1142">
        <v>3</v>
      </c>
      <c r="D7690" s="1142">
        <v>4</v>
      </c>
      <c r="E7690" s="1142">
        <v>7</v>
      </c>
      <c r="F7690" s="1143" t="str">
        <f t="shared" si="240"/>
        <v>05.17.03.04.007</v>
      </c>
      <c r="G7690" s="1144"/>
      <c r="H7690" s="1142" t="s">
        <v>7990</v>
      </c>
      <c r="J7690" s="1142" t="str">
        <f t="shared" si="241"/>
        <v>05.17.03.04.007 Kartu Pengikat</v>
      </c>
    </row>
    <row r="7691" spans="1:10" x14ac:dyDescent="0.25">
      <c r="A7691" s="1142">
        <v>5</v>
      </c>
      <c r="B7691" s="1142">
        <v>17</v>
      </c>
      <c r="C7691" s="1142">
        <v>3</v>
      </c>
      <c r="D7691" s="1142">
        <v>4</v>
      </c>
      <c r="E7691" s="1142">
        <v>8</v>
      </c>
      <c r="F7691" s="1143" t="str">
        <f t="shared" si="240"/>
        <v>05.17.03.04.008</v>
      </c>
      <c r="G7691" s="1144"/>
      <c r="H7691" s="1142" t="s">
        <v>7991</v>
      </c>
      <c r="J7691" s="1142" t="str">
        <f t="shared" si="241"/>
        <v>05.17.03.04.008 Slongsongan Grafic</v>
      </c>
    </row>
    <row r="7692" spans="1:10" x14ac:dyDescent="0.25">
      <c r="A7692" s="1142">
        <v>5</v>
      </c>
      <c r="B7692" s="1142">
        <v>17</v>
      </c>
      <c r="C7692" s="1142">
        <v>3</v>
      </c>
      <c r="D7692" s="1142">
        <v>4</v>
      </c>
      <c r="E7692" s="1142">
        <v>9</v>
      </c>
      <c r="F7692" s="1143" t="str">
        <f t="shared" si="240"/>
        <v>05.17.03.04.009</v>
      </c>
      <c r="G7692" s="1144"/>
      <c r="H7692" s="1142" t="s">
        <v>7992</v>
      </c>
      <c r="J7692" s="1142" t="str">
        <f t="shared" si="241"/>
        <v>05.17.03.04.009 Photo</v>
      </c>
    </row>
    <row r="7693" spans="1:10" x14ac:dyDescent="0.25">
      <c r="A7693" s="1142">
        <v>5</v>
      </c>
      <c r="B7693" s="1142">
        <v>17</v>
      </c>
      <c r="C7693" s="1142">
        <v>3</v>
      </c>
      <c r="D7693" s="1142">
        <v>4</v>
      </c>
      <c r="E7693" s="1142">
        <v>10</v>
      </c>
      <c r="F7693" s="1143" t="str">
        <f t="shared" si="240"/>
        <v>05.17.03.04.010</v>
      </c>
      <c r="G7693" s="1144"/>
      <c r="H7693" s="1142" t="s">
        <v>7993</v>
      </c>
      <c r="J7693" s="1142" t="str">
        <f t="shared" si="241"/>
        <v>05.17.03.04.010 Gambar</v>
      </c>
    </row>
    <row r="7694" spans="1:10" x14ac:dyDescent="0.25">
      <c r="A7694" s="1142">
        <v>5</v>
      </c>
      <c r="B7694" s="1142">
        <v>17</v>
      </c>
      <c r="C7694" s="1142">
        <v>3</v>
      </c>
      <c r="D7694" s="1142">
        <v>4</v>
      </c>
      <c r="E7694" s="1142">
        <v>11</v>
      </c>
      <c r="F7694" s="1143" t="str">
        <f t="shared" si="240"/>
        <v>05.17.03.04.011</v>
      </c>
      <c r="G7694" s="1144"/>
      <c r="H7694" s="1142" t="s">
        <v>7994</v>
      </c>
      <c r="J7694" s="1142" t="str">
        <f t="shared" si="241"/>
        <v>05.17.03.04.011 Kartu Pos</v>
      </c>
    </row>
    <row r="7695" spans="1:10" x14ac:dyDescent="0.25">
      <c r="A7695" s="1142">
        <v>5</v>
      </c>
      <c r="B7695" s="1142">
        <v>17</v>
      </c>
      <c r="C7695" s="1142">
        <v>3</v>
      </c>
      <c r="D7695" s="1142">
        <v>4</v>
      </c>
      <c r="E7695" s="1142">
        <v>12</v>
      </c>
      <c r="F7695" s="1143" t="str">
        <f t="shared" si="240"/>
        <v>05.17.03.04.012</v>
      </c>
      <c r="G7695" s="1144"/>
      <c r="H7695" s="1142" t="s">
        <v>7995</v>
      </c>
      <c r="J7695" s="1142" t="str">
        <f t="shared" si="241"/>
        <v>05.17.03.04.012 Koster</v>
      </c>
    </row>
    <row r="7696" spans="1:10" x14ac:dyDescent="0.25">
      <c r="A7696" s="1142">
        <v>5</v>
      </c>
      <c r="B7696" s="1142">
        <v>17</v>
      </c>
      <c r="C7696" s="1142">
        <v>3</v>
      </c>
      <c r="D7696" s="1142">
        <v>4</v>
      </c>
      <c r="E7696" s="1142">
        <v>13</v>
      </c>
      <c r="F7696" s="1143" t="str">
        <f t="shared" si="240"/>
        <v>05.17.03.04.013</v>
      </c>
      <c r="G7696" s="1144"/>
      <c r="H7696" s="1142" t="s">
        <v>7996</v>
      </c>
      <c r="J7696" s="1142" t="str">
        <f t="shared" si="241"/>
        <v>05.17.03.04.013 Radiogram</v>
      </c>
    </row>
    <row r="7697" spans="1:10" x14ac:dyDescent="0.25">
      <c r="A7697" s="1142">
        <v>5</v>
      </c>
      <c r="B7697" s="1142">
        <v>17</v>
      </c>
      <c r="C7697" s="1142">
        <v>3</v>
      </c>
      <c r="D7697" s="1142">
        <v>4</v>
      </c>
      <c r="E7697" s="1142">
        <v>14</v>
      </c>
      <c r="F7697" s="1143" t="str">
        <f t="shared" si="240"/>
        <v>05.17.03.04.014</v>
      </c>
      <c r="G7697" s="1144"/>
      <c r="H7697" s="1142" t="s">
        <v>7997</v>
      </c>
      <c r="J7697" s="1142" t="str">
        <f t="shared" si="241"/>
        <v>05.17.03.04.014 Slide</v>
      </c>
    </row>
    <row r="7698" spans="1:10" x14ac:dyDescent="0.25">
      <c r="A7698" s="1142">
        <v>5</v>
      </c>
      <c r="B7698" s="1142">
        <v>17</v>
      </c>
      <c r="C7698" s="1142">
        <v>3</v>
      </c>
      <c r="D7698" s="1142">
        <v>4</v>
      </c>
      <c r="E7698" s="1142">
        <v>15</v>
      </c>
      <c r="F7698" s="1143" t="str">
        <f t="shared" si="240"/>
        <v>05.17.03.04.015</v>
      </c>
      <c r="G7698" s="1144"/>
      <c r="H7698" s="1142" t="s">
        <v>7998</v>
      </c>
      <c r="J7698" s="1142" t="str">
        <f t="shared" si="241"/>
        <v>05.17.03.04.015 Gambar Ruang</v>
      </c>
    </row>
    <row r="7699" spans="1:10" x14ac:dyDescent="0.25">
      <c r="A7699" s="1142">
        <v>5</v>
      </c>
      <c r="B7699" s="1142">
        <v>17</v>
      </c>
      <c r="C7699" s="1142">
        <v>3</v>
      </c>
      <c r="D7699" s="1142">
        <v>4</v>
      </c>
      <c r="E7699" s="1142">
        <v>16</v>
      </c>
      <c r="F7699" s="1143" t="str">
        <f t="shared" si="240"/>
        <v>05.17.03.04.016</v>
      </c>
      <c r="G7699" s="1144"/>
      <c r="H7699" s="1142" t="s">
        <v>7999</v>
      </c>
      <c r="J7699" s="1142" t="str">
        <f t="shared" si="241"/>
        <v>05.17.03.04.016 Study Print</v>
      </c>
    </row>
    <row r="7700" spans="1:10" x14ac:dyDescent="0.25">
      <c r="A7700" s="1142">
        <v>5</v>
      </c>
      <c r="B7700" s="1142">
        <v>17</v>
      </c>
      <c r="C7700" s="1142">
        <v>3</v>
      </c>
      <c r="D7700" s="1142">
        <v>4</v>
      </c>
      <c r="E7700" s="1142">
        <v>17</v>
      </c>
      <c r="F7700" s="1143" t="str">
        <f t="shared" si="240"/>
        <v>05.17.03.04.017</v>
      </c>
      <c r="G7700" s="1144"/>
      <c r="H7700" s="1142" t="s">
        <v>8000</v>
      </c>
      <c r="J7700" s="1142" t="str">
        <f t="shared" si="241"/>
        <v>05.17.03.04.017 Gambar Teknik</v>
      </c>
    </row>
    <row r="7701" spans="1:10" x14ac:dyDescent="0.25">
      <c r="A7701" s="1142">
        <v>5</v>
      </c>
      <c r="B7701" s="1142">
        <v>17</v>
      </c>
      <c r="C7701" s="1142">
        <v>3</v>
      </c>
      <c r="D7701" s="1142">
        <v>4</v>
      </c>
      <c r="E7701" s="1142">
        <v>18</v>
      </c>
      <c r="F7701" s="1143" t="str">
        <f t="shared" si="240"/>
        <v>05.17.03.04.018</v>
      </c>
      <c r="G7701" s="1144"/>
      <c r="H7701" s="1142" t="s">
        <v>8001</v>
      </c>
      <c r="J7701" s="1142" t="str">
        <f t="shared" si="241"/>
        <v>05.17.03.04.018 Transparansi</v>
      </c>
    </row>
    <row r="7702" spans="1:10" x14ac:dyDescent="0.25">
      <c r="A7702" s="1142">
        <v>5</v>
      </c>
      <c r="B7702" s="1142">
        <v>17</v>
      </c>
      <c r="C7702" s="1142">
        <v>3</v>
      </c>
      <c r="D7702" s="1142">
        <v>4</v>
      </c>
      <c r="E7702" s="1142">
        <v>19</v>
      </c>
      <c r="F7702" s="1143" t="str">
        <f t="shared" si="240"/>
        <v>05.17.03.04.019</v>
      </c>
      <c r="G7702" s="1144"/>
      <c r="H7702" s="1142" t="s">
        <v>8002</v>
      </c>
      <c r="J7702" s="1142" t="str">
        <f t="shared" si="241"/>
        <v>05.17.03.04.019 Grafik/Bagan Dinding</v>
      </c>
    </row>
    <row r="7703" spans="1:10" x14ac:dyDescent="0.25">
      <c r="A7703" s="1142">
        <v>5</v>
      </c>
      <c r="B7703" s="1142">
        <v>17</v>
      </c>
      <c r="C7703" s="1142">
        <v>3</v>
      </c>
      <c r="D7703" s="1142">
        <v>4</v>
      </c>
      <c r="E7703" s="1142">
        <v>20</v>
      </c>
      <c r="F7703" s="1143" t="str">
        <f t="shared" si="240"/>
        <v>05.17.03.04.020</v>
      </c>
      <c r="G7703" s="1144"/>
      <c r="H7703" s="1142" t="s">
        <v>8003</v>
      </c>
      <c r="J7703" s="1142" t="str">
        <f t="shared" si="241"/>
        <v>05.17.03.04.020 Karya Grafika Lain-lain</v>
      </c>
    </row>
    <row r="7704" spans="1:10" x14ac:dyDescent="0.25">
      <c r="A7704" s="1142">
        <v>5</v>
      </c>
      <c r="B7704" s="1142">
        <v>17</v>
      </c>
      <c r="C7704" s="1142">
        <v>3</v>
      </c>
      <c r="D7704" s="1142">
        <v>5</v>
      </c>
      <c r="E7704" s="1142">
        <v>1</v>
      </c>
      <c r="F7704" s="1143" t="str">
        <f t="shared" si="240"/>
        <v>05.17.03.05.001</v>
      </c>
      <c r="G7704" s="1144"/>
      <c r="H7704" s="1142" t="s">
        <v>8004</v>
      </c>
      <c r="J7704" s="1142" t="str">
        <f t="shared" si="241"/>
        <v>05.17.03.05.001 Karya Seni Asli</v>
      </c>
    </row>
    <row r="7705" spans="1:10" x14ac:dyDescent="0.25">
      <c r="A7705" s="1142">
        <v>5</v>
      </c>
      <c r="B7705" s="1142">
        <v>17</v>
      </c>
      <c r="C7705" s="1142">
        <v>3</v>
      </c>
      <c r="D7705" s="1142">
        <v>5</v>
      </c>
      <c r="E7705" s="1142">
        <v>2</v>
      </c>
      <c r="F7705" s="1143" t="str">
        <f t="shared" si="240"/>
        <v>05.17.03.05.002</v>
      </c>
      <c r="G7705" s="1144"/>
      <c r="H7705" s="1142" t="s">
        <v>8005</v>
      </c>
      <c r="J7705" s="1142" t="str">
        <f t="shared" si="241"/>
        <v>05.17.03.05.002 Reproduksi</v>
      </c>
    </row>
    <row r="7706" spans="1:10" x14ac:dyDescent="0.25">
      <c r="A7706" s="1142">
        <v>5</v>
      </c>
      <c r="B7706" s="1142">
        <v>17</v>
      </c>
      <c r="C7706" s="1142">
        <v>3</v>
      </c>
      <c r="D7706" s="1142">
        <v>5</v>
      </c>
      <c r="E7706" s="1142">
        <v>3</v>
      </c>
      <c r="F7706" s="1143" t="str">
        <f t="shared" si="240"/>
        <v>05.17.03.05.003</v>
      </c>
      <c r="G7706" s="1144"/>
      <c r="H7706" s="1142" t="s">
        <v>8006</v>
      </c>
      <c r="J7706" s="1142" t="str">
        <f t="shared" si="241"/>
        <v>05.17.03.05.003 Kaset Braile</v>
      </c>
    </row>
    <row r="7707" spans="1:10" x14ac:dyDescent="0.25">
      <c r="A7707" s="1142">
        <v>5</v>
      </c>
      <c r="B7707" s="1142">
        <v>17</v>
      </c>
      <c r="C7707" s="1142">
        <v>3</v>
      </c>
      <c r="D7707" s="1142">
        <v>5</v>
      </c>
      <c r="E7707" s="1142">
        <v>4</v>
      </c>
      <c r="F7707" s="1143" t="str">
        <f t="shared" si="240"/>
        <v>05.17.03.05.004</v>
      </c>
      <c r="G7707" s="1144"/>
      <c r="H7707" s="1142" t="s">
        <v>8007</v>
      </c>
      <c r="J7707" s="1142" t="str">
        <f t="shared" si="241"/>
        <v>05.17.03.05.004 Diaroma</v>
      </c>
    </row>
    <row r="7708" spans="1:10" x14ac:dyDescent="0.25">
      <c r="A7708" s="1142">
        <v>5</v>
      </c>
      <c r="B7708" s="1142">
        <v>17</v>
      </c>
      <c r="C7708" s="1142">
        <v>3</v>
      </c>
      <c r="D7708" s="1142">
        <v>5</v>
      </c>
      <c r="E7708" s="1142">
        <v>5</v>
      </c>
      <c r="F7708" s="1143" t="str">
        <f t="shared" si="240"/>
        <v>05.17.03.05.005</v>
      </c>
      <c r="G7708" s="1144"/>
      <c r="H7708" s="1142" t="s">
        <v>8008</v>
      </c>
      <c r="J7708" s="1142" t="str">
        <f t="shared" si="241"/>
        <v>05.17.03.05.005 Pameran</v>
      </c>
    </row>
    <row r="7709" spans="1:10" x14ac:dyDescent="0.25">
      <c r="A7709" s="1142">
        <v>5</v>
      </c>
      <c r="B7709" s="1142">
        <v>17</v>
      </c>
      <c r="C7709" s="1142">
        <v>3</v>
      </c>
      <c r="D7709" s="1142">
        <v>5</v>
      </c>
      <c r="E7709" s="1142">
        <v>6</v>
      </c>
      <c r="F7709" s="1143" t="str">
        <f t="shared" si="240"/>
        <v>05.17.03.05.006</v>
      </c>
      <c r="G7709" s="1144"/>
      <c r="H7709" s="1142" t="s">
        <v>8009</v>
      </c>
      <c r="J7709" s="1142" t="str">
        <f t="shared" si="241"/>
        <v>05.17.03.05.006 Mainan</v>
      </c>
    </row>
    <row r="7710" spans="1:10" x14ac:dyDescent="0.25">
      <c r="A7710" s="1142">
        <v>5</v>
      </c>
      <c r="B7710" s="1142">
        <v>17</v>
      </c>
      <c r="C7710" s="1142">
        <v>3</v>
      </c>
      <c r="D7710" s="1142">
        <v>5</v>
      </c>
      <c r="E7710" s="1142">
        <v>7</v>
      </c>
      <c r="F7710" s="1143" t="str">
        <f t="shared" si="240"/>
        <v>05.17.03.05.007</v>
      </c>
      <c r="G7710" s="1144"/>
      <c r="H7710" s="1142" t="s">
        <v>8010</v>
      </c>
      <c r="J7710" s="1142" t="str">
        <f t="shared" si="241"/>
        <v>05.17.03.05.007 Slide Mikroskop</v>
      </c>
    </row>
    <row r="7711" spans="1:10" x14ac:dyDescent="0.25">
      <c r="A7711" s="1142">
        <v>5</v>
      </c>
      <c r="B7711" s="1142">
        <v>17</v>
      </c>
      <c r="C7711" s="1142">
        <v>3</v>
      </c>
      <c r="D7711" s="1142">
        <v>5</v>
      </c>
      <c r="E7711" s="1142">
        <v>8</v>
      </c>
      <c r="F7711" s="1143" t="str">
        <f t="shared" si="240"/>
        <v>05.17.03.05.008</v>
      </c>
      <c r="G7711" s="1144"/>
      <c r="H7711" s="1142" t="s">
        <v>8011</v>
      </c>
      <c r="J7711" s="1142" t="str">
        <f t="shared" si="241"/>
        <v>05.17.03.05.008 Maket (Mock-up)</v>
      </c>
    </row>
    <row r="7712" spans="1:10" x14ac:dyDescent="0.25">
      <c r="A7712" s="1142">
        <v>5</v>
      </c>
      <c r="B7712" s="1142">
        <v>17</v>
      </c>
      <c r="C7712" s="1142">
        <v>3</v>
      </c>
      <c r="D7712" s="1142">
        <v>5</v>
      </c>
      <c r="E7712" s="1142">
        <v>9</v>
      </c>
      <c r="F7712" s="1143" t="str">
        <f t="shared" si="240"/>
        <v>05.17.03.05.009</v>
      </c>
      <c r="G7712" s="1144"/>
      <c r="H7712" s="1142" t="s">
        <v>8012</v>
      </c>
      <c r="J7712" s="1142" t="str">
        <f t="shared" si="241"/>
        <v>05.17.03.05.009 Three Dimensial artetacs Lain-lain</v>
      </c>
    </row>
    <row r="7713" spans="1:10" x14ac:dyDescent="0.25">
      <c r="A7713" s="1142">
        <v>5</v>
      </c>
      <c r="B7713" s="1142">
        <v>17</v>
      </c>
      <c r="C7713" s="1142">
        <v>3</v>
      </c>
      <c r="D7713" s="1142">
        <v>5</v>
      </c>
      <c r="E7713" s="1142">
        <v>10</v>
      </c>
      <c r="F7713" s="1143" t="str">
        <f t="shared" si="240"/>
        <v>05.17.03.05.010</v>
      </c>
      <c r="G7713" s="1144"/>
      <c r="H7713" s="1142" t="s">
        <v>8013</v>
      </c>
      <c r="J7713" s="1142" t="str">
        <f t="shared" si="241"/>
        <v>05.17.03.05.010  Three Dimensional artetacs (Microform) Lain-lain</v>
      </c>
    </row>
    <row r="7714" spans="1:10" x14ac:dyDescent="0.25">
      <c r="A7714" s="1142">
        <v>5</v>
      </c>
      <c r="B7714" s="1142">
        <v>17</v>
      </c>
      <c r="C7714" s="1142">
        <v>3</v>
      </c>
      <c r="D7714" s="1142">
        <v>6</v>
      </c>
      <c r="E7714" s="1142">
        <v>1</v>
      </c>
      <c r="F7714" s="1143" t="str">
        <f t="shared" si="240"/>
        <v>05.17.03.06.001</v>
      </c>
      <c r="G7714" s="1144"/>
      <c r="H7714" s="1142" t="s">
        <v>8014</v>
      </c>
      <c r="J7714" s="1142" t="str">
        <f t="shared" si="241"/>
        <v>05.17.03.06.001 Kartu Micro</v>
      </c>
    </row>
    <row r="7715" spans="1:10" x14ac:dyDescent="0.25">
      <c r="A7715" s="1142">
        <v>5</v>
      </c>
      <c r="B7715" s="1142">
        <v>17</v>
      </c>
      <c r="C7715" s="1142">
        <v>3</v>
      </c>
      <c r="D7715" s="1142">
        <v>6</v>
      </c>
      <c r="E7715" s="1142">
        <v>2</v>
      </c>
      <c r="F7715" s="1143" t="str">
        <f t="shared" si="240"/>
        <v>05.17.03.06.002</v>
      </c>
      <c r="G7715" s="1144"/>
      <c r="H7715" s="1142" t="s">
        <v>8015</v>
      </c>
      <c r="J7715" s="1142" t="str">
        <f t="shared" si="241"/>
        <v>05.17.03.06.002 Kartu Celah</v>
      </c>
    </row>
    <row r="7716" spans="1:10" x14ac:dyDescent="0.25">
      <c r="A7716" s="1142">
        <v>5</v>
      </c>
      <c r="B7716" s="1142">
        <v>17</v>
      </c>
      <c r="C7716" s="1142">
        <v>3</v>
      </c>
      <c r="D7716" s="1142">
        <v>6</v>
      </c>
      <c r="E7716" s="1142">
        <v>3</v>
      </c>
      <c r="F7716" s="1143" t="str">
        <f t="shared" si="240"/>
        <v>05.17.03.06.003</v>
      </c>
      <c r="G7716" s="1144"/>
      <c r="H7716" s="1142" t="s">
        <v>2281</v>
      </c>
      <c r="J7716" s="1142" t="str">
        <f t="shared" si="241"/>
        <v>05.17.03.06.003 Mikro Film</v>
      </c>
    </row>
    <row r="7717" spans="1:10" x14ac:dyDescent="0.25">
      <c r="A7717" s="1142">
        <v>5</v>
      </c>
      <c r="B7717" s="1142">
        <v>17</v>
      </c>
      <c r="C7717" s="1142">
        <v>3</v>
      </c>
      <c r="D7717" s="1142">
        <v>6</v>
      </c>
      <c r="E7717" s="1142">
        <v>4</v>
      </c>
      <c r="F7717" s="1143" t="str">
        <f t="shared" si="240"/>
        <v>05.17.03.06.004</v>
      </c>
      <c r="G7717" s="1144"/>
      <c r="H7717" s="1142" t="s">
        <v>8016</v>
      </c>
      <c r="J7717" s="1142" t="str">
        <f t="shared" si="241"/>
        <v>05.17.03.06.004 Mikrofis</v>
      </c>
    </row>
    <row r="7718" spans="1:10" x14ac:dyDescent="0.25">
      <c r="A7718" s="1142">
        <v>5</v>
      </c>
      <c r="B7718" s="1142">
        <v>17</v>
      </c>
      <c r="C7718" s="1142">
        <v>3</v>
      </c>
      <c r="D7718" s="1142">
        <v>6</v>
      </c>
      <c r="E7718" s="1142">
        <v>5</v>
      </c>
      <c r="F7718" s="1143" t="str">
        <f t="shared" si="240"/>
        <v>05.17.03.06.005</v>
      </c>
      <c r="G7718" s="1144"/>
      <c r="H7718" s="1142" t="s">
        <v>8017</v>
      </c>
      <c r="J7718" s="1142" t="str">
        <f t="shared" si="241"/>
        <v>05.17.03.06.005 Mikrolograp</v>
      </c>
    </row>
    <row r="7719" spans="1:10" x14ac:dyDescent="0.25">
      <c r="A7719" s="1142">
        <v>5</v>
      </c>
      <c r="B7719" s="1142">
        <v>17</v>
      </c>
      <c r="C7719" s="1142">
        <v>3</v>
      </c>
      <c r="D7719" s="1142">
        <v>6</v>
      </c>
      <c r="E7719" s="1142">
        <v>6</v>
      </c>
      <c r="F7719" s="1143" t="str">
        <f t="shared" si="240"/>
        <v>05.17.03.06.006</v>
      </c>
      <c r="G7719" s="1144"/>
      <c r="H7719" s="1142" t="s">
        <v>8018</v>
      </c>
      <c r="J7719" s="1142" t="str">
        <f t="shared" si="241"/>
        <v>05.17.03.06.006 Microform Lain-lain</v>
      </c>
    </row>
    <row r="7720" spans="1:10" x14ac:dyDescent="0.25">
      <c r="A7720" s="1142">
        <v>5</v>
      </c>
      <c r="B7720" s="1142">
        <v>17</v>
      </c>
      <c r="C7720" s="1142">
        <v>3</v>
      </c>
      <c r="D7720" s="1142">
        <v>7</v>
      </c>
      <c r="E7720" s="1142">
        <v>1</v>
      </c>
      <c r="F7720" s="1143" t="str">
        <f t="shared" si="240"/>
        <v>05.17.03.07.001</v>
      </c>
      <c r="G7720" s="1144"/>
      <c r="H7720" s="1142" t="s">
        <v>8019</v>
      </c>
      <c r="J7720" s="1142" t="str">
        <f t="shared" si="241"/>
        <v>05.17.03.07.001 Katridge Suara</v>
      </c>
    </row>
    <row r="7721" spans="1:10" x14ac:dyDescent="0.25">
      <c r="A7721" s="1142">
        <v>5</v>
      </c>
      <c r="B7721" s="1142">
        <v>17</v>
      </c>
      <c r="C7721" s="1142">
        <v>3</v>
      </c>
      <c r="D7721" s="1142">
        <v>7</v>
      </c>
      <c r="E7721" s="1142">
        <v>2</v>
      </c>
      <c r="F7721" s="1143" t="str">
        <f t="shared" si="240"/>
        <v>05.17.03.07.002</v>
      </c>
      <c r="G7721" s="1144"/>
      <c r="H7721" s="1142" t="s">
        <v>8020</v>
      </c>
      <c r="J7721" s="1142" t="str">
        <f t="shared" si="241"/>
        <v>05.17.03.07.002 Kaset Suara</v>
      </c>
    </row>
    <row r="7722" spans="1:10" x14ac:dyDescent="0.25">
      <c r="A7722" s="1142">
        <v>5</v>
      </c>
      <c r="B7722" s="1142">
        <v>17</v>
      </c>
      <c r="C7722" s="1142">
        <v>3</v>
      </c>
      <c r="D7722" s="1142">
        <v>7</v>
      </c>
      <c r="E7722" s="1142">
        <v>3</v>
      </c>
      <c r="F7722" s="1143" t="str">
        <f t="shared" si="240"/>
        <v>05.17.03.07.003</v>
      </c>
      <c r="G7722" s="1144"/>
      <c r="H7722" s="1142" t="s">
        <v>8021</v>
      </c>
      <c r="J7722" s="1142" t="str">
        <f t="shared" si="241"/>
        <v>05.17.03.07.003 Pasangan Suara</v>
      </c>
    </row>
    <row r="7723" spans="1:10" x14ac:dyDescent="0.25">
      <c r="A7723" s="1142">
        <v>5</v>
      </c>
      <c r="B7723" s="1142">
        <v>17</v>
      </c>
      <c r="C7723" s="1142">
        <v>3</v>
      </c>
      <c r="D7723" s="1142">
        <v>7</v>
      </c>
      <c r="E7723" s="1142">
        <v>4</v>
      </c>
      <c r="F7723" s="1143" t="str">
        <f t="shared" si="240"/>
        <v>05.17.03.07.004</v>
      </c>
      <c r="G7723" s="1144"/>
      <c r="H7723" s="1142" t="s">
        <v>8022</v>
      </c>
      <c r="J7723" s="1142" t="str">
        <f t="shared" si="241"/>
        <v>05.17.03.07.004 Pita Suara</v>
      </c>
    </row>
    <row r="7724" spans="1:10" x14ac:dyDescent="0.25">
      <c r="A7724" s="1142">
        <v>5</v>
      </c>
      <c r="B7724" s="1142">
        <v>17</v>
      </c>
      <c r="C7724" s="1142">
        <v>3</v>
      </c>
      <c r="D7724" s="1142">
        <v>7</v>
      </c>
      <c r="E7724" s="1142">
        <v>5</v>
      </c>
      <c r="F7724" s="1143" t="str">
        <f t="shared" si="240"/>
        <v>05.17.03.07.005</v>
      </c>
      <c r="G7724" s="1144"/>
      <c r="H7724" s="1142" t="s">
        <v>8023</v>
      </c>
      <c r="J7724" s="1142" t="str">
        <f t="shared" si="241"/>
        <v>05.17.03.07.005 Rumnut Suara</v>
      </c>
    </row>
    <row r="7725" spans="1:10" x14ac:dyDescent="0.25">
      <c r="A7725" s="1142">
        <v>5</v>
      </c>
      <c r="B7725" s="1142">
        <v>17</v>
      </c>
      <c r="C7725" s="1142">
        <v>3</v>
      </c>
      <c r="D7725" s="1142">
        <v>7</v>
      </c>
      <c r="E7725" s="1142">
        <v>6</v>
      </c>
      <c r="F7725" s="1143" t="str">
        <f t="shared" si="240"/>
        <v>05.17.03.07.006</v>
      </c>
      <c r="G7725" s="1144"/>
      <c r="H7725" s="1142" t="s">
        <v>8024</v>
      </c>
      <c r="J7725" s="1142" t="str">
        <f t="shared" si="241"/>
        <v>05.17.03.07.006 Rekaman Suara Lain-lain</v>
      </c>
    </row>
    <row r="7726" spans="1:10" x14ac:dyDescent="0.25">
      <c r="A7726" s="1142">
        <v>5</v>
      </c>
      <c r="B7726" s="1142">
        <v>17</v>
      </c>
      <c r="C7726" s="1142">
        <v>3</v>
      </c>
      <c r="D7726" s="1142">
        <v>8</v>
      </c>
      <c r="E7726" s="1142">
        <v>1</v>
      </c>
      <c r="F7726" s="1143" t="str">
        <f t="shared" si="240"/>
        <v>05.17.03.08.001</v>
      </c>
      <c r="G7726" s="1144"/>
      <c r="H7726" s="1142" t="s">
        <v>8025</v>
      </c>
      <c r="J7726" s="1142" t="str">
        <f t="shared" si="241"/>
        <v>05.17.03.08.001 Komputer Katridge</v>
      </c>
    </row>
    <row r="7727" spans="1:10" x14ac:dyDescent="0.25">
      <c r="A7727" s="1142">
        <v>5</v>
      </c>
      <c r="B7727" s="1142">
        <v>17</v>
      </c>
      <c r="C7727" s="1142">
        <v>3</v>
      </c>
      <c r="D7727" s="1142">
        <v>8</v>
      </c>
      <c r="E7727" s="1142">
        <v>2</v>
      </c>
      <c r="F7727" s="1143" t="str">
        <f t="shared" si="240"/>
        <v>05.17.03.08.002</v>
      </c>
      <c r="G7727" s="1144"/>
      <c r="H7727" s="1142" t="s">
        <v>8026</v>
      </c>
      <c r="J7727" s="1142" t="str">
        <f t="shared" si="241"/>
        <v>05.17.03.08.002 Kaset Komputer</v>
      </c>
    </row>
    <row r="7728" spans="1:10" x14ac:dyDescent="0.25">
      <c r="A7728" s="1142">
        <v>5</v>
      </c>
      <c r="B7728" s="1142">
        <v>17</v>
      </c>
      <c r="C7728" s="1142">
        <v>3</v>
      </c>
      <c r="D7728" s="1142">
        <v>8</v>
      </c>
      <c r="E7728" s="1142">
        <v>3</v>
      </c>
      <c r="F7728" s="1143" t="str">
        <f t="shared" si="240"/>
        <v>05.17.03.08.003</v>
      </c>
      <c r="G7728" s="1144"/>
      <c r="H7728" s="1142" t="s">
        <v>8027</v>
      </c>
      <c r="J7728" s="1142" t="str">
        <f t="shared" si="241"/>
        <v>05.17.03.08.003 Komputer Disk</v>
      </c>
    </row>
    <row r="7729" spans="1:10" x14ac:dyDescent="0.25">
      <c r="A7729" s="1142">
        <v>5</v>
      </c>
      <c r="B7729" s="1142">
        <v>17</v>
      </c>
      <c r="C7729" s="1142">
        <v>3</v>
      </c>
      <c r="D7729" s="1142">
        <v>8</v>
      </c>
      <c r="E7729" s="1142">
        <v>4</v>
      </c>
      <c r="F7729" s="1143" t="str">
        <f t="shared" si="240"/>
        <v>05.17.03.08.004</v>
      </c>
      <c r="G7729" s="1144"/>
      <c r="H7729" s="1142" t="s">
        <v>8028</v>
      </c>
      <c r="J7729" s="1142" t="str">
        <f t="shared" si="241"/>
        <v>05.17.03.08.004 Compack Disk</v>
      </c>
    </row>
    <row r="7730" spans="1:10" x14ac:dyDescent="0.25">
      <c r="A7730" s="1142">
        <v>5</v>
      </c>
      <c r="B7730" s="1142">
        <v>17</v>
      </c>
      <c r="C7730" s="1142">
        <v>3</v>
      </c>
      <c r="D7730" s="1142">
        <v>8</v>
      </c>
      <c r="E7730" s="1142">
        <v>5</v>
      </c>
      <c r="F7730" s="1143" t="str">
        <f t="shared" si="240"/>
        <v>05.17.03.08.005</v>
      </c>
      <c r="G7730" s="1144"/>
      <c r="H7730" s="1142" t="s">
        <v>8029</v>
      </c>
      <c r="J7730" s="1142" t="str">
        <f t="shared" si="241"/>
        <v>05.17.03.08.005 Gulungan komputer</v>
      </c>
    </row>
    <row r="7731" spans="1:10" x14ac:dyDescent="0.25">
      <c r="A7731" s="1142">
        <v>5</v>
      </c>
      <c r="B7731" s="1142">
        <v>17</v>
      </c>
      <c r="C7731" s="1142">
        <v>3</v>
      </c>
      <c r="D7731" s="1142">
        <v>8</v>
      </c>
      <c r="E7731" s="1142">
        <v>6</v>
      </c>
      <c r="F7731" s="1143" t="str">
        <f t="shared" si="240"/>
        <v>05.17.03.08.006</v>
      </c>
      <c r="G7731" s="1144"/>
      <c r="H7731" s="1142" t="s">
        <v>8030</v>
      </c>
      <c r="J7731" s="1142" t="str">
        <f t="shared" si="241"/>
        <v>05.17.03.08.006 Berkas Komputer Lain-lain</v>
      </c>
    </row>
    <row r="7732" spans="1:10" x14ac:dyDescent="0.25">
      <c r="A7732" s="1142">
        <v>5</v>
      </c>
      <c r="B7732" s="1142">
        <v>17</v>
      </c>
      <c r="C7732" s="1142">
        <v>3</v>
      </c>
      <c r="D7732" s="1142">
        <v>9</v>
      </c>
      <c r="E7732" s="1142">
        <v>1</v>
      </c>
      <c r="F7732" s="1143" t="str">
        <f t="shared" si="240"/>
        <v>05.17.03.09.001</v>
      </c>
      <c r="G7732" s="1144"/>
      <c r="H7732" s="1142" t="s">
        <v>8031</v>
      </c>
      <c r="J7732" s="1142" t="str">
        <f t="shared" si="241"/>
        <v>05.17.03.09.001 Film Katridge</v>
      </c>
    </row>
    <row r="7733" spans="1:10" x14ac:dyDescent="0.25">
      <c r="A7733" s="1142">
        <v>5</v>
      </c>
      <c r="B7733" s="1142">
        <v>17</v>
      </c>
      <c r="C7733" s="1142">
        <v>3</v>
      </c>
      <c r="D7733" s="1142">
        <v>9</v>
      </c>
      <c r="E7733" s="1142">
        <v>2</v>
      </c>
      <c r="F7733" s="1143" t="str">
        <f t="shared" si="240"/>
        <v>05.17.03.09.002</v>
      </c>
      <c r="G7733" s="1144"/>
      <c r="H7733" s="1142" t="s">
        <v>8032</v>
      </c>
      <c r="J7733" s="1142" t="str">
        <f t="shared" si="241"/>
        <v>05.17.03.09.002 Kaset Film</v>
      </c>
    </row>
    <row r="7734" spans="1:10" x14ac:dyDescent="0.25">
      <c r="A7734" s="1142">
        <v>5</v>
      </c>
      <c r="B7734" s="1142">
        <v>17</v>
      </c>
      <c r="C7734" s="1142">
        <v>3</v>
      </c>
      <c r="D7734" s="1142">
        <v>9</v>
      </c>
      <c r="E7734" s="1142">
        <v>3</v>
      </c>
      <c r="F7734" s="1143" t="str">
        <f t="shared" si="240"/>
        <v>05.17.03.09.003</v>
      </c>
      <c r="G7734" s="1144"/>
      <c r="H7734" s="1142" t="s">
        <v>7989</v>
      </c>
      <c r="J7734" s="1142" t="str">
        <f t="shared" si="241"/>
        <v>05.17.03.09.003 Slongsongan Film</v>
      </c>
    </row>
    <row r="7735" spans="1:10" x14ac:dyDescent="0.25">
      <c r="A7735" s="1142">
        <v>5</v>
      </c>
      <c r="B7735" s="1142">
        <v>17</v>
      </c>
      <c r="C7735" s="1142">
        <v>3</v>
      </c>
      <c r="D7735" s="1142">
        <v>9</v>
      </c>
      <c r="E7735" s="1142">
        <v>4</v>
      </c>
      <c r="F7735" s="1143" t="str">
        <f t="shared" si="240"/>
        <v>05.17.03.09.004</v>
      </c>
      <c r="G7735" s="1144"/>
      <c r="H7735" s="1142" t="s">
        <v>8033</v>
      </c>
      <c r="J7735" s="1142" t="str">
        <f t="shared" si="241"/>
        <v>05.17.03.09.004 Katridge Video</v>
      </c>
    </row>
    <row r="7736" spans="1:10" x14ac:dyDescent="0.25">
      <c r="A7736" s="1142">
        <v>5</v>
      </c>
      <c r="B7736" s="1142">
        <v>17</v>
      </c>
      <c r="C7736" s="1142">
        <v>3</v>
      </c>
      <c r="D7736" s="1142">
        <v>9</v>
      </c>
      <c r="E7736" s="1142">
        <v>5</v>
      </c>
      <c r="F7736" s="1143" t="str">
        <f t="shared" si="240"/>
        <v>05.17.03.09.005</v>
      </c>
      <c r="G7736" s="1144"/>
      <c r="H7736" s="1142" t="s">
        <v>8034</v>
      </c>
      <c r="J7736" s="1142" t="str">
        <f t="shared" si="241"/>
        <v>05.17.03.09.005 Kaset Video</v>
      </c>
    </row>
    <row r="7737" spans="1:10" x14ac:dyDescent="0.25">
      <c r="A7737" s="1142">
        <v>5</v>
      </c>
      <c r="B7737" s="1142">
        <v>17</v>
      </c>
      <c r="C7737" s="1142">
        <v>3</v>
      </c>
      <c r="D7737" s="1142">
        <v>9</v>
      </c>
      <c r="E7737" s="1142">
        <v>6</v>
      </c>
      <c r="F7737" s="1143" t="str">
        <f t="shared" si="240"/>
        <v>05.17.03.09.006</v>
      </c>
      <c r="G7737" s="1144"/>
      <c r="H7737" s="1142" t="s">
        <v>8035</v>
      </c>
      <c r="J7737" s="1142" t="str">
        <f t="shared" si="241"/>
        <v>05.17.03.09.006 Piringan Video</v>
      </c>
    </row>
    <row r="7738" spans="1:10" x14ac:dyDescent="0.25">
      <c r="A7738" s="1142">
        <v>5</v>
      </c>
      <c r="B7738" s="1142">
        <v>17</v>
      </c>
      <c r="C7738" s="1142">
        <v>3</v>
      </c>
      <c r="D7738" s="1142">
        <v>9</v>
      </c>
      <c r="E7738" s="1142">
        <v>7</v>
      </c>
      <c r="F7738" s="1143" t="str">
        <f t="shared" si="240"/>
        <v>05.17.03.09.007</v>
      </c>
      <c r="G7738" s="1144"/>
      <c r="H7738" s="1142" t="s">
        <v>8036</v>
      </c>
      <c r="J7738" s="1142" t="str">
        <f t="shared" si="241"/>
        <v>05.17.03.09.007 Gulungan Video</v>
      </c>
    </row>
    <row r="7739" spans="1:10" x14ac:dyDescent="0.25">
      <c r="A7739" s="1142">
        <v>5</v>
      </c>
      <c r="B7739" s="1142">
        <v>17</v>
      </c>
      <c r="C7739" s="1142">
        <v>3</v>
      </c>
      <c r="D7739" s="1142">
        <v>9</v>
      </c>
      <c r="E7739" s="1142">
        <v>8</v>
      </c>
      <c r="F7739" s="1143" t="str">
        <f t="shared" si="240"/>
        <v>05.17.03.09.008</v>
      </c>
      <c r="G7739" s="1144"/>
      <c r="H7739" s="1142" t="s">
        <v>8037</v>
      </c>
      <c r="J7739" s="1142" t="str">
        <f t="shared" si="241"/>
        <v>05.17.03.09.008 Film Bergerak &amp; Rekaman Video Lain-lain</v>
      </c>
    </row>
    <row r="7740" spans="1:10" x14ac:dyDescent="0.25">
      <c r="A7740" s="1142">
        <v>5</v>
      </c>
      <c r="B7740" s="1142">
        <v>17</v>
      </c>
      <c r="C7740" s="1142">
        <v>3</v>
      </c>
      <c r="D7740" s="1142">
        <v>10</v>
      </c>
      <c r="E7740" s="1142">
        <v>1</v>
      </c>
      <c r="F7740" s="1143" t="str">
        <f t="shared" si="240"/>
        <v>05.17.03.10.001</v>
      </c>
      <c r="G7740" s="1144"/>
      <c r="H7740" s="1142" t="s">
        <v>8038</v>
      </c>
      <c r="J7740" s="1142" t="str">
        <f t="shared" si="241"/>
        <v>05.17.03.10.001 Tarcalt</v>
      </c>
    </row>
    <row r="7741" spans="1:10" x14ac:dyDescent="0.25">
      <c r="A7741" s="1142">
        <v>5</v>
      </c>
      <c r="B7741" s="1142">
        <v>17</v>
      </c>
      <c r="C7741" s="1142">
        <v>3</v>
      </c>
      <c r="D7741" s="1142">
        <v>10</v>
      </c>
      <c r="E7741" s="1142">
        <v>2</v>
      </c>
      <c r="F7741" s="1143" t="str">
        <f t="shared" si="240"/>
        <v>05.17.03.10.002</v>
      </c>
      <c r="G7741" s="1144"/>
      <c r="H7741" s="1142" t="s">
        <v>8039</v>
      </c>
      <c r="J7741" s="1142" t="str">
        <f t="shared" si="241"/>
        <v>05.17.03.10.002 Tarscalt Lain-lain</v>
      </c>
    </row>
    <row r="7742" spans="1:10" x14ac:dyDescent="0.25">
      <c r="A7742" s="1142">
        <v>5</v>
      </c>
      <c r="B7742" s="1142">
        <v>18</v>
      </c>
      <c r="C7742" s="1142">
        <v>1</v>
      </c>
      <c r="D7742" s="1142">
        <v>1</v>
      </c>
      <c r="E7742" s="1142">
        <v>1</v>
      </c>
      <c r="F7742" s="1143" t="str">
        <f t="shared" si="240"/>
        <v>05.18.01.01.001</v>
      </c>
      <c r="G7742" s="1144"/>
      <c r="H7742" s="1142" t="s">
        <v>8040</v>
      </c>
      <c r="J7742" s="1142" t="str">
        <f t="shared" si="241"/>
        <v>05.18.01.01.001 Pahatan Batu-batuan</v>
      </c>
    </row>
    <row r="7743" spans="1:10" x14ac:dyDescent="0.25">
      <c r="A7743" s="1142">
        <v>5</v>
      </c>
      <c r="B7743" s="1142">
        <v>18</v>
      </c>
      <c r="C7743" s="1142">
        <v>1</v>
      </c>
      <c r="D7743" s="1142">
        <v>1</v>
      </c>
      <c r="E7743" s="1142">
        <v>2</v>
      </c>
      <c r="F7743" s="1143" t="str">
        <f t="shared" si="240"/>
        <v>05.18.01.01.002</v>
      </c>
      <c r="G7743" s="1144"/>
      <c r="H7743" s="1142" t="s">
        <v>8041</v>
      </c>
      <c r="J7743" s="1142" t="str">
        <f t="shared" si="241"/>
        <v>05.18.01.01.002 Pahatan Kayu</v>
      </c>
    </row>
    <row r="7744" spans="1:10" x14ac:dyDescent="0.25">
      <c r="A7744" s="1142">
        <v>5</v>
      </c>
      <c r="B7744" s="1142">
        <v>18</v>
      </c>
      <c r="C7744" s="1142">
        <v>1</v>
      </c>
      <c r="D7744" s="1142">
        <v>1</v>
      </c>
      <c r="E7744" s="1142">
        <v>3</v>
      </c>
      <c r="F7744" s="1143" t="str">
        <f t="shared" si="240"/>
        <v>05.18.01.01.003</v>
      </c>
      <c r="G7744" s="1144"/>
      <c r="H7744" s="1142" t="s">
        <v>8042</v>
      </c>
      <c r="J7744" s="1142" t="str">
        <f t="shared" si="241"/>
        <v>05.18.01.01.003 Pahatan Logam</v>
      </c>
    </row>
    <row r="7745" spans="1:10" x14ac:dyDescent="0.25">
      <c r="A7745" s="1142">
        <v>5</v>
      </c>
      <c r="B7745" s="1142">
        <v>18</v>
      </c>
      <c r="C7745" s="1142">
        <v>1</v>
      </c>
      <c r="D7745" s="1142">
        <v>1</v>
      </c>
      <c r="E7745" s="1142">
        <v>4</v>
      </c>
      <c r="F7745" s="1143" t="str">
        <f t="shared" si="240"/>
        <v>05.18.01.01.004</v>
      </c>
      <c r="G7745" s="1144"/>
      <c r="H7745" s="1142" t="s">
        <v>8043</v>
      </c>
      <c r="J7745" s="1142" t="str">
        <f t="shared" si="241"/>
        <v>05.18.01.01.004 Pahatan Lain-lain</v>
      </c>
    </row>
    <row r="7746" spans="1:10" x14ac:dyDescent="0.25">
      <c r="A7746" s="1142">
        <v>5</v>
      </c>
      <c r="B7746" s="1142">
        <v>18</v>
      </c>
      <c r="C7746" s="1142">
        <v>1</v>
      </c>
      <c r="D7746" s="1142">
        <v>2</v>
      </c>
      <c r="E7746" s="1142">
        <v>1</v>
      </c>
      <c r="F7746" s="1143" t="str">
        <f t="shared" si="240"/>
        <v>05.18.01.02.001</v>
      </c>
      <c r="G7746" s="1144"/>
      <c r="H7746" s="1142" t="s">
        <v>8044</v>
      </c>
      <c r="J7746" s="1142" t="str">
        <f t="shared" si="241"/>
        <v>05.18.01.02.001 Lukisan Cat Air</v>
      </c>
    </row>
    <row r="7747" spans="1:10" x14ac:dyDescent="0.25">
      <c r="A7747" s="1142">
        <v>5</v>
      </c>
      <c r="B7747" s="1142">
        <v>18</v>
      </c>
      <c r="C7747" s="1142">
        <v>1</v>
      </c>
      <c r="D7747" s="1142">
        <v>2</v>
      </c>
      <c r="E7747" s="1142">
        <v>2</v>
      </c>
      <c r="F7747" s="1143" t="str">
        <f t="shared" si="240"/>
        <v>05.18.01.02.002</v>
      </c>
      <c r="G7747" s="1144"/>
      <c r="H7747" s="1142" t="s">
        <v>8045</v>
      </c>
      <c r="J7747" s="1142" t="str">
        <f t="shared" si="241"/>
        <v>05.18.01.02.002 Lukisan Sulaman/Tempelan</v>
      </c>
    </row>
    <row r="7748" spans="1:10" x14ac:dyDescent="0.25">
      <c r="A7748" s="1142">
        <v>5</v>
      </c>
      <c r="B7748" s="1142">
        <v>18</v>
      </c>
      <c r="C7748" s="1142">
        <v>1</v>
      </c>
      <c r="D7748" s="1142">
        <v>2</v>
      </c>
      <c r="E7748" s="1142">
        <v>3</v>
      </c>
      <c r="F7748" s="1143" t="str">
        <f t="shared" ref="F7748:F7811" si="242">IF(A7748&lt;&gt;"",RIGHT("0"&amp;A7748,2)&amp;"."&amp;RIGHT("0"&amp;B7748,2)&amp;"."&amp;RIGHT("0"&amp;C7748,2)&amp;"."&amp;RIGHT("0"&amp;D7748,2)&amp;"."&amp;IF(LEN(E7748)&lt;3,RIGHT("00"&amp;E7748,3),E7748),"")</f>
        <v>05.18.01.02.003</v>
      </c>
      <c r="G7748" s="1144"/>
      <c r="H7748" s="1142" t="s">
        <v>8046</v>
      </c>
      <c r="J7748" s="1142" t="str">
        <f t="shared" ref="J7748:J7811" si="243">F7748&amp;" "&amp;H7748</f>
        <v>05.18.01.02.003 Gambar Presiden/Gubernur</v>
      </c>
    </row>
    <row r="7749" spans="1:10" x14ac:dyDescent="0.25">
      <c r="A7749" s="1142">
        <v>5</v>
      </c>
      <c r="B7749" s="1142">
        <v>18</v>
      </c>
      <c r="C7749" s="1142">
        <v>1</v>
      </c>
      <c r="D7749" s="1142">
        <v>2</v>
      </c>
      <c r="E7749" s="1142">
        <v>4</v>
      </c>
      <c r="F7749" s="1143" t="str">
        <f t="shared" si="242"/>
        <v>05.18.01.02.004</v>
      </c>
      <c r="G7749" s="1144"/>
      <c r="H7749" s="1142" t="s">
        <v>8047</v>
      </c>
      <c r="J7749" s="1142" t="str">
        <f t="shared" si="243"/>
        <v>05.18.01.02.004 Lambang Garuda</v>
      </c>
    </row>
    <row r="7750" spans="1:10" x14ac:dyDescent="0.25">
      <c r="A7750" s="1142">
        <v>5</v>
      </c>
      <c r="B7750" s="1142">
        <v>18</v>
      </c>
      <c r="C7750" s="1142">
        <v>1</v>
      </c>
      <c r="D7750" s="1142">
        <v>2</v>
      </c>
      <c r="E7750" s="1142">
        <v>5</v>
      </c>
      <c r="F7750" s="1143" t="str">
        <f t="shared" si="242"/>
        <v>05.18.01.02.005</v>
      </c>
      <c r="G7750" s="1144"/>
      <c r="H7750" s="1142" t="s">
        <v>8048</v>
      </c>
      <c r="J7750" s="1142" t="str">
        <f t="shared" si="243"/>
        <v>05.18.01.02.005 Lukisan Batik</v>
      </c>
    </row>
    <row r="7751" spans="1:10" x14ac:dyDescent="0.25">
      <c r="A7751" s="1142">
        <v>5</v>
      </c>
      <c r="B7751" s="1142">
        <v>18</v>
      </c>
      <c r="C7751" s="1142">
        <v>1</v>
      </c>
      <c r="D7751" s="1142">
        <v>2</v>
      </c>
      <c r="E7751" s="1142">
        <v>6</v>
      </c>
      <c r="F7751" s="1143" t="str">
        <f t="shared" si="242"/>
        <v>05.18.01.02.006</v>
      </c>
      <c r="G7751" s="1144"/>
      <c r="H7751" s="1142" t="s">
        <v>8049</v>
      </c>
      <c r="J7751" s="1142" t="str">
        <f t="shared" si="243"/>
        <v>05.18.01.02.006 Lukisan Lain-lain</v>
      </c>
    </row>
    <row r="7752" spans="1:10" x14ac:dyDescent="0.25">
      <c r="A7752" s="1142">
        <v>5</v>
      </c>
      <c r="B7752" s="1142">
        <v>18</v>
      </c>
      <c r="C7752" s="1142">
        <v>1</v>
      </c>
      <c r="D7752" s="1142">
        <v>3</v>
      </c>
      <c r="E7752" s="1142">
        <v>1</v>
      </c>
      <c r="F7752" s="1143" t="str">
        <f t="shared" si="242"/>
        <v>05.18.01.03.001</v>
      </c>
      <c r="G7752" s="1144"/>
      <c r="H7752" s="1142" t="s">
        <v>8050</v>
      </c>
      <c r="J7752" s="1142" t="str">
        <f t="shared" si="243"/>
        <v>05.18.01.03.001 Alat Musik/Band</v>
      </c>
    </row>
    <row r="7753" spans="1:10" x14ac:dyDescent="0.25">
      <c r="A7753" s="1142">
        <v>5</v>
      </c>
      <c r="B7753" s="1142">
        <v>18</v>
      </c>
      <c r="C7753" s="1142">
        <v>1</v>
      </c>
      <c r="D7753" s="1142">
        <v>3</v>
      </c>
      <c r="E7753" s="1142">
        <v>2</v>
      </c>
      <c r="F7753" s="1143" t="str">
        <f t="shared" si="242"/>
        <v>05.18.01.03.002</v>
      </c>
      <c r="G7753" s="1144"/>
      <c r="H7753" s="1142" t="s">
        <v>8051</v>
      </c>
      <c r="J7753" s="1142" t="str">
        <f t="shared" si="243"/>
        <v>05.18.01.03.002 Alat Musik Nasional/Daerah</v>
      </c>
    </row>
    <row r="7754" spans="1:10" x14ac:dyDescent="0.25">
      <c r="A7754" s="1142">
        <v>5</v>
      </c>
      <c r="B7754" s="1142">
        <v>18</v>
      </c>
      <c r="C7754" s="1142">
        <v>1</v>
      </c>
      <c r="D7754" s="1142">
        <v>3</v>
      </c>
      <c r="E7754" s="1142">
        <v>3</v>
      </c>
      <c r="F7754" s="1143" t="str">
        <f t="shared" si="242"/>
        <v>05.18.01.03.003</v>
      </c>
      <c r="G7754" s="1144"/>
      <c r="H7754" s="1142" t="s">
        <v>8052</v>
      </c>
      <c r="J7754" s="1142" t="str">
        <f t="shared" si="243"/>
        <v>05.18.01.03.003 Alat Kesenian Lain-lain</v>
      </c>
    </row>
    <row r="7755" spans="1:10" x14ac:dyDescent="0.25">
      <c r="A7755" s="1142">
        <v>5</v>
      </c>
      <c r="B7755" s="1142">
        <v>18</v>
      </c>
      <c r="C7755" s="1142">
        <v>1</v>
      </c>
      <c r="D7755" s="1142">
        <v>4</v>
      </c>
      <c r="E7755" s="1142">
        <v>1</v>
      </c>
      <c r="F7755" s="1143" t="str">
        <f t="shared" si="242"/>
        <v>05.18.01.04.001</v>
      </c>
      <c r="G7755" s="1144"/>
      <c r="H7755" s="1142" t="s">
        <v>8053</v>
      </c>
      <c r="J7755" s="1142" t="str">
        <f t="shared" si="243"/>
        <v>05.18.01.04.001 Alat Golf</v>
      </c>
    </row>
    <row r="7756" spans="1:10" x14ac:dyDescent="0.25">
      <c r="A7756" s="1142">
        <v>5</v>
      </c>
      <c r="B7756" s="1142">
        <v>18</v>
      </c>
      <c r="C7756" s="1142">
        <v>1</v>
      </c>
      <c r="D7756" s="1142">
        <v>4</v>
      </c>
      <c r="E7756" s="1142">
        <v>2</v>
      </c>
      <c r="F7756" s="1143" t="str">
        <f t="shared" si="242"/>
        <v>05.18.01.04.002</v>
      </c>
      <c r="G7756" s="1144"/>
      <c r="H7756" s="1142" t="s">
        <v>8054</v>
      </c>
      <c r="J7756" s="1142" t="str">
        <f t="shared" si="243"/>
        <v>05.18.01.04.002 Alat Volley</v>
      </c>
    </row>
    <row r="7757" spans="1:10" x14ac:dyDescent="0.25">
      <c r="A7757" s="1142">
        <v>5</v>
      </c>
      <c r="B7757" s="1142">
        <v>18</v>
      </c>
      <c r="C7757" s="1142">
        <v>1</v>
      </c>
      <c r="D7757" s="1142">
        <v>4</v>
      </c>
      <c r="E7757" s="1142">
        <v>3</v>
      </c>
      <c r="F7757" s="1143" t="str">
        <f t="shared" si="242"/>
        <v>05.18.01.04.003</v>
      </c>
      <c r="G7757" s="1144"/>
      <c r="H7757" s="1142" t="s">
        <v>8055</v>
      </c>
      <c r="J7757" s="1142" t="str">
        <f t="shared" si="243"/>
        <v>05.18.01.04.003 Alat Tenis</v>
      </c>
    </row>
    <row r="7758" spans="1:10" x14ac:dyDescent="0.25">
      <c r="A7758" s="1142">
        <v>5</v>
      </c>
      <c r="B7758" s="1142">
        <v>18</v>
      </c>
      <c r="C7758" s="1142">
        <v>1</v>
      </c>
      <c r="D7758" s="1142">
        <v>4</v>
      </c>
      <c r="E7758" s="1142">
        <v>4</v>
      </c>
      <c r="F7758" s="1143" t="str">
        <f t="shared" si="242"/>
        <v>05.18.01.04.004</v>
      </c>
      <c r="G7758" s="1144"/>
      <c r="H7758" s="1142" t="s">
        <v>8056</v>
      </c>
      <c r="J7758" s="1142" t="str">
        <f t="shared" si="243"/>
        <v>05.18.01.04.004 Alat Tenis Meja</v>
      </c>
    </row>
    <row r="7759" spans="1:10" x14ac:dyDescent="0.25">
      <c r="A7759" s="1142">
        <v>5</v>
      </c>
      <c r="B7759" s="1142">
        <v>18</v>
      </c>
      <c r="C7759" s="1142">
        <v>1</v>
      </c>
      <c r="D7759" s="1142">
        <v>4</v>
      </c>
      <c r="E7759" s="1142">
        <v>5</v>
      </c>
      <c r="F7759" s="1143" t="str">
        <f t="shared" si="242"/>
        <v>05.18.01.04.005</v>
      </c>
      <c r="G7759" s="1144"/>
      <c r="H7759" s="1142" t="s">
        <v>8057</v>
      </c>
      <c r="J7759" s="1142" t="str">
        <f t="shared" si="243"/>
        <v>05.18.01.04.005 Alat Sepak Bola</v>
      </c>
    </row>
    <row r="7760" spans="1:10" x14ac:dyDescent="0.25">
      <c r="A7760" s="1142">
        <v>5</v>
      </c>
      <c r="B7760" s="1142">
        <v>18</v>
      </c>
      <c r="C7760" s="1142">
        <v>1</v>
      </c>
      <c r="D7760" s="1142">
        <v>4</v>
      </c>
      <c r="E7760" s="1142">
        <v>6</v>
      </c>
      <c r="F7760" s="1143" t="str">
        <f t="shared" si="242"/>
        <v>05.18.01.04.006</v>
      </c>
      <c r="G7760" s="1144"/>
      <c r="H7760" s="1142" t="s">
        <v>8058</v>
      </c>
      <c r="J7760" s="1142" t="str">
        <f t="shared" si="243"/>
        <v>05.18.01.04.006 Alat Badminton</v>
      </c>
    </row>
    <row r="7761" spans="1:10" x14ac:dyDescent="0.25">
      <c r="A7761" s="1142">
        <v>5</v>
      </c>
      <c r="B7761" s="1142">
        <v>18</v>
      </c>
      <c r="C7761" s="1142">
        <v>1</v>
      </c>
      <c r="D7761" s="1142">
        <v>4</v>
      </c>
      <c r="E7761" s="1142">
        <v>7</v>
      </c>
      <c r="F7761" s="1143" t="str">
        <f t="shared" si="242"/>
        <v>05.18.01.04.007</v>
      </c>
      <c r="G7761" s="1144"/>
      <c r="H7761" s="1142" t="s">
        <v>8059</v>
      </c>
      <c r="J7761" s="1142" t="str">
        <f t="shared" si="243"/>
        <v>05.18.01.04.007 Alat Olah Raga Lain-lain</v>
      </c>
    </row>
    <row r="7762" spans="1:10" x14ac:dyDescent="0.25">
      <c r="A7762" s="1142">
        <v>5</v>
      </c>
      <c r="B7762" s="1142">
        <v>18</v>
      </c>
      <c r="C7762" s="1142">
        <v>1</v>
      </c>
      <c r="D7762" s="1142">
        <v>5</v>
      </c>
      <c r="E7762" s="1142">
        <v>1</v>
      </c>
      <c r="F7762" s="1143" t="str">
        <f t="shared" si="242"/>
        <v>05.18.01.05.001</v>
      </c>
      <c r="G7762" s="1144"/>
      <c r="H7762" s="1142" t="s">
        <v>8060</v>
      </c>
      <c r="J7762" s="1142" t="str">
        <f t="shared" si="243"/>
        <v>05.18.01.05.001 Piala</v>
      </c>
    </row>
    <row r="7763" spans="1:10" x14ac:dyDescent="0.25">
      <c r="A7763" s="1142">
        <v>5</v>
      </c>
      <c r="B7763" s="1142">
        <v>18</v>
      </c>
      <c r="C7763" s="1142">
        <v>1</v>
      </c>
      <c r="D7763" s="1142">
        <v>5</v>
      </c>
      <c r="E7763" s="1142">
        <v>2</v>
      </c>
      <c r="F7763" s="1143" t="str">
        <f t="shared" si="242"/>
        <v>05.18.01.05.002</v>
      </c>
      <c r="G7763" s="1144"/>
      <c r="H7763" s="1142" t="s">
        <v>8061</v>
      </c>
      <c r="J7763" s="1142" t="str">
        <f t="shared" si="243"/>
        <v>05.18.01.05.002 Medali</v>
      </c>
    </row>
    <row r="7764" spans="1:10" x14ac:dyDescent="0.25">
      <c r="A7764" s="1142">
        <v>5</v>
      </c>
      <c r="B7764" s="1142">
        <v>18</v>
      </c>
      <c r="C7764" s="1142">
        <v>1</v>
      </c>
      <c r="D7764" s="1142">
        <v>5</v>
      </c>
      <c r="E7764" s="1142">
        <v>3</v>
      </c>
      <c r="F7764" s="1143" t="str">
        <f t="shared" si="242"/>
        <v>05.18.01.05.003</v>
      </c>
      <c r="G7764" s="1144"/>
      <c r="H7764" s="1142" t="s">
        <v>8062</v>
      </c>
      <c r="J7764" s="1142" t="str">
        <f t="shared" si="243"/>
        <v>05.18.01.05.003 Piagam</v>
      </c>
    </row>
    <row r="7765" spans="1:10" x14ac:dyDescent="0.25">
      <c r="A7765" s="1142">
        <v>5</v>
      </c>
      <c r="B7765" s="1142">
        <v>18</v>
      </c>
      <c r="C7765" s="1142">
        <v>1</v>
      </c>
      <c r="D7765" s="1142">
        <v>5</v>
      </c>
      <c r="E7765" s="1142">
        <v>4</v>
      </c>
      <c r="F7765" s="1143" t="str">
        <f t="shared" si="242"/>
        <v>05.18.01.05.004</v>
      </c>
      <c r="G7765" s="1144"/>
      <c r="H7765" s="1142" t="s">
        <v>8063</v>
      </c>
      <c r="J7765" s="1142" t="str">
        <f t="shared" si="243"/>
        <v>05.18.01.05.004 Tanda Penghargaan Lain-lain</v>
      </c>
    </row>
    <row r="7766" spans="1:10" x14ac:dyDescent="0.25">
      <c r="A7766" s="1142">
        <v>5</v>
      </c>
      <c r="B7766" s="1142">
        <v>18</v>
      </c>
      <c r="C7766" s="1142">
        <v>1</v>
      </c>
      <c r="D7766" s="1142">
        <v>6</v>
      </c>
      <c r="E7766" s="1142">
        <v>1</v>
      </c>
      <c r="F7766" s="1143" t="str">
        <f t="shared" si="242"/>
        <v>05.18.01.06.001</v>
      </c>
      <c r="G7766" s="1144"/>
      <c r="H7766" s="1142" t="s">
        <v>8064</v>
      </c>
      <c r="J7766" s="1142" t="str">
        <f t="shared" si="243"/>
        <v>05.18.01.06.001 Maket</v>
      </c>
    </row>
    <row r="7767" spans="1:10" x14ac:dyDescent="0.25">
      <c r="A7767" s="1142">
        <v>5</v>
      </c>
      <c r="B7767" s="1142">
        <v>18</v>
      </c>
      <c r="C7767" s="1142">
        <v>1</v>
      </c>
      <c r="D7767" s="1142">
        <v>6</v>
      </c>
      <c r="E7767" s="1142">
        <v>2</v>
      </c>
      <c r="F7767" s="1143" t="str">
        <f t="shared" si="242"/>
        <v>05.18.01.06.002</v>
      </c>
      <c r="G7767" s="1144"/>
      <c r="H7767" s="1142" t="s">
        <v>8065</v>
      </c>
      <c r="J7767" s="1142" t="str">
        <f t="shared" si="243"/>
        <v>05.18.01.06.002 Foto Dokumen</v>
      </c>
    </row>
    <row r="7768" spans="1:10" x14ac:dyDescent="0.25">
      <c r="A7768" s="1142">
        <v>5</v>
      </c>
      <c r="B7768" s="1142">
        <v>18</v>
      </c>
      <c r="C7768" s="1142">
        <v>1</v>
      </c>
      <c r="D7768" s="1142">
        <v>6</v>
      </c>
      <c r="E7768" s="1142">
        <v>3</v>
      </c>
      <c r="F7768" s="1143" t="str">
        <f t="shared" si="242"/>
        <v>05.18.01.06.003</v>
      </c>
      <c r="G7768" s="1144"/>
      <c r="H7768" s="1142" t="s">
        <v>7946</v>
      </c>
      <c r="J7768" s="1142" t="str">
        <f t="shared" si="243"/>
        <v>05.18.01.06.003 Peta Topografi</v>
      </c>
    </row>
    <row r="7769" spans="1:10" x14ac:dyDescent="0.25">
      <c r="A7769" s="1142">
        <v>5</v>
      </c>
      <c r="B7769" s="1142">
        <v>18</v>
      </c>
      <c r="C7769" s="1142">
        <v>1</v>
      </c>
      <c r="D7769" s="1142">
        <v>6</v>
      </c>
      <c r="E7769" s="1142">
        <v>4</v>
      </c>
      <c r="F7769" s="1143" t="str">
        <f t="shared" si="242"/>
        <v>05.18.01.06.004</v>
      </c>
      <c r="G7769" s="1144"/>
      <c r="H7769" s="1142" t="s">
        <v>8066</v>
      </c>
      <c r="J7769" s="1142" t="str">
        <f t="shared" si="243"/>
        <v>05.18.01.06.004 Peta Reproduksi</v>
      </c>
    </row>
    <row r="7770" spans="1:10" x14ac:dyDescent="0.25">
      <c r="A7770" s="1142">
        <v>5</v>
      </c>
      <c r="B7770" s="1142">
        <v>18</v>
      </c>
      <c r="C7770" s="1142">
        <v>1</v>
      </c>
      <c r="D7770" s="1142">
        <v>6</v>
      </c>
      <c r="E7770" s="1142">
        <v>5</v>
      </c>
      <c r="F7770" s="1143" t="str">
        <f t="shared" si="242"/>
        <v>05.18.01.06.005</v>
      </c>
      <c r="G7770" s="1144"/>
      <c r="H7770" s="1142" t="s">
        <v>8067</v>
      </c>
      <c r="J7770" s="1142" t="str">
        <f t="shared" si="243"/>
        <v>05.18.01.06.005 Peta Wilayah</v>
      </c>
    </row>
    <row r="7771" spans="1:10" x14ac:dyDescent="0.25">
      <c r="A7771" s="1142">
        <v>5</v>
      </c>
      <c r="B7771" s="1142">
        <v>18</v>
      </c>
      <c r="C7771" s="1142">
        <v>1</v>
      </c>
      <c r="D7771" s="1142">
        <v>6</v>
      </c>
      <c r="E7771" s="1142">
        <v>6</v>
      </c>
      <c r="F7771" s="1143" t="str">
        <f t="shared" si="242"/>
        <v>05.18.01.06.006</v>
      </c>
      <c r="G7771" s="1144"/>
      <c r="H7771" s="1142" t="s">
        <v>8068</v>
      </c>
      <c r="J7771" s="1142" t="str">
        <f t="shared" si="243"/>
        <v>05.18.01.06.006 Peta Keadaan Tanah</v>
      </c>
    </row>
    <row r="7772" spans="1:10" x14ac:dyDescent="0.25">
      <c r="A7772" s="1142">
        <v>5</v>
      </c>
      <c r="B7772" s="1142">
        <v>18</v>
      </c>
      <c r="C7772" s="1142">
        <v>1</v>
      </c>
      <c r="D7772" s="1142">
        <v>6</v>
      </c>
      <c r="E7772" s="1142">
        <v>7</v>
      </c>
      <c r="F7772" s="1143" t="str">
        <f t="shared" si="242"/>
        <v>05.18.01.06.007</v>
      </c>
      <c r="G7772" s="1144"/>
      <c r="H7772" s="1142" t="s">
        <v>7941</v>
      </c>
      <c r="J7772" s="1142" t="str">
        <f t="shared" si="243"/>
        <v>05.18.01.06.007 Peta Udara</v>
      </c>
    </row>
    <row r="7773" spans="1:10" x14ac:dyDescent="0.25">
      <c r="A7773" s="1142">
        <v>5</v>
      </c>
      <c r="B7773" s="1142">
        <v>18</v>
      </c>
      <c r="C7773" s="1142">
        <v>1</v>
      </c>
      <c r="D7773" s="1142">
        <v>6</v>
      </c>
      <c r="E7773" s="1142">
        <v>8</v>
      </c>
      <c r="F7773" s="1143" t="str">
        <f t="shared" si="242"/>
        <v>05.18.01.06.008</v>
      </c>
      <c r="G7773" s="1144"/>
      <c r="H7773" s="1142" t="s">
        <v>8069</v>
      </c>
      <c r="J7773" s="1142" t="str">
        <f t="shared" si="243"/>
        <v>05.18.01.06.008 Mosaik</v>
      </c>
    </row>
    <row r="7774" spans="1:10" x14ac:dyDescent="0.25">
      <c r="A7774" s="1142">
        <v>5</v>
      </c>
      <c r="B7774" s="1142">
        <v>18</v>
      </c>
      <c r="C7774" s="1142">
        <v>1</v>
      </c>
      <c r="D7774" s="1142">
        <v>6</v>
      </c>
      <c r="E7774" s="1142">
        <v>9</v>
      </c>
      <c r="F7774" s="1143" t="str">
        <f t="shared" si="242"/>
        <v>05.18.01.06.009</v>
      </c>
      <c r="G7774" s="1144"/>
      <c r="H7774" s="1142" t="s">
        <v>8070</v>
      </c>
      <c r="J7774" s="1142" t="str">
        <f t="shared" si="243"/>
        <v>05.18.01.06.009 Klise-klise</v>
      </c>
    </row>
    <row r="7775" spans="1:10" x14ac:dyDescent="0.25">
      <c r="A7775" s="1142">
        <v>5</v>
      </c>
      <c r="B7775" s="1142">
        <v>18</v>
      </c>
      <c r="C7775" s="1142">
        <v>1</v>
      </c>
      <c r="D7775" s="1142">
        <v>6</v>
      </c>
      <c r="E7775" s="1142">
        <v>10</v>
      </c>
      <c r="F7775" s="1143" t="str">
        <f t="shared" si="242"/>
        <v>05.18.01.06.010</v>
      </c>
      <c r="G7775" s="1144"/>
      <c r="H7775" s="1142" t="s">
        <v>8071</v>
      </c>
      <c r="J7775" s="1142" t="str">
        <f t="shared" si="243"/>
        <v>05.18.01.06.010 Peta Distribusi</v>
      </c>
    </row>
    <row r="7776" spans="1:10" x14ac:dyDescent="0.25">
      <c r="A7776" s="1142">
        <v>5</v>
      </c>
      <c r="B7776" s="1142">
        <v>18</v>
      </c>
      <c r="C7776" s="1142">
        <v>1</v>
      </c>
      <c r="D7776" s="1142">
        <v>6</v>
      </c>
      <c r="E7776" s="1142">
        <v>11</v>
      </c>
      <c r="F7776" s="1143" t="str">
        <f t="shared" si="242"/>
        <v>05.18.01.06.011</v>
      </c>
      <c r="G7776" s="1144"/>
      <c r="H7776" s="1142" t="s">
        <v>1988</v>
      </c>
      <c r="J7776" s="1142" t="str">
        <f t="shared" si="243"/>
        <v>05.18.01.06.011 Globe</v>
      </c>
    </row>
    <row r="7777" spans="1:10" x14ac:dyDescent="0.25">
      <c r="A7777" s="1142">
        <v>5</v>
      </c>
      <c r="B7777" s="1142">
        <v>18</v>
      </c>
      <c r="C7777" s="1142">
        <v>1</v>
      </c>
      <c r="D7777" s="1142">
        <v>6</v>
      </c>
      <c r="E7777" s="1142">
        <v>12</v>
      </c>
      <c r="F7777" s="1143" t="str">
        <f t="shared" si="242"/>
        <v>05.18.01.06.012</v>
      </c>
      <c r="G7777" s="1144"/>
      <c r="H7777" s="1142" t="s">
        <v>8072</v>
      </c>
      <c r="J7777" s="1142" t="str">
        <f t="shared" si="243"/>
        <v>05.18.01.06.012 Maket &amp; Foto Dokumen Lain-lain</v>
      </c>
    </row>
    <row r="7778" spans="1:10" x14ac:dyDescent="0.25">
      <c r="A7778" s="1142">
        <v>5</v>
      </c>
      <c r="B7778" s="1142">
        <v>18</v>
      </c>
      <c r="C7778" s="1142">
        <v>1</v>
      </c>
      <c r="D7778" s="1142">
        <v>7</v>
      </c>
      <c r="E7778" s="1142">
        <v>1</v>
      </c>
      <c r="F7778" s="1143" t="str">
        <f t="shared" si="242"/>
        <v>05.18.01.07.001</v>
      </c>
      <c r="G7778" s="1144"/>
      <c r="H7778" s="1142" t="s">
        <v>8073</v>
      </c>
      <c r="J7778" s="1142" t="str">
        <f t="shared" si="243"/>
        <v>05.18.01.07.001 Barang Koleksi Rumah Tangga</v>
      </c>
    </row>
    <row r="7779" spans="1:10" x14ac:dyDescent="0.25">
      <c r="A7779" s="1142">
        <v>5</v>
      </c>
      <c r="B7779" s="1142">
        <v>18</v>
      </c>
      <c r="C7779" s="1142">
        <v>1</v>
      </c>
      <c r="D7779" s="1142">
        <v>7</v>
      </c>
      <c r="E7779" s="1142">
        <v>2</v>
      </c>
      <c r="F7779" s="1143" t="str">
        <f t="shared" si="242"/>
        <v>05.18.01.07.002</v>
      </c>
      <c r="G7779" s="1144"/>
      <c r="H7779" s="1142" t="s">
        <v>8074</v>
      </c>
      <c r="J7779" s="1142" t="str">
        <f t="shared" si="243"/>
        <v>05.18.01.07.002 Lukisan Bersejarah</v>
      </c>
    </row>
    <row r="7780" spans="1:10" x14ac:dyDescent="0.25">
      <c r="A7780" s="1142">
        <v>5</v>
      </c>
      <c r="B7780" s="1142">
        <v>18</v>
      </c>
      <c r="C7780" s="1142">
        <v>1</v>
      </c>
      <c r="D7780" s="1142">
        <v>7</v>
      </c>
      <c r="E7780" s="1142">
        <v>3</v>
      </c>
      <c r="F7780" s="1143" t="str">
        <f t="shared" si="242"/>
        <v>05.18.01.07.003</v>
      </c>
      <c r="G7780" s="1144"/>
      <c r="H7780" s="1142" t="s">
        <v>8075</v>
      </c>
      <c r="J7780" s="1142" t="str">
        <f t="shared" si="243"/>
        <v>05.18.01.07.003 Koleksi Mata Uang</v>
      </c>
    </row>
    <row r="7781" spans="1:10" x14ac:dyDescent="0.25">
      <c r="A7781" s="1142">
        <v>5</v>
      </c>
      <c r="B7781" s="1142">
        <v>18</v>
      </c>
      <c r="C7781" s="1142">
        <v>1</v>
      </c>
      <c r="D7781" s="1142">
        <v>7</v>
      </c>
      <c r="E7781" s="1142">
        <v>4</v>
      </c>
      <c r="F7781" s="1143" t="str">
        <f t="shared" si="242"/>
        <v>05.18.01.07.004</v>
      </c>
      <c r="G7781" s="1144"/>
      <c r="H7781" s="1142" t="s">
        <v>8076</v>
      </c>
      <c r="J7781" s="1142" t="str">
        <f t="shared" si="243"/>
        <v>05.18.01.07.004 Benda-benda Purbakala</v>
      </c>
    </row>
    <row r="7782" spans="1:10" x14ac:dyDescent="0.25">
      <c r="A7782" s="1142">
        <v>5</v>
      </c>
      <c r="B7782" s="1142">
        <v>18</v>
      </c>
      <c r="C7782" s="1142">
        <v>1</v>
      </c>
      <c r="D7782" s="1142">
        <v>7</v>
      </c>
      <c r="E7782" s="1142">
        <v>5</v>
      </c>
      <c r="F7782" s="1143" t="str">
        <f t="shared" si="242"/>
        <v>05.18.01.07.005</v>
      </c>
      <c r="G7782" s="1144"/>
      <c r="H7782" s="1142" t="s">
        <v>8077</v>
      </c>
      <c r="J7782" s="1142" t="str">
        <f t="shared" si="243"/>
        <v>05.18.01.07.005 Dokumentasi Bersejarah</v>
      </c>
    </row>
    <row r="7783" spans="1:10" x14ac:dyDescent="0.25">
      <c r="A7783" s="1142">
        <v>5</v>
      </c>
      <c r="B7783" s="1142">
        <v>18</v>
      </c>
      <c r="C7783" s="1142">
        <v>1</v>
      </c>
      <c r="D7783" s="1142">
        <v>7</v>
      </c>
      <c r="E7783" s="1142">
        <v>6</v>
      </c>
      <c r="F7783" s="1143" t="str">
        <f t="shared" si="242"/>
        <v>05.18.01.07.006</v>
      </c>
      <c r="G7783" s="1144"/>
      <c r="H7783" s="1142" t="s">
        <v>8078</v>
      </c>
      <c r="J7783" s="1142" t="str">
        <f t="shared" si="243"/>
        <v>05.18.01.07.006 Benda-benda Bersejarah Lain-lain</v>
      </c>
    </row>
    <row r="7784" spans="1:10" x14ac:dyDescent="0.25">
      <c r="A7784" s="1142">
        <v>5</v>
      </c>
      <c r="B7784" s="1142">
        <v>18</v>
      </c>
      <c r="C7784" s="1142">
        <v>1</v>
      </c>
      <c r="D7784" s="1142">
        <v>8</v>
      </c>
      <c r="E7784" s="1142">
        <v>1</v>
      </c>
      <c r="F7784" s="1143" t="str">
        <f t="shared" si="242"/>
        <v>05.18.01.08.001</v>
      </c>
      <c r="G7784" s="1144"/>
      <c r="H7784" s="1142" t="s">
        <v>8079</v>
      </c>
      <c r="J7784" s="1142" t="str">
        <f t="shared" si="243"/>
        <v>05.18.01.08.001 Keramik (Guci,Piring)</v>
      </c>
    </row>
    <row r="7785" spans="1:10" x14ac:dyDescent="0.25">
      <c r="A7785" s="1142">
        <v>5</v>
      </c>
      <c r="B7785" s="1142">
        <v>18</v>
      </c>
      <c r="C7785" s="1142">
        <v>1</v>
      </c>
      <c r="D7785" s="1142">
        <v>8</v>
      </c>
      <c r="E7785" s="1142">
        <v>2</v>
      </c>
      <c r="F7785" s="1143" t="str">
        <f t="shared" si="242"/>
        <v>05.18.01.08.002</v>
      </c>
      <c r="G7785" s="1144"/>
      <c r="H7785" s="1142" t="s">
        <v>8080</v>
      </c>
      <c r="J7785" s="1142" t="str">
        <f t="shared" si="243"/>
        <v>05.18.01.08.002 Logam (Gong, Mandau)</v>
      </c>
    </row>
    <row r="7786" spans="1:10" x14ac:dyDescent="0.25">
      <c r="A7786" s="1142">
        <v>5</v>
      </c>
      <c r="B7786" s="1142">
        <v>18</v>
      </c>
      <c r="C7786" s="1142">
        <v>1</v>
      </c>
      <c r="D7786" s="1142">
        <v>8</v>
      </c>
      <c r="E7786" s="1142">
        <v>3</v>
      </c>
      <c r="F7786" s="1143" t="str">
        <f t="shared" si="242"/>
        <v>05.18.01.08.003</v>
      </c>
      <c r="G7786" s="1144"/>
      <c r="H7786" s="1142" t="s">
        <v>8081</v>
      </c>
      <c r="J7786" s="1142" t="str">
        <f t="shared" si="243"/>
        <v>05.18.01.08.003 Kayu (Sampit, Telabang)</v>
      </c>
    </row>
    <row r="7787" spans="1:10" x14ac:dyDescent="0.25">
      <c r="A7787" s="1142">
        <v>5</v>
      </c>
      <c r="B7787" s="1142">
        <v>18</v>
      </c>
      <c r="C7787" s="1142">
        <v>1</v>
      </c>
      <c r="D7787" s="1142">
        <v>8</v>
      </c>
      <c r="E7787" s="1142">
        <v>4</v>
      </c>
      <c r="F7787" s="1143" t="str">
        <f t="shared" si="242"/>
        <v>05.18.01.08.004</v>
      </c>
      <c r="G7787" s="1144"/>
      <c r="H7787" s="1142" t="s">
        <v>8082</v>
      </c>
      <c r="J7787" s="1142" t="str">
        <f t="shared" si="243"/>
        <v>05.18.01.08.004 Anyaman (Tikar, Rotan)</v>
      </c>
    </row>
    <row r="7788" spans="1:10" x14ac:dyDescent="0.25">
      <c r="A7788" s="1142">
        <v>5</v>
      </c>
      <c r="B7788" s="1142">
        <v>18</v>
      </c>
      <c r="C7788" s="1142">
        <v>1</v>
      </c>
      <c r="D7788" s="1142">
        <v>8</v>
      </c>
      <c r="E7788" s="1142">
        <v>5</v>
      </c>
      <c r="F7788" s="1143" t="str">
        <f t="shared" si="242"/>
        <v>05.18.01.08.005</v>
      </c>
      <c r="G7788" s="1144"/>
      <c r="H7788" s="1142" t="s">
        <v>8083</v>
      </c>
      <c r="J7788" s="1142" t="str">
        <f t="shared" si="243"/>
        <v>05.18.01.08.005 Tenunan Sutra</v>
      </c>
    </row>
    <row r="7789" spans="1:10" x14ac:dyDescent="0.25">
      <c r="A7789" s="1142">
        <v>5</v>
      </c>
      <c r="B7789" s="1142">
        <v>18</v>
      </c>
      <c r="C7789" s="1142">
        <v>1</v>
      </c>
      <c r="D7789" s="1142">
        <v>8</v>
      </c>
      <c r="E7789" s="1142">
        <v>6</v>
      </c>
      <c r="F7789" s="1143" t="str">
        <f t="shared" si="242"/>
        <v>05.18.01.08.006</v>
      </c>
      <c r="G7789" s="1144"/>
      <c r="H7789" s="1142" t="s">
        <v>8084</v>
      </c>
      <c r="J7789" s="1142" t="str">
        <f t="shared" si="243"/>
        <v>05.18.01.08.006 Anyaman  Purun</v>
      </c>
    </row>
    <row r="7790" spans="1:10" x14ac:dyDescent="0.25">
      <c r="A7790" s="1142">
        <v>5</v>
      </c>
      <c r="B7790" s="1142">
        <v>18</v>
      </c>
      <c r="C7790" s="1142">
        <v>1</v>
      </c>
      <c r="D7790" s="1142">
        <v>8</v>
      </c>
      <c r="E7790" s="1142">
        <v>7</v>
      </c>
      <c r="F7790" s="1143" t="str">
        <f t="shared" si="242"/>
        <v>05.18.01.08.007</v>
      </c>
      <c r="G7790" s="1144"/>
      <c r="H7790" s="1142" t="s">
        <v>8085</v>
      </c>
      <c r="J7790" s="1142" t="str">
        <f t="shared" si="243"/>
        <v>05.18.01.08.007 Anyaman Bambu</v>
      </c>
    </row>
    <row r="7791" spans="1:10" x14ac:dyDescent="0.25">
      <c r="A7791" s="1142">
        <v>5</v>
      </c>
      <c r="B7791" s="1142">
        <v>18</v>
      </c>
      <c r="C7791" s="1142">
        <v>1</v>
      </c>
      <c r="D7791" s="1142">
        <v>8</v>
      </c>
      <c r="E7791" s="1142">
        <v>8</v>
      </c>
      <c r="F7791" s="1143" t="str">
        <f t="shared" si="242"/>
        <v>05.18.01.08.008</v>
      </c>
      <c r="G7791" s="1144"/>
      <c r="H7791" s="1142" t="s">
        <v>8086</v>
      </c>
      <c r="J7791" s="1142" t="str">
        <f t="shared" si="243"/>
        <v>05.18.01.08.008 Barang Kerajinan Lain-lain</v>
      </c>
    </row>
    <row r="7792" spans="1:10" x14ac:dyDescent="0.25">
      <c r="A7792" s="1142">
        <v>5</v>
      </c>
      <c r="B7792" s="1142">
        <v>18</v>
      </c>
      <c r="C7792" s="1142">
        <v>2</v>
      </c>
      <c r="D7792" s="1142">
        <v>1</v>
      </c>
      <c r="E7792" s="1142">
        <v>1</v>
      </c>
      <c r="F7792" s="1143" t="str">
        <f t="shared" si="242"/>
        <v>05.18.02.01.001</v>
      </c>
      <c r="G7792" s="1144"/>
      <c r="H7792" s="1142" t="s">
        <v>8087</v>
      </c>
      <c r="J7792" s="1142" t="str">
        <f t="shared" si="243"/>
        <v>05.18.02.01.001 Palang Sejajar</v>
      </c>
    </row>
    <row r="7793" spans="1:10" x14ac:dyDescent="0.25">
      <c r="A7793" s="1142">
        <v>5</v>
      </c>
      <c r="B7793" s="1142">
        <v>18</v>
      </c>
      <c r="C7793" s="1142">
        <v>2</v>
      </c>
      <c r="D7793" s="1142">
        <v>1</v>
      </c>
      <c r="E7793" s="1142">
        <v>2</v>
      </c>
      <c r="F7793" s="1143" t="str">
        <f t="shared" si="242"/>
        <v>05.18.02.01.002</v>
      </c>
      <c r="G7793" s="1144"/>
      <c r="H7793" s="1142" t="s">
        <v>8088</v>
      </c>
      <c r="J7793" s="1142" t="str">
        <f t="shared" si="243"/>
        <v>05.18.02.01.002 Lapang Kuda</v>
      </c>
    </row>
    <row r="7794" spans="1:10" x14ac:dyDescent="0.25">
      <c r="A7794" s="1142">
        <v>5</v>
      </c>
      <c r="B7794" s="1142">
        <v>18</v>
      </c>
      <c r="C7794" s="1142">
        <v>2</v>
      </c>
      <c r="D7794" s="1142">
        <v>1</v>
      </c>
      <c r="E7794" s="1142">
        <v>3</v>
      </c>
      <c r="F7794" s="1143" t="str">
        <f t="shared" si="242"/>
        <v>05.18.02.01.003</v>
      </c>
      <c r="G7794" s="1144"/>
      <c r="H7794" s="1142" t="s">
        <v>8089</v>
      </c>
      <c r="J7794" s="1142" t="str">
        <f t="shared" si="243"/>
        <v>05.18.02.01.003 Matras</v>
      </c>
    </row>
    <row r="7795" spans="1:10" x14ac:dyDescent="0.25">
      <c r="A7795" s="1142">
        <v>5</v>
      </c>
      <c r="B7795" s="1142">
        <v>18</v>
      </c>
      <c r="C7795" s="1142">
        <v>2</v>
      </c>
      <c r="D7795" s="1142">
        <v>1</v>
      </c>
      <c r="E7795" s="1142">
        <v>4</v>
      </c>
      <c r="F7795" s="1143" t="str">
        <f t="shared" si="242"/>
        <v>05.18.02.01.004</v>
      </c>
      <c r="G7795" s="1144"/>
      <c r="H7795" s="1142" t="s">
        <v>8090</v>
      </c>
      <c r="J7795" s="1142" t="str">
        <f t="shared" si="243"/>
        <v>05.18.02.01.004 Senam Lain-lain</v>
      </c>
    </row>
    <row r="7796" spans="1:10" x14ac:dyDescent="0.25">
      <c r="A7796" s="1142">
        <v>5</v>
      </c>
      <c r="B7796" s="1142">
        <v>18</v>
      </c>
      <c r="C7796" s="1142">
        <v>2</v>
      </c>
      <c r="D7796" s="1142">
        <v>2</v>
      </c>
      <c r="E7796" s="1142">
        <v>1</v>
      </c>
      <c r="F7796" s="1143" t="str">
        <f t="shared" si="242"/>
        <v>05.18.02.02.001</v>
      </c>
      <c r="G7796" s="1144"/>
      <c r="H7796" s="1142" t="s">
        <v>8091</v>
      </c>
      <c r="J7796" s="1142" t="str">
        <f t="shared" si="243"/>
        <v>05.18.02.02.001 Ski Air</v>
      </c>
    </row>
    <row r="7797" spans="1:10" x14ac:dyDescent="0.25">
      <c r="A7797" s="1142">
        <v>5</v>
      </c>
      <c r="B7797" s="1142">
        <v>18</v>
      </c>
      <c r="C7797" s="1142">
        <v>2</v>
      </c>
      <c r="D7797" s="1142">
        <v>2</v>
      </c>
      <c r="E7797" s="1142">
        <v>2</v>
      </c>
      <c r="F7797" s="1143" t="str">
        <f t="shared" si="242"/>
        <v>05.18.02.02.002</v>
      </c>
      <c r="G7797" s="1144"/>
      <c r="H7797" s="1142" t="s">
        <v>8092</v>
      </c>
      <c r="J7797" s="1142" t="str">
        <f t="shared" si="243"/>
        <v>05.18.02.02.002 Ski Diving</v>
      </c>
    </row>
    <row r="7798" spans="1:10" x14ac:dyDescent="0.25">
      <c r="A7798" s="1142">
        <v>5</v>
      </c>
      <c r="B7798" s="1142">
        <v>18</v>
      </c>
      <c r="C7798" s="1142">
        <v>2</v>
      </c>
      <c r="D7798" s="1142">
        <v>2</v>
      </c>
      <c r="E7798" s="1142">
        <v>3</v>
      </c>
      <c r="F7798" s="1143" t="str">
        <f t="shared" si="242"/>
        <v>05.18.02.02.003</v>
      </c>
      <c r="G7798" s="1144"/>
      <c r="H7798" s="1142" t="s">
        <v>8093</v>
      </c>
      <c r="J7798" s="1142" t="str">
        <f t="shared" si="243"/>
        <v>05.18.02.02.003 Selancar</v>
      </c>
    </row>
    <row r="7799" spans="1:10" x14ac:dyDescent="0.25">
      <c r="A7799" s="1142">
        <v>5</v>
      </c>
      <c r="B7799" s="1142">
        <v>18</v>
      </c>
      <c r="C7799" s="1142">
        <v>2</v>
      </c>
      <c r="D7799" s="1142">
        <v>2</v>
      </c>
      <c r="E7799" s="1142">
        <v>4</v>
      </c>
      <c r="F7799" s="1143" t="str">
        <f t="shared" si="242"/>
        <v>05.18.02.02.004</v>
      </c>
      <c r="G7799" s="1144"/>
      <c r="H7799" s="1142" t="s">
        <v>8094</v>
      </c>
      <c r="J7799" s="1142" t="str">
        <f t="shared" si="243"/>
        <v>05.18.02.02.004 Perahu Karet</v>
      </c>
    </row>
    <row r="7800" spans="1:10" x14ac:dyDescent="0.25">
      <c r="A7800" s="1142">
        <v>5</v>
      </c>
      <c r="B7800" s="1142">
        <v>18</v>
      </c>
      <c r="C7800" s="1142">
        <v>2</v>
      </c>
      <c r="D7800" s="1142">
        <v>2</v>
      </c>
      <c r="E7800" s="1142">
        <v>5</v>
      </c>
      <c r="F7800" s="1143" t="str">
        <f t="shared" si="242"/>
        <v>05.18.02.02.005</v>
      </c>
      <c r="G7800" s="1144"/>
      <c r="H7800" s="1142" t="s">
        <v>8095</v>
      </c>
      <c r="J7800" s="1142" t="str">
        <f t="shared" si="243"/>
        <v>05.18.02.02.005 Perahu Layar</v>
      </c>
    </row>
    <row r="7801" spans="1:10" x14ac:dyDescent="0.25">
      <c r="A7801" s="1142">
        <v>5</v>
      </c>
      <c r="B7801" s="1142">
        <v>18</v>
      </c>
      <c r="C7801" s="1142">
        <v>2</v>
      </c>
      <c r="D7801" s="1142">
        <v>2</v>
      </c>
      <c r="E7801" s="1142">
        <v>6</v>
      </c>
      <c r="F7801" s="1143" t="str">
        <f t="shared" si="242"/>
        <v>05.18.02.02.006</v>
      </c>
      <c r="G7801" s="1144"/>
      <c r="H7801" s="1142" t="s">
        <v>8096</v>
      </c>
      <c r="J7801" s="1142" t="str">
        <f t="shared" si="243"/>
        <v>05.18.02.02.006 Alar Arum Jeram</v>
      </c>
    </row>
    <row r="7802" spans="1:10" x14ac:dyDescent="0.25">
      <c r="A7802" s="1142">
        <v>5</v>
      </c>
      <c r="B7802" s="1142">
        <v>18</v>
      </c>
      <c r="C7802" s="1142">
        <v>2</v>
      </c>
      <c r="D7802" s="1142">
        <v>2</v>
      </c>
      <c r="E7802" s="1142">
        <v>7</v>
      </c>
      <c r="F7802" s="1143" t="str">
        <f t="shared" si="242"/>
        <v>05.18.02.02.007</v>
      </c>
      <c r="G7802" s="1144"/>
      <c r="H7802" s="1142" t="s">
        <v>8097</v>
      </c>
      <c r="J7802" s="1142" t="str">
        <f t="shared" si="243"/>
        <v>05.18.02.02.007 Alat Dayung</v>
      </c>
    </row>
    <row r="7803" spans="1:10" x14ac:dyDescent="0.25">
      <c r="A7803" s="1142">
        <v>5</v>
      </c>
      <c r="B7803" s="1142">
        <v>18</v>
      </c>
      <c r="C7803" s="1142">
        <v>2</v>
      </c>
      <c r="D7803" s="1142">
        <v>2</v>
      </c>
      <c r="E7803" s="1142">
        <v>8</v>
      </c>
      <c r="F7803" s="1143" t="str">
        <f t="shared" si="242"/>
        <v>05.18.02.02.008</v>
      </c>
      <c r="G7803" s="1144"/>
      <c r="H7803" s="1142" t="s">
        <v>8098</v>
      </c>
      <c r="J7803" s="1142" t="str">
        <f t="shared" si="243"/>
        <v>05.18.02.02.008 Kaca Mata Air</v>
      </c>
    </row>
    <row r="7804" spans="1:10" x14ac:dyDescent="0.25">
      <c r="A7804" s="1142">
        <v>5</v>
      </c>
      <c r="B7804" s="1142">
        <v>18</v>
      </c>
      <c r="C7804" s="1142">
        <v>2</v>
      </c>
      <c r="D7804" s="1142">
        <v>2</v>
      </c>
      <c r="E7804" s="1142">
        <v>9</v>
      </c>
      <c r="F7804" s="1143" t="str">
        <f t="shared" si="242"/>
        <v>05.18.02.02.009</v>
      </c>
      <c r="G7804" s="1144"/>
      <c r="H7804" s="1142" t="s">
        <v>8099</v>
      </c>
      <c r="J7804" s="1142" t="str">
        <f t="shared" si="243"/>
        <v>05.18.02.02.009 Alat Olah Raga Air Lain-lain</v>
      </c>
    </row>
    <row r="7805" spans="1:10" x14ac:dyDescent="0.25">
      <c r="A7805" s="1142">
        <v>5</v>
      </c>
      <c r="B7805" s="1142">
        <v>18</v>
      </c>
      <c r="C7805" s="1142">
        <v>2</v>
      </c>
      <c r="D7805" s="1142">
        <v>3</v>
      </c>
      <c r="E7805" s="1142">
        <v>1</v>
      </c>
      <c r="F7805" s="1143" t="str">
        <f t="shared" si="242"/>
        <v>05.18.02.03.001</v>
      </c>
      <c r="G7805" s="1144"/>
      <c r="H7805" s="1142" t="s">
        <v>8100</v>
      </c>
      <c r="J7805" s="1142" t="str">
        <f t="shared" si="243"/>
        <v>05.18.02.03.001 Gantole</v>
      </c>
    </row>
    <row r="7806" spans="1:10" x14ac:dyDescent="0.25">
      <c r="A7806" s="1142">
        <v>5</v>
      </c>
      <c r="B7806" s="1142">
        <v>18</v>
      </c>
      <c r="C7806" s="1142">
        <v>2</v>
      </c>
      <c r="D7806" s="1142">
        <v>3</v>
      </c>
      <c r="E7806" s="1142">
        <v>2</v>
      </c>
      <c r="F7806" s="1143" t="str">
        <f t="shared" si="242"/>
        <v>05.18.02.03.002</v>
      </c>
      <c r="G7806" s="1144"/>
      <c r="H7806" s="1142" t="s">
        <v>8101</v>
      </c>
      <c r="J7806" s="1142" t="str">
        <f t="shared" si="243"/>
        <v>05.18.02.03.002 Balon Udara</v>
      </c>
    </row>
    <row r="7807" spans="1:10" x14ac:dyDescent="0.25">
      <c r="A7807" s="1142">
        <v>5</v>
      </c>
      <c r="B7807" s="1142">
        <v>18</v>
      </c>
      <c r="C7807" s="1142">
        <v>2</v>
      </c>
      <c r="D7807" s="1142">
        <v>3</v>
      </c>
      <c r="E7807" s="1142">
        <v>3</v>
      </c>
      <c r="F7807" s="1143" t="str">
        <f t="shared" si="242"/>
        <v>05.18.02.03.003</v>
      </c>
      <c r="G7807" s="1144"/>
      <c r="H7807" s="1142" t="s">
        <v>8102</v>
      </c>
      <c r="J7807" s="1142" t="str">
        <f t="shared" si="243"/>
        <v>05.18.02.03.003 Payung Udara/Parasut</v>
      </c>
    </row>
    <row r="7808" spans="1:10" x14ac:dyDescent="0.25">
      <c r="A7808" s="1142">
        <v>5</v>
      </c>
      <c r="B7808" s="1142">
        <v>18</v>
      </c>
      <c r="C7808" s="1142">
        <v>2</v>
      </c>
      <c r="D7808" s="1142">
        <v>3</v>
      </c>
      <c r="E7808" s="1142">
        <v>4</v>
      </c>
      <c r="F7808" s="1143" t="str">
        <f t="shared" si="242"/>
        <v>05.18.02.03.004</v>
      </c>
      <c r="G7808" s="1144"/>
      <c r="H7808" s="1142" t="s">
        <v>8103</v>
      </c>
      <c r="J7808" s="1142" t="str">
        <f t="shared" si="243"/>
        <v>05.18.02.03.004 Alat Terbang Layang</v>
      </c>
    </row>
    <row r="7809" spans="1:10" x14ac:dyDescent="0.25">
      <c r="A7809" s="1142">
        <v>5</v>
      </c>
      <c r="B7809" s="1142">
        <v>18</v>
      </c>
      <c r="C7809" s="1142">
        <v>2</v>
      </c>
      <c r="D7809" s="1142">
        <v>3</v>
      </c>
      <c r="E7809" s="1142">
        <v>5</v>
      </c>
      <c r="F7809" s="1143" t="str">
        <f t="shared" si="242"/>
        <v>05.18.02.03.005</v>
      </c>
      <c r="G7809" s="1144"/>
      <c r="H7809" s="1142" t="s">
        <v>8104</v>
      </c>
      <c r="J7809" s="1142" t="str">
        <f t="shared" si="243"/>
        <v>05.18.02.03.005 Alat Olah Raga Udara Lain-lain</v>
      </c>
    </row>
    <row r="7810" spans="1:10" x14ac:dyDescent="0.25">
      <c r="A7810" s="1142">
        <v>5</v>
      </c>
      <c r="B7810" s="1142">
        <v>18</v>
      </c>
      <c r="C7810" s="1142">
        <v>2</v>
      </c>
      <c r="D7810" s="1142">
        <v>4</v>
      </c>
      <c r="E7810" s="1142">
        <v>1</v>
      </c>
      <c r="F7810" s="1143" t="str">
        <f t="shared" si="242"/>
        <v>05.18.02.04.001</v>
      </c>
      <c r="G7810" s="1144"/>
      <c r="H7810" s="1142" t="s">
        <v>8105</v>
      </c>
      <c r="J7810" s="1142" t="str">
        <f t="shared" si="243"/>
        <v>05.18.02.04.001 Catur</v>
      </c>
    </row>
    <row r="7811" spans="1:10" x14ac:dyDescent="0.25">
      <c r="A7811" s="1142">
        <v>5</v>
      </c>
      <c r="B7811" s="1142">
        <v>18</v>
      </c>
      <c r="C7811" s="1142">
        <v>2</v>
      </c>
      <c r="D7811" s="1142">
        <v>4</v>
      </c>
      <c r="E7811" s="1142">
        <v>2</v>
      </c>
      <c r="F7811" s="1143" t="str">
        <f t="shared" si="242"/>
        <v>05.18.02.04.002</v>
      </c>
      <c r="G7811" s="1144"/>
      <c r="H7811" s="1142" t="s">
        <v>8106</v>
      </c>
      <c r="J7811" s="1142" t="str">
        <f t="shared" si="243"/>
        <v>05.18.02.04.002 Sarung Tinju</v>
      </c>
    </row>
    <row r="7812" spans="1:10" x14ac:dyDescent="0.25">
      <c r="A7812" s="1142">
        <v>5</v>
      </c>
      <c r="B7812" s="1142">
        <v>18</v>
      </c>
      <c r="C7812" s="1142">
        <v>2</v>
      </c>
      <c r="D7812" s="1142">
        <v>4</v>
      </c>
      <c r="E7812" s="1142">
        <v>3</v>
      </c>
      <c r="F7812" s="1143" t="str">
        <f t="shared" ref="F7812:F7875" si="244">IF(A7812&lt;&gt;"",RIGHT("0"&amp;A7812,2)&amp;"."&amp;RIGHT("0"&amp;B7812,2)&amp;"."&amp;RIGHT("0"&amp;C7812,2)&amp;"."&amp;RIGHT("0"&amp;D7812,2)&amp;"."&amp;IF(LEN(E7812)&lt;3,RIGHT("00"&amp;E7812,3),E7812),"")</f>
        <v>05.18.02.04.003</v>
      </c>
      <c r="G7812" s="1144"/>
      <c r="H7812" s="1142" t="s">
        <v>8107</v>
      </c>
      <c r="J7812" s="1142" t="str">
        <f t="shared" ref="J7812:J7875" si="245">F7812&amp;" "&amp;H7812</f>
        <v>05.18.02.04.003 Alat Olah Raga Lainnya (Lain-lain)</v>
      </c>
    </row>
    <row r="7813" spans="1:10" x14ac:dyDescent="0.25">
      <c r="A7813" s="1142">
        <v>5</v>
      </c>
      <c r="B7813" s="1142">
        <v>19</v>
      </c>
      <c r="C7813" s="1142">
        <v>1</v>
      </c>
      <c r="D7813" s="1142">
        <v>1</v>
      </c>
      <c r="E7813" s="1142">
        <v>1</v>
      </c>
      <c r="F7813" s="1143" t="str">
        <f t="shared" si="244"/>
        <v>05.19.01.01.001</v>
      </c>
      <c r="G7813" s="1144"/>
      <c r="H7813" s="1142" t="s">
        <v>8108</v>
      </c>
      <c r="J7813" s="1142" t="str">
        <f t="shared" si="245"/>
        <v>05.19.01.01.001 Sapi</v>
      </c>
    </row>
    <row r="7814" spans="1:10" x14ac:dyDescent="0.25">
      <c r="A7814" s="1142">
        <v>5</v>
      </c>
      <c r="B7814" s="1142">
        <v>19</v>
      </c>
      <c r="C7814" s="1142">
        <v>1</v>
      </c>
      <c r="D7814" s="1142">
        <v>1</v>
      </c>
      <c r="E7814" s="1142">
        <v>2</v>
      </c>
      <c r="F7814" s="1143" t="str">
        <f t="shared" si="244"/>
        <v>05.19.01.01.002</v>
      </c>
      <c r="G7814" s="1144"/>
      <c r="H7814" s="1142" t="s">
        <v>8109</v>
      </c>
      <c r="J7814" s="1142" t="str">
        <f t="shared" si="245"/>
        <v>05.19.01.01.002 Kerbau</v>
      </c>
    </row>
    <row r="7815" spans="1:10" x14ac:dyDescent="0.25">
      <c r="A7815" s="1142">
        <v>5</v>
      </c>
      <c r="B7815" s="1142">
        <v>19</v>
      </c>
      <c r="C7815" s="1142">
        <v>1</v>
      </c>
      <c r="D7815" s="1142">
        <v>1</v>
      </c>
      <c r="E7815" s="1142">
        <v>3</v>
      </c>
      <c r="F7815" s="1143" t="str">
        <f t="shared" si="244"/>
        <v>05.19.01.01.003</v>
      </c>
      <c r="G7815" s="1144"/>
      <c r="H7815" s="1142" t="s">
        <v>8110</v>
      </c>
      <c r="J7815" s="1142" t="str">
        <f t="shared" si="245"/>
        <v>05.19.01.01.003 Kuda</v>
      </c>
    </row>
    <row r="7816" spans="1:10" x14ac:dyDescent="0.25">
      <c r="A7816" s="1142">
        <v>5</v>
      </c>
      <c r="B7816" s="1142">
        <v>19</v>
      </c>
      <c r="C7816" s="1142">
        <v>1</v>
      </c>
      <c r="D7816" s="1142">
        <v>1</v>
      </c>
      <c r="E7816" s="1142">
        <v>4</v>
      </c>
      <c r="F7816" s="1143" t="str">
        <f t="shared" si="244"/>
        <v>05.19.01.01.004</v>
      </c>
      <c r="G7816" s="1144"/>
      <c r="H7816" s="1142" t="s">
        <v>8111</v>
      </c>
      <c r="J7816" s="1142" t="str">
        <f t="shared" si="245"/>
        <v>05.19.01.01.004 Babi</v>
      </c>
    </row>
    <row r="7817" spans="1:10" x14ac:dyDescent="0.25">
      <c r="A7817" s="1142">
        <v>5</v>
      </c>
      <c r="B7817" s="1142">
        <v>19</v>
      </c>
      <c r="C7817" s="1142">
        <v>1</v>
      </c>
      <c r="D7817" s="1142">
        <v>1</v>
      </c>
      <c r="E7817" s="1142">
        <v>5</v>
      </c>
      <c r="F7817" s="1143" t="str">
        <f t="shared" si="244"/>
        <v>05.19.01.01.005</v>
      </c>
      <c r="G7817" s="1144"/>
      <c r="H7817" s="1142" t="s">
        <v>8112</v>
      </c>
      <c r="J7817" s="1142" t="str">
        <f t="shared" si="245"/>
        <v>05.19.01.01.005 Kambing</v>
      </c>
    </row>
    <row r="7818" spans="1:10" x14ac:dyDescent="0.25">
      <c r="A7818" s="1142">
        <v>5</v>
      </c>
      <c r="B7818" s="1142">
        <v>19</v>
      </c>
      <c r="C7818" s="1142">
        <v>1</v>
      </c>
      <c r="D7818" s="1142">
        <v>1</v>
      </c>
      <c r="E7818" s="1142">
        <v>6</v>
      </c>
      <c r="F7818" s="1143" t="str">
        <f t="shared" si="244"/>
        <v>05.19.01.01.006</v>
      </c>
      <c r="G7818" s="1144"/>
      <c r="H7818" s="1142" t="s">
        <v>8113</v>
      </c>
      <c r="J7818" s="1142" t="str">
        <f t="shared" si="245"/>
        <v>05.19.01.01.006 Anjing</v>
      </c>
    </row>
    <row r="7819" spans="1:10" x14ac:dyDescent="0.25">
      <c r="A7819" s="1142">
        <v>5</v>
      </c>
      <c r="B7819" s="1142">
        <v>19</v>
      </c>
      <c r="C7819" s="1142">
        <v>1</v>
      </c>
      <c r="D7819" s="1142">
        <v>1</v>
      </c>
      <c r="E7819" s="1142">
        <v>7</v>
      </c>
      <c r="F7819" s="1143" t="str">
        <f t="shared" si="244"/>
        <v>05.19.01.01.007</v>
      </c>
      <c r="G7819" s="1144"/>
      <c r="H7819" s="1142" t="s">
        <v>8114</v>
      </c>
      <c r="J7819" s="1142" t="str">
        <f t="shared" si="245"/>
        <v>05.19.01.01.007 Biri-biri</v>
      </c>
    </row>
    <row r="7820" spans="1:10" x14ac:dyDescent="0.25">
      <c r="A7820" s="1142">
        <v>5</v>
      </c>
      <c r="B7820" s="1142">
        <v>19</v>
      </c>
      <c r="C7820" s="1142">
        <v>1</v>
      </c>
      <c r="D7820" s="1142">
        <v>1</v>
      </c>
      <c r="E7820" s="1142">
        <v>8</v>
      </c>
      <c r="F7820" s="1143" t="str">
        <f t="shared" si="244"/>
        <v>05.19.01.01.008</v>
      </c>
      <c r="G7820" s="1144"/>
      <c r="H7820" s="1142" t="s">
        <v>8115</v>
      </c>
      <c r="J7820" s="1142" t="str">
        <f t="shared" si="245"/>
        <v>05.19.01.01.008 Kelinci</v>
      </c>
    </row>
    <row r="7821" spans="1:10" x14ac:dyDescent="0.25">
      <c r="A7821" s="1142">
        <v>5</v>
      </c>
      <c r="B7821" s="1142">
        <v>19</v>
      </c>
      <c r="C7821" s="1142">
        <v>1</v>
      </c>
      <c r="D7821" s="1142">
        <v>1</v>
      </c>
      <c r="E7821" s="1142">
        <v>9</v>
      </c>
      <c r="F7821" s="1143" t="str">
        <f t="shared" si="244"/>
        <v>05.19.01.01.009</v>
      </c>
      <c r="G7821" s="1144"/>
      <c r="H7821" s="1142" t="s">
        <v>8116</v>
      </c>
      <c r="J7821" s="1142" t="str">
        <f t="shared" si="245"/>
        <v>05.19.01.01.009 Binatang Ternak Lain-lain</v>
      </c>
    </row>
    <row r="7822" spans="1:10" x14ac:dyDescent="0.25">
      <c r="A7822" s="1142">
        <v>5</v>
      </c>
      <c r="B7822" s="1142">
        <v>19</v>
      </c>
      <c r="C7822" s="1142">
        <v>1</v>
      </c>
      <c r="D7822" s="1142">
        <v>2</v>
      </c>
      <c r="E7822" s="1142">
        <v>1</v>
      </c>
      <c r="F7822" s="1143" t="str">
        <f t="shared" si="244"/>
        <v>05.19.01.02.001</v>
      </c>
      <c r="G7822" s="1144"/>
      <c r="H7822" s="1142" t="s">
        <v>8117</v>
      </c>
      <c r="J7822" s="1142" t="str">
        <f t="shared" si="245"/>
        <v>05.19.01.02.001 Ayam</v>
      </c>
    </row>
    <row r="7823" spans="1:10" x14ac:dyDescent="0.25">
      <c r="A7823" s="1142">
        <v>5</v>
      </c>
      <c r="B7823" s="1142">
        <v>19</v>
      </c>
      <c r="C7823" s="1142">
        <v>1</v>
      </c>
      <c r="D7823" s="1142">
        <v>2</v>
      </c>
      <c r="E7823" s="1142">
        <v>2</v>
      </c>
      <c r="F7823" s="1143" t="str">
        <f t="shared" si="244"/>
        <v>05.19.01.02.002</v>
      </c>
      <c r="G7823" s="1144"/>
      <c r="H7823" s="1142" t="s">
        <v>8118</v>
      </c>
      <c r="J7823" s="1142" t="str">
        <f t="shared" si="245"/>
        <v>05.19.01.02.002 Itik</v>
      </c>
    </row>
    <row r="7824" spans="1:10" x14ac:dyDescent="0.25">
      <c r="A7824" s="1142">
        <v>5</v>
      </c>
      <c r="B7824" s="1142">
        <v>19</v>
      </c>
      <c r="C7824" s="1142">
        <v>1</v>
      </c>
      <c r="D7824" s="1142">
        <v>2</v>
      </c>
      <c r="E7824" s="1142">
        <v>3</v>
      </c>
      <c r="F7824" s="1143" t="str">
        <f t="shared" si="244"/>
        <v>05.19.01.02.003</v>
      </c>
      <c r="G7824" s="1144"/>
      <c r="H7824" s="1142" t="s">
        <v>8119</v>
      </c>
      <c r="J7824" s="1142" t="str">
        <f t="shared" si="245"/>
        <v>05.19.01.02.003 Bebek</v>
      </c>
    </row>
    <row r="7825" spans="1:10" x14ac:dyDescent="0.25">
      <c r="A7825" s="1142">
        <v>5</v>
      </c>
      <c r="B7825" s="1142">
        <v>19</v>
      </c>
      <c r="C7825" s="1142">
        <v>1</v>
      </c>
      <c r="D7825" s="1142">
        <v>2</v>
      </c>
      <c r="E7825" s="1142">
        <v>4</v>
      </c>
      <c r="F7825" s="1143" t="str">
        <f t="shared" si="244"/>
        <v>05.19.01.02.004</v>
      </c>
      <c r="G7825" s="1144"/>
      <c r="H7825" s="1142" t="s">
        <v>8120</v>
      </c>
      <c r="J7825" s="1142" t="str">
        <f t="shared" si="245"/>
        <v>05.19.01.02.004 Angsa</v>
      </c>
    </row>
    <row r="7826" spans="1:10" x14ac:dyDescent="0.25">
      <c r="A7826" s="1142">
        <v>5</v>
      </c>
      <c r="B7826" s="1142">
        <v>19</v>
      </c>
      <c r="C7826" s="1142">
        <v>1</v>
      </c>
      <c r="D7826" s="1142">
        <v>2</v>
      </c>
      <c r="E7826" s="1142">
        <v>5</v>
      </c>
      <c r="F7826" s="1143" t="str">
        <f t="shared" si="244"/>
        <v>05.19.01.02.005</v>
      </c>
      <c r="G7826" s="1144"/>
      <c r="H7826" s="1142" t="s">
        <v>8121</v>
      </c>
      <c r="J7826" s="1142" t="str">
        <f t="shared" si="245"/>
        <v>05.19.01.02.005 Binatang Unggas Lain-lain</v>
      </c>
    </row>
    <row r="7827" spans="1:10" x14ac:dyDescent="0.25">
      <c r="A7827" s="1142">
        <v>5</v>
      </c>
      <c r="B7827" s="1142">
        <v>19</v>
      </c>
      <c r="C7827" s="1142">
        <v>1</v>
      </c>
      <c r="D7827" s="1142">
        <v>3</v>
      </c>
      <c r="E7827" s="1142">
        <v>1</v>
      </c>
      <c r="F7827" s="1143" t="str">
        <f t="shared" si="244"/>
        <v>05.19.01.03.001</v>
      </c>
      <c r="G7827" s="1144"/>
      <c r="H7827" s="1142" t="s">
        <v>8122</v>
      </c>
      <c r="J7827" s="1142" t="str">
        <f t="shared" si="245"/>
        <v>05.19.01.03.001 Ular</v>
      </c>
    </row>
    <row r="7828" spans="1:10" x14ac:dyDescent="0.25">
      <c r="A7828" s="1142">
        <v>5</v>
      </c>
      <c r="B7828" s="1142">
        <v>19</v>
      </c>
      <c r="C7828" s="1142">
        <v>1</v>
      </c>
      <c r="D7828" s="1142">
        <v>3</v>
      </c>
      <c r="E7828" s="1142">
        <v>2</v>
      </c>
      <c r="F7828" s="1143" t="str">
        <f t="shared" si="244"/>
        <v>05.19.01.03.002</v>
      </c>
      <c r="G7828" s="1144"/>
      <c r="H7828" s="1142" t="s">
        <v>8123</v>
      </c>
      <c r="J7828" s="1142" t="str">
        <f t="shared" si="245"/>
        <v>05.19.01.03.002 Binatang Melata Lain-lain</v>
      </c>
    </row>
    <row r="7829" spans="1:10" x14ac:dyDescent="0.25">
      <c r="A7829" s="1142">
        <v>5</v>
      </c>
      <c r="B7829" s="1142">
        <v>19</v>
      </c>
      <c r="C7829" s="1142">
        <v>1</v>
      </c>
      <c r="D7829" s="1142">
        <v>4</v>
      </c>
      <c r="E7829" s="1142">
        <v>1</v>
      </c>
      <c r="F7829" s="1143" t="str">
        <f t="shared" si="244"/>
        <v>05.19.01.04.001</v>
      </c>
      <c r="G7829" s="1144"/>
      <c r="H7829" s="1142" t="s">
        <v>8124</v>
      </c>
      <c r="J7829" s="1142" t="str">
        <f t="shared" si="245"/>
        <v>05.19.01.04.001 Induk Ikan Arwana</v>
      </c>
    </row>
    <row r="7830" spans="1:10" x14ac:dyDescent="0.25">
      <c r="A7830" s="1142">
        <v>5</v>
      </c>
      <c r="B7830" s="1142">
        <v>19</v>
      </c>
      <c r="C7830" s="1142">
        <v>1</v>
      </c>
      <c r="D7830" s="1142">
        <v>4</v>
      </c>
      <c r="E7830" s="1142">
        <v>2</v>
      </c>
      <c r="F7830" s="1143" t="str">
        <f t="shared" si="244"/>
        <v>05.19.01.04.002</v>
      </c>
      <c r="G7830" s="1144"/>
      <c r="H7830" s="1142" t="s">
        <v>8125</v>
      </c>
      <c r="J7830" s="1142" t="str">
        <f t="shared" si="245"/>
        <v>05.19.01.04.002 Induk Ikan Bandeng</v>
      </c>
    </row>
    <row r="7831" spans="1:10" x14ac:dyDescent="0.25">
      <c r="A7831" s="1142">
        <v>5</v>
      </c>
      <c r="B7831" s="1142">
        <v>19</v>
      </c>
      <c r="C7831" s="1142">
        <v>1</v>
      </c>
      <c r="D7831" s="1142">
        <v>4</v>
      </c>
      <c r="E7831" s="1142">
        <v>3</v>
      </c>
      <c r="F7831" s="1143" t="str">
        <f t="shared" si="244"/>
        <v>05.19.01.04.003</v>
      </c>
      <c r="G7831" s="1144"/>
      <c r="H7831" s="1142" t="s">
        <v>8126</v>
      </c>
      <c r="J7831" s="1142" t="str">
        <f t="shared" si="245"/>
        <v>05.19.01.04.003 Induk Ikan Krapu</v>
      </c>
    </row>
    <row r="7832" spans="1:10" x14ac:dyDescent="0.25">
      <c r="A7832" s="1142">
        <v>5</v>
      </c>
      <c r="B7832" s="1142">
        <v>19</v>
      </c>
      <c r="C7832" s="1142">
        <v>1</v>
      </c>
      <c r="D7832" s="1142">
        <v>4</v>
      </c>
      <c r="E7832" s="1142">
        <v>4</v>
      </c>
      <c r="F7832" s="1143" t="str">
        <f t="shared" si="244"/>
        <v>05.19.01.04.004</v>
      </c>
      <c r="G7832" s="1144"/>
      <c r="H7832" s="1142" t="s">
        <v>8127</v>
      </c>
      <c r="J7832" s="1142" t="str">
        <f t="shared" si="245"/>
        <v>05.19.01.04.004 Induk Ikan Mas</v>
      </c>
    </row>
    <row r="7833" spans="1:10" x14ac:dyDescent="0.25">
      <c r="A7833" s="1142">
        <v>5</v>
      </c>
      <c r="B7833" s="1142">
        <v>19</v>
      </c>
      <c r="C7833" s="1142">
        <v>1</v>
      </c>
      <c r="D7833" s="1142">
        <v>4</v>
      </c>
      <c r="E7833" s="1142">
        <v>5</v>
      </c>
      <c r="F7833" s="1143" t="str">
        <f t="shared" si="244"/>
        <v>05.19.01.04.005</v>
      </c>
      <c r="G7833" s="1144"/>
      <c r="H7833" s="1142" t="s">
        <v>8128</v>
      </c>
      <c r="J7833" s="1142" t="str">
        <f t="shared" si="245"/>
        <v>05.19.01.04.005 Induk Ikan Napoleon</v>
      </c>
    </row>
    <row r="7834" spans="1:10" x14ac:dyDescent="0.25">
      <c r="A7834" s="1142">
        <v>5</v>
      </c>
      <c r="B7834" s="1142">
        <v>19</v>
      </c>
      <c r="C7834" s="1142">
        <v>1</v>
      </c>
      <c r="D7834" s="1142">
        <v>4</v>
      </c>
      <c r="E7834" s="1142">
        <v>6</v>
      </c>
      <c r="F7834" s="1143" t="str">
        <f t="shared" si="244"/>
        <v>05.19.01.04.006</v>
      </c>
      <c r="G7834" s="1144"/>
      <c r="H7834" s="1142" t="s">
        <v>8129</v>
      </c>
      <c r="J7834" s="1142" t="str">
        <f t="shared" si="245"/>
        <v>05.19.01.04.006 Binatang Ikan Lain-lain</v>
      </c>
    </row>
    <row r="7835" spans="1:10" x14ac:dyDescent="0.25">
      <c r="A7835" s="1142">
        <v>5</v>
      </c>
      <c r="B7835" s="1142">
        <v>19</v>
      </c>
      <c r="C7835" s="1142">
        <v>1</v>
      </c>
      <c r="D7835" s="1142">
        <v>5</v>
      </c>
      <c r="E7835" s="1142">
        <v>1</v>
      </c>
      <c r="F7835" s="1143" t="str">
        <f t="shared" si="244"/>
        <v>05.19.01.05.001</v>
      </c>
      <c r="G7835" s="1144"/>
      <c r="H7835" s="1142" t="s">
        <v>8130</v>
      </c>
      <c r="J7835" s="1142" t="str">
        <f t="shared" si="245"/>
        <v>05.19.01.05.001 Gajah</v>
      </c>
    </row>
    <row r="7836" spans="1:10" x14ac:dyDescent="0.25">
      <c r="A7836" s="1142">
        <v>5</v>
      </c>
      <c r="B7836" s="1142">
        <v>19</v>
      </c>
      <c r="C7836" s="1142">
        <v>1</v>
      </c>
      <c r="D7836" s="1142">
        <v>5</v>
      </c>
      <c r="E7836" s="1142">
        <v>2</v>
      </c>
      <c r="F7836" s="1143" t="str">
        <f t="shared" si="244"/>
        <v>05.19.01.05.002</v>
      </c>
      <c r="G7836" s="1144"/>
      <c r="H7836" s="1142" t="s">
        <v>8131</v>
      </c>
      <c r="J7836" s="1142" t="str">
        <f t="shared" si="245"/>
        <v>05.19.01.05.002 Badak</v>
      </c>
    </row>
    <row r="7837" spans="1:10" x14ac:dyDescent="0.25">
      <c r="A7837" s="1142">
        <v>5</v>
      </c>
      <c r="B7837" s="1142">
        <v>19</v>
      </c>
      <c r="C7837" s="1142">
        <v>1</v>
      </c>
      <c r="D7837" s="1142">
        <v>5</v>
      </c>
      <c r="E7837" s="1142">
        <v>3</v>
      </c>
      <c r="F7837" s="1143" t="str">
        <f t="shared" si="244"/>
        <v>05.19.01.05.003</v>
      </c>
      <c r="G7837" s="1144"/>
      <c r="H7837" s="1142" t="s">
        <v>8132</v>
      </c>
      <c r="J7837" s="1142" t="str">
        <f t="shared" si="245"/>
        <v>05.19.01.05.003 Jerapah</v>
      </c>
    </row>
    <row r="7838" spans="1:10" x14ac:dyDescent="0.25">
      <c r="A7838" s="1142">
        <v>5</v>
      </c>
      <c r="B7838" s="1142">
        <v>19</v>
      </c>
      <c r="C7838" s="1142">
        <v>1</v>
      </c>
      <c r="D7838" s="1142">
        <v>5</v>
      </c>
      <c r="E7838" s="1142">
        <v>4</v>
      </c>
      <c r="F7838" s="1143" t="str">
        <f t="shared" si="244"/>
        <v>05.19.01.05.004</v>
      </c>
      <c r="G7838" s="1144"/>
      <c r="H7838" s="1142" t="s">
        <v>8133</v>
      </c>
      <c r="J7838" s="1142" t="str">
        <f t="shared" si="245"/>
        <v>05.19.01.05.004 Banteng</v>
      </c>
    </row>
    <row r="7839" spans="1:10" x14ac:dyDescent="0.25">
      <c r="A7839" s="1142">
        <v>5</v>
      </c>
      <c r="B7839" s="1142">
        <v>19</v>
      </c>
      <c r="C7839" s="1142">
        <v>1</v>
      </c>
      <c r="D7839" s="1142">
        <v>5</v>
      </c>
      <c r="E7839" s="1142">
        <v>5</v>
      </c>
      <c r="F7839" s="1143" t="str">
        <f t="shared" si="244"/>
        <v>05.19.01.05.005</v>
      </c>
      <c r="G7839" s="1144"/>
      <c r="H7839" s="1142" t="s">
        <v>8134</v>
      </c>
      <c r="J7839" s="1142" t="str">
        <f t="shared" si="245"/>
        <v>05.19.01.05.005 Zebra</v>
      </c>
    </row>
    <row r="7840" spans="1:10" x14ac:dyDescent="0.25">
      <c r="A7840" s="1142">
        <v>5</v>
      </c>
      <c r="B7840" s="1142">
        <v>19</v>
      </c>
      <c r="C7840" s="1142">
        <v>1</v>
      </c>
      <c r="D7840" s="1142">
        <v>5</v>
      </c>
      <c r="E7840" s="1142">
        <v>6</v>
      </c>
      <c r="F7840" s="1143" t="str">
        <f t="shared" si="244"/>
        <v>05.19.01.05.006</v>
      </c>
      <c r="G7840" s="1144"/>
      <c r="H7840" s="1142" t="s">
        <v>8135</v>
      </c>
      <c r="J7840" s="1142" t="str">
        <f t="shared" si="245"/>
        <v>05.19.01.05.006 Singa</v>
      </c>
    </row>
    <row r="7841" spans="1:10" x14ac:dyDescent="0.25">
      <c r="A7841" s="1142">
        <v>5</v>
      </c>
      <c r="B7841" s="1142">
        <v>19</v>
      </c>
      <c r="C7841" s="1142">
        <v>1</v>
      </c>
      <c r="D7841" s="1142">
        <v>5</v>
      </c>
      <c r="E7841" s="1142">
        <v>7</v>
      </c>
      <c r="F7841" s="1143" t="str">
        <f t="shared" si="244"/>
        <v>05.19.01.05.007</v>
      </c>
      <c r="G7841" s="1144"/>
      <c r="H7841" s="1142" t="s">
        <v>8136</v>
      </c>
      <c r="J7841" s="1142" t="str">
        <f t="shared" si="245"/>
        <v>05.19.01.05.007 Harimau</v>
      </c>
    </row>
    <row r="7842" spans="1:10" x14ac:dyDescent="0.25">
      <c r="A7842" s="1142">
        <v>5</v>
      </c>
      <c r="B7842" s="1142">
        <v>19</v>
      </c>
      <c r="C7842" s="1142">
        <v>1</v>
      </c>
      <c r="D7842" s="1142">
        <v>5</v>
      </c>
      <c r="E7842" s="1142">
        <v>8</v>
      </c>
      <c r="F7842" s="1143" t="str">
        <f t="shared" si="244"/>
        <v>05.19.01.05.008</v>
      </c>
      <c r="G7842" s="1144"/>
      <c r="H7842" s="1142" t="s">
        <v>8137</v>
      </c>
      <c r="J7842" s="1142" t="str">
        <f t="shared" si="245"/>
        <v>05.19.01.05.008 Anoa</v>
      </c>
    </row>
    <row r="7843" spans="1:10" x14ac:dyDescent="0.25">
      <c r="A7843" s="1142">
        <v>5</v>
      </c>
      <c r="B7843" s="1142">
        <v>19</v>
      </c>
      <c r="C7843" s="1142">
        <v>1</v>
      </c>
      <c r="D7843" s="1142">
        <v>5</v>
      </c>
      <c r="E7843" s="1142">
        <v>9</v>
      </c>
      <c r="F7843" s="1143" t="str">
        <f t="shared" si="244"/>
        <v>05.19.01.05.009</v>
      </c>
      <c r="G7843" s="1144"/>
      <c r="H7843" s="1142" t="s">
        <v>8138</v>
      </c>
      <c r="J7843" s="1142" t="str">
        <f t="shared" si="245"/>
        <v>05.19.01.05.009 Babirusa</v>
      </c>
    </row>
    <row r="7844" spans="1:10" x14ac:dyDescent="0.25">
      <c r="A7844" s="1142">
        <v>5</v>
      </c>
      <c r="B7844" s="1142">
        <v>19</v>
      </c>
      <c r="C7844" s="1142">
        <v>1</v>
      </c>
      <c r="D7844" s="1142">
        <v>5</v>
      </c>
      <c r="E7844" s="1142">
        <v>10</v>
      </c>
      <c r="F7844" s="1143" t="str">
        <f t="shared" si="244"/>
        <v>05.19.01.05.010</v>
      </c>
      <c r="G7844" s="1144"/>
      <c r="H7844" s="1142" t="s">
        <v>8139</v>
      </c>
      <c r="J7844" s="1142" t="str">
        <f t="shared" si="245"/>
        <v>05.19.01.05.010 Rusa</v>
      </c>
    </row>
    <row r="7845" spans="1:10" x14ac:dyDescent="0.25">
      <c r="A7845" s="1142">
        <v>5</v>
      </c>
      <c r="B7845" s="1142">
        <v>19</v>
      </c>
      <c r="C7845" s="1142">
        <v>1</v>
      </c>
      <c r="D7845" s="1142">
        <v>5</v>
      </c>
      <c r="E7845" s="1142">
        <v>11</v>
      </c>
      <c r="F7845" s="1143" t="str">
        <f t="shared" si="244"/>
        <v>05.19.01.05.011</v>
      </c>
      <c r="G7845" s="1144"/>
      <c r="H7845" s="1142" t="s">
        <v>8140</v>
      </c>
      <c r="J7845" s="1142" t="str">
        <f t="shared" si="245"/>
        <v>05.19.01.05.011 Tapir</v>
      </c>
    </row>
    <row r="7846" spans="1:10" x14ac:dyDescent="0.25">
      <c r="A7846" s="1142">
        <v>5</v>
      </c>
      <c r="B7846" s="1142">
        <v>19</v>
      </c>
      <c r="C7846" s="1142">
        <v>1</v>
      </c>
      <c r="D7846" s="1142">
        <v>5</v>
      </c>
      <c r="E7846" s="1142">
        <v>12</v>
      </c>
      <c r="F7846" s="1143" t="str">
        <f t="shared" si="244"/>
        <v>05.19.01.05.012</v>
      </c>
      <c r="G7846" s="1144"/>
      <c r="H7846" s="1142" t="s">
        <v>8141</v>
      </c>
      <c r="J7846" s="1142" t="str">
        <f t="shared" si="245"/>
        <v>05.19.01.05.012 Kancil</v>
      </c>
    </row>
    <row r="7847" spans="1:10" x14ac:dyDescent="0.25">
      <c r="A7847" s="1142">
        <v>5</v>
      </c>
      <c r="B7847" s="1142">
        <v>19</v>
      </c>
      <c r="C7847" s="1142">
        <v>1</v>
      </c>
      <c r="D7847" s="1142">
        <v>5</v>
      </c>
      <c r="E7847" s="1142">
        <v>13</v>
      </c>
      <c r="F7847" s="1143" t="str">
        <f t="shared" si="244"/>
        <v>05.19.01.05.013</v>
      </c>
      <c r="G7847" s="1144"/>
      <c r="H7847" s="1142" t="s">
        <v>8142</v>
      </c>
      <c r="J7847" s="1142" t="str">
        <f t="shared" si="245"/>
        <v>05.19.01.05.013 Beruang</v>
      </c>
    </row>
    <row r="7848" spans="1:10" x14ac:dyDescent="0.25">
      <c r="A7848" s="1142">
        <v>5</v>
      </c>
      <c r="B7848" s="1142">
        <v>19</v>
      </c>
      <c r="C7848" s="1142">
        <v>1</v>
      </c>
      <c r="D7848" s="1142">
        <v>5</v>
      </c>
      <c r="E7848" s="1142">
        <v>14</v>
      </c>
      <c r="F7848" s="1143" t="str">
        <f t="shared" si="244"/>
        <v>05.19.01.05.014</v>
      </c>
      <c r="G7848" s="1144"/>
      <c r="H7848" s="1142" t="s">
        <v>8143</v>
      </c>
      <c r="J7848" s="1142" t="str">
        <f t="shared" si="245"/>
        <v>05.19.01.05.014 Onta</v>
      </c>
    </row>
    <row r="7849" spans="1:10" x14ac:dyDescent="0.25">
      <c r="A7849" s="1142">
        <v>5</v>
      </c>
      <c r="B7849" s="1142">
        <v>19</v>
      </c>
      <c r="C7849" s="1142">
        <v>1</v>
      </c>
      <c r="D7849" s="1142">
        <v>5</v>
      </c>
      <c r="E7849" s="1142">
        <v>15</v>
      </c>
      <c r="F7849" s="1143" t="str">
        <f t="shared" si="244"/>
        <v>05.19.01.05.015</v>
      </c>
      <c r="G7849" s="1144"/>
      <c r="H7849" s="1142" t="s">
        <v>8144</v>
      </c>
      <c r="J7849" s="1142" t="str">
        <f t="shared" si="245"/>
        <v>05.19.01.05.015 Bison</v>
      </c>
    </row>
    <row r="7850" spans="1:10" x14ac:dyDescent="0.25">
      <c r="A7850" s="1142">
        <v>5</v>
      </c>
      <c r="B7850" s="1142">
        <v>19</v>
      </c>
      <c r="C7850" s="1142">
        <v>1</v>
      </c>
      <c r="D7850" s="1142">
        <v>5</v>
      </c>
      <c r="E7850" s="1142">
        <v>16</v>
      </c>
      <c r="F7850" s="1143" t="str">
        <f t="shared" si="244"/>
        <v>05.19.01.05.016</v>
      </c>
      <c r="G7850" s="1144"/>
      <c r="H7850" s="1142" t="s">
        <v>8145</v>
      </c>
      <c r="J7850" s="1142" t="str">
        <f t="shared" si="245"/>
        <v>05.19.01.05.016 Keledai</v>
      </c>
    </row>
    <row r="7851" spans="1:10" x14ac:dyDescent="0.25">
      <c r="A7851" s="1142">
        <v>5</v>
      </c>
      <c r="B7851" s="1142">
        <v>19</v>
      </c>
      <c r="C7851" s="1142">
        <v>1</v>
      </c>
      <c r="D7851" s="1142">
        <v>5</v>
      </c>
      <c r="E7851" s="1142">
        <v>17</v>
      </c>
      <c r="F7851" s="1143" t="str">
        <f t="shared" si="244"/>
        <v>05.19.01.05.017</v>
      </c>
      <c r="G7851" s="1144"/>
      <c r="H7851" s="1142" t="s">
        <v>8146</v>
      </c>
      <c r="J7851" s="1142" t="str">
        <f t="shared" si="245"/>
        <v>05.19.01.05.017 Linsang</v>
      </c>
    </row>
    <row r="7852" spans="1:10" x14ac:dyDescent="0.25">
      <c r="A7852" s="1142">
        <v>5</v>
      </c>
      <c r="B7852" s="1142">
        <v>19</v>
      </c>
      <c r="C7852" s="1142">
        <v>1</v>
      </c>
      <c r="D7852" s="1142">
        <v>5</v>
      </c>
      <c r="E7852" s="1142">
        <v>18</v>
      </c>
      <c r="F7852" s="1143" t="str">
        <f t="shared" si="244"/>
        <v>05.19.01.05.018</v>
      </c>
      <c r="G7852" s="1144"/>
      <c r="H7852" s="1142" t="s">
        <v>8147</v>
      </c>
      <c r="J7852" s="1142" t="str">
        <f t="shared" si="245"/>
        <v>05.19.01.05.018 Landak</v>
      </c>
    </row>
    <row r="7853" spans="1:10" x14ac:dyDescent="0.25">
      <c r="A7853" s="1142">
        <v>5</v>
      </c>
      <c r="B7853" s="1142">
        <v>19</v>
      </c>
      <c r="C7853" s="1142">
        <v>1</v>
      </c>
      <c r="D7853" s="1142">
        <v>5</v>
      </c>
      <c r="E7853" s="1142">
        <v>19</v>
      </c>
      <c r="F7853" s="1143" t="str">
        <f t="shared" si="244"/>
        <v>05.19.01.05.019</v>
      </c>
      <c r="G7853" s="1144"/>
      <c r="H7853" s="1142" t="s">
        <v>8148</v>
      </c>
      <c r="J7853" s="1142" t="str">
        <f t="shared" si="245"/>
        <v>05.19.01.05.019 Bangsa Monyet</v>
      </c>
    </row>
    <row r="7854" spans="1:10" x14ac:dyDescent="0.25">
      <c r="A7854" s="1142">
        <v>5</v>
      </c>
      <c r="B7854" s="1142">
        <v>19</v>
      </c>
      <c r="C7854" s="1142">
        <v>1</v>
      </c>
      <c r="D7854" s="1142">
        <v>5</v>
      </c>
      <c r="E7854" s="1142">
        <v>20</v>
      </c>
      <c r="F7854" s="1143" t="str">
        <f t="shared" si="244"/>
        <v>05.19.01.05.020</v>
      </c>
      <c r="G7854" s="1144"/>
      <c r="H7854" s="1142" t="s">
        <v>8149</v>
      </c>
      <c r="J7854" s="1142" t="str">
        <f t="shared" si="245"/>
        <v>05.19.01.05.020 Bangsa Binatang Melata</v>
      </c>
    </row>
    <row r="7855" spans="1:10" x14ac:dyDescent="0.25">
      <c r="A7855" s="1142">
        <v>5</v>
      </c>
      <c r="B7855" s="1142">
        <v>19</v>
      </c>
      <c r="C7855" s="1142">
        <v>1</v>
      </c>
      <c r="D7855" s="1142">
        <v>5</v>
      </c>
      <c r="E7855" s="1142">
        <v>21</v>
      </c>
      <c r="F7855" s="1143" t="str">
        <f t="shared" si="244"/>
        <v>05.19.01.05.021</v>
      </c>
      <c r="G7855" s="1144"/>
      <c r="H7855" s="1142" t="s">
        <v>8150</v>
      </c>
      <c r="J7855" s="1142" t="str">
        <f t="shared" si="245"/>
        <v>05.19.01.05.021 Bangsa Binatang Unggas</v>
      </c>
    </row>
    <row r="7856" spans="1:10" x14ac:dyDescent="0.25">
      <c r="A7856" s="1142">
        <v>5</v>
      </c>
      <c r="B7856" s="1142">
        <v>19</v>
      </c>
      <c r="C7856" s="1142">
        <v>1</v>
      </c>
      <c r="D7856" s="1142">
        <v>5</v>
      </c>
      <c r="E7856" s="1142">
        <v>22</v>
      </c>
      <c r="F7856" s="1143" t="str">
        <f t="shared" si="244"/>
        <v>05.19.01.05.022</v>
      </c>
      <c r="G7856" s="1144"/>
      <c r="H7856" s="1142" t="s">
        <v>8151</v>
      </c>
      <c r="J7856" s="1142" t="str">
        <f t="shared" si="245"/>
        <v>05.19.01.05.022 Hewan Kebun Binatang Lain-lain</v>
      </c>
    </row>
    <row r="7857" spans="1:10" x14ac:dyDescent="0.25">
      <c r="A7857" s="1142">
        <v>5</v>
      </c>
      <c r="B7857" s="1142">
        <v>19</v>
      </c>
      <c r="C7857" s="1142">
        <v>1</v>
      </c>
      <c r="D7857" s="1142">
        <v>6</v>
      </c>
      <c r="E7857" s="1142">
        <v>1</v>
      </c>
      <c r="F7857" s="1143" t="str">
        <f t="shared" si="244"/>
        <v>05.19.01.06.001</v>
      </c>
      <c r="G7857" s="1144"/>
      <c r="H7857" s="1142" t="s">
        <v>8152</v>
      </c>
      <c r="J7857" s="1142" t="str">
        <f t="shared" si="245"/>
        <v>05.19.01.06.001 Anjing Pelacak</v>
      </c>
    </row>
    <row r="7858" spans="1:10" x14ac:dyDescent="0.25">
      <c r="A7858" s="1142">
        <v>5</v>
      </c>
      <c r="B7858" s="1142">
        <v>19</v>
      </c>
      <c r="C7858" s="1142">
        <v>1</v>
      </c>
      <c r="D7858" s="1142">
        <v>6</v>
      </c>
      <c r="E7858" s="1142">
        <v>2</v>
      </c>
      <c r="F7858" s="1143" t="str">
        <f t="shared" si="244"/>
        <v>05.19.01.06.002</v>
      </c>
      <c r="G7858" s="1144"/>
      <c r="H7858" s="1142" t="s">
        <v>8153</v>
      </c>
      <c r="J7858" s="1142" t="str">
        <f t="shared" si="245"/>
        <v>05.19.01.06.002 Anjing Penjaga</v>
      </c>
    </row>
    <row r="7859" spans="1:10" x14ac:dyDescent="0.25">
      <c r="A7859" s="1142">
        <v>5</v>
      </c>
      <c r="B7859" s="1142">
        <v>19</v>
      </c>
      <c r="C7859" s="1142">
        <v>1</v>
      </c>
      <c r="D7859" s="1142">
        <v>6</v>
      </c>
      <c r="E7859" s="1142">
        <v>3</v>
      </c>
      <c r="F7859" s="1143" t="str">
        <f t="shared" si="244"/>
        <v>05.19.01.06.003</v>
      </c>
      <c r="G7859" s="1144"/>
      <c r="H7859" s="1142" t="s">
        <v>8154</v>
      </c>
      <c r="J7859" s="1142" t="str">
        <f t="shared" si="245"/>
        <v>05.19.01.06.003 Hewan Pengamanan Lain-lain</v>
      </c>
    </row>
    <row r="7860" spans="1:10" x14ac:dyDescent="0.25">
      <c r="A7860" s="1142">
        <v>5</v>
      </c>
      <c r="B7860" s="1142">
        <v>19</v>
      </c>
      <c r="C7860" s="1142">
        <v>2</v>
      </c>
      <c r="D7860" s="1142">
        <v>1</v>
      </c>
      <c r="E7860" s="1142">
        <v>1</v>
      </c>
      <c r="F7860" s="1143" t="str">
        <f t="shared" si="244"/>
        <v>05.19.02.01.001</v>
      </c>
      <c r="G7860" s="1144"/>
      <c r="H7860" s="1142" t="s">
        <v>8155</v>
      </c>
      <c r="J7860" s="1142" t="str">
        <f t="shared" si="245"/>
        <v>05.19.02.01.001 Kakao</v>
      </c>
    </row>
    <row r="7861" spans="1:10" x14ac:dyDescent="0.25">
      <c r="A7861" s="1142">
        <v>5</v>
      </c>
      <c r="B7861" s="1142">
        <v>19</v>
      </c>
      <c r="C7861" s="1142">
        <v>2</v>
      </c>
      <c r="D7861" s="1142">
        <v>1</v>
      </c>
      <c r="E7861" s="1142">
        <v>2</v>
      </c>
      <c r="F7861" s="1143" t="str">
        <f t="shared" si="244"/>
        <v>05.19.02.01.002</v>
      </c>
      <c r="G7861" s="1144"/>
      <c r="H7861" s="1142" t="s">
        <v>791</v>
      </c>
      <c r="J7861" s="1142" t="str">
        <f t="shared" si="245"/>
        <v>05.19.02.01.002 Cengkeh</v>
      </c>
    </row>
    <row r="7862" spans="1:10" x14ac:dyDescent="0.25">
      <c r="A7862" s="1142">
        <v>5</v>
      </c>
      <c r="B7862" s="1142">
        <v>19</v>
      </c>
      <c r="C7862" s="1142">
        <v>2</v>
      </c>
      <c r="D7862" s="1142">
        <v>1</v>
      </c>
      <c r="E7862" s="1142">
        <v>3</v>
      </c>
      <c r="F7862" s="1143" t="str">
        <f t="shared" si="244"/>
        <v>05.19.02.01.003</v>
      </c>
      <c r="G7862" s="1144"/>
      <c r="H7862" s="1142" t="s">
        <v>8156</v>
      </c>
      <c r="J7862" s="1142" t="str">
        <f t="shared" si="245"/>
        <v>05.19.02.01.003 Jambu Mete</v>
      </c>
    </row>
    <row r="7863" spans="1:10" x14ac:dyDescent="0.25">
      <c r="A7863" s="1142">
        <v>5</v>
      </c>
      <c r="B7863" s="1142">
        <v>19</v>
      </c>
      <c r="C7863" s="1142">
        <v>2</v>
      </c>
      <c r="D7863" s="1142">
        <v>1</v>
      </c>
      <c r="E7863" s="1142">
        <v>4</v>
      </c>
      <c r="F7863" s="1143" t="str">
        <f t="shared" si="244"/>
        <v>05.19.02.01.004</v>
      </c>
      <c r="G7863" s="1144"/>
      <c r="H7863" s="1142" t="s">
        <v>781</v>
      </c>
      <c r="J7863" s="1142" t="str">
        <f t="shared" si="245"/>
        <v>05.19.02.01.004 Karet</v>
      </c>
    </row>
    <row r="7864" spans="1:10" x14ac:dyDescent="0.25">
      <c r="A7864" s="1142">
        <v>5</v>
      </c>
      <c r="B7864" s="1142">
        <v>19</v>
      </c>
      <c r="C7864" s="1142">
        <v>2</v>
      </c>
      <c r="D7864" s="1142">
        <v>1</v>
      </c>
      <c r="E7864" s="1142">
        <v>5</v>
      </c>
      <c r="F7864" s="1143" t="str">
        <f t="shared" si="244"/>
        <v>05.19.02.01.005</v>
      </c>
      <c r="G7864" s="1144"/>
      <c r="H7864" s="1142" t="s">
        <v>783</v>
      </c>
      <c r="J7864" s="1142" t="str">
        <f t="shared" si="245"/>
        <v>05.19.02.01.005 Kelapa</v>
      </c>
    </row>
    <row r="7865" spans="1:10" x14ac:dyDescent="0.25">
      <c r="A7865" s="1142">
        <v>5</v>
      </c>
      <c r="B7865" s="1142">
        <v>19</v>
      </c>
      <c r="C7865" s="1142">
        <v>2</v>
      </c>
      <c r="D7865" s="1142">
        <v>1</v>
      </c>
      <c r="E7865" s="1142">
        <v>6</v>
      </c>
      <c r="F7865" s="1143" t="str">
        <f t="shared" si="244"/>
        <v>05.19.02.01.006</v>
      </c>
      <c r="G7865" s="1144"/>
      <c r="H7865" s="1142" t="s">
        <v>782</v>
      </c>
      <c r="J7865" s="1142" t="str">
        <f t="shared" si="245"/>
        <v>05.19.02.01.006 Kopi</v>
      </c>
    </row>
    <row r="7866" spans="1:10" x14ac:dyDescent="0.25">
      <c r="A7866" s="1142">
        <v>5</v>
      </c>
      <c r="B7866" s="1142">
        <v>19</v>
      </c>
      <c r="C7866" s="1142">
        <v>2</v>
      </c>
      <c r="D7866" s="1142">
        <v>1</v>
      </c>
      <c r="E7866" s="1142">
        <v>7</v>
      </c>
      <c r="F7866" s="1143" t="str">
        <f t="shared" si="244"/>
        <v>05.19.02.01.007</v>
      </c>
      <c r="G7866" s="1144"/>
      <c r="H7866" s="1142" t="s">
        <v>8157</v>
      </c>
      <c r="J7866" s="1142" t="str">
        <f t="shared" si="245"/>
        <v>05.19.02.01.007 Tanaman Perkebunan Lain-lain</v>
      </c>
    </row>
    <row r="7867" spans="1:10" x14ac:dyDescent="0.25">
      <c r="A7867" s="1142">
        <v>5</v>
      </c>
      <c r="B7867" s="1142">
        <v>19</v>
      </c>
      <c r="C7867" s="1142">
        <v>2</v>
      </c>
      <c r="D7867" s="1142">
        <v>2</v>
      </c>
      <c r="E7867" s="1142">
        <v>1</v>
      </c>
      <c r="F7867" s="1143" t="str">
        <f t="shared" si="244"/>
        <v>05.19.02.02.001</v>
      </c>
      <c r="G7867" s="1144"/>
      <c r="H7867" s="1142" t="s">
        <v>8158</v>
      </c>
      <c r="J7867" s="1142" t="str">
        <f t="shared" si="245"/>
        <v>05.19.02.02.001 Alpukat</v>
      </c>
    </row>
    <row r="7868" spans="1:10" x14ac:dyDescent="0.25">
      <c r="A7868" s="1142">
        <v>5</v>
      </c>
      <c r="B7868" s="1142">
        <v>19</v>
      </c>
      <c r="C7868" s="1142">
        <v>2</v>
      </c>
      <c r="D7868" s="1142">
        <v>2</v>
      </c>
      <c r="E7868" s="1142">
        <v>2</v>
      </c>
      <c r="F7868" s="1143" t="str">
        <f t="shared" si="244"/>
        <v>05.19.02.02.002</v>
      </c>
      <c r="G7868" s="1144"/>
      <c r="H7868" s="1142" t="s">
        <v>777</v>
      </c>
      <c r="J7868" s="1142" t="str">
        <f t="shared" si="245"/>
        <v>05.19.02.02.002 Apel</v>
      </c>
    </row>
    <row r="7869" spans="1:10" x14ac:dyDescent="0.25">
      <c r="A7869" s="1142">
        <v>5</v>
      </c>
      <c r="B7869" s="1142">
        <v>19</v>
      </c>
      <c r="C7869" s="1142">
        <v>2</v>
      </c>
      <c r="D7869" s="1142">
        <v>2</v>
      </c>
      <c r="E7869" s="1142">
        <v>3</v>
      </c>
      <c r="F7869" s="1143" t="str">
        <f t="shared" si="244"/>
        <v>05.19.02.02.003</v>
      </c>
      <c r="G7869" s="1144"/>
      <c r="H7869" s="1142" t="s">
        <v>8159</v>
      </c>
      <c r="J7869" s="1142" t="str">
        <f t="shared" si="245"/>
        <v>05.19.02.02.003 Duku</v>
      </c>
    </row>
    <row r="7870" spans="1:10" x14ac:dyDescent="0.25">
      <c r="A7870" s="1142">
        <v>5</v>
      </c>
      <c r="B7870" s="1142">
        <v>19</v>
      </c>
      <c r="C7870" s="1142">
        <v>2</v>
      </c>
      <c r="D7870" s="1142">
        <v>2</v>
      </c>
      <c r="E7870" s="1142">
        <v>4</v>
      </c>
      <c r="F7870" s="1143" t="str">
        <f t="shared" si="244"/>
        <v>05.19.02.02.004</v>
      </c>
      <c r="G7870" s="1144"/>
      <c r="H7870" s="1142" t="s">
        <v>8160</v>
      </c>
      <c r="J7870" s="1142" t="str">
        <f t="shared" si="245"/>
        <v>05.19.02.02.004 Durian</v>
      </c>
    </row>
    <row r="7871" spans="1:10" x14ac:dyDescent="0.25">
      <c r="A7871" s="1142">
        <v>5</v>
      </c>
      <c r="B7871" s="1142">
        <v>19</v>
      </c>
      <c r="C7871" s="1142">
        <v>2</v>
      </c>
      <c r="D7871" s="1142">
        <v>2</v>
      </c>
      <c r="E7871" s="1142">
        <v>5</v>
      </c>
      <c r="F7871" s="1143" t="str">
        <f t="shared" si="244"/>
        <v>05.19.02.02.005</v>
      </c>
      <c r="G7871" s="1144"/>
      <c r="H7871" s="1142" t="s">
        <v>8161</v>
      </c>
      <c r="J7871" s="1142" t="str">
        <f t="shared" si="245"/>
        <v>05.19.02.02.005 Jambu</v>
      </c>
    </row>
    <row r="7872" spans="1:10" x14ac:dyDescent="0.25">
      <c r="A7872" s="1142">
        <v>5</v>
      </c>
      <c r="B7872" s="1142">
        <v>19</v>
      </c>
      <c r="C7872" s="1142">
        <v>2</v>
      </c>
      <c r="D7872" s="1142">
        <v>2</v>
      </c>
      <c r="E7872" s="1142">
        <v>6</v>
      </c>
      <c r="F7872" s="1143" t="str">
        <f t="shared" si="244"/>
        <v>05.19.02.02.006</v>
      </c>
      <c r="G7872" s="1144"/>
      <c r="H7872" s="1142" t="s">
        <v>779</v>
      </c>
      <c r="J7872" s="1142" t="str">
        <f t="shared" si="245"/>
        <v>05.19.02.02.006 Jeruk</v>
      </c>
    </row>
    <row r="7873" spans="1:10" x14ac:dyDescent="0.25">
      <c r="A7873" s="1142">
        <v>5</v>
      </c>
      <c r="B7873" s="1142">
        <v>19</v>
      </c>
      <c r="C7873" s="1142">
        <v>2</v>
      </c>
      <c r="D7873" s="1142">
        <v>2</v>
      </c>
      <c r="E7873" s="1142">
        <v>7</v>
      </c>
      <c r="F7873" s="1143" t="str">
        <f t="shared" si="244"/>
        <v>05.19.02.02.007</v>
      </c>
      <c r="G7873" s="1144"/>
      <c r="H7873" s="1142" t="s">
        <v>8162</v>
      </c>
      <c r="J7873" s="1142" t="str">
        <f t="shared" si="245"/>
        <v>05.19.02.02.007 Mangga</v>
      </c>
    </row>
    <row r="7874" spans="1:10" x14ac:dyDescent="0.25">
      <c r="A7874" s="1142">
        <v>5</v>
      </c>
      <c r="B7874" s="1142">
        <v>19</v>
      </c>
      <c r="C7874" s="1142">
        <v>2</v>
      </c>
      <c r="D7874" s="1142">
        <v>2</v>
      </c>
      <c r="E7874" s="1142">
        <v>8</v>
      </c>
      <c r="F7874" s="1143" t="str">
        <f t="shared" si="244"/>
        <v>05.19.02.02.008</v>
      </c>
      <c r="G7874" s="1144"/>
      <c r="H7874" s="1142" t="s">
        <v>8163</v>
      </c>
      <c r="J7874" s="1142" t="str">
        <f t="shared" si="245"/>
        <v>05.19.02.02.008 Rambutan</v>
      </c>
    </row>
    <row r="7875" spans="1:10" x14ac:dyDescent="0.25">
      <c r="A7875" s="1142">
        <v>5</v>
      </c>
      <c r="B7875" s="1142">
        <v>19</v>
      </c>
      <c r="C7875" s="1142">
        <v>2</v>
      </c>
      <c r="D7875" s="1142">
        <v>2</v>
      </c>
      <c r="E7875" s="1142">
        <v>9</v>
      </c>
      <c r="F7875" s="1143" t="str">
        <f t="shared" si="244"/>
        <v>05.19.02.02.009</v>
      </c>
      <c r="G7875" s="1144"/>
      <c r="H7875" s="1142" t="s">
        <v>8164</v>
      </c>
      <c r="J7875" s="1142" t="str">
        <f t="shared" si="245"/>
        <v>05.19.02.02.009 Tanaman Holtikultura Lain-lain</v>
      </c>
    </row>
    <row r="7876" spans="1:10" x14ac:dyDescent="0.25">
      <c r="A7876" s="1142">
        <v>6</v>
      </c>
      <c r="B7876" s="1142">
        <v>1</v>
      </c>
      <c r="C7876" s="1142">
        <v>1</v>
      </c>
      <c r="D7876" s="1142">
        <v>1</v>
      </c>
      <c r="E7876" s="1142">
        <v>1</v>
      </c>
      <c r="F7876" s="1143" t="str">
        <f>IF(A7876&lt;&gt;"",RIGHT("0"&amp;A7876,2)&amp;"."&amp;RIGHT("0"&amp;B7876,2)&amp;"."&amp;RIGHT("0"&amp;C7876,2)&amp;"."&amp;RIGHT("0"&amp;D7876,2)&amp;"."&amp;IF(LEN(E7876)&lt;3,RIGHT("00"&amp;E7876,3),E7876),"")</f>
        <v>06.01.01.01.001</v>
      </c>
      <c r="G7876" s="1144"/>
      <c r="H7876" s="1142" t="s">
        <v>199</v>
      </c>
      <c r="J7876" s="1142" t="str">
        <f>F7876&amp;" "&amp;H7876</f>
        <v>06.01.01.01.001 Konstruksi Dalam Pengerjaan</v>
      </c>
    </row>
  </sheetData>
  <dataConsolidate/>
  <pageMargins left="0.71" right="0.34" top="0.75" bottom="1.29" header="0.3" footer="0.3"/>
  <pageSetup paperSize="5" scale="65" orientation="portrait" verticalDpi="18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463"/>
  <sheetViews>
    <sheetView topLeftCell="A10" zoomScale="75" zoomScaleNormal="75" workbookViewId="0">
      <selection activeCell="T238" sqref="T238"/>
    </sheetView>
  </sheetViews>
  <sheetFormatPr defaultRowHeight="15" x14ac:dyDescent="0.25"/>
  <cols>
    <col min="2" max="6" width="5.5703125" customWidth="1"/>
    <col min="8" max="8" width="22.28515625" customWidth="1"/>
    <col min="9" max="9" width="14.85546875" customWidth="1"/>
    <col min="10" max="10" width="15.28515625" customWidth="1"/>
    <col min="11" max="11" width="15.140625" customWidth="1"/>
    <col min="12" max="12" width="14.42578125" customWidth="1"/>
    <col min="18" max="18" width="19.42578125" customWidth="1"/>
    <col min="20" max="20" width="16.85546875" style="1073" bestFit="1" customWidth="1"/>
    <col min="21" max="21" width="12.140625" bestFit="1" customWidth="1"/>
    <col min="258" max="262" width="5.5703125" customWidth="1"/>
    <col min="264" max="264" width="22.28515625" customWidth="1"/>
    <col min="266" max="266" width="10.5703125" customWidth="1"/>
    <col min="274" max="274" width="19.42578125" customWidth="1"/>
    <col min="276" max="276" width="15.7109375" bestFit="1" customWidth="1"/>
    <col min="514" max="518" width="5.5703125" customWidth="1"/>
    <col min="520" max="520" width="22.28515625" customWidth="1"/>
    <col min="522" max="522" width="10.5703125" customWidth="1"/>
    <col min="530" max="530" width="19.42578125" customWidth="1"/>
    <col min="532" max="532" width="15.7109375" bestFit="1" customWidth="1"/>
    <col min="770" max="774" width="5.5703125" customWidth="1"/>
    <col min="776" max="776" width="22.28515625" customWidth="1"/>
    <col min="778" max="778" width="10.5703125" customWidth="1"/>
    <col min="786" max="786" width="19.42578125" customWidth="1"/>
    <col min="788" max="788" width="15.7109375" bestFit="1" customWidth="1"/>
    <col min="1026" max="1030" width="5.5703125" customWidth="1"/>
    <col min="1032" max="1032" width="22.28515625" customWidth="1"/>
    <col min="1034" max="1034" width="10.5703125" customWidth="1"/>
    <col min="1042" max="1042" width="19.42578125" customWidth="1"/>
    <col min="1044" max="1044" width="15.7109375" bestFit="1" customWidth="1"/>
    <col min="1282" max="1286" width="5.5703125" customWidth="1"/>
    <col min="1288" max="1288" width="22.28515625" customWidth="1"/>
    <col min="1290" max="1290" width="10.5703125" customWidth="1"/>
    <col min="1298" max="1298" width="19.42578125" customWidth="1"/>
    <col min="1300" max="1300" width="15.7109375" bestFit="1" customWidth="1"/>
    <col min="1538" max="1542" width="5.5703125" customWidth="1"/>
    <col min="1544" max="1544" width="22.28515625" customWidth="1"/>
    <col min="1546" max="1546" width="10.5703125" customWidth="1"/>
    <col min="1554" max="1554" width="19.42578125" customWidth="1"/>
    <col min="1556" max="1556" width="15.7109375" bestFit="1" customWidth="1"/>
    <col min="1794" max="1798" width="5.5703125" customWidth="1"/>
    <col min="1800" max="1800" width="22.28515625" customWidth="1"/>
    <col min="1802" max="1802" width="10.5703125" customWidth="1"/>
    <col min="1810" max="1810" width="19.42578125" customWidth="1"/>
    <col min="1812" max="1812" width="15.7109375" bestFit="1" customWidth="1"/>
    <col min="2050" max="2054" width="5.5703125" customWidth="1"/>
    <col min="2056" max="2056" width="22.28515625" customWidth="1"/>
    <col min="2058" max="2058" width="10.5703125" customWidth="1"/>
    <col min="2066" max="2066" width="19.42578125" customWidth="1"/>
    <col min="2068" max="2068" width="15.7109375" bestFit="1" customWidth="1"/>
    <col min="2306" max="2310" width="5.5703125" customWidth="1"/>
    <col min="2312" max="2312" width="22.28515625" customWidth="1"/>
    <col min="2314" max="2314" width="10.5703125" customWidth="1"/>
    <col min="2322" max="2322" width="19.42578125" customWidth="1"/>
    <col min="2324" max="2324" width="15.7109375" bestFit="1" customWidth="1"/>
    <col min="2562" max="2566" width="5.5703125" customWidth="1"/>
    <col min="2568" max="2568" width="22.28515625" customWidth="1"/>
    <col min="2570" max="2570" width="10.5703125" customWidth="1"/>
    <col min="2578" max="2578" width="19.42578125" customWidth="1"/>
    <col min="2580" max="2580" width="15.7109375" bestFit="1" customWidth="1"/>
    <col min="2818" max="2822" width="5.5703125" customWidth="1"/>
    <col min="2824" max="2824" width="22.28515625" customWidth="1"/>
    <col min="2826" max="2826" width="10.5703125" customWidth="1"/>
    <col min="2834" max="2834" width="19.42578125" customWidth="1"/>
    <col min="2836" max="2836" width="15.7109375" bestFit="1" customWidth="1"/>
    <col min="3074" max="3078" width="5.5703125" customWidth="1"/>
    <col min="3080" max="3080" width="22.28515625" customWidth="1"/>
    <col min="3082" max="3082" width="10.5703125" customWidth="1"/>
    <col min="3090" max="3090" width="19.42578125" customWidth="1"/>
    <col min="3092" max="3092" width="15.7109375" bestFit="1" customWidth="1"/>
    <col min="3330" max="3334" width="5.5703125" customWidth="1"/>
    <col min="3336" max="3336" width="22.28515625" customWidth="1"/>
    <col min="3338" max="3338" width="10.5703125" customWidth="1"/>
    <col min="3346" max="3346" width="19.42578125" customWidth="1"/>
    <col min="3348" max="3348" width="15.7109375" bestFit="1" customWidth="1"/>
    <col min="3586" max="3590" width="5.5703125" customWidth="1"/>
    <col min="3592" max="3592" width="22.28515625" customWidth="1"/>
    <col min="3594" max="3594" width="10.5703125" customWidth="1"/>
    <col min="3602" max="3602" width="19.42578125" customWidth="1"/>
    <col min="3604" max="3604" width="15.7109375" bestFit="1" customWidth="1"/>
    <col min="3842" max="3846" width="5.5703125" customWidth="1"/>
    <col min="3848" max="3848" width="22.28515625" customWidth="1"/>
    <col min="3850" max="3850" width="10.5703125" customWidth="1"/>
    <col min="3858" max="3858" width="19.42578125" customWidth="1"/>
    <col min="3860" max="3860" width="15.7109375" bestFit="1" customWidth="1"/>
    <col min="4098" max="4102" width="5.5703125" customWidth="1"/>
    <col min="4104" max="4104" width="22.28515625" customWidth="1"/>
    <col min="4106" max="4106" width="10.5703125" customWidth="1"/>
    <col min="4114" max="4114" width="19.42578125" customWidth="1"/>
    <col min="4116" max="4116" width="15.7109375" bestFit="1" customWidth="1"/>
    <col min="4354" max="4358" width="5.5703125" customWidth="1"/>
    <col min="4360" max="4360" width="22.28515625" customWidth="1"/>
    <col min="4362" max="4362" width="10.5703125" customWidth="1"/>
    <col min="4370" max="4370" width="19.42578125" customWidth="1"/>
    <col min="4372" max="4372" width="15.7109375" bestFit="1" customWidth="1"/>
    <col min="4610" max="4614" width="5.5703125" customWidth="1"/>
    <col min="4616" max="4616" width="22.28515625" customWidth="1"/>
    <col min="4618" max="4618" width="10.5703125" customWidth="1"/>
    <col min="4626" max="4626" width="19.42578125" customWidth="1"/>
    <col min="4628" max="4628" width="15.7109375" bestFit="1" customWidth="1"/>
    <col min="4866" max="4870" width="5.5703125" customWidth="1"/>
    <col min="4872" max="4872" width="22.28515625" customWidth="1"/>
    <col min="4874" max="4874" width="10.5703125" customWidth="1"/>
    <col min="4882" max="4882" width="19.42578125" customWidth="1"/>
    <col min="4884" max="4884" width="15.7109375" bestFit="1" customWidth="1"/>
    <col min="5122" max="5126" width="5.5703125" customWidth="1"/>
    <col min="5128" max="5128" width="22.28515625" customWidth="1"/>
    <col min="5130" max="5130" width="10.5703125" customWidth="1"/>
    <col min="5138" max="5138" width="19.42578125" customWidth="1"/>
    <col min="5140" max="5140" width="15.7109375" bestFit="1" customWidth="1"/>
    <col min="5378" max="5382" width="5.5703125" customWidth="1"/>
    <col min="5384" max="5384" width="22.28515625" customWidth="1"/>
    <col min="5386" max="5386" width="10.5703125" customWidth="1"/>
    <col min="5394" max="5394" width="19.42578125" customWidth="1"/>
    <col min="5396" max="5396" width="15.7109375" bestFit="1" customWidth="1"/>
    <col min="5634" max="5638" width="5.5703125" customWidth="1"/>
    <col min="5640" max="5640" width="22.28515625" customWidth="1"/>
    <col min="5642" max="5642" width="10.5703125" customWidth="1"/>
    <col min="5650" max="5650" width="19.42578125" customWidth="1"/>
    <col min="5652" max="5652" width="15.7109375" bestFit="1" customWidth="1"/>
    <col min="5890" max="5894" width="5.5703125" customWidth="1"/>
    <col min="5896" max="5896" width="22.28515625" customWidth="1"/>
    <col min="5898" max="5898" width="10.5703125" customWidth="1"/>
    <col min="5906" max="5906" width="19.42578125" customWidth="1"/>
    <col min="5908" max="5908" width="15.7109375" bestFit="1" customWidth="1"/>
    <col min="6146" max="6150" width="5.5703125" customWidth="1"/>
    <col min="6152" max="6152" width="22.28515625" customWidth="1"/>
    <col min="6154" max="6154" width="10.5703125" customWidth="1"/>
    <col min="6162" max="6162" width="19.42578125" customWidth="1"/>
    <col min="6164" max="6164" width="15.7109375" bestFit="1" customWidth="1"/>
    <col min="6402" max="6406" width="5.5703125" customWidth="1"/>
    <col min="6408" max="6408" width="22.28515625" customWidth="1"/>
    <col min="6410" max="6410" width="10.5703125" customWidth="1"/>
    <col min="6418" max="6418" width="19.42578125" customWidth="1"/>
    <col min="6420" max="6420" width="15.7109375" bestFit="1" customWidth="1"/>
    <col min="6658" max="6662" width="5.5703125" customWidth="1"/>
    <col min="6664" max="6664" width="22.28515625" customWidth="1"/>
    <col min="6666" max="6666" width="10.5703125" customWidth="1"/>
    <col min="6674" max="6674" width="19.42578125" customWidth="1"/>
    <col min="6676" max="6676" width="15.7109375" bestFit="1" customWidth="1"/>
    <col min="6914" max="6918" width="5.5703125" customWidth="1"/>
    <col min="6920" max="6920" width="22.28515625" customWidth="1"/>
    <col min="6922" max="6922" width="10.5703125" customWidth="1"/>
    <col min="6930" max="6930" width="19.42578125" customWidth="1"/>
    <col min="6932" max="6932" width="15.7109375" bestFit="1" customWidth="1"/>
    <col min="7170" max="7174" width="5.5703125" customWidth="1"/>
    <col min="7176" max="7176" width="22.28515625" customWidth="1"/>
    <col min="7178" max="7178" width="10.5703125" customWidth="1"/>
    <col min="7186" max="7186" width="19.42578125" customWidth="1"/>
    <col min="7188" max="7188" width="15.7109375" bestFit="1" customWidth="1"/>
    <col min="7426" max="7430" width="5.5703125" customWidth="1"/>
    <col min="7432" max="7432" width="22.28515625" customWidth="1"/>
    <col min="7434" max="7434" width="10.5703125" customWidth="1"/>
    <col min="7442" max="7442" width="19.42578125" customWidth="1"/>
    <col min="7444" max="7444" width="15.7109375" bestFit="1" customWidth="1"/>
    <col min="7682" max="7686" width="5.5703125" customWidth="1"/>
    <col min="7688" max="7688" width="22.28515625" customWidth="1"/>
    <col min="7690" max="7690" width="10.5703125" customWidth="1"/>
    <col min="7698" max="7698" width="19.42578125" customWidth="1"/>
    <col min="7700" max="7700" width="15.7109375" bestFit="1" customWidth="1"/>
    <col min="7938" max="7942" width="5.5703125" customWidth="1"/>
    <col min="7944" max="7944" width="22.28515625" customWidth="1"/>
    <col min="7946" max="7946" width="10.5703125" customWidth="1"/>
    <col min="7954" max="7954" width="19.42578125" customWidth="1"/>
    <col min="7956" max="7956" width="15.7109375" bestFit="1" customWidth="1"/>
    <col min="8194" max="8198" width="5.5703125" customWidth="1"/>
    <col min="8200" max="8200" width="22.28515625" customWidth="1"/>
    <col min="8202" max="8202" width="10.5703125" customWidth="1"/>
    <col min="8210" max="8210" width="19.42578125" customWidth="1"/>
    <col min="8212" max="8212" width="15.7109375" bestFit="1" customWidth="1"/>
    <col min="8450" max="8454" width="5.5703125" customWidth="1"/>
    <col min="8456" max="8456" width="22.28515625" customWidth="1"/>
    <col min="8458" max="8458" width="10.5703125" customWidth="1"/>
    <col min="8466" max="8466" width="19.42578125" customWidth="1"/>
    <col min="8468" max="8468" width="15.7109375" bestFit="1" customWidth="1"/>
    <col min="8706" max="8710" width="5.5703125" customWidth="1"/>
    <col min="8712" max="8712" width="22.28515625" customWidth="1"/>
    <col min="8714" max="8714" width="10.5703125" customWidth="1"/>
    <col min="8722" max="8722" width="19.42578125" customWidth="1"/>
    <col min="8724" max="8724" width="15.7109375" bestFit="1" customWidth="1"/>
    <col min="8962" max="8966" width="5.5703125" customWidth="1"/>
    <col min="8968" max="8968" width="22.28515625" customWidth="1"/>
    <col min="8970" max="8970" width="10.5703125" customWidth="1"/>
    <col min="8978" max="8978" width="19.42578125" customWidth="1"/>
    <col min="8980" max="8980" width="15.7109375" bestFit="1" customWidth="1"/>
    <col min="9218" max="9222" width="5.5703125" customWidth="1"/>
    <col min="9224" max="9224" width="22.28515625" customWidth="1"/>
    <col min="9226" max="9226" width="10.5703125" customWidth="1"/>
    <col min="9234" max="9234" width="19.42578125" customWidth="1"/>
    <col min="9236" max="9236" width="15.7109375" bestFit="1" customWidth="1"/>
    <col min="9474" max="9478" width="5.5703125" customWidth="1"/>
    <col min="9480" max="9480" width="22.28515625" customWidth="1"/>
    <col min="9482" max="9482" width="10.5703125" customWidth="1"/>
    <col min="9490" max="9490" width="19.42578125" customWidth="1"/>
    <col min="9492" max="9492" width="15.7109375" bestFit="1" customWidth="1"/>
    <col min="9730" max="9734" width="5.5703125" customWidth="1"/>
    <col min="9736" max="9736" width="22.28515625" customWidth="1"/>
    <col min="9738" max="9738" width="10.5703125" customWidth="1"/>
    <col min="9746" max="9746" width="19.42578125" customWidth="1"/>
    <col min="9748" max="9748" width="15.7109375" bestFit="1" customWidth="1"/>
    <col min="9986" max="9990" width="5.5703125" customWidth="1"/>
    <col min="9992" max="9992" width="22.28515625" customWidth="1"/>
    <col min="9994" max="9994" width="10.5703125" customWidth="1"/>
    <col min="10002" max="10002" width="19.42578125" customWidth="1"/>
    <col min="10004" max="10004" width="15.7109375" bestFit="1" customWidth="1"/>
    <col min="10242" max="10246" width="5.5703125" customWidth="1"/>
    <col min="10248" max="10248" width="22.28515625" customWidth="1"/>
    <col min="10250" max="10250" width="10.5703125" customWidth="1"/>
    <col min="10258" max="10258" width="19.42578125" customWidth="1"/>
    <col min="10260" max="10260" width="15.7109375" bestFit="1" customWidth="1"/>
    <col min="10498" max="10502" width="5.5703125" customWidth="1"/>
    <col min="10504" max="10504" width="22.28515625" customWidth="1"/>
    <col min="10506" max="10506" width="10.5703125" customWidth="1"/>
    <col min="10514" max="10514" width="19.42578125" customWidth="1"/>
    <col min="10516" max="10516" width="15.7109375" bestFit="1" customWidth="1"/>
    <col min="10754" max="10758" width="5.5703125" customWidth="1"/>
    <col min="10760" max="10760" width="22.28515625" customWidth="1"/>
    <col min="10762" max="10762" width="10.5703125" customWidth="1"/>
    <col min="10770" max="10770" width="19.42578125" customWidth="1"/>
    <col min="10772" max="10772" width="15.7109375" bestFit="1" customWidth="1"/>
    <col min="11010" max="11014" width="5.5703125" customWidth="1"/>
    <col min="11016" max="11016" width="22.28515625" customWidth="1"/>
    <col min="11018" max="11018" width="10.5703125" customWidth="1"/>
    <col min="11026" max="11026" width="19.42578125" customWidth="1"/>
    <col min="11028" max="11028" width="15.7109375" bestFit="1" customWidth="1"/>
    <col min="11266" max="11270" width="5.5703125" customWidth="1"/>
    <col min="11272" max="11272" width="22.28515625" customWidth="1"/>
    <col min="11274" max="11274" width="10.5703125" customWidth="1"/>
    <col min="11282" max="11282" width="19.42578125" customWidth="1"/>
    <col min="11284" max="11284" width="15.7109375" bestFit="1" customWidth="1"/>
    <col min="11522" max="11526" width="5.5703125" customWidth="1"/>
    <col min="11528" max="11528" width="22.28515625" customWidth="1"/>
    <col min="11530" max="11530" width="10.5703125" customWidth="1"/>
    <col min="11538" max="11538" width="19.42578125" customWidth="1"/>
    <col min="11540" max="11540" width="15.7109375" bestFit="1" customWidth="1"/>
    <col min="11778" max="11782" width="5.5703125" customWidth="1"/>
    <col min="11784" max="11784" width="22.28515625" customWidth="1"/>
    <col min="11786" max="11786" width="10.5703125" customWidth="1"/>
    <col min="11794" max="11794" width="19.42578125" customWidth="1"/>
    <col min="11796" max="11796" width="15.7109375" bestFit="1" customWidth="1"/>
    <col min="12034" max="12038" width="5.5703125" customWidth="1"/>
    <col min="12040" max="12040" width="22.28515625" customWidth="1"/>
    <col min="12042" max="12042" width="10.5703125" customWidth="1"/>
    <col min="12050" max="12050" width="19.42578125" customWidth="1"/>
    <col min="12052" max="12052" width="15.7109375" bestFit="1" customWidth="1"/>
    <col min="12290" max="12294" width="5.5703125" customWidth="1"/>
    <col min="12296" max="12296" width="22.28515625" customWidth="1"/>
    <col min="12298" max="12298" width="10.5703125" customWidth="1"/>
    <col min="12306" max="12306" width="19.42578125" customWidth="1"/>
    <col min="12308" max="12308" width="15.7109375" bestFit="1" customWidth="1"/>
    <col min="12546" max="12550" width="5.5703125" customWidth="1"/>
    <col min="12552" max="12552" width="22.28515625" customWidth="1"/>
    <col min="12554" max="12554" width="10.5703125" customWidth="1"/>
    <col min="12562" max="12562" width="19.42578125" customWidth="1"/>
    <col min="12564" max="12564" width="15.7109375" bestFit="1" customWidth="1"/>
    <col min="12802" max="12806" width="5.5703125" customWidth="1"/>
    <col min="12808" max="12808" width="22.28515625" customWidth="1"/>
    <col min="12810" max="12810" width="10.5703125" customWidth="1"/>
    <col min="12818" max="12818" width="19.42578125" customWidth="1"/>
    <col min="12820" max="12820" width="15.7109375" bestFit="1" customWidth="1"/>
    <col min="13058" max="13062" width="5.5703125" customWidth="1"/>
    <col min="13064" max="13064" width="22.28515625" customWidth="1"/>
    <col min="13066" max="13066" width="10.5703125" customWidth="1"/>
    <col min="13074" max="13074" width="19.42578125" customWidth="1"/>
    <col min="13076" max="13076" width="15.7109375" bestFit="1" customWidth="1"/>
    <col min="13314" max="13318" width="5.5703125" customWidth="1"/>
    <col min="13320" max="13320" width="22.28515625" customWidth="1"/>
    <col min="13322" max="13322" width="10.5703125" customWidth="1"/>
    <col min="13330" max="13330" width="19.42578125" customWidth="1"/>
    <col min="13332" max="13332" width="15.7109375" bestFit="1" customWidth="1"/>
    <col min="13570" max="13574" width="5.5703125" customWidth="1"/>
    <col min="13576" max="13576" width="22.28515625" customWidth="1"/>
    <col min="13578" max="13578" width="10.5703125" customWidth="1"/>
    <col min="13586" max="13586" width="19.42578125" customWidth="1"/>
    <col min="13588" max="13588" width="15.7109375" bestFit="1" customWidth="1"/>
    <col min="13826" max="13830" width="5.5703125" customWidth="1"/>
    <col min="13832" max="13832" width="22.28515625" customWidth="1"/>
    <col min="13834" max="13834" width="10.5703125" customWidth="1"/>
    <col min="13842" max="13842" width="19.42578125" customWidth="1"/>
    <col min="13844" max="13844" width="15.7109375" bestFit="1" customWidth="1"/>
    <col min="14082" max="14086" width="5.5703125" customWidth="1"/>
    <col min="14088" max="14088" width="22.28515625" customWidth="1"/>
    <col min="14090" max="14090" width="10.5703125" customWidth="1"/>
    <col min="14098" max="14098" width="19.42578125" customWidth="1"/>
    <col min="14100" max="14100" width="15.7109375" bestFit="1" customWidth="1"/>
    <col min="14338" max="14342" width="5.5703125" customWidth="1"/>
    <col min="14344" max="14344" width="22.28515625" customWidth="1"/>
    <col min="14346" max="14346" width="10.5703125" customWidth="1"/>
    <col min="14354" max="14354" width="19.42578125" customWidth="1"/>
    <col min="14356" max="14356" width="15.7109375" bestFit="1" customWidth="1"/>
    <col min="14594" max="14598" width="5.5703125" customWidth="1"/>
    <col min="14600" max="14600" width="22.28515625" customWidth="1"/>
    <col min="14602" max="14602" width="10.5703125" customWidth="1"/>
    <col min="14610" max="14610" width="19.42578125" customWidth="1"/>
    <col min="14612" max="14612" width="15.7109375" bestFit="1" customWidth="1"/>
    <col min="14850" max="14854" width="5.5703125" customWidth="1"/>
    <col min="14856" max="14856" width="22.28515625" customWidth="1"/>
    <col min="14858" max="14858" width="10.5703125" customWidth="1"/>
    <col min="14866" max="14866" width="19.42578125" customWidth="1"/>
    <col min="14868" max="14868" width="15.7109375" bestFit="1" customWidth="1"/>
    <col min="15106" max="15110" width="5.5703125" customWidth="1"/>
    <col min="15112" max="15112" width="22.28515625" customWidth="1"/>
    <col min="15114" max="15114" width="10.5703125" customWidth="1"/>
    <col min="15122" max="15122" width="19.42578125" customWidth="1"/>
    <col min="15124" max="15124" width="15.7109375" bestFit="1" customWidth="1"/>
    <col min="15362" max="15366" width="5.5703125" customWidth="1"/>
    <col min="15368" max="15368" width="22.28515625" customWidth="1"/>
    <col min="15370" max="15370" width="10.5703125" customWidth="1"/>
    <col min="15378" max="15378" width="19.42578125" customWidth="1"/>
    <col min="15380" max="15380" width="15.7109375" bestFit="1" customWidth="1"/>
    <col min="15618" max="15622" width="5.5703125" customWidth="1"/>
    <col min="15624" max="15624" width="22.28515625" customWidth="1"/>
    <col min="15626" max="15626" width="10.5703125" customWidth="1"/>
    <col min="15634" max="15634" width="19.42578125" customWidth="1"/>
    <col min="15636" max="15636" width="15.7109375" bestFit="1" customWidth="1"/>
    <col min="15874" max="15878" width="5.5703125" customWidth="1"/>
    <col min="15880" max="15880" width="22.28515625" customWidth="1"/>
    <col min="15882" max="15882" width="10.5703125" customWidth="1"/>
    <col min="15890" max="15890" width="19.42578125" customWidth="1"/>
    <col min="15892" max="15892" width="15.7109375" bestFit="1" customWidth="1"/>
    <col min="16130" max="16134" width="5.5703125" customWidth="1"/>
    <col min="16136" max="16136" width="22.28515625" customWidth="1"/>
    <col min="16138" max="16138" width="10.5703125" customWidth="1"/>
    <col min="16146" max="16146" width="19.42578125" customWidth="1"/>
    <col min="16148" max="16148" width="15.7109375" bestFit="1" customWidth="1"/>
  </cols>
  <sheetData>
    <row r="1" spans="1:20" s="772" customFormat="1" ht="8.25" x14ac:dyDescent="0.15">
      <c r="A1" s="1253"/>
      <c r="B1" s="1253"/>
      <c r="C1" s="1253"/>
      <c r="D1" s="1253"/>
      <c r="E1" s="1253"/>
      <c r="F1" s="1253"/>
      <c r="G1" s="1253"/>
      <c r="H1" s="1253"/>
      <c r="I1" s="1253"/>
      <c r="J1" s="1253"/>
      <c r="K1" s="1253"/>
      <c r="L1" s="1253"/>
      <c r="M1" s="1253"/>
      <c r="N1" s="1253"/>
      <c r="O1" s="1253"/>
      <c r="P1" s="1253"/>
      <c r="Q1" s="771"/>
      <c r="T1" s="773"/>
    </row>
    <row r="2" spans="1:20" s="772" customFormat="1" ht="8.25" x14ac:dyDescent="0.15">
      <c r="A2" s="1253" t="s">
        <v>688</v>
      </c>
      <c r="B2" s="1253"/>
      <c r="C2" s="1253"/>
      <c r="D2" s="1253"/>
      <c r="E2" s="1253"/>
      <c r="F2" s="1253"/>
      <c r="G2" s="1253"/>
      <c r="H2" s="1253"/>
      <c r="I2" s="1253"/>
      <c r="J2" s="1253"/>
      <c r="K2" s="1253"/>
      <c r="L2" s="1253"/>
      <c r="M2" s="1253"/>
      <c r="N2" s="1253"/>
      <c r="O2" s="1253"/>
      <c r="P2" s="1253"/>
      <c r="Q2" s="771"/>
      <c r="T2" s="773"/>
    </row>
    <row r="3" spans="1:20" s="772" customFormat="1" ht="8.25" x14ac:dyDescent="0.15">
      <c r="A3" s="771"/>
      <c r="E3" s="774"/>
      <c r="F3" s="775"/>
      <c r="H3" s="776"/>
      <c r="J3" s="776"/>
      <c r="K3" s="777"/>
      <c r="L3" s="776"/>
      <c r="M3" s="776"/>
      <c r="N3" s="776"/>
      <c r="O3" s="776"/>
      <c r="P3" s="777"/>
      <c r="Q3" s="771"/>
      <c r="R3" s="774"/>
      <c r="T3" s="773"/>
    </row>
    <row r="4" spans="1:20" s="772" customFormat="1" ht="8.25" x14ac:dyDescent="0.15">
      <c r="A4" s="771" t="s">
        <v>689</v>
      </c>
      <c r="D4" s="772" t="s">
        <v>665</v>
      </c>
      <c r="F4" s="778"/>
      <c r="H4" s="775"/>
      <c r="J4" s="775"/>
      <c r="L4" s="775"/>
      <c r="M4" s="775"/>
      <c r="N4" s="775"/>
      <c r="O4" s="775"/>
      <c r="Q4" s="771"/>
      <c r="R4" s="774"/>
      <c r="T4" s="773"/>
    </row>
    <row r="5" spans="1:20" s="772" customFormat="1" ht="8.25" x14ac:dyDescent="0.15">
      <c r="A5" s="771" t="s">
        <v>690</v>
      </c>
      <c r="D5" s="772" t="s">
        <v>691</v>
      </c>
      <c r="F5" s="778"/>
      <c r="H5" s="775"/>
      <c r="J5" s="775"/>
      <c r="L5" s="775"/>
      <c r="M5" s="775"/>
      <c r="N5" s="775"/>
      <c r="O5" s="775"/>
      <c r="Q5" s="771"/>
      <c r="R5" s="774"/>
      <c r="T5" s="773"/>
    </row>
    <row r="6" spans="1:20" s="772" customFormat="1" ht="8.25" x14ac:dyDescent="0.15">
      <c r="A6" s="771" t="s">
        <v>692</v>
      </c>
      <c r="D6" s="774" t="s">
        <v>693</v>
      </c>
      <c r="F6" s="778"/>
      <c r="H6" s="775"/>
      <c r="J6" s="775"/>
      <c r="L6" s="775"/>
      <c r="M6" s="775"/>
      <c r="N6" s="775"/>
      <c r="O6" s="775"/>
      <c r="Q6" s="771"/>
      <c r="R6" s="774"/>
      <c r="T6" s="773"/>
    </row>
    <row r="7" spans="1:20" s="772" customFormat="1" ht="8.25" x14ac:dyDescent="0.15">
      <c r="A7" s="771" t="s">
        <v>694</v>
      </c>
      <c r="D7" s="774" t="s">
        <v>693</v>
      </c>
      <c r="F7" s="778"/>
      <c r="H7" s="775"/>
      <c r="J7" s="775"/>
      <c r="L7" s="775"/>
      <c r="M7" s="775"/>
      <c r="N7" s="775"/>
      <c r="O7" s="775"/>
      <c r="Q7" s="771"/>
      <c r="R7" s="774"/>
      <c r="T7" s="773"/>
    </row>
    <row r="8" spans="1:20" s="772" customFormat="1" ht="8.25" x14ac:dyDescent="0.15">
      <c r="A8" s="771" t="s">
        <v>695</v>
      </c>
      <c r="D8" s="774" t="s">
        <v>696</v>
      </c>
      <c r="F8" s="778"/>
      <c r="H8" s="775"/>
      <c r="J8" s="775"/>
      <c r="L8" s="775"/>
      <c r="M8" s="775"/>
      <c r="N8" s="775"/>
      <c r="O8" s="775"/>
      <c r="Q8" s="771"/>
      <c r="R8" s="774"/>
      <c r="T8" s="773"/>
    </row>
    <row r="10" spans="1:20" s="367" customFormat="1" ht="15" customHeight="1" x14ac:dyDescent="0.25">
      <c r="A10" s="1254" t="s">
        <v>281</v>
      </c>
      <c r="B10" s="1254"/>
      <c r="C10" s="1254"/>
      <c r="D10" s="1254"/>
      <c r="E10" s="1254"/>
      <c r="F10" s="1254"/>
      <c r="G10" s="1254" t="s">
        <v>282</v>
      </c>
      <c r="H10" s="1254"/>
      <c r="I10" s="1254"/>
      <c r="J10" s="1254"/>
      <c r="K10" s="1254"/>
      <c r="L10" s="1255" t="s">
        <v>283</v>
      </c>
      <c r="M10" s="1254" t="s">
        <v>284</v>
      </c>
      <c r="N10" s="1254" t="s">
        <v>285</v>
      </c>
      <c r="O10" s="1254" t="s">
        <v>286</v>
      </c>
      <c r="P10" s="1254" t="s">
        <v>287</v>
      </c>
      <c r="Q10" s="1258" t="s">
        <v>235</v>
      </c>
      <c r="R10" s="1259"/>
      <c r="S10" s="1254" t="s">
        <v>236</v>
      </c>
      <c r="T10" s="779"/>
    </row>
    <row r="11" spans="1:20" s="367" customFormat="1" ht="15" customHeight="1" x14ac:dyDescent="0.25">
      <c r="A11" s="1254"/>
      <c r="B11" s="1254"/>
      <c r="C11" s="1254"/>
      <c r="D11" s="1254"/>
      <c r="E11" s="1254"/>
      <c r="F11" s="1254"/>
      <c r="G11" s="1254"/>
      <c r="H11" s="1254"/>
      <c r="I11" s="1254"/>
      <c r="J11" s="1254"/>
      <c r="K11" s="1254"/>
      <c r="L11" s="1256"/>
      <c r="M11" s="1254"/>
      <c r="N11" s="1254"/>
      <c r="O11" s="1254"/>
      <c r="P11" s="1254"/>
      <c r="Q11" s="1260"/>
      <c r="R11" s="1261"/>
      <c r="S11" s="1254"/>
      <c r="T11" s="779"/>
    </row>
    <row r="12" spans="1:20" s="367" customFormat="1" ht="15" customHeight="1" x14ac:dyDescent="0.25">
      <c r="A12" s="1254" t="s">
        <v>288</v>
      </c>
      <c r="B12" s="1258" t="s">
        <v>289</v>
      </c>
      <c r="C12" s="1263"/>
      <c r="D12" s="1263"/>
      <c r="E12" s="1263"/>
      <c r="F12" s="1259"/>
      <c r="G12" s="1254" t="s">
        <v>290</v>
      </c>
      <c r="H12" s="370" t="s">
        <v>291</v>
      </c>
      <c r="I12" s="1254" t="s">
        <v>292</v>
      </c>
      <c r="J12" s="1254" t="s">
        <v>293</v>
      </c>
      <c r="K12" s="370" t="s">
        <v>294</v>
      </c>
      <c r="L12" s="1256"/>
      <c r="M12" s="1254"/>
      <c r="N12" s="1254"/>
      <c r="O12" s="1254"/>
      <c r="P12" s="1254"/>
      <c r="Q12" s="1254" t="s">
        <v>295</v>
      </c>
      <c r="R12" s="1268" t="s">
        <v>296</v>
      </c>
      <c r="S12" s="1254"/>
      <c r="T12" s="779"/>
    </row>
    <row r="13" spans="1:20" s="367" customFormat="1" x14ac:dyDescent="0.25">
      <c r="A13" s="1254"/>
      <c r="B13" s="1264"/>
      <c r="C13" s="1265"/>
      <c r="D13" s="1265"/>
      <c r="E13" s="1265"/>
      <c r="F13" s="1266"/>
      <c r="G13" s="1254"/>
      <c r="H13" s="371"/>
      <c r="I13" s="1254"/>
      <c r="J13" s="1254"/>
      <c r="K13" s="371"/>
      <c r="L13" s="1256"/>
      <c r="M13" s="1254"/>
      <c r="N13" s="1254"/>
      <c r="O13" s="1254"/>
      <c r="P13" s="1254"/>
      <c r="Q13" s="1254"/>
      <c r="R13" s="1268"/>
      <c r="S13" s="1254"/>
      <c r="T13" s="779"/>
    </row>
    <row r="14" spans="1:20" s="367" customFormat="1" x14ac:dyDescent="0.25">
      <c r="A14" s="1254"/>
      <c r="B14" s="1264"/>
      <c r="C14" s="1265"/>
      <c r="D14" s="1265"/>
      <c r="E14" s="1265"/>
      <c r="F14" s="1266"/>
      <c r="G14" s="1254"/>
      <c r="H14" s="371"/>
      <c r="I14" s="1254"/>
      <c r="J14" s="1254"/>
      <c r="K14" s="371"/>
      <c r="L14" s="1256"/>
      <c r="M14" s="1254"/>
      <c r="N14" s="1254"/>
      <c r="O14" s="1254"/>
      <c r="P14" s="1254"/>
      <c r="Q14" s="1254"/>
      <c r="R14" s="1268"/>
      <c r="S14" s="1254"/>
      <c r="T14" s="779"/>
    </row>
    <row r="15" spans="1:20" s="367" customFormat="1" x14ac:dyDescent="0.25">
      <c r="A15" s="1254"/>
      <c r="B15" s="1260"/>
      <c r="C15" s="1267"/>
      <c r="D15" s="1267"/>
      <c r="E15" s="1267"/>
      <c r="F15" s="1261"/>
      <c r="G15" s="1254"/>
      <c r="H15" s="372"/>
      <c r="I15" s="1254"/>
      <c r="J15" s="1254"/>
      <c r="K15" s="372"/>
      <c r="L15" s="1257"/>
      <c r="M15" s="1254"/>
      <c r="N15" s="1254"/>
      <c r="O15" s="1254"/>
      <c r="P15" s="1254"/>
      <c r="Q15" s="1254"/>
      <c r="R15" s="1268"/>
      <c r="S15" s="1262"/>
      <c r="T15" s="779"/>
    </row>
    <row r="16" spans="1:20" s="367" customFormat="1" x14ac:dyDescent="0.25">
      <c r="A16" s="373">
        <v>1</v>
      </c>
      <c r="B16" s="1276">
        <v>2</v>
      </c>
      <c r="C16" s="1276"/>
      <c r="D16" s="1276"/>
      <c r="E16" s="1276"/>
      <c r="F16" s="1276"/>
      <c r="G16" s="373">
        <v>3</v>
      </c>
      <c r="H16" s="373">
        <v>4</v>
      </c>
      <c r="I16" s="373">
        <v>5</v>
      </c>
      <c r="J16" s="373">
        <v>6</v>
      </c>
      <c r="K16" s="373">
        <v>7</v>
      </c>
      <c r="L16" s="373">
        <v>8</v>
      </c>
      <c r="M16" s="373">
        <v>9</v>
      </c>
      <c r="N16" s="373">
        <v>10</v>
      </c>
      <c r="O16" s="373">
        <v>11</v>
      </c>
      <c r="P16" s="373">
        <v>12</v>
      </c>
      <c r="Q16" s="373">
        <v>13</v>
      </c>
      <c r="R16" s="374">
        <v>14</v>
      </c>
      <c r="S16" s="373">
        <v>15</v>
      </c>
      <c r="T16" s="779"/>
    </row>
    <row r="17" spans="1:20" s="21" customFormat="1" x14ac:dyDescent="0.25">
      <c r="A17" s="375"/>
      <c r="B17" s="375"/>
      <c r="C17" s="375"/>
      <c r="D17" s="375"/>
      <c r="E17" s="375"/>
      <c r="F17" s="376"/>
      <c r="G17" s="377"/>
      <c r="H17" s="378" t="s">
        <v>138</v>
      </c>
      <c r="I17" s="377"/>
      <c r="J17" s="377"/>
      <c r="K17" s="379"/>
      <c r="L17" s="377"/>
      <c r="M17" s="377" t="s">
        <v>138</v>
      </c>
      <c r="N17" s="380"/>
      <c r="O17" s="379"/>
      <c r="P17" s="379"/>
      <c r="Q17" s="379"/>
      <c r="R17" s="379"/>
      <c r="S17" s="382"/>
      <c r="T17" s="780"/>
    </row>
    <row r="18" spans="1:20" s="367" customFormat="1" x14ac:dyDescent="0.25">
      <c r="A18" s="384"/>
      <c r="B18" s="384"/>
      <c r="C18" s="384"/>
      <c r="D18" s="384"/>
      <c r="E18" s="384"/>
      <c r="F18" s="385"/>
      <c r="G18" s="102"/>
      <c r="H18" s="386"/>
      <c r="I18" s="102"/>
      <c r="J18" s="102"/>
      <c r="K18" s="387"/>
      <c r="L18" s="387"/>
      <c r="M18" s="388"/>
      <c r="N18" s="387"/>
      <c r="O18" s="388"/>
      <c r="P18" s="387"/>
      <c r="Q18" s="389"/>
      <c r="R18" s="387"/>
      <c r="S18" s="393"/>
      <c r="T18" s="779"/>
    </row>
    <row r="19" spans="1:20" s="367" customFormat="1" x14ac:dyDescent="0.25">
      <c r="A19" s="384"/>
      <c r="B19" s="384"/>
      <c r="C19" s="384"/>
      <c r="D19" s="384"/>
      <c r="E19" s="384"/>
      <c r="F19" s="385"/>
      <c r="G19" s="102"/>
      <c r="H19" s="386" t="s">
        <v>297</v>
      </c>
      <c r="I19" s="102"/>
      <c r="J19" s="102"/>
      <c r="K19" s="387"/>
      <c r="L19" s="387"/>
      <c r="M19" s="388" t="s">
        <v>297</v>
      </c>
      <c r="N19" s="387"/>
      <c r="O19" s="388"/>
      <c r="P19" s="387"/>
      <c r="Q19" s="389"/>
      <c r="R19" s="387"/>
      <c r="S19" s="393"/>
      <c r="T19" s="779"/>
    </row>
    <row r="20" spans="1:20" s="367" customFormat="1" x14ac:dyDescent="0.25">
      <c r="A20" s="384"/>
      <c r="B20" s="384"/>
      <c r="C20" s="384"/>
      <c r="D20" s="384"/>
      <c r="E20" s="384"/>
      <c r="F20" s="385"/>
      <c r="G20" s="102"/>
      <c r="H20" s="386"/>
      <c r="I20" s="102"/>
      <c r="J20" s="102"/>
      <c r="K20" s="387"/>
      <c r="L20" s="387"/>
      <c r="M20" s="388"/>
      <c r="N20" s="387"/>
      <c r="O20" s="388"/>
      <c r="P20" s="387"/>
      <c r="Q20" s="389"/>
      <c r="R20" s="387"/>
      <c r="S20" s="393"/>
      <c r="T20" s="779"/>
    </row>
    <row r="21" spans="1:20" s="367" customFormat="1" x14ac:dyDescent="0.25">
      <c r="A21" s="384"/>
      <c r="B21" s="384"/>
      <c r="C21" s="384"/>
      <c r="D21" s="384"/>
      <c r="E21" s="384"/>
      <c r="F21" s="385"/>
      <c r="G21" s="102"/>
      <c r="H21" s="386"/>
      <c r="I21" s="102"/>
      <c r="J21" s="102"/>
      <c r="K21" s="387"/>
      <c r="L21" s="387"/>
      <c r="M21" s="388"/>
      <c r="N21" s="387"/>
      <c r="O21" s="388"/>
      <c r="P21" s="387"/>
      <c r="Q21" s="389"/>
      <c r="R21" s="387"/>
      <c r="S21" s="393"/>
      <c r="T21" s="779"/>
    </row>
    <row r="22" spans="1:20" s="367" customFormat="1" x14ac:dyDescent="0.25">
      <c r="A22" s="384"/>
      <c r="B22" s="384"/>
      <c r="C22" s="384"/>
      <c r="D22" s="384"/>
      <c r="E22" s="384"/>
      <c r="F22" s="385"/>
      <c r="G22" s="102"/>
      <c r="H22" s="386"/>
      <c r="I22" s="102"/>
      <c r="J22" s="102"/>
      <c r="K22" s="387"/>
      <c r="L22" s="387"/>
      <c r="M22" s="388"/>
      <c r="N22" s="387"/>
      <c r="O22" s="388"/>
      <c r="P22" s="387"/>
      <c r="Q22" s="389"/>
      <c r="R22" s="387"/>
      <c r="S22" s="393"/>
      <c r="T22" s="779"/>
    </row>
    <row r="23" spans="1:20" s="21" customFormat="1" x14ac:dyDescent="0.25">
      <c r="A23" s="394"/>
      <c r="B23" s="394"/>
      <c r="C23" s="394"/>
      <c r="D23" s="394"/>
      <c r="E23" s="394"/>
      <c r="F23" s="395"/>
      <c r="G23" s="396"/>
      <c r="H23" s="378" t="s">
        <v>8</v>
      </c>
      <c r="I23" s="396"/>
      <c r="J23" s="396"/>
      <c r="K23" s="379"/>
      <c r="L23" s="397"/>
      <c r="M23" s="377"/>
      <c r="N23" s="379"/>
      <c r="O23" s="398"/>
      <c r="P23" s="379"/>
      <c r="Q23" s="399">
        <f>Q24+Q34+Q244+Q250+Q412</f>
        <v>803</v>
      </c>
      <c r="R23" s="399">
        <f>R24+R34+R244+R250+R412</f>
        <v>1617942886</v>
      </c>
      <c r="S23" s="382"/>
      <c r="T23" s="780"/>
    </row>
    <row r="24" spans="1:20" s="367" customFormat="1" x14ac:dyDescent="0.25">
      <c r="A24" s="384"/>
      <c r="B24" s="384"/>
      <c r="C24" s="384"/>
      <c r="D24" s="384"/>
      <c r="E24" s="384"/>
      <c r="F24" s="402"/>
      <c r="G24" s="403" t="str">
        <f>MID(F24,1,2)</f>
        <v/>
      </c>
      <c r="H24" s="404" t="s">
        <v>298</v>
      </c>
      <c r="I24" s="403" t="str">
        <f>MID(F24,7,2)</f>
        <v/>
      </c>
      <c r="J24" s="403" t="str">
        <f>MID(F24,10,2)</f>
        <v/>
      </c>
      <c r="K24" s="387"/>
      <c r="L24" s="405"/>
      <c r="M24" s="406" t="s">
        <v>298</v>
      </c>
      <c r="N24" s="387"/>
      <c r="O24" s="407"/>
      <c r="P24" s="387"/>
      <c r="Q24" s="399">
        <f>SUM(Q25:Q31)</f>
        <v>7</v>
      </c>
      <c r="R24" s="408">
        <f>SUM(R25:R31)</f>
        <v>396342462</v>
      </c>
      <c r="S24" s="393"/>
      <c r="T24" s="779"/>
    </row>
    <row r="25" spans="1:20" s="367" customFormat="1" x14ac:dyDescent="0.25">
      <c r="A25" s="384"/>
      <c r="B25" s="410">
        <v>2</v>
      </c>
      <c r="C25" s="410">
        <v>3</v>
      </c>
      <c r="D25" s="410">
        <v>1</v>
      </c>
      <c r="E25" s="410">
        <v>5</v>
      </c>
      <c r="F25" s="410">
        <v>1</v>
      </c>
      <c r="G25" s="393"/>
      <c r="H25" s="106" t="s">
        <v>299</v>
      </c>
      <c r="I25" s="106" t="s">
        <v>300</v>
      </c>
      <c r="J25" s="106"/>
      <c r="K25" s="411" t="s">
        <v>301</v>
      </c>
      <c r="L25" s="411"/>
      <c r="M25" s="411">
        <v>2007</v>
      </c>
      <c r="N25" s="411" t="s">
        <v>302</v>
      </c>
      <c r="O25" s="411"/>
      <c r="P25" s="411" t="s">
        <v>303</v>
      </c>
      <c r="Q25" s="414">
        <v>1</v>
      </c>
      <c r="R25" s="415">
        <v>147790000</v>
      </c>
      <c r="S25" s="393"/>
      <c r="T25" s="779"/>
    </row>
    <row r="26" spans="1:20" s="367" customFormat="1" x14ac:dyDescent="0.25">
      <c r="A26" s="384"/>
      <c r="B26" s="410">
        <v>2</v>
      </c>
      <c r="C26" s="410">
        <v>3</v>
      </c>
      <c r="D26" s="410">
        <v>1</v>
      </c>
      <c r="E26" s="410">
        <v>5</v>
      </c>
      <c r="F26" s="410">
        <v>1</v>
      </c>
      <c r="G26" s="393"/>
      <c r="H26" s="106" t="s">
        <v>9</v>
      </c>
      <c r="I26" s="106" t="s">
        <v>304</v>
      </c>
      <c r="J26" s="106"/>
      <c r="K26" s="411" t="s">
        <v>301</v>
      </c>
      <c r="L26" s="411"/>
      <c r="M26" s="411">
        <v>1991</v>
      </c>
      <c r="N26" s="411" t="s">
        <v>305</v>
      </c>
      <c r="O26" s="411"/>
      <c r="P26" s="411" t="s">
        <v>303</v>
      </c>
      <c r="Q26" s="414">
        <v>1</v>
      </c>
      <c r="R26" s="415">
        <v>3200000</v>
      </c>
      <c r="S26" s="393"/>
      <c r="T26" s="779"/>
    </row>
    <row r="27" spans="1:20" s="367" customFormat="1" x14ac:dyDescent="0.25">
      <c r="A27" s="384"/>
      <c r="B27" s="410">
        <v>2</v>
      </c>
      <c r="C27" s="410">
        <v>3</v>
      </c>
      <c r="D27" s="410">
        <v>1</v>
      </c>
      <c r="E27" s="410">
        <v>5</v>
      </c>
      <c r="F27" s="410">
        <v>1</v>
      </c>
      <c r="G27" s="393"/>
      <c r="H27" s="106" t="s">
        <v>9</v>
      </c>
      <c r="I27" s="106" t="s">
        <v>304</v>
      </c>
      <c r="J27" s="106"/>
      <c r="K27" s="411" t="s">
        <v>301</v>
      </c>
      <c r="L27" s="411"/>
      <c r="M27" s="411">
        <v>1991</v>
      </c>
      <c r="N27" s="411" t="s">
        <v>305</v>
      </c>
      <c r="O27" s="411"/>
      <c r="P27" s="411" t="s">
        <v>303</v>
      </c>
      <c r="Q27" s="414">
        <v>1</v>
      </c>
      <c r="R27" s="415">
        <v>3200000</v>
      </c>
      <c r="S27" s="393"/>
      <c r="T27" s="779"/>
    </row>
    <row r="28" spans="1:20" s="367" customFormat="1" x14ac:dyDescent="0.25">
      <c r="A28" s="384"/>
      <c r="B28" s="410">
        <v>2</v>
      </c>
      <c r="C28" s="410">
        <v>3</v>
      </c>
      <c r="D28" s="410">
        <v>1</v>
      </c>
      <c r="E28" s="410">
        <v>5</v>
      </c>
      <c r="F28" s="410">
        <v>1</v>
      </c>
      <c r="G28" s="393"/>
      <c r="H28" s="106" t="s">
        <v>9</v>
      </c>
      <c r="I28" s="106" t="s">
        <v>306</v>
      </c>
      <c r="J28" s="106"/>
      <c r="K28" s="411" t="s">
        <v>301</v>
      </c>
      <c r="L28" s="411"/>
      <c r="M28" s="411">
        <v>2006</v>
      </c>
      <c r="N28" s="411"/>
      <c r="O28" s="411"/>
      <c r="P28" s="411" t="s">
        <v>303</v>
      </c>
      <c r="Q28" s="414">
        <v>1</v>
      </c>
      <c r="R28" s="415">
        <v>10800000</v>
      </c>
      <c r="S28" s="393"/>
      <c r="T28" s="779"/>
    </row>
    <row r="29" spans="1:20" s="367" customFormat="1" x14ac:dyDescent="0.25">
      <c r="A29" s="384"/>
      <c r="B29" s="403"/>
      <c r="C29" s="403"/>
      <c r="D29" s="403"/>
      <c r="E29" s="403"/>
      <c r="F29" s="403"/>
      <c r="G29" s="393"/>
      <c r="H29" s="106" t="s">
        <v>9</v>
      </c>
      <c r="I29" s="106" t="s">
        <v>307</v>
      </c>
      <c r="J29" s="106"/>
      <c r="K29" s="411" t="s">
        <v>301</v>
      </c>
      <c r="L29" s="411"/>
      <c r="M29" s="411">
        <v>2007</v>
      </c>
      <c r="N29" s="411" t="s">
        <v>308</v>
      </c>
      <c r="O29" s="411"/>
      <c r="P29" s="411" t="s">
        <v>303</v>
      </c>
      <c r="Q29" s="414">
        <v>1</v>
      </c>
      <c r="R29" s="415">
        <v>13699962</v>
      </c>
      <c r="S29" s="393"/>
      <c r="T29" s="779"/>
    </row>
    <row r="30" spans="1:20" s="427" customFormat="1" x14ac:dyDescent="0.25">
      <c r="A30" s="416"/>
      <c r="B30" s="417"/>
      <c r="C30" s="417"/>
      <c r="D30" s="417"/>
      <c r="E30" s="417"/>
      <c r="F30" s="417"/>
      <c r="G30" s="418"/>
      <c r="H30" s="419" t="s">
        <v>299</v>
      </c>
      <c r="I30" s="419" t="s">
        <v>309</v>
      </c>
      <c r="J30" s="419"/>
      <c r="K30" s="420"/>
      <c r="L30" s="420"/>
      <c r="M30" s="420">
        <v>2014</v>
      </c>
      <c r="N30" s="420"/>
      <c r="O30" s="420"/>
      <c r="P30" s="420" t="s">
        <v>200</v>
      </c>
      <c r="Q30" s="423">
        <v>1</v>
      </c>
      <c r="R30" s="424">
        <v>202610000</v>
      </c>
      <c r="S30" s="418"/>
      <c r="T30" s="781"/>
    </row>
    <row r="31" spans="1:20" s="427" customFormat="1" x14ac:dyDescent="0.25">
      <c r="A31" s="416"/>
      <c r="B31" s="417"/>
      <c r="C31" s="417"/>
      <c r="D31" s="417"/>
      <c r="E31" s="417"/>
      <c r="F31" s="417"/>
      <c r="G31" s="418"/>
      <c r="H31" s="419" t="s">
        <v>9</v>
      </c>
      <c r="I31" s="419" t="s">
        <v>307</v>
      </c>
      <c r="J31" s="419"/>
      <c r="K31" s="420"/>
      <c r="L31" s="420"/>
      <c r="M31" s="420">
        <v>2008</v>
      </c>
      <c r="N31" s="420"/>
      <c r="O31" s="420"/>
      <c r="P31" s="420" t="s">
        <v>200</v>
      </c>
      <c r="Q31" s="423">
        <v>1</v>
      </c>
      <c r="R31" s="424">
        <v>15042500</v>
      </c>
      <c r="S31" s="418"/>
      <c r="T31" s="781"/>
    </row>
    <row r="32" spans="1:20" s="367" customFormat="1" x14ac:dyDescent="0.25">
      <c r="A32" s="384"/>
      <c r="B32" s="403"/>
      <c r="C32" s="403"/>
      <c r="D32" s="403"/>
      <c r="E32" s="403"/>
      <c r="F32" s="403"/>
      <c r="G32" s="393"/>
      <c r="H32" s="106"/>
      <c r="I32" s="106"/>
      <c r="J32" s="106"/>
      <c r="K32" s="411"/>
      <c r="L32" s="411"/>
      <c r="M32" s="411"/>
      <c r="N32" s="411"/>
      <c r="O32" s="411"/>
      <c r="P32" s="411"/>
      <c r="Q32" s="414"/>
      <c r="R32" s="414">
        <f>SUM(R25:R31)</f>
        <v>396342462</v>
      </c>
      <c r="S32" s="393"/>
      <c r="T32" s="779"/>
    </row>
    <row r="33" spans="1:20" s="21" customFormat="1" x14ac:dyDescent="0.25">
      <c r="A33" s="394"/>
      <c r="B33" s="396"/>
      <c r="C33" s="396"/>
      <c r="D33" s="396"/>
      <c r="E33" s="396"/>
      <c r="F33" s="396"/>
      <c r="G33" s="382"/>
      <c r="H33" s="378" t="s">
        <v>310</v>
      </c>
      <c r="I33" s="382"/>
      <c r="J33" s="382"/>
      <c r="K33" s="379"/>
      <c r="L33" s="430"/>
      <c r="M33" s="379"/>
      <c r="N33" s="379"/>
      <c r="O33" s="379"/>
      <c r="P33" s="398"/>
      <c r="Q33" s="433"/>
      <c r="R33" s="433"/>
      <c r="S33" s="382"/>
      <c r="T33" s="780"/>
    </row>
    <row r="34" spans="1:20" s="367" customFormat="1" x14ac:dyDescent="0.25">
      <c r="A34" s="384"/>
      <c r="B34" s="403"/>
      <c r="C34" s="403" t="str">
        <f>MID(A35,4,2)</f>
        <v/>
      </c>
      <c r="D34" s="403" t="str">
        <f>MID(A35,7,2)</f>
        <v/>
      </c>
      <c r="E34" s="403" t="str">
        <f>MID(A35,10,2)</f>
        <v/>
      </c>
      <c r="F34" s="403" t="str">
        <f>MID(A35,13,3)</f>
        <v/>
      </c>
      <c r="G34" s="393"/>
      <c r="H34" s="404" t="s">
        <v>311</v>
      </c>
      <c r="I34" s="393"/>
      <c r="J34" s="393"/>
      <c r="K34" s="387"/>
      <c r="L34" s="405"/>
      <c r="M34" s="387"/>
      <c r="N34" s="407"/>
      <c r="O34" s="387"/>
      <c r="P34" s="387"/>
      <c r="Q34" s="436">
        <f>SUM(Q35:Q233)</f>
        <v>517</v>
      </c>
      <c r="R34" s="436">
        <f>SUM(R35:R240)</f>
        <v>483056045</v>
      </c>
      <c r="S34" s="393"/>
      <c r="T34" s="779"/>
    </row>
    <row r="35" spans="1:20" s="450" customFormat="1" ht="12.75" x14ac:dyDescent="0.2">
      <c r="A35" s="437"/>
      <c r="B35" s="438" t="str">
        <f>MID(A36,1,2)</f>
        <v/>
      </c>
      <c r="C35" s="438" t="str">
        <f>MID(A36,4,2)</f>
        <v/>
      </c>
      <c r="D35" s="438" t="str">
        <f>MID(A36,7,2)</f>
        <v/>
      </c>
      <c r="E35" s="438" t="str">
        <f>MID(A36,10,2)</f>
        <v/>
      </c>
      <c r="F35" s="438" t="str">
        <f>MID(A36,13,3)</f>
        <v/>
      </c>
      <c r="G35" s="439"/>
      <c r="H35" s="782" t="s">
        <v>312</v>
      </c>
      <c r="I35" s="783" t="s">
        <v>313</v>
      </c>
      <c r="J35" s="783" t="s">
        <v>313</v>
      </c>
      <c r="K35" s="783" t="s">
        <v>313</v>
      </c>
      <c r="L35" s="783" t="s">
        <v>314</v>
      </c>
      <c r="M35" s="783">
        <v>2007</v>
      </c>
      <c r="N35" s="783" t="s">
        <v>313</v>
      </c>
      <c r="O35" s="783" t="s">
        <v>315</v>
      </c>
      <c r="P35" s="783" t="s">
        <v>200</v>
      </c>
      <c r="Q35" s="784">
        <v>1</v>
      </c>
      <c r="R35" s="785">
        <v>1100000</v>
      </c>
      <c r="S35" s="439"/>
      <c r="T35" s="786"/>
    </row>
    <row r="36" spans="1:20" s="450" customFormat="1" ht="12.75" x14ac:dyDescent="0.2">
      <c r="A36" s="437"/>
      <c r="B36" s="438" t="str">
        <f>MID(A37,1,2)</f>
        <v/>
      </c>
      <c r="C36" s="438" t="str">
        <f>MID(A37,4,2)</f>
        <v/>
      </c>
      <c r="D36" s="438" t="str">
        <f>MID(A37,7,2)</f>
        <v/>
      </c>
      <c r="E36" s="438" t="str">
        <f>MID(A37,10,2)</f>
        <v/>
      </c>
      <c r="F36" s="438" t="str">
        <f>MID(A37,13,3)</f>
        <v/>
      </c>
      <c r="G36" s="439"/>
      <c r="H36" s="787" t="s">
        <v>316</v>
      </c>
      <c r="I36" s="788" t="s">
        <v>313</v>
      </c>
      <c r="J36" s="788" t="s">
        <v>313</v>
      </c>
      <c r="K36" s="788" t="s">
        <v>313</v>
      </c>
      <c r="L36" s="788" t="s">
        <v>314</v>
      </c>
      <c r="M36" s="788">
        <v>2010</v>
      </c>
      <c r="N36" s="788" t="s">
        <v>313</v>
      </c>
      <c r="O36" s="788" t="s">
        <v>315</v>
      </c>
      <c r="P36" s="788" t="s">
        <v>200</v>
      </c>
      <c r="Q36" s="789">
        <v>1</v>
      </c>
      <c r="R36" s="790">
        <v>1382000</v>
      </c>
      <c r="S36" s="439"/>
      <c r="T36" s="786"/>
    </row>
    <row r="37" spans="1:20" s="450" customFormat="1" ht="12.75" x14ac:dyDescent="0.2">
      <c r="A37" s="437"/>
      <c r="B37" s="438" t="str">
        <f>MID(A38,1,2)</f>
        <v/>
      </c>
      <c r="C37" s="438" t="str">
        <f>MID(A38,4,2)</f>
        <v/>
      </c>
      <c r="D37" s="438" t="str">
        <f>MID(A38,7,2)</f>
        <v/>
      </c>
      <c r="E37" s="438" t="str">
        <f>MID(A38,10,2)</f>
        <v/>
      </c>
      <c r="F37" s="438" t="str">
        <f>MID(A38,13,3)</f>
        <v/>
      </c>
      <c r="G37" s="439"/>
      <c r="H37" s="791" t="s">
        <v>317</v>
      </c>
      <c r="I37" s="792" t="s">
        <v>313</v>
      </c>
      <c r="J37" s="792" t="s">
        <v>313</v>
      </c>
      <c r="K37" s="792" t="s">
        <v>313</v>
      </c>
      <c r="L37" s="792" t="s">
        <v>314</v>
      </c>
      <c r="M37" s="792">
        <v>2010</v>
      </c>
      <c r="N37" s="792" t="s">
        <v>313</v>
      </c>
      <c r="O37" s="792" t="s">
        <v>315</v>
      </c>
      <c r="P37" s="792" t="s">
        <v>200</v>
      </c>
      <c r="Q37" s="793">
        <v>1</v>
      </c>
      <c r="R37" s="794">
        <v>172000</v>
      </c>
      <c r="S37" s="439"/>
      <c r="T37" s="786"/>
    </row>
    <row r="38" spans="1:20" s="450" customFormat="1" ht="12.75" x14ac:dyDescent="0.2">
      <c r="A38" s="437"/>
      <c r="B38" s="438" t="str">
        <f>MID(A39,1,2)</f>
        <v/>
      </c>
      <c r="C38" s="438" t="str">
        <f>MID(A39,4,2)</f>
        <v/>
      </c>
      <c r="D38" s="438" t="str">
        <f>MID(A39,7,2)</f>
        <v/>
      </c>
      <c r="E38" s="438" t="str">
        <f>MID(A39,10,2)</f>
        <v/>
      </c>
      <c r="F38" s="438" t="str">
        <f>MID(A39,13,3)</f>
        <v/>
      </c>
      <c r="G38" s="439"/>
      <c r="H38" s="791" t="s">
        <v>318</v>
      </c>
      <c r="I38" s="792" t="s">
        <v>313</v>
      </c>
      <c r="J38" s="792" t="s">
        <v>313</v>
      </c>
      <c r="K38" s="792" t="s">
        <v>313</v>
      </c>
      <c r="L38" s="792" t="s">
        <v>314</v>
      </c>
      <c r="M38" s="792">
        <v>2010</v>
      </c>
      <c r="N38" s="792" t="s">
        <v>313</v>
      </c>
      <c r="O38" s="792" t="s">
        <v>315</v>
      </c>
      <c r="P38" s="792" t="s">
        <v>200</v>
      </c>
      <c r="Q38" s="793">
        <v>1</v>
      </c>
      <c r="R38" s="794">
        <v>410000</v>
      </c>
      <c r="S38" s="439"/>
      <c r="T38" s="786"/>
    </row>
    <row r="39" spans="1:20" s="450" customFormat="1" ht="12.75" x14ac:dyDescent="0.2">
      <c r="A39" s="437"/>
      <c r="B39" s="438" t="s">
        <v>242</v>
      </c>
      <c r="C39" s="438" t="s">
        <v>250</v>
      </c>
      <c r="D39" s="438" t="s">
        <v>242</v>
      </c>
      <c r="E39" s="438" t="s">
        <v>241</v>
      </c>
      <c r="F39" s="438" t="s">
        <v>326</v>
      </c>
      <c r="G39" s="439"/>
      <c r="H39" s="791" t="s">
        <v>319</v>
      </c>
      <c r="I39" s="792" t="s">
        <v>313</v>
      </c>
      <c r="J39" s="792" t="s">
        <v>313</v>
      </c>
      <c r="K39" s="792" t="s">
        <v>313</v>
      </c>
      <c r="L39" s="792" t="s">
        <v>314</v>
      </c>
      <c r="M39" s="792">
        <v>2010</v>
      </c>
      <c r="N39" s="792" t="s">
        <v>313</v>
      </c>
      <c r="O39" s="792" t="s">
        <v>315</v>
      </c>
      <c r="P39" s="792" t="s">
        <v>200</v>
      </c>
      <c r="Q39" s="793">
        <v>1</v>
      </c>
      <c r="R39" s="794">
        <v>2596000</v>
      </c>
      <c r="S39" s="439"/>
      <c r="T39" s="786"/>
    </row>
    <row r="40" spans="1:20" s="450" customFormat="1" ht="12.75" x14ac:dyDescent="0.2">
      <c r="A40" s="437"/>
      <c r="B40" s="438" t="s">
        <v>242</v>
      </c>
      <c r="C40" s="438" t="s">
        <v>250</v>
      </c>
      <c r="D40" s="438" t="s">
        <v>242</v>
      </c>
      <c r="E40" s="438" t="s">
        <v>241</v>
      </c>
      <c r="F40" s="438" t="s">
        <v>326</v>
      </c>
      <c r="G40" s="439"/>
      <c r="H40" s="795" t="s">
        <v>321</v>
      </c>
      <c r="I40" s="796" t="s">
        <v>313</v>
      </c>
      <c r="J40" s="796" t="s">
        <v>313</v>
      </c>
      <c r="K40" s="796" t="s">
        <v>313</v>
      </c>
      <c r="L40" s="796" t="s">
        <v>314</v>
      </c>
      <c r="M40" s="796">
        <v>2011</v>
      </c>
      <c r="N40" s="796" t="s">
        <v>313</v>
      </c>
      <c r="O40" s="796" t="s">
        <v>315</v>
      </c>
      <c r="P40" s="796" t="s">
        <v>200</v>
      </c>
      <c r="Q40" s="797">
        <v>1</v>
      </c>
      <c r="R40" s="798">
        <v>2000000</v>
      </c>
      <c r="S40" s="439"/>
      <c r="T40" s="786"/>
    </row>
    <row r="41" spans="1:20" s="450" customFormat="1" ht="12.75" x14ac:dyDescent="0.2">
      <c r="A41" s="437"/>
      <c r="B41" s="438" t="str">
        <f>MID(A42,1,2)</f>
        <v/>
      </c>
      <c r="C41" s="438" t="str">
        <f>MID(A42,4,2)</f>
        <v/>
      </c>
      <c r="D41" s="438" t="str">
        <f>MID(A42,7,2)</f>
        <v/>
      </c>
      <c r="E41" s="438" t="str">
        <f>MID(A42,10,2)</f>
        <v/>
      </c>
      <c r="F41" s="438" t="str">
        <f>MID(A42,13,3)</f>
        <v/>
      </c>
      <c r="G41" s="439"/>
      <c r="H41" s="799" t="s">
        <v>322</v>
      </c>
      <c r="I41" s="800" t="s">
        <v>313</v>
      </c>
      <c r="J41" s="800" t="s">
        <v>313</v>
      </c>
      <c r="K41" s="800" t="s">
        <v>313</v>
      </c>
      <c r="L41" s="800" t="s">
        <v>314</v>
      </c>
      <c r="M41" s="800">
        <v>2011</v>
      </c>
      <c r="N41" s="800" t="s">
        <v>313</v>
      </c>
      <c r="O41" s="800" t="s">
        <v>315</v>
      </c>
      <c r="P41" s="800" t="s">
        <v>200</v>
      </c>
      <c r="Q41" s="801">
        <v>1</v>
      </c>
      <c r="R41" s="802">
        <v>900000</v>
      </c>
      <c r="S41" s="439"/>
      <c r="T41" s="786"/>
    </row>
    <row r="42" spans="1:20" s="450" customFormat="1" ht="12.75" x14ac:dyDescent="0.2">
      <c r="A42" s="437"/>
      <c r="B42" s="438" t="s">
        <v>242</v>
      </c>
      <c r="C42" s="438" t="s">
        <v>250</v>
      </c>
      <c r="D42" s="438" t="s">
        <v>244</v>
      </c>
      <c r="E42" s="438" t="s">
        <v>246</v>
      </c>
      <c r="F42" s="438" t="s">
        <v>328</v>
      </c>
      <c r="G42" s="439"/>
      <c r="H42" s="787" t="s">
        <v>323</v>
      </c>
      <c r="I42" s="788" t="s">
        <v>313</v>
      </c>
      <c r="J42" s="788" t="s">
        <v>313</v>
      </c>
      <c r="K42" s="788" t="s">
        <v>313</v>
      </c>
      <c r="L42" s="788" t="s">
        <v>314</v>
      </c>
      <c r="M42" s="788">
        <v>2011</v>
      </c>
      <c r="N42" s="788" t="s">
        <v>313</v>
      </c>
      <c r="O42" s="788" t="s">
        <v>315</v>
      </c>
      <c r="P42" s="788" t="s">
        <v>200</v>
      </c>
      <c r="Q42" s="789">
        <v>1</v>
      </c>
      <c r="R42" s="790">
        <v>950000</v>
      </c>
      <c r="S42" s="439"/>
      <c r="T42" s="786"/>
    </row>
    <row r="43" spans="1:20" s="450" customFormat="1" ht="12.75" x14ac:dyDescent="0.2">
      <c r="A43" s="437"/>
      <c r="B43" s="438" t="s">
        <v>242</v>
      </c>
      <c r="C43" s="438" t="s">
        <v>250</v>
      </c>
      <c r="D43" s="438" t="s">
        <v>242</v>
      </c>
      <c r="E43" s="438" t="s">
        <v>241</v>
      </c>
      <c r="F43" s="438" t="s">
        <v>326</v>
      </c>
      <c r="G43" s="439"/>
      <c r="H43" s="803" t="s">
        <v>21</v>
      </c>
      <c r="I43" s="804" t="s">
        <v>313</v>
      </c>
      <c r="J43" s="804" t="s">
        <v>313</v>
      </c>
      <c r="K43" s="804" t="s">
        <v>313</v>
      </c>
      <c r="L43" s="804" t="s">
        <v>314</v>
      </c>
      <c r="M43" s="804">
        <v>2011</v>
      </c>
      <c r="N43" s="804" t="s">
        <v>313</v>
      </c>
      <c r="O43" s="804" t="s">
        <v>315</v>
      </c>
      <c r="P43" s="804" t="s">
        <v>200</v>
      </c>
      <c r="Q43" s="805">
        <v>1</v>
      </c>
      <c r="R43" s="806">
        <v>650000</v>
      </c>
      <c r="S43" s="439"/>
      <c r="T43" s="786"/>
    </row>
    <row r="44" spans="1:20" s="450" customFormat="1" ht="12.75" x14ac:dyDescent="0.2">
      <c r="A44" s="437"/>
      <c r="B44" s="438" t="str">
        <f>MID(A45,1,2)</f>
        <v/>
      </c>
      <c r="C44" s="438" t="str">
        <f>MID(A45,4,2)</f>
        <v/>
      </c>
      <c r="D44" s="438" t="str">
        <f>MID(A45,7,2)</f>
        <v/>
      </c>
      <c r="E44" s="438" t="str">
        <f>MID(A45,10,2)</f>
        <v/>
      </c>
      <c r="F44" s="438" t="str">
        <f>MID(A45,13,3)</f>
        <v/>
      </c>
      <c r="G44" s="439"/>
      <c r="H44" s="807" t="s">
        <v>324</v>
      </c>
      <c r="I44" s="808" t="s">
        <v>313</v>
      </c>
      <c r="J44" s="808" t="s">
        <v>313</v>
      </c>
      <c r="K44" s="808" t="s">
        <v>313</v>
      </c>
      <c r="L44" s="808" t="s">
        <v>314</v>
      </c>
      <c r="M44" s="808">
        <v>2011</v>
      </c>
      <c r="N44" s="808" t="s">
        <v>313</v>
      </c>
      <c r="O44" s="808" t="s">
        <v>315</v>
      </c>
      <c r="P44" s="808" t="s">
        <v>200</v>
      </c>
      <c r="Q44" s="809">
        <v>1</v>
      </c>
      <c r="R44" s="810">
        <v>215000</v>
      </c>
      <c r="S44" s="439"/>
      <c r="T44" s="786"/>
    </row>
    <row r="45" spans="1:20" s="450" customFormat="1" ht="12.75" x14ac:dyDescent="0.2">
      <c r="A45" s="437"/>
      <c r="B45" s="438" t="s">
        <v>242</v>
      </c>
      <c r="C45" s="438" t="s">
        <v>250</v>
      </c>
      <c r="D45" s="438" t="s">
        <v>244</v>
      </c>
      <c r="E45" s="438" t="s">
        <v>246</v>
      </c>
      <c r="F45" s="438" t="s">
        <v>328</v>
      </c>
      <c r="G45" s="439"/>
      <c r="H45" s="799" t="s">
        <v>15</v>
      </c>
      <c r="I45" s="800" t="s">
        <v>313</v>
      </c>
      <c r="J45" s="800" t="s">
        <v>313</v>
      </c>
      <c r="K45" s="800" t="s">
        <v>325</v>
      </c>
      <c r="L45" s="800" t="s">
        <v>314</v>
      </c>
      <c r="M45" s="800">
        <v>2012</v>
      </c>
      <c r="N45" s="800" t="s">
        <v>313</v>
      </c>
      <c r="O45" s="800" t="s">
        <v>315</v>
      </c>
      <c r="P45" s="800" t="s">
        <v>200</v>
      </c>
      <c r="Q45" s="801">
        <v>1</v>
      </c>
      <c r="R45" s="802">
        <v>250000</v>
      </c>
      <c r="S45" s="439"/>
      <c r="T45" s="786"/>
    </row>
    <row r="46" spans="1:20" s="450" customFormat="1" ht="12.75" x14ac:dyDescent="0.2">
      <c r="A46" s="437"/>
      <c r="B46" s="438" t="s">
        <v>242</v>
      </c>
      <c r="C46" s="438" t="s">
        <v>250</v>
      </c>
      <c r="D46" s="438" t="s">
        <v>242</v>
      </c>
      <c r="E46" s="438" t="s">
        <v>241</v>
      </c>
      <c r="F46" s="438" t="s">
        <v>326</v>
      </c>
      <c r="G46" s="439"/>
      <c r="H46" s="787" t="s">
        <v>323</v>
      </c>
      <c r="I46" s="788" t="s">
        <v>313</v>
      </c>
      <c r="J46" s="788" t="s">
        <v>313</v>
      </c>
      <c r="K46" s="788" t="s">
        <v>301</v>
      </c>
      <c r="L46" s="788" t="s">
        <v>314</v>
      </c>
      <c r="M46" s="788">
        <v>2012</v>
      </c>
      <c r="N46" s="788" t="s">
        <v>313</v>
      </c>
      <c r="O46" s="788" t="s">
        <v>315</v>
      </c>
      <c r="P46" s="788" t="s">
        <v>200</v>
      </c>
      <c r="Q46" s="789">
        <v>1</v>
      </c>
      <c r="R46" s="790">
        <v>495600</v>
      </c>
      <c r="S46" s="439"/>
      <c r="T46" s="786"/>
    </row>
    <row r="47" spans="1:20" s="450" customFormat="1" ht="12.75" x14ac:dyDescent="0.2">
      <c r="A47" s="437"/>
      <c r="B47" s="438" t="str">
        <f>MID(A48,1,2)</f>
        <v/>
      </c>
      <c r="C47" s="438" t="str">
        <f>MID(A48,4,2)</f>
        <v/>
      </c>
      <c r="D47" s="438" t="str">
        <f>MID(A48,7,2)</f>
        <v/>
      </c>
      <c r="E47" s="438" t="str">
        <f>MID(A48,10,2)</f>
        <v/>
      </c>
      <c r="F47" s="438" t="str">
        <f>MID(A48,13,3)</f>
        <v/>
      </c>
      <c r="G47" s="439"/>
      <c r="H47" s="791" t="s">
        <v>324</v>
      </c>
      <c r="I47" s="792" t="s">
        <v>313</v>
      </c>
      <c r="J47" s="792" t="s">
        <v>313</v>
      </c>
      <c r="K47" s="792" t="s">
        <v>327</v>
      </c>
      <c r="L47" s="792" t="s">
        <v>314</v>
      </c>
      <c r="M47" s="792">
        <v>2012</v>
      </c>
      <c r="N47" s="792" t="s">
        <v>313</v>
      </c>
      <c r="O47" s="792" t="s">
        <v>315</v>
      </c>
      <c r="P47" s="792" t="s">
        <v>200</v>
      </c>
      <c r="Q47" s="793">
        <v>1</v>
      </c>
      <c r="R47" s="794">
        <v>535500</v>
      </c>
      <c r="S47" s="439"/>
      <c r="T47" s="786"/>
    </row>
    <row r="48" spans="1:20" s="450" customFormat="1" ht="12.75" x14ac:dyDescent="0.2">
      <c r="A48" s="437"/>
      <c r="B48" s="438" t="s">
        <v>242</v>
      </c>
      <c r="C48" s="438" t="s">
        <v>250</v>
      </c>
      <c r="D48" s="438" t="s">
        <v>244</v>
      </c>
      <c r="E48" s="438" t="s">
        <v>246</v>
      </c>
      <c r="F48" s="438" t="s">
        <v>328</v>
      </c>
      <c r="G48" s="439"/>
      <c r="H48" s="811" t="s">
        <v>329</v>
      </c>
      <c r="I48" s="812">
        <v>1</v>
      </c>
      <c r="J48" s="792" t="s">
        <v>313</v>
      </c>
      <c r="K48" s="792"/>
      <c r="L48" s="792" t="s">
        <v>314</v>
      </c>
      <c r="M48" s="792">
        <v>2013</v>
      </c>
      <c r="N48" s="792" t="s">
        <v>313</v>
      </c>
      <c r="O48" s="792" t="s">
        <v>315</v>
      </c>
      <c r="P48" s="792" t="s">
        <v>200</v>
      </c>
      <c r="Q48" s="793">
        <v>1</v>
      </c>
      <c r="R48" s="794">
        <v>1465000</v>
      </c>
      <c r="S48" s="439"/>
      <c r="T48" s="786"/>
    </row>
    <row r="49" spans="1:20" s="450" customFormat="1" ht="12.75" x14ac:dyDescent="0.2">
      <c r="A49" s="437"/>
      <c r="B49" s="438" t="s">
        <v>242</v>
      </c>
      <c r="C49" s="438" t="s">
        <v>250</v>
      </c>
      <c r="D49" s="438" t="s">
        <v>244</v>
      </c>
      <c r="E49" s="438" t="s">
        <v>246</v>
      </c>
      <c r="F49" s="438" t="s">
        <v>328</v>
      </c>
      <c r="G49" s="439"/>
      <c r="H49" s="813" t="s">
        <v>330</v>
      </c>
      <c r="I49" s="814">
        <v>6</v>
      </c>
      <c r="J49" s="815" t="s">
        <v>313</v>
      </c>
      <c r="K49" s="815"/>
      <c r="L49" s="815" t="s">
        <v>314</v>
      </c>
      <c r="M49" s="815">
        <v>2013</v>
      </c>
      <c r="N49" s="815" t="s">
        <v>313</v>
      </c>
      <c r="O49" s="815" t="s">
        <v>331</v>
      </c>
      <c r="P49" s="815" t="s">
        <v>200</v>
      </c>
      <c r="Q49" s="816">
        <v>6</v>
      </c>
      <c r="R49" s="817">
        <v>3914550</v>
      </c>
      <c r="S49" s="439"/>
      <c r="T49" s="786"/>
    </row>
    <row r="50" spans="1:20" s="450" customFormat="1" ht="12.75" x14ac:dyDescent="0.2">
      <c r="A50" s="437"/>
      <c r="B50" s="438" t="s">
        <v>242</v>
      </c>
      <c r="C50" s="438" t="s">
        <v>250</v>
      </c>
      <c r="D50" s="438" t="s">
        <v>244</v>
      </c>
      <c r="E50" s="438" t="s">
        <v>246</v>
      </c>
      <c r="F50" s="438" t="s">
        <v>328</v>
      </c>
      <c r="G50" s="439"/>
      <c r="H50" s="818" t="s">
        <v>332</v>
      </c>
      <c r="I50" s="819">
        <v>4</v>
      </c>
      <c r="J50" s="820" t="s">
        <v>313</v>
      </c>
      <c r="K50" s="820"/>
      <c r="L50" s="820" t="s">
        <v>314</v>
      </c>
      <c r="M50" s="820">
        <v>2013</v>
      </c>
      <c r="N50" s="820" t="s">
        <v>313</v>
      </c>
      <c r="O50" s="820" t="s">
        <v>315</v>
      </c>
      <c r="P50" s="820" t="s">
        <v>200</v>
      </c>
      <c r="Q50" s="821">
        <v>4</v>
      </c>
      <c r="R50" s="822">
        <v>900000</v>
      </c>
      <c r="S50" s="439"/>
      <c r="T50" s="786"/>
    </row>
    <row r="51" spans="1:20" s="483" customFormat="1" ht="12.75" x14ac:dyDescent="0.2">
      <c r="A51" s="470"/>
      <c r="B51" s="438" t="s">
        <v>242</v>
      </c>
      <c r="C51" s="438" t="s">
        <v>250</v>
      </c>
      <c r="D51" s="438" t="s">
        <v>244</v>
      </c>
      <c r="E51" s="438" t="s">
        <v>246</v>
      </c>
      <c r="F51" s="438" t="s">
        <v>328</v>
      </c>
      <c r="G51" s="472"/>
      <c r="H51" s="823" t="s">
        <v>31</v>
      </c>
      <c r="I51" s="824" t="s">
        <v>313</v>
      </c>
      <c r="J51" s="824" t="s">
        <v>313</v>
      </c>
      <c r="K51" s="824" t="s">
        <v>333</v>
      </c>
      <c r="L51" s="824" t="s">
        <v>314</v>
      </c>
      <c r="M51" s="824">
        <v>2007</v>
      </c>
      <c r="N51" s="824" t="s">
        <v>313</v>
      </c>
      <c r="O51" s="824" t="s">
        <v>315</v>
      </c>
      <c r="P51" s="824" t="s">
        <v>200</v>
      </c>
      <c r="Q51" s="825">
        <v>1</v>
      </c>
      <c r="R51" s="826">
        <v>16585715</v>
      </c>
      <c r="S51" s="472"/>
      <c r="T51" s="827"/>
    </row>
    <row r="52" spans="1:20" s="450" customFormat="1" ht="12.75" x14ac:dyDescent="0.2">
      <c r="A52" s="437"/>
      <c r="B52" s="438" t="str">
        <f>MID(A53,1,2)</f>
        <v/>
      </c>
      <c r="C52" s="438" t="str">
        <f>MID(A53,4,2)</f>
        <v/>
      </c>
      <c r="D52" s="438" t="str">
        <f>MID(A53,7,2)</f>
        <v/>
      </c>
      <c r="E52" s="438" t="str">
        <f>MID(A53,10,2)</f>
        <v/>
      </c>
      <c r="F52" s="438" t="str">
        <f>MID(A53,13,3)</f>
        <v/>
      </c>
      <c r="G52" s="439"/>
      <c r="H52" s="828" t="s">
        <v>335</v>
      </c>
      <c r="I52" s="829" t="s">
        <v>313</v>
      </c>
      <c r="J52" s="829" t="s">
        <v>313</v>
      </c>
      <c r="K52" s="829" t="s">
        <v>327</v>
      </c>
      <c r="L52" s="829" t="s">
        <v>314</v>
      </c>
      <c r="M52" s="829">
        <v>2010</v>
      </c>
      <c r="N52" s="829" t="s">
        <v>313</v>
      </c>
      <c r="O52" s="829" t="s">
        <v>315</v>
      </c>
      <c r="P52" s="829" t="s">
        <v>200</v>
      </c>
      <c r="Q52" s="830">
        <v>1</v>
      </c>
      <c r="R52" s="831">
        <v>700000</v>
      </c>
      <c r="S52" s="439"/>
      <c r="T52" s="786"/>
    </row>
    <row r="53" spans="1:20" s="450" customFormat="1" ht="12.75" x14ac:dyDescent="0.2">
      <c r="A53" s="437"/>
      <c r="B53" s="485">
        <v>2</v>
      </c>
      <c r="C53" s="485">
        <v>6</v>
      </c>
      <c r="D53" s="485">
        <v>2</v>
      </c>
      <c r="E53" s="485">
        <v>1</v>
      </c>
      <c r="F53" s="485">
        <v>10</v>
      </c>
      <c r="G53" s="439"/>
      <c r="H53" s="832" t="s">
        <v>336</v>
      </c>
      <c r="I53" s="833" t="s">
        <v>313</v>
      </c>
      <c r="J53" s="833" t="s">
        <v>313</v>
      </c>
      <c r="K53" s="833" t="s">
        <v>327</v>
      </c>
      <c r="L53" s="833" t="s">
        <v>314</v>
      </c>
      <c r="M53" s="833">
        <v>2010</v>
      </c>
      <c r="N53" s="833" t="s">
        <v>313</v>
      </c>
      <c r="O53" s="833" t="s">
        <v>315</v>
      </c>
      <c r="P53" s="833" t="s">
        <v>200</v>
      </c>
      <c r="Q53" s="834">
        <v>1</v>
      </c>
      <c r="R53" s="835">
        <v>190000</v>
      </c>
      <c r="S53" s="439"/>
      <c r="T53" s="786"/>
    </row>
    <row r="54" spans="1:20" s="450" customFormat="1" ht="12.75" x14ac:dyDescent="0.2">
      <c r="A54" s="437"/>
      <c r="B54" s="485">
        <v>2</v>
      </c>
      <c r="C54" s="485">
        <v>6</v>
      </c>
      <c r="D54" s="485">
        <v>2</v>
      </c>
      <c r="E54" s="485">
        <v>4</v>
      </c>
      <c r="F54" s="485">
        <v>16</v>
      </c>
      <c r="G54" s="439"/>
      <c r="H54" s="828" t="s">
        <v>337</v>
      </c>
      <c r="I54" s="829" t="s">
        <v>313</v>
      </c>
      <c r="J54" s="829" t="s">
        <v>313</v>
      </c>
      <c r="K54" s="829" t="s">
        <v>327</v>
      </c>
      <c r="L54" s="829" t="s">
        <v>314</v>
      </c>
      <c r="M54" s="829">
        <v>2011</v>
      </c>
      <c r="N54" s="829" t="s">
        <v>313</v>
      </c>
      <c r="O54" s="829" t="s">
        <v>315</v>
      </c>
      <c r="P54" s="829" t="s">
        <v>200</v>
      </c>
      <c r="Q54" s="836">
        <v>1</v>
      </c>
      <c r="R54" s="831">
        <v>536000</v>
      </c>
      <c r="S54" s="439"/>
      <c r="T54" s="786"/>
    </row>
    <row r="55" spans="1:20" s="450" customFormat="1" ht="25.5" x14ac:dyDescent="0.2">
      <c r="A55" s="437"/>
      <c r="B55" s="485">
        <v>2</v>
      </c>
      <c r="C55" s="485">
        <v>6</v>
      </c>
      <c r="D55" s="485">
        <v>2</v>
      </c>
      <c r="E55" s="485">
        <v>5</v>
      </c>
      <c r="F55" s="485">
        <v>4</v>
      </c>
      <c r="G55" s="439"/>
      <c r="H55" s="837" t="s">
        <v>338</v>
      </c>
      <c r="I55" s="815" t="s">
        <v>313</v>
      </c>
      <c r="J55" s="815" t="s">
        <v>313</v>
      </c>
      <c r="K55" s="815" t="s">
        <v>327</v>
      </c>
      <c r="L55" s="815" t="s">
        <v>314</v>
      </c>
      <c r="M55" s="815">
        <v>2012</v>
      </c>
      <c r="N55" s="815" t="s">
        <v>313</v>
      </c>
      <c r="O55" s="815" t="s">
        <v>315</v>
      </c>
      <c r="P55" s="815" t="s">
        <v>200</v>
      </c>
      <c r="Q55" s="838">
        <v>1</v>
      </c>
      <c r="R55" s="817">
        <v>133532000</v>
      </c>
      <c r="S55" s="439"/>
      <c r="T55" s="786"/>
    </row>
    <row r="56" spans="1:20" s="450" customFormat="1" ht="25.5" x14ac:dyDescent="0.2">
      <c r="A56" s="437"/>
      <c r="B56" s="485">
        <v>2</v>
      </c>
      <c r="C56" s="485">
        <v>6</v>
      </c>
      <c r="D56" s="485">
        <v>2</v>
      </c>
      <c r="E56" s="485">
        <v>2</v>
      </c>
      <c r="F56" s="485">
        <v>3</v>
      </c>
      <c r="G56" s="439"/>
      <c r="H56" s="839" t="s">
        <v>339</v>
      </c>
      <c r="I56" s="829" t="s">
        <v>313</v>
      </c>
      <c r="J56" s="829" t="s">
        <v>313</v>
      </c>
      <c r="K56" s="829" t="s">
        <v>327</v>
      </c>
      <c r="L56" s="829" t="s">
        <v>314</v>
      </c>
      <c r="M56" s="829">
        <v>2012</v>
      </c>
      <c r="N56" s="829" t="s">
        <v>313</v>
      </c>
      <c r="O56" s="829" t="s">
        <v>315</v>
      </c>
      <c r="P56" s="829" t="s">
        <v>200</v>
      </c>
      <c r="Q56" s="836">
        <v>1</v>
      </c>
      <c r="R56" s="831">
        <v>14000000</v>
      </c>
      <c r="S56" s="439"/>
      <c r="T56" s="786"/>
    </row>
    <row r="57" spans="1:20" s="450" customFormat="1" ht="12.75" x14ac:dyDescent="0.2">
      <c r="A57" s="437"/>
      <c r="B57" s="485">
        <v>2</v>
      </c>
      <c r="C57" s="485">
        <v>6</v>
      </c>
      <c r="D57" s="485">
        <v>2</v>
      </c>
      <c r="E57" s="485">
        <v>1</v>
      </c>
      <c r="F57" s="485">
        <v>11</v>
      </c>
      <c r="G57" s="439"/>
      <c r="H57" s="840" t="s">
        <v>340</v>
      </c>
      <c r="I57" s="841"/>
      <c r="J57" s="840"/>
      <c r="K57" s="841" t="s">
        <v>325</v>
      </c>
      <c r="L57" s="841" t="s">
        <v>314</v>
      </c>
      <c r="M57" s="841">
        <v>1999</v>
      </c>
      <c r="N57" s="841"/>
      <c r="O57" s="842" t="s">
        <v>315</v>
      </c>
      <c r="P57" s="842" t="s">
        <v>200</v>
      </c>
      <c r="Q57" s="843">
        <v>2</v>
      </c>
      <c r="R57" s="844">
        <v>400000</v>
      </c>
      <c r="S57" s="439"/>
      <c r="T57" s="786"/>
    </row>
    <row r="58" spans="1:20" s="450" customFormat="1" ht="12.75" x14ac:dyDescent="0.2">
      <c r="A58" s="437"/>
      <c r="B58" s="485">
        <v>2</v>
      </c>
      <c r="C58" s="485">
        <v>6</v>
      </c>
      <c r="D58" s="485">
        <v>2</v>
      </c>
      <c r="E58" s="485">
        <v>1</v>
      </c>
      <c r="F58" s="485">
        <v>6</v>
      </c>
      <c r="G58" s="439"/>
      <c r="H58" s="845" t="s">
        <v>341</v>
      </c>
      <c r="I58" s="846"/>
      <c r="J58" s="845"/>
      <c r="K58" s="846" t="s">
        <v>325</v>
      </c>
      <c r="L58" s="846" t="s">
        <v>314</v>
      </c>
      <c r="M58" s="846">
        <v>1999</v>
      </c>
      <c r="N58" s="846"/>
      <c r="O58" s="847" t="s">
        <v>315</v>
      </c>
      <c r="P58" s="847" t="s">
        <v>200</v>
      </c>
      <c r="Q58" s="848">
        <v>1</v>
      </c>
      <c r="R58" s="849">
        <v>100000</v>
      </c>
      <c r="S58" s="439"/>
      <c r="T58" s="786"/>
    </row>
    <row r="59" spans="1:20" s="450" customFormat="1" ht="12.75" x14ac:dyDescent="0.2">
      <c r="A59" s="437"/>
      <c r="B59" s="485">
        <v>2</v>
      </c>
      <c r="C59" s="485">
        <v>6</v>
      </c>
      <c r="D59" s="485">
        <v>2</v>
      </c>
      <c r="E59" s="485">
        <v>4</v>
      </c>
      <c r="F59" s="485">
        <v>6</v>
      </c>
      <c r="G59" s="439"/>
      <c r="H59" s="490" t="s">
        <v>342</v>
      </c>
      <c r="I59" s="466"/>
      <c r="J59" s="490"/>
      <c r="K59" s="466" t="s">
        <v>325</v>
      </c>
      <c r="L59" s="466" t="s">
        <v>314</v>
      </c>
      <c r="M59" s="466">
        <v>1999</v>
      </c>
      <c r="N59" s="466"/>
      <c r="O59" s="492" t="s">
        <v>315</v>
      </c>
      <c r="P59" s="492" t="s">
        <v>200</v>
      </c>
      <c r="Q59" s="488">
        <v>4</v>
      </c>
      <c r="R59" s="445">
        <v>400000</v>
      </c>
      <c r="S59" s="439"/>
      <c r="T59" s="786"/>
    </row>
    <row r="60" spans="1:20" s="450" customFormat="1" ht="12.75" x14ac:dyDescent="0.2">
      <c r="A60" s="437"/>
      <c r="B60" s="485">
        <v>2</v>
      </c>
      <c r="C60" s="485">
        <v>6</v>
      </c>
      <c r="D60" s="485">
        <v>4</v>
      </c>
      <c r="E60" s="485">
        <v>1</v>
      </c>
      <c r="F60" s="485">
        <v>4</v>
      </c>
      <c r="G60" s="439"/>
      <c r="H60" s="490" t="s">
        <v>343</v>
      </c>
      <c r="I60" s="466"/>
      <c r="J60" s="490"/>
      <c r="K60" s="466" t="s">
        <v>344</v>
      </c>
      <c r="L60" s="466" t="s">
        <v>314</v>
      </c>
      <c r="M60" s="466">
        <v>2008</v>
      </c>
      <c r="N60" s="466"/>
      <c r="O60" s="492" t="s">
        <v>315</v>
      </c>
      <c r="P60" s="492" t="s">
        <v>200</v>
      </c>
      <c r="Q60" s="488">
        <v>1</v>
      </c>
      <c r="R60" s="445">
        <v>15000</v>
      </c>
      <c r="S60" s="439"/>
      <c r="T60" s="786"/>
    </row>
    <row r="61" spans="1:20" s="450" customFormat="1" ht="12.75" x14ac:dyDescent="0.2">
      <c r="A61" s="437"/>
      <c r="B61" s="485">
        <v>2</v>
      </c>
      <c r="C61" s="485">
        <v>6</v>
      </c>
      <c r="D61" s="485">
        <v>2</v>
      </c>
      <c r="E61" s="485">
        <v>1</v>
      </c>
      <c r="F61" s="485">
        <v>10</v>
      </c>
      <c r="G61" s="439"/>
      <c r="H61" s="850" t="s">
        <v>345</v>
      </c>
      <c r="I61" s="851"/>
      <c r="J61" s="850"/>
      <c r="K61" s="851" t="s">
        <v>346</v>
      </c>
      <c r="L61" s="851" t="s">
        <v>314</v>
      </c>
      <c r="M61" s="851">
        <v>2008</v>
      </c>
      <c r="N61" s="851"/>
      <c r="O61" s="852" t="s">
        <v>315</v>
      </c>
      <c r="P61" s="852" t="s">
        <v>200</v>
      </c>
      <c r="Q61" s="853">
        <v>1</v>
      </c>
      <c r="R61" s="854">
        <v>30000</v>
      </c>
      <c r="S61" s="439"/>
      <c r="T61" s="786"/>
    </row>
    <row r="62" spans="1:20" s="450" customFormat="1" ht="12.75" x14ac:dyDescent="0.2">
      <c r="A62" s="437"/>
      <c r="B62" s="485">
        <v>2</v>
      </c>
      <c r="C62" s="485">
        <v>6</v>
      </c>
      <c r="D62" s="485">
        <v>4</v>
      </c>
      <c r="E62" s="485">
        <v>1</v>
      </c>
      <c r="F62" s="485">
        <v>4</v>
      </c>
      <c r="G62" s="439"/>
      <c r="H62" s="855" t="s">
        <v>347</v>
      </c>
      <c r="I62" s="856"/>
      <c r="J62" s="855"/>
      <c r="K62" s="856" t="s">
        <v>346</v>
      </c>
      <c r="L62" s="856" t="s">
        <v>314</v>
      </c>
      <c r="M62" s="856">
        <v>2010</v>
      </c>
      <c r="N62" s="856"/>
      <c r="O62" s="857" t="s">
        <v>315</v>
      </c>
      <c r="P62" s="857" t="s">
        <v>200</v>
      </c>
      <c r="Q62" s="858">
        <v>1</v>
      </c>
      <c r="R62" s="859">
        <v>579000</v>
      </c>
      <c r="S62" s="439"/>
      <c r="T62" s="786"/>
    </row>
    <row r="63" spans="1:20" s="450" customFormat="1" ht="12.75" x14ac:dyDescent="0.2">
      <c r="A63" s="437"/>
      <c r="B63" s="485">
        <v>2</v>
      </c>
      <c r="C63" s="485">
        <v>6</v>
      </c>
      <c r="D63" s="485">
        <v>2</v>
      </c>
      <c r="E63" s="485">
        <v>1</v>
      </c>
      <c r="F63" s="485">
        <v>1</v>
      </c>
      <c r="G63" s="439"/>
      <c r="H63" s="845" t="s">
        <v>348</v>
      </c>
      <c r="I63" s="846"/>
      <c r="J63" s="845"/>
      <c r="K63" s="846" t="s">
        <v>346</v>
      </c>
      <c r="L63" s="846" t="s">
        <v>314</v>
      </c>
      <c r="M63" s="846">
        <v>2010</v>
      </c>
      <c r="N63" s="846"/>
      <c r="O63" s="847" t="s">
        <v>315</v>
      </c>
      <c r="P63" s="847" t="s">
        <v>200</v>
      </c>
      <c r="Q63" s="848">
        <v>1</v>
      </c>
      <c r="R63" s="849">
        <v>230400</v>
      </c>
      <c r="S63" s="439"/>
      <c r="T63" s="786"/>
    </row>
    <row r="64" spans="1:20" s="450" customFormat="1" ht="12.75" x14ac:dyDescent="0.2">
      <c r="A64" s="437"/>
      <c r="B64" s="485">
        <v>2</v>
      </c>
      <c r="C64" s="485">
        <v>6</v>
      </c>
      <c r="D64" s="485">
        <v>2</v>
      </c>
      <c r="E64" s="485">
        <v>1</v>
      </c>
      <c r="F64" s="485">
        <v>11</v>
      </c>
      <c r="G64" s="439"/>
      <c r="H64" s="860" t="s">
        <v>349</v>
      </c>
      <c r="I64" s="861"/>
      <c r="J64" s="860"/>
      <c r="K64" s="861" t="s">
        <v>346</v>
      </c>
      <c r="L64" s="861" t="s">
        <v>314</v>
      </c>
      <c r="M64" s="861">
        <v>2011</v>
      </c>
      <c r="N64" s="861"/>
      <c r="O64" s="862" t="s">
        <v>315</v>
      </c>
      <c r="P64" s="862" t="s">
        <v>200</v>
      </c>
      <c r="Q64" s="863">
        <v>1</v>
      </c>
      <c r="R64" s="810">
        <v>85000</v>
      </c>
      <c r="S64" s="439"/>
      <c r="T64" s="786"/>
    </row>
    <row r="65" spans="1:20" s="450" customFormat="1" ht="12.75" x14ac:dyDescent="0.2">
      <c r="A65" s="437"/>
      <c r="B65" s="485">
        <v>2</v>
      </c>
      <c r="C65" s="485">
        <v>6</v>
      </c>
      <c r="D65" s="485">
        <v>2</v>
      </c>
      <c r="E65" s="485">
        <v>2</v>
      </c>
      <c r="F65" s="485">
        <v>3</v>
      </c>
      <c r="G65" s="439"/>
      <c r="H65" s="864" t="s">
        <v>350</v>
      </c>
      <c r="I65" s="865"/>
      <c r="J65" s="864"/>
      <c r="K65" s="865" t="s">
        <v>344</v>
      </c>
      <c r="L65" s="865" t="s">
        <v>314</v>
      </c>
      <c r="M65" s="865">
        <v>2012</v>
      </c>
      <c r="N65" s="865"/>
      <c r="O65" s="866" t="s">
        <v>315</v>
      </c>
      <c r="P65" s="866" t="s">
        <v>200</v>
      </c>
      <c r="Q65" s="867">
        <v>1</v>
      </c>
      <c r="R65" s="868">
        <v>35000</v>
      </c>
      <c r="S65" s="439"/>
      <c r="T65" s="786"/>
    </row>
    <row r="66" spans="1:20" s="450" customFormat="1" ht="12.75" x14ac:dyDescent="0.2">
      <c r="A66" s="437"/>
      <c r="B66" s="485">
        <v>2</v>
      </c>
      <c r="C66" s="485">
        <v>6</v>
      </c>
      <c r="D66" s="485">
        <v>2</v>
      </c>
      <c r="E66" s="485">
        <v>6</v>
      </c>
      <c r="F66" s="485">
        <v>29</v>
      </c>
      <c r="G66" s="439"/>
      <c r="H66" s="840" t="s">
        <v>322</v>
      </c>
      <c r="I66" s="841" t="s">
        <v>313</v>
      </c>
      <c r="J66" s="840" t="s">
        <v>313</v>
      </c>
      <c r="K66" s="841" t="s">
        <v>325</v>
      </c>
      <c r="L66" s="841" t="s">
        <v>314</v>
      </c>
      <c r="M66" s="841">
        <v>2010</v>
      </c>
      <c r="N66" s="841"/>
      <c r="O66" s="842" t="s">
        <v>315</v>
      </c>
      <c r="P66" s="842" t="s">
        <v>200</v>
      </c>
      <c r="Q66" s="843">
        <v>1</v>
      </c>
      <c r="R66" s="844">
        <v>450000</v>
      </c>
      <c r="S66" s="439"/>
      <c r="T66" s="786"/>
    </row>
    <row r="67" spans="1:20" s="450" customFormat="1" ht="12.75" x14ac:dyDescent="0.2">
      <c r="A67" s="437"/>
      <c r="B67" s="485">
        <v>2</v>
      </c>
      <c r="C67" s="485">
        <v>6</v>
      </c>
      <c r="D67" s="485">
        <v>2</v>
      </c>
      <c r="E67" s="485">
        <v>6</v>
      </c>
      <c r="F67" s="485">
        <v>29</v>
      </c>
      <c r="G67" s="439"/>
      <c r="H67" s="845" t="s">
        <v>351</v>
      </c>
      <c r="I67" s="846" t="s">
        <v>313</v>
      </c>
      <c r="J67" s="845" t="s">
        <v>313</v>
      </c>
      <c r="K67" s="846" t="s">
        <v>346</v>
      </c>
      <c r="L67" s="846" t="s">
        <v>314</v>
      </c>
      <c r="M67" s="846">
        <v>2011</v>
      </c>
      <c r="N67" s="846"/>
      <c r="O67" s="847" t="s">
        <v>315</v>
      </c>
      <c r="P67" s="847" t="s">
        <v>200</v>
      </c>
      <c r="Q67" s="848">
        <v>1</v>
      </c>
      <c r="R67" s="849">
        <v>450000</v>
      </c>
      <c r="S67" s="439"/>
      <c r="T67" s="786"/>
    </row>
    <row r="68" spans="1:20" s="450" customFormat="1" ht="12.75" x14ac:dyDescent="0.2">
      <c r="A68" s="437"/>
      <c r="B68" s="485">
        <v>2</v>
      </c>
      <c r="C68" s="485">
        <v>6</v>
      </c>
      <c r="D68" s="485">
        <v>2</v>
      </c>
      <c r="E68" s="485">
        <v>6</v>
      </c>
      <c r="F68" s="485">
        <v>50</v>
      </c>
      <c r="G68" s="439"/>
      <c r="H68" s="869" t="s">
        <v>352</v>
      </c>
      <c r="I68" s="870"/>
      <c r="J68" s="869"/>
      <c r="K68" s="870" t="s">
        <v>353</v>
      </c>
      <c r="L68" s="870" t="s">
        <v>314</v>
      </c>
      <c r="M68" s="870">
        <v>2008</v>
      </c>
      <c r="N68" s="870"/>
      <c r="O68" s="871" t="s">
        <v>315</v>
      </c>
      <c r="P68" s="871" t="s">
        <v>200</v>
      </c>
      <c r="Q68" s="872">
        <v>1</v>
      </c>
      <c r="R68" s="802">
        <v>850000</v>
      </c>
      <c r="S68" s="439"/>
      <c r="T68" s="786"/>
    </row>
    <row r="69" spans="1:20" s="450" customFormat="1" ht="12.75" x14ac:dyDescent="0.2">
      <c r="A69" s="437"/>
      <c r="B69" s="485">
        <v>2</v>
      </c>
      <c r="C69" s="485">
        <v>6</v>
      </c>
      <c r="D69" s="485">
        <v>2</v>
      </c>
      <c r="E69" s="485">
        <v>6</v>
      </c>
      <c r="F69" s="485">
        <v>8</v>
      </c>
      <c r="G69" s="439"/>
      <c r="H69" s="873" t="s">
        <v>354</v>
      </c>
      <c r="I69" s="874" t="s">
        <v>313</v>
      </c>
      <c r="J69" s="873" t="s">
        <v>313</v>
      </c>
      <c r="K69" s="874" t="s">
        <v>353</v>
      </c>
      <c r="L69" s="874" t="s">
        <v>314</v>
      </c>
      <c r="M69" s="874">
        <v>2007</v>
      </c>
      <c r="N69" s="874"/>
      <c r="O69" s="875" t="s">
        <v>315</v>
      </c>
      <c r="P69" s="875" t="s">
        <v>200</v>
      </c>
      <c r="Q69" s="876">
        <v>1</v>
      </c>
      <c r="R69" s="877">
        <v>2000000</v>
      </c>
      <c r="S69" s="439"/>
      <c r="T69" s="786"/>
    </row>
    <row r="70" spans="1:20" s="450" customFormat="1" ht="12.75" x14ac:dyDescent="0.2">
      <c r="A70" s="437"/>
      <c r="B70" s="485">
        <v>2</v>
      </c>
      <c r="C70" s="485">
        <v>6</v>
      </c>
      <c r="D70" s="485">
        <v>4</v>
      </c>
      <c r="E70" s="485">
        <v>1</v>
      </c>
      <c r="F70" s="485">
        <v>4</v>
      </c>
      <c r="G70" s="439"/>
      <c r="H70" s="850" t="s">
        <v>355</v>
      </c>
      <c r="I70" s="851" t="s">
        <v>313</v>
      </c>
      <c r="J70" s="850" t="s">
        <v>313</v>
      </c>
      <c r="K70" s="851" t="s">
        <v>346</v>
      </c>
      <c r="L70" s="851" t="s">
        <v>314</v>
      </c>
      <c r="M70" s="851">
        <v>2001</v>
      </c>
      <c r="N70" s="851"/>
      <c r="O70" s="852" t="s">
        <v>315</v>
      </c>
      <c r="P70" s="852" t="s">
        <v>200</v>
      </c>
      <c r="Q70" s="853">
        <v>1</v>
      </c>
      <c r="R70" s="854">
        <v>30000</v>
      </c>
      <c r="S70" s="439"/>
      <c r="T70" s="786"/>
    </row>
    <row r="71" spans="1:20" s="450" customFormat="1" ht="12.75" x14ac:dyDescent="0.2">
      <c r="A71" s="437"/>
      <c r="B71" s="485">
        <v>2</v>
      </c>
      <c r="C71" s="485">
        <v>6</v>
      </c>
      <c r="D71" s="485">
        <v>4</v>
      </c>
      <c r="E71" s="485">
        <v>1</v>
      </c>
      <c r="F71" s="485">
        <v>4</v>
      </c>
      <c r="G71" s="439"/>
      <c r="H71" s="878" t="s">
        <v>356</v>
      </c>
      <c r="I71" s="879" t="s">
        <v>313</v>
      </c>
      <c r="J71" s="878" t="s">
        <v>313</v>
      </c>
      <c r="K71" s="879" t="s">
        <v>353</v>
      </c>
      <c r="L71" s="879" t="s">
        <v>314</v>
      </c>
      <c r="M71" s="879">
        <v>2010</v>
      </c>
      <c r="N71" s="879"/>
      <c r="O71" s="880" t="s">
        <v>315</v>
      </c>
      <c r="P71" s="880" t="s">
        <v>200</v>
      </c>
      <c r="Q71" s="881">
        <v>1</v>
      </c>
      <c r="R71" s="882">
        <v>100000</v>
      </c>
      <c r="S71" s="439"/>
      <c r="T71" s="786"/>
    </row>
    <row r="72" spans="1:20" s="450" customFormat="1" ht="12.75" x14ac:dyDescent="0.2">
      <c r="A72" s="437"/>
      <c r="B72" s="485">
        <v>2</v>
      </c>
      <c r="C72" s="485">
        <v>6</v>
      </c>
      <c r="D72" s="485">
        <v>2</v>
      </c>
      <c r="E72" s="485">
        <v>1</v>
      </c>
      <c r="F72" s="485">
        <v>10</v>
      </c>
      <c r="G72" s="439"/>
      <c r="H72" s="878" t="s">
        <v>357</v>
      </c>
      <c r="I72" s="879" t="s">
        <v>313</v>
      </c>
      <c r="J72" s="878" t="s">
        <v>313</v>
      </c>
      <c r="K72" s="879" t="s">
        <v>358</v>
      </c>
      <c r="L72" s="879" t="s">
        <v>314</v>
      </c>
      <c r="M72" s="879">
        <v>2003</v>
      </c>
      <c r="N72" s="879"/>
      <c r="O72" s="880" t="s">
        <v>315</v>
      </c>
      <c r="P72" s="880" t="s">
        <v>200</v>
      </c>
      <c r="Q72" s="881">
        <v>1</v>
      </c>
      <c r="R72" s="882">
        <v>200000</v>
      </c>
      <c r="S72" s="439"/>
      <c r="T72" s="786"/>
    </row>
    <row r="73" spans="1:20" s="450" customFormat="1" ht="12.75" x14ac:dyDescent="0.2">
      <c r="A73" s="437"/>
      <c r="B73" s="485">
        <v>2</v>
      </c>
      <c r="C73" s="485">
        <v>6</v>
      </c>
      <c r="D73" s="485">
        <v>2</v>
      </c>
      <c r="E73" s="485">
        <v>1</v>
      </c>
      <c r="F73" s="485">
        <v>6</v>
      </c>
      <c r="G73" s="439"/>
      <c r="H73" s="878" t="s">
        <v>359</v>
      </c>
      <c r="I73" s="879" t="s">
        <v>313</v>
      </c>
      <c r="J73" s="878" t="s">
        <v>313</v>
      </c>
      <c r="K73" s="879" t="s">
        <v>353</v>
      </c>
      <c r="L73" s="879" t="s">
        <v>314</v>
      </c>
      <c r="M73" s="879">
        <v>2003</v>
      </c>
      <c r="N73" s="879"/>
      <c r="O73" s="880" t="s">
        <v>315</v>
      </c>
      <c r="P73" s="880" t="s">
        <v>200</v>
      </c>
      <c r="Q73" s="881">
        <v>1</v>
      </c>
      <c r="R73" s="882">
        <v>50000</v>
      </c>
      <c r="S73" s="439"/>
      <c r="T73" s="786"/>
    </row>
    <row r="74" spans="1:20" s="450" customFormat="1" ht="12.75" x14ac:dyDescent="0.2">
      <c r="A74" s="437"/>
      <c r="B74" s="485">
        <v>2</v>
      </c>
      <c r="C74" s="485">
        <v>6</v>
      </c>
      <c r="D74" s="485">
        <v>1</v>
      </c>
      <c r="E74" s="485">
        <v>4</v>
      </c>
      <c r="F74" s="485">
        <v>3</v>
      </c>
      <c r="G74" s="439"/>
      <c r="H74" s="883" t="s">
        <v>360</v>
      </c>
      <c r="I74" s="884" t="s">
        <v>313</v>
      </c>
      <c r="J74" s="883" t="s">
        <v>313</v>
      </c>
      <c r="K74" s="884" t="s">
        <v>353</v>
      </c>
      <c r="L74" s="884" t="s">
        <v>314</v>
      </c>
      <c r="M74" s="884">
        <v>2003</v>
      </c>
      <c r="N74" s="884"/>
      <c r="O74" s="885" t="s">
        <v>315</v>
      </c>
      <c r="P74" s="885" t="s">
        <v>200</v>
      </c>
      <c r="Q74" s="886">
        <v>1</v>
      </c>
      <c r="R74" s="887">
        <v>25000</v>
      </c>
      <c r="S74" s="439"/>
      <c r="T74" s="786"/>
    </row>
    <row r="75" spans="1:20" s="450" customFormat="1" ht="12.75" x14ac:dyDescent="0.2">
      <c r="A75" s="437"/>
      <c r="B75" s="485">
        <v>2</v>
      </c>
      <c r="C75" s="485">
        <v>6</v>
      </c>
      <c r="D75" s="485">
        <v>2</v>
      </c>
      <c r="E75" s="485"/>
      <c r="F75" s="485"/>
      <c r="G75" s="439"/>
      <c r="H75" s="860" t="s">
        <v>349</v>
      </c>
      <c r="I75" s="861"/>
      <c r="J75" s="860"/>
      <c r="K75" s="861" t="s">
        <v>346</v>
      </c>
      <c r="L75" s="861" t="s">
        <v>314</v>
      </c>
      <c r="M75" s="861">
        <v>2008</v>
      </c>
      <c r="N75" s="861"/>
      <c r="O75" s="862" t="s">
        <v>315</v>
      </c>
      <c r="P75" s="862" t="s">
        <v>200</v>
      </c>
      <c r="Q75" s="863">
        <v>1</v>
      </c>
      <c r="R75" s="810">
        <v>150000</v>
      </c>
      <c r="S75" s="439"/>
      <c r="T75" s="786"/>
    </row>
    <row r="76" spans="1:20" s="450" customFormat="1" ht="12.75" x14ac:dyDescent="0.2">
      <c r="A76" s="437"/>
      <c r="B76" s="485">
        <v>2</v>
      </c>
      <c r="C76" s="485">
        <v>6</v>
      </c>
      <c r="D76" s="485">
        <v>2</v>
      </c>
      <c r="E76" s="485">
        <v>1</v>
      </c>
      <c r="F76" s="485">
        <v>61</v>
      </c>
      <c r="G76" s="439"/>
      <c r="H76" s="869" t="s">
        <v>19</v>
      </c>
      <c r="I76" s="870" t="s">
        <v>313</v>
      </c>
      <c r="J76" s="869" t="s">
        <v>313</v>
      </c>
      <c r="K76" s="870" t="s">
        <v>325</v>
      </c>
      <c r="L76" s="870" t="s">
        <v>314</v>
      </c>
      <c r="M76" s="870">
        <v>1985</v>
      </c>
      <c r="N76" s="870"/>
      <c r="O76" s="871" t="s">
        <v>315</v>
      </c>
      <c r="P76" s="871" t="s">
        <v>200</v>
      </c>
      <c r="Q76" s="872">
        <v>1</v>
      </c>
      <c r="R76" s="802">
        <v>180000</v>
      </c>
      <c r="S76" s="439"/>
      <c r="T76" s="786"/>
    </row>
    <row r="77" spans="1:20" s="450" customFormat="1" ht="12.75" x14ac:dyDescent="0.2">
      <c r="A77" s="437"/>
      <c r="B77" s="485">
        <v>2</v>
      </c>
      <c r="C77" s="485">
        <v>6</v>
      </c>
      <c r="D77" s="485">
        <v>2</v>
      </c>
      <c r="E77" s="485">
        <v>1</v>
      </c>
      <c r="F77" s="485">
        <v>10</v>
      </c>
      <c r="G77" s="439"/>
      <c r="H77" s="888" t="s">
        <v>362</v>
      </c>
      <c r="I77" s="889" t="s">
        <v>313</v>
      </c>
      <c r="J77" s="888" t="s">
        <v>313</v>
      </c>
      <c r="K77" s="889" t="s">
        <v>325</v>
      </c>
      <c r="L77" s="889" t="s">
        <v>314</v>
      </c>
      <c r="M77" s="889" t="s">
        <v>363</v>
      </c>
      <c r="N77" s="889"/>
      <c r="O77" s="890" t="s">
        <v>315</v>
      </c>
      <c r="P77" s="890" t="s">
        <v>200</v>
      </c>
      <c r="Q77" s="891">
        <v>2</v>
      </c>
      <c r="R77" s="790">
        <v>200000</v>
      </c>
      <c r="S77" s="439"/>
      <c r="T77" s="786"/>
    </row>
    <row r="78" spans="1:20" s="450" customFormat="1" ht="12.75" x14ac:dyDescent="0.2">
      <c r="A78" s="437"/>
      <c r="B78" s="485">
        <v>2</v>
      </c>
      <c r="C78" s="485">
        <v>6</v>
      </c>
      <c r="D78" s="485">
        <v>4</v>
      </c>
      <c r="E78" s="485">
        <v>1</v>
      </c>
      <c r="F78" s="485">
        <v>4</v>
      </c>
      <c r="G78" s="439"/>
      <c r="H78" s="490" t="s">
        <v>364</v>
      </c>
      <c r="I78" s="466" t="s">
        <v>313</v>
      </c>
      <c r="J78" s="490" t="s">
        <v>313</v>
      </c>
      <c r="K78" s="466" t="s">
        <v>344</v>
      </c>
      <c r="L78" s="466" t="s">
        <v>314</v>
      </c>
      <c r="M78" s="466">
        <v>2000</v>
      </c>
      <c r="N78" s="466"/>
      <c r="O78" s="492" t="s">
        <v>315</v>
      </c>
      <c r="P78" s="492" t="s">
        <v>200</v>
      </c>
      <c r="Q78" s="488">
        <v>1</v>
      </c>
      <c r="R78" s="445">
        <v>50000</v>
      </c>
      <c r="S78" s="439"/>
      <c r="T78" s="786"/>
    </row>
    <row r="79" spans="1:20" s="450" customFormat="1" ht="12.75" x14ac:dyDescent="0.2">
      <c r="A79" s="437"/>
      <c r="B79" s="485">
        <v>2</v>
      </c>
      <c r="C79" s="485">
        <v>6</v>
      </c>
      <c r="D79" s="485">
        <v>2</v>
      </c>
      <c r="E79" s="485">
        <v>1</v>
      </c>
      <c r="F79" s="485">
        <v>1</v>
      </c>
      <c r="G79" s="439"/>
      <c r="H79" s="490" t="s">
        <v>365</v>
      </c>
      <c r="I79" s="466"/>
      <c r="J79" s="490"/>
      <c r="K79" s="466" t="s">
        <v>353</v>
      </c>
      <c r="L79" s="466" t="s">
        <v>314</v>
      </c>
      <c r="M79" s="466">
        <v>2009</v>
      </c>
      <c r="N79" s="466"/>
      <c r="O79" s="492" t="s">
        <v>315</v>
      </c>
      <c r="P79" s="492" t="s">
        <v>200</v>
      </c>
      <c r="Q79" s="488">
        <v>1</v>
      </c>
      <c r="R79" s="445">
        <v>250000</v>
      </c>
      <c r="S79" s="439"/>
      <c r="T79" s="786"/>
    </row>
    <row r="80" spans="1:20" s="450" customFormat="1" ht="12.75" x14ac:dyDescent="0.2">
      <c r="A80" s="437"/>
      <c r="B80" s="485">
        <v>2</v>
      </c>
      <c r="C80" s="485">
        <v>6</v>
      </c>
      <c r="D80" s="485">
        <v>4</v>
      </c>
      <c r="E80" s="485">
        <v>1</v>
      </c>
      <c r="F80" s="485">
        <v>4</v>
      </c>
      <c r="G80" s="439"/>
      <c r="H80" s="850" t="s">
        <v>355</v>
      </c>
      <c r="I80" s="851" t="s">
        <v>313</v>
      </c>
      <c r="J80" s="850" t="s">
        <v>313</v>
      </c>
      <c r="K80" s="851" t="s">
        <v>346</v>
      </c>
      <c r="L80" s="851" t="s">
        <v>314</v>
      </c>
      <c r="M80" s="851">
        <v>2005</v>
      </c>
      <c r="N80" s="851"/>
      <c r="O80" s="852" t="s">
        <v>315</v>
      </c>
      <c r="P80" s="852" t="s">
        <v>200</v>
      </c>
      <c r="Q80" s="853">
        <v>1</v>
      </c>
      <c r="R80" s="854">
        <v>30000</v>
      </c>
      <c r="S80" s="439"/>
      <c r="T80" s="786"/>
    </row>
    <row r="81" spans="1:20" s="450" customFormat="1" ht="12.75" x14ac:dyDescent="0.2">
      <c r="A81" s="437"/>
      <c r="B81" s="485">
        <v>2</v>
      </c>
      <c r="C81" s="485">
        <v>6</v>
      </c>
      <c r="D81" s="485">
        <v>2</v>
      </c>
      <c r="E81" s="485">
        <v>1</v>
      </c>
      <c r="F81" s="485">
        <v>34</v>
      </c>
      <c r="G81" s="439"/>
      <c r="H81" s="490" t="s">
        <v>18</v>
      </c>
      <c r="I81" s="466" t="s">
        <v>313</v>
      </c>
      <c r="J81" s="490" t="s">
        <v>313</v>
      </c>
      <c r="K81" s="466" t="s">
        <v>344</v>
      </c>
      <c r="L81" s="466" t="s">
        <v>314</v>
      </c>
      <c r="M81" s="466">
        <v>2007</v>
      </c>
      <c r="N81" s="466"/>
      <c r="O81" s="492" t="s">
        <v>315</v>
      </c>
      <c r="P81" s="492" t="s">
        <v>200</v>
      </c>
      <c r="Q81" s="488">
        <v>1</v>
      </c>
      <c r="R81" s="445">
        <v>40000</v>
      </c>
      <c r="S81" s="439"/>
      <c r="T81" s="786"/>
    </row>
    <row r="82" spans="1:20" s="450" customFormat="1" ht="12.75" x14ac:dyDescent="0.2">
      <c r="A82" s="437"/>
      <c r="B82" s="485">
        <v>2</v>
      </c>
      <c r="C82" s="485">
        <v>6</v>
      </c>
      <c r="D82" s="485">
        <v>2</v>
      </c>
      <c r="E82" s="485">
        <v>1</v>
      </c>
      <c r="F82" s="485">
        <v>6</v>
      </c>
      <c r="G82" s="439"/>
      <c r="H82" s="869" t="s">
        <v>366</v>
      </c>
      <c r="I82" s="870" t="s">
        <v>313</v>
      </c>
      <c r="J82" s="869" t="s">
        <v>313</v>
      </c>
      <c r="K82" s="870" t="s">
        <v>325</v>
      </c>
      <c r="L82" s="870" t="s">
        <v>314</v>
      </c>
      <c r="M82" s="870" t="s">
        <v>363</v>
      </c>
      <c r="N82" s="870"/>
      <c r="O82" s="871" t="s">
        <v>315</v>
      </c>
      <c r="P82" s="871" t="s">
        <v>200</v>
      </c>
      <c r="Q82" s="872">
        <v>3</v>
      </c>
      <c r="R82" s="802">
        <v>360000</v>
      </c>
      <c r="S82" s="439"/>
      <c r="T82" s="786"/>
    </row>
    <row r="83" spans="1:20" s="450" customFormat="1" ht="12.75" x14ac:dyDescent="0.2">
      <c r="A83" s="437"/>
      <c r="B83" s="485">
        <v>2</v>
      </c>
      <c r="C83" s="485">
        <v>6</v>
      </c>
      <c r="D83" s="485">
        <v>2</v>
      </c>
      <c r="E83" s="485"/>
      <c r="F83" s="485"/>
      <c r="G83" s="439"/>
      <c r="H83" s="888" t="s">
        <v>341</v>
      </c>
      <c r="I83" s="889" t="s">
        <v>313</v>
      </c>
      <c r="J83" s="888" t="s">
        <v>313</v>
      </c>
      <c r="K83" s="889" t="s">
        <v>325</v>
      </c>
      <c r="L83" s="889" t="s">
        <v>314</v>
      </c>
      <c r="M83" s="889">
        <v>1985</v>
      </c>
      <c r="N83" s="889"/>
      <c r="O83" s="890" t="s">
        <v>315</v>
      </c>
      <c r="P83" s="890" t="s">
        <v>200</v>
      </c>
      <c r="Q83" s="891">
        <v>2</v>
      </c>
      <c r="R83" s="790">
        <v>200000</v>
      </c>
      <c r="S83" s="439"/>
      <c r="T83" s="786"/>
    </row>
    <row r="84" spans="1:20" s="450" customFormat="1" ht="12.75" x14ac:dyDescent="0.2">
      <c r="A84" s="437"/>
      <c r="B84" s="485">
        <v>2</v>
      </c>
      <c r="C84" s="485">
        <v>6</v>
      </c>
      <c r="D84" s="485">
        <v>2</v>
      </c>
      <c r="E84" s="485"/>
      <c r="F84" s="485"/>
      <c r="G84" s="439"/>
      <c r="H84" s="869" t="s">
        <v>15</v>
      </c>
      <c r="I84" s="870" t="s">
        <v>313</v>
      </c>
      <c r="J84" s="869" t="s">
        <v>313</v>
      </c>
      <c r="K84" s="870" t="s">
        <v>325</v>
      </c>
      <c r="L84" s="870" t="s">
        <v>314</v>
      </c>
      <c r="M84" s="870">
        <v>1985</v>
      </c>
      <c r="N84" s="870"/>
      <c r="O84" s="871" t="s">
        <v>315</v>
      </c>
      <c r="P84" s="871" t="s">
        <v>200</v>
      </c>
      <c r="Q84" s="872">
        <v>1</v>
      </c>
      <c r="R84" s="802">
        <v>750000</v>
      </c>
      <c r="S84" s="439"/>
      <c r="T84" s="786"/>
    </row>
    <row r="85" spans="1:20" s="450" customFormat="1" ht="12.75" x14ac:dyDescent="0.2">
      <c r="A85" s="437"/>
      <c r="B85" s="485">
        <v>2</v>
      </c>
      <c r="C85" s="485">
        <v>6</v>
      </c>
      <c r="D85" s="485">
        <v>2</v>
      </c>
      <c r="E85" s="485">
        <v>6</v>
      </c>
      <c r="F85" s="485">
        <v>29</v>
      </c>
      <c r="G85" s="439"/>
      <c r="H85" s="860" t="s">
        <v>12</v>
      </c>
      <c r="I85" s="861" t="s">
        <v>367</v>
      </c>
      <c r="J85" s="860" t="s">
        <v>313</v>
      </c>
      <c r="K85" s="861" t="s">
        <v>346</v>
      </c>
      <c r="L85" s="861" t="s">
        <v>314</v>
      </c>
      <c r="M85" s="861">
        <v>1999</v>
      </c>
      <c r="N85" s="861"/>
      <c r="O85" s="862" t="s">
        <v>315</v>
      </c>
      <c r="P85" s="862" t="s">
        <v>200</v>
      </c>
      <c r="Q85" s="863">
        <v>1</v>
      </c>
      <c r="R85" s="810">
        <v>175000</v>
      </c>
      <c r="S85" s="439"/>
      <c r="T85" s="786"/>
    </row>
    <row r="86" spans="1:20" s="450" customFormat="1" ht="12.75" x14ac:dyDescent="0.2">
      <c r="A86" s="437"/>
      <c r="B86" s="485">
        <v>2</v>
      </c>
      <c r="C86" s="485">
        <v>6</v>
      </c>
      <c r="D86" s="485">
        <v>2</v>
      </c>
      <c r="E86" s="485">
        <v>1</v>
      </c>
      <c r="F86" s="485">
        <v>61</v>
      </c>
      <c r="G86" s="439"/>
      <c r="H86" s="888" t="s">
        <v>368</v>
      </c>
      <c r="I86" s="889"/>
      <c r="J86" s="888"/>
      <c r="K86" s="889" t="s">
        <v>353</v>
      </c>
      <c r="L86" s="889" t="s">
        <v>314</v>
      </c>
      <c r="M86" s="889">
        <v>2010</v>
      </c>
      <c r="N86" s="889"/>
      <c r="O86" s="890" t="s">
        <v>315</v>
      </c>
      <c r="P86" s="890" t="s">
        <v>200</v>
      </c>
      <c r="Q86" s="891">
        <v>1</v>
      </c>
      <c r="R86" s="790">
        <v>230400</v>
      </c>
      <c r="S86" s="439"/>
      <c r="T86" s="786"/>
    </row>
    <row r="87" spans="1:20" s="450" customFormat="1" ht="12.75" x14ac:dyDescent="0.2">
      <c r="A87" s="437"/>
      <c r="B87" s="485">
        <v>2</v>
      </c>
      <c r="C87" s="485">
        <v>6</v>
      </c>
      <c r="D87" s="485">
        <v>2</v>
      </c>
      <c r="E87" s="485">
        <v>1</v>
      </c>
      <c r="F87" s="485">
        <v>10</v>
      </c>
      <c r="G87" s="439"/>
      <c r="H87" s="490" t="s">
        <v>18</v>
      </c>
      <c r="I87" s="466" t="s">
        <v>313</v>
      </c>
      <c r="J87" s="490" t="s">
        <v>313</v>
      </c>
      <c r="K87" s="466" t="s">
        <v>344</v>
      </c>
      <c r="L87" s="466" t="s">
        <v>314</v>
      </c>
      <c r="M87" s="466">
        <v>2007</v>
      </c>
      <c r="N87" s="466"/>
      <c r="O87" s="492" t="s">
        <v>315</v>
      </c>
      <c r="P87" s="492" t="s">
        <v>200</v>
      </c>
      <c r="Q87" s="488">
        <v>1</v>
      </c>
      <c r="R87" s="445">
        <v>40000</v>
      </c>
      <c r="S87" s="439"/>
      <c r="T87" s="786"/>
    </row>
    <row r="88" spans="1:20" s="450" customFormat="1" ht="12.75" x14ac:dyDescent="0.2">
      <c r="A88" s="437"/>
      <c r="B88" s="485">
        <v>2</v>
      </c>
      <c r="C88" s="485">
        <v>6</v>
      </c>
      <c r="D88" s="485">
        <v>2</v>
      </c>
      <c r="E88" s="485">
        <v>1</v>
      </c>
      <c r="F88" s="485">
        <v>4</v>
      </c>
      <c r="G88" s="439"/>
      <c r="H88" s="869" t="s">
        <v>369</v>
      </c>
      <c r="I88" s="870" t="s">
        <v>313</v>
      </c>
      <c r="J88" s="869" t="s">
        <v>313</v>
      </c>
      <c r="K88" s="870" t="s">
        <v>370</v>
      </c>
      <c r="L88" s="870" t="s">
        <v>314</v>
      </c>
      <c r="M88" s="870">
        <v>2005</v>
      </c>
      <c r="N88" s="870"/>
      <c r="O88" s="871" t="s">
        <v>315</v>
      </c>
      <c r="P88" s="871" t="s">
        <v>200</v>
      </c>
      <c r="Q88" s="872">
        <v>1</v>
      </c>
      <c r="R88" s="802">
        <v>150000</v>
      </c>
      <c r="S88" s="439"/>
      <c r="T88" s="786"/>
    </row>
    <row r="89" spans="1:20" s="450" customFormat="1" ht="12.75" x14ac:dyDescent="0.2">
      <c r="A89" s="437"/>
      <c r="B89" s="485">
        <v>2</v>
      </c>
      <c r="C89" s="485">
        <v>6</v>
      </c>
      <c r="D89" s="485">
        <v>2</v>
      </c>
      <c r="E89" s="485"/>
      <c r="F89" s="485"/>
      <c r="G89" s="439"/>
      <c r="H89" s="850" t="s">
        <v>355</v>
      </c>
      <c r="I89" s="851" t="s">
        <v>313</v>
      </c>
      <c r="J89" s="850" t="s">
        <v>313</v>
      </c>
      <c r="K89" s="851" t="s">
        <v>370</v>
      </c>
      <c r="L89" s="851" t="s">
        <v>314</v>
      </c>
      <c r="M89" s="851">
        <v>2005</v>
      </c>
      <c r="N89" s="851"/>
      <c r="O89" s="852" t="s">
        <v>315</v>
      </c>
      <c r="P89" s="852" t="s">
        <v>200</v>
      </c>
      <c r="Q89" s="853">
        <v>1</v>
      </c>
      <c r="R89" s="854">
        <v>150000</v>
      </c>
      <c r="S89" s="439"/>
      <c r="T89" s="786"/>
    </row>
    <row r="90" spans="1:20" s="450" customFormat="1" ht="12.75" x14ac:dyDescent="0.2">
      <c r="A90" s="437"/>
      <c r="B90" s="485">
        <v>2</v>
      </c>
      <c r="C90" s="485">
        <v>6</v>
      </c>
      <c r="D90" s="485">
        <v>3</v>
      </c>
      <c r="E90" s="485">
        <v>2</v>
      </c>
      <c r="F90" s="485">
        <v>4</v>
      </c>
      <c r="G90" s="439"/>
      <c r="H90" s="855" t="s">
        <v>371</v>
      </c>
      <c r="I90" s="856"/>
      <c r="J90" s="855"/>
      <c r="K90" s="856" t="s">
        <v>353</v>
      </c>
      <c r="L90" s="856" t="s">
        <v>314</v>
      </c>
      <c r="M90" s="856">
        <v>2007</v>
      </c>
      <c r="N90" s="856"/>
      <c r="O90" s="857" t="s">
        <v>315</v>
      </c>
      <c r="P90" s="857" t="s">
        <v>200</v>
      </c>
      <c r="Q90" s="858">
        <v>6</v>
      </c>
      <c r="R90" s="859">
        <v>60000</v>
      </c>
      <c r="S90" s="439"/>
      <c r="T90" s="786"/>
    </row>
    <row r="91" spans="1:20" s="450" customFormat="1" ht="12.75" x14ac:dyDescent="0.2">
      <c r="A91" s="437"/>
      <c r="B91" s="485">
        <v>2</v>
      </c>
      <c r="C91" s="485">
        <v>6</v>
      </c>
      <c r="D91" s="485">
        <v>2</v>
      </c>
      <c r="E91" s="485"/>
      <c r="F91" s="485"/>
      <c r="G91" s="439"/>
      <c r="H91" s="490" t="s">
        <v>18</v>
      </c>
      <c r="I91" s="466" t="s">
        <v>313</v>
      </c>
      <c r="J91" s="490" t="s">
        <v>313</v>
      </c>
      <c r="K91" s="466" t="s">
        <v>344</v>
      </c>
      <c r="L91" s="466" t="s">
        <v>314</v>
      </c>
      <c r="M91" s="466">
        <v>2005</v>
      </c>
      <c r="N91" s="466"/>
      <c r="O91" s="492" t="s">
        <v>315</v>
      </c>
      <c r="P91" s="492" t="s">
        <v>200</v>
      </c>
      <c r="Q91" s="488">
        <v>1</v>
      </c>
      <c r="R91" s="445">
        <v>40000</v>
      </c>
      <c r="S91" s="439"/>
      <c r="T91" s="786"/>
    </row>
    <row r="92" spans="1:20" s="450" customFormat="1" ht="12.75" x14ac:dyDescent="0.2">
      <c r="A92" s="437"/>
      <c r="B92" s="485">
        <v>2</v>
      </c>
      <c r="C92" s="485">
        <v>6</v>
      </c>
      <c r="D92" s="485">
        <v>1</v>
      </c>
      <c r="E92" s="485">
        <v>11</v>
      </c>
      <c r="F92" s="485">
        <v>1</v>
      </c>
      <c r="G92" s="439"/>
      <c r="H92" s="840" t="s">
        <v>372</v>
      </c>
      <c r="I92" s="841"/>
      <c r="J92" s="840"/>
      <c r="K92" s="841" t="s">
        <v>325</v>
      </c>
      <c r="L92" s="841" t="s">
        <v>314</v>
      </c>
      <c r="M92" s="841">
        <v>2006</v>
      </c>
      <c r="N92" s="841"/>
      <c r="O92" s="842" t="s">
        <v>315</v>
      </c>
      <c r="P92" s="842" t="s">
        <v>200</v>
      </c>
      <c r="Q92" s="843">
        <v>1</v>
      </c>
      <c r="R92" s="844">
        <v>200000</v>
      </c>
      <c r="S92" s="439"/>
      <c r="T92" s="786"/>
    </row>
    <row r="93" spans="1:20" s="450" customFormat="1" ht="12.75" x14ac:dyDescent="0.2">
      <c r="A93" s="437"/>
      <c r="B93" s="485">
        <v>2</v>
      </c>
      <c r="C93" s="485">
        <v>6</v>
      </c>
      <c r="D93" s="485">
        <v>1</v>
      </c>
      <c r="E93" s="485">
        <v>1</v>
      </c>
      <c r="F93" s="485">
        <v>4</v>
      </c>
      <c r="G93" s="439"/>
      <c r="H93" s="892" t="s">
        <v>373</v>
      </c>
      <c r="I93" s="893"/>
      <c r="J93" s="892"/>
      <c r="K93" s="893" t="s">
        <v>325</v>
      </c>
      <c r="L93" s="893" t="s">
        <v>314</v>
      </c>
      <c r="M93" s="893">
        <v>2006</v>
      </c>
      <c r="N93" s="893"/>
      <c r="O93" s="894" t="s">
        <v>315</v>
      </c>
      <c r="P93" s="894" t="s">
        <v>200</v>
      </c>
      <c r="Q93" s="895">
        <v>1</v>
      </c>
      <c r="R93" s="896">
        <v>150000</v>
      </c>
      <c r="S93" s="439"/>
      <c r="T93" s="786"/>
    </row>
    <row r="94" spans="1:20" s="450" customFormat="1" ht="12.75" x14ac:dyDescent="0.2">
      <c r="A94" s="437"/>
      <c r="B94" s="485">
        <v>2</v>
      </c>
      <c r="C94" s="485">
        <v>6</v>
      </c>
      <c r="D94" s="485">
        <v>1</v>
      </c>
      <c r="E94" s="485">
        <v>1</v>
      </c>
      <c r="F94" s="485">
        <v>1</v>
      </c>
      <c r="G94" s="439"/>
      <c r="H94" s="850" t="s">
        <v>355</v>
      </c>
      <c r="I94" s="851"/>
      <c r="J94" s="850"/>
      <c r="K94" s="851" t="s">
        <v>374</v>
      </c>
      <c r="L94" s="851" t="s">
        <v>314</v>
      </c>
      <c r="M94" s="851">
        <v>2006</v>
      </c>
      <c r="N94" s="851"/>
      <c r="O94" s="852" t="s">
        <v>315</v>
      </c>
      <c r="P94" s="852" t="s">
        <v>200</v>
      </c>
      <c r="Q94" s="853">
        <v>1</v>
      </c>
      <c r="R94" s="854">
        <v>30000</v>
      </c>
      <c r="S94" s="439"/>
      <c r="T94" s="786"/>
    </row>
    <row r="95" spans="1:20" s="450" customFormat="1" ht="12.75" x14ac:dyDescent="0.2">
      <c r="A95" s="437"/>
      <c r="B95" s="485">
        <v>2</v>
      </c>
      <c r="C95" s="485">
        <v>6</v>
      </c>
      <c r="D95" s="485">
        <v>2</v>
      </c>
      <c r="E95" s="485">
        <v>1</v>
      </c>
      <c r="F95" s="485">
        <v>6</v>
      </c>
      <c r="G95" s="439"/>
      <c r="H95" s="897" t="s">
        <v>377</v>
      </c>
      <c r="I95" s="898"/>
      <c r="J95" s="897"/>
      <c r="K95" s="898" t="s">
        <v>376</v>
      </c>
      <c r="L95" s="898" t="s">
        <v>314</v>
      </c>
      <c r="M95" s="898">
        <v>2008</v>
      </c>
      <c r="N95" s="898"/>
      <c r="O95" s="899" t="s">
        <v>315</v>
      </c>
      <c r="P95" s="899" t="s">
        <v>200</v>
      </c>
      <c r="Q95" s="900">
        <v>1</v>
      </c>
      <c r="R95" s="901">
        <v>8500000</v>
      </c>
      <c r="S95" s="439"/>
      <c r="T95" s="786"/>
    </row>
    <row r="96" spans="1:20" s="450" customFormat="1" ht="12.75" x14ac:dyDescent="0.2">
      <c r="A96" s="437"/>
      <c r="B96" s="485">
        <v>2</v>
      </c>
      <c r="C96" s="485">
        <v>6</v>
      </c>
      <c r="D96" s="485">
        <v>2</v>
      </c>
      <c r="E96" s="485">
        <v>2</v>
      </c>
      <c r="F96" s="485">
        <v>3</v>
      </c>
      <c r="G96" s="439"/>
      <c r="H96" s="869" t="s">
        <v>372</v>
      </c>
      <c r="I96" s="870"/>
      <c r="J96" s="869"/>
      <c r="K96" s="870" t="s">
        <v>325</v>
      </c>
      <c r="L96" s="870" t="s">
        <v>314</v>
      </c>
      <c r="M96" s="870">
        <v>2006</v>
      </c>
      <c r="N96" s="870"/>
      <c r="O96" s="871" t="s">
        <v>315</v>
      </c>
      <c r="P96" s="871" t="s">
        <v>200</v>
      </c>
      <c r="Q96" s="872">
        <v>2</v>
      </c>
      <c r="R96" s="802">
        <v>800000</v>
      </c>
      <c r="S96" s="439"/>
      <c r="T96" s="786"/>
    </row>
    <row r="97" spans="1:20" s="450" customFormat="1" ht="12.75" x14ac:dyDescent="0.2">
      <c r="A97" s="437"/>
      <c r="B97" s="485">
        <v>2</v>
      </c>
      <c r="C97" s="485">
        <v>6</v>
      </c>
      <c r="D97" s="485">
        <v>2</v>
      </c>
      <c r="E97" s="485">
        <v>1</v>
      </c>
      <c r="F97" s="485">
        <v>1</v>
      </c>
      <c r="G97" s="439"/>
      <c r="H97" s="888" t="s">
        <v>341</v>
      </c>
      <c r="I97" s="889"/>
      <c r="J97" s="888"/>
      <c r="K97" s="889" t="s">
        <v>325</v>
      </c>
      <c r="L97" s="889" t="s">
        <v>314</v>
      </c>
      <c r="M97" s="889">
        <v>2006</v>
      </c>
      <c r="N97" s="889"/>
      <c r="O97" s="890" t="s">
        <v>315</v>
      </c>
      <c r="P97" s="890" t="s">
        <v>200</v>
      </c>
      <c r="Q97" s="891">
        <v>2</v>
      </c>
      <c r="R97" s="790">
        <v>200000</v>
      </c>
      <c r="S97" s="439"/>
      <c r="T97" s="786"/>
    </row>
    <row r="98" spans="1:20" s="450" customFormat="1" ht="12.75" x14ac:dyDescent="0.2">
      <c r="A98" s="437"/>
      <c r="B98" s="485">
        <v>2</v>
      </c>
      <c r="C98" s="485">
        <v>6</v>
      </c>
      <c r="D98" s="485">
        <v>2</v>
      </c>
      <c r="E98" s="485">
        <v>1</v>
      </c>
      <c r="F98" s="485">
        <v>1</v>
      </c>
      <c r="G98" s="439"/>
      <c r="H98" s="897" t="s">
        <v>378</v>
      </c>
      <c r="I98" s="898"/>
      <c r="J98" s="897"/>
      <c r="K98" s="898" t="s">
        <v>379</v>
      </c>
      <c r="L98" s="898" t="s">
        <v>314</v>
      </c>
      <c r="M98" s="898">
        <v>2007</v>
      </c>
      <c r="N98" s="898"/>
      <c r="O98" s="899" t="s">
        <v>315</v>
      </c>
      <c r="P98" s="899" t="s">
        <v>200</v>
      </c>
      <c r="Q98" s="900">
        <v>1</v>
      </c>
      <c r="R98" s="901">
        <v>6500000</v>
      </c>
      <c r="S98" s="439"/>
      <c r="T98" s="786"/>
    </row>
    <row r="99" spans="1:20" s="450" customFormat="1" ht="12.75" x14ac:dyDescent="0.2">
      <c r="A99" s="437"/>
      <c r="B99" s="485">
        <v>2</v>
      </c>
      <c r="C99" s="485">
        <v>6</v>
      </c>
      <c r="D99" s="485">
        <v>2</v>
      </c>
      <c r="E99" s="485">
        <v>1</v>
      </c>
      <c r="F99" s="485">
        <v>10</v>
      </c>
      <c r="G99" s="439"/>
      <c r="H99" s="902" t="s">
        <v>37</v>
      </c>
      <c r="I99" s="903"/>
      <c r="J99" s="902"/>
      <c r="K99" s="903" t="s">
        <v>344</v>
      </c>
      <c r="L99" s="903" t="s">
        <v>314</v>
      </c>
      <c r="M99" s="903">
        <v>2008</v>
      </c>
      <c r="N99" s="903"/>
      <c r="O99" s="904" t="s">
        <v>315</v>
      </c>
      <c r="P99" s="904" t="s">
        <v>200</v>
      </c>
      <c r="Q99" s="905">
        <v>1</v>
      </c>
      <c r="R99" s="906">
        <v>15000</v>
      </c>
      <c r="S99" s="439"/>
      <c r="T99" s="786"/>
    </row>
    <row r="100" spans="1:20" s="450" customFormat="1" ht="12.75" x14ac:dyDescent="0.2">
      <c r="A100" s="437"/>
      <c r="B100" s="485">
        <v>2</v>
      </c>
      <c r="C100" s="485">
        <v>6</v>
      </c>
      <c r="D100" s="485">
        <v>4</v>
      </c>
      <c r="E100" s="485">
        <v>1</v>
      </c>
      <c r="F100" s="485">
        <v>4</v>
      </c>
      <c r="G100" s="439"/>
      <c r="H100" s="490" t="s">
        <v>380</v>
      </c>
      <c r="I100" s="466"/>
      <c r="J100" s="490"/>
      <c r="K100" s="466" t="s">
        <v>344</v>
      </c>
      <c r="L100" s="466" t="s">
        <v>314</v>
      </c>
      <c r="M100" s="466">
        <v>2008</v>
      </c>
      <c r="N100" s="466"/>
      <c r="O100" s="492" t="s">
        <v>315</v>
      </c>
      <c r="P100" s="492" t="s">
        <v>200</v>
      </c>
      <c r="Q100" s="488">
        <v>2</v>
      </c>
      <c r="R100" s="445">
        <v>70000</v>
      </c>
      <c r="S100" s="439"/>
      <c r="T100" s="786"/>
    </row>
    <row r="101" spans="1:20" s="450" customFormat="1" ht="12.75" x14ac:dyDescent="0.2">
      <c r="A101" s="437"/>
      <c r="B101" s="485">
        <v>2</v>
      </c>
      <c r="C101" s="485">
        <v>6</v>
      </c>
      <c r="D101" s="485">
        <v>2</v>
      </c>
      <c r="E101" s="485">
        <v>1</v>
      </c>
      <c r="F101" s="485">
        <v>6</v>
      </c>
      <c r="G101" s="439"/>
      <c r="H101" s="850" t="s">
        <v>381</v>
      </c>
      <c r="I101" s="851"/>
      <c r="J101" s="850"/>
      <c r="K101" s="851" t="s">
        <v>382</v>
      </c>
      <c r="L101" s="851" t="s">
        <v>314</v>
      </c>
      <c r="M101" s="851">
        <v>2008</v>
      </c>
      <c r="N101" s="851"/>
      <c r="O101" s="852" t="s">
        <v>315</v>
      </c>
      <c r="P101" s="852" t="s">
        <v>200</v>
      </c>
      <c r="Q101" s="853">
        <v>1</v>
      </c>
      <c r="R101" s="854">
        <v>30000</v>
      </c>
      <c r="S101" s="439"/>
      <c r="T101" s="786"/>
    </row>
    <row r="102" spans="1:20" s="450" customFormat="1" ht="12.75" x14ac:dyDescent="0.2">
      <c r="A102" s="437"/>
      <c r="B102" s="485">
        <v>2</v>
      </c>
      <c r="C102" s="485">
        <v>6</v>
      </c>
      <c r="D102" s="485">
        <v>2</v>
      </c>
      <c r="E102" s="485">
        <v>1</v>
      </c>
      <c r="F102" s="485">
        <v>61</v>
      </c>
      <c r="G102" s="439"/>
      <c r="H102" s="878" t="s">
        <v>15</v>
      </c>
      <c r="I102" s="879" t="s">
        <v>313</v>
      </c>
      <c r="J102" s="878" t="s">
        <v>313</v>
      </c>
      <c r="K102" s="879" t="s">
        <v>325</v>
      </c>
      <c r="L102" s="879" t="s">
        <v>314</v>
      </c>
      <c r="M102" s="879">
        <v>1999</v>
      </c>
      <c r="N102" s="879"/>
      <c r="O102" s="880" t="s">
        <v>315</v>
      </c>
      <c r="P102" s="880" t="s">
        <v>200</v>
      </c>
      <c r="Q102" s="881">
        <v>1</v>
      </c>
      <c r="R102" s="882">
        <v>60000</v>
      </c>
      <c r="S102" s="439"/>
      <c r="T102" s="786"/>
    </row>
    <row r="103" spans="1:20" s="450" customFormat="1" ht="12.75" x14ac:dyDescent="0.2">
      <c r="A103" s="437"/>
      <c r="B103" s="485">
        <v>2</v>
      </c>
      <c r="C103" s="485">
        <v>6</v>
      </c>
      <c r="D103" s="485">
        <v>2</v>
      </c>
      <c r="E103" s="485"/>
      <c r="F103" s="485"/>
      <c r="G103" s="439"/>
      <c r="H103" s="869" t="s">
        <v>15</v>
      </c>
      <c r="I103" s="870" t="s">
        <v>313</v>
      </c>
      <c r="J103" s="869" t="s">
        <v>313</v>
      </c>
      <c r="K103" s="870" t="s">
        <v>383</v>
      </c>
      <c r="L103" s="870" t="s">
        <v>314</v>
      </c>
      <c r="M103" s="870">
        <v>1990</v>
      </c>
      <c r="N103" s="870"/>
      <c r="O103" s="871" t="s">
        <v>315</v>
      </c>
      <c r="P103" s="871" t="s">
        <v>200</v>
      </c>
      <c r="Q103" s="872">
        <v>1</v>
      </c>
      <c r="R103" s="802">
        <v>15000</v>
      </c>
      <c r="S103" s="439"/>
      <c r="T103" s="786"/>
    </row>
    <row r="104" spans="1:20" s="450" customFormat="1" ht="12.75" x14ac:dyDescent="0.2">
      <c r="A104" s="437"/>
      <c r="B104" s="485">
        <v>2</v>
      </c>
      <c r="C104" s="485">
        <v>6</v>
      </c>
      <c r="D104" s="485">
        <v>2</v>
      </c>
      <c r="E104" s="485"/>
      <c r="F104" s="485"/>
      <c r="G104" s="439"/>
      <c r="H104" s="869" t="s">
        <v>19</v>
      </c>
      <c r="I104" s="870" t="s">
        <v>313</v>
      </c>
      <c r="J104" s="869" t="s">
        <v>313</v>
      </c>
      <c r="K104" s="870" t="s">
        <v>325</v>
      </c>
      <c r="L104" s="870" t="s">
        <v>314</v>
      </c>
      <c r="M104" s="870">
        <v>1990</v>
      </c>
      <c r="N104" s="870"/>
      <c r="O104" s="871" t="s">
        <v>315</v>
      </c>
      <c r="P104" s="871" t="s">
        <v>200</v>
      </c>
      <c r="Q104" s="872">
        <v>1</v>
      </c>
      <c r="R104" s="802">
        <v>65000</v>
      </c>
      <c r="S104" s="439"/>
      <c r="T104" s="786"/>
    </row>
    <row r="105" spans="1:20" s="450" customFormat="1" ht="12.75" x14ac:dyDescent="0.2">
      <c r="A105" s="437"/>
      <c r="B105" s="485">
        <v>2</v>
      </c>
      <c r="C105" s="485">
        <v>6</v>
      </c>
      <c r="D105" s="485">
        <v>2</v>
      </c>
      <c r="E105" s="485">
        <v>1</v>
      </c>
      <c r="F105" s="485">
        <v>6</v>
      </c>
      <c r="G105" s="439"/>
      <c r="H105" s="850" t="s">
        <v>345</v>
      </c>
      <c r="I105" s="851"/>
      <c r="J105" s="850"/>
      <c r="K105" s="851" t="s">
        <v>346</v>
      </c>
      <c r="L105" s="851" t="s">
        <v>314</v>
      </c>
      <c r="M105" s="851">
        <v>2006</v>
      </c>
      <c r="N105" s="851"/>
      <c r="O105" s="852" t="s">
        <v>315</v>
      </c>
      <c r="P105" s="852" t="s">
        <v>200</v>
      </c>
      <c r="Q105" s="853">
        <v>1</v>
      </c>
      <c r="R105" s="854">
        <v>20000</v>
      </c>
      <c r="S105" s="439"/>
      <c r="T105" s="786"/>
    </row>
    <row r="106" spans="1:20" s="450" customFormat="1" ht="12.75" x14ac:dyDescent="0.2">
      <c r="A106" s="437"/>
      <c r="B106" s="485">
        <v>2</v>
      </c>
      <c r="C106" s="485">
        <v>6</v>
      </c>
      <c r="D106" s="485">
        <v>2</v>
      </c>
      <c r="E106" s="485"/>
      <c r="F106" s="485"/>
      <c r="G106" s="439"/>
      <c r="H106" s="888" t="s">
        <v>341</v>
      </c>
      <c r="I106" s="889" t="s">
        <v>313</v>
      </c>
      <c r="J106" s="888" t="s">
        <v>313</v>
      </c>
      <c r="K106" s="889" t="s">
        <v>325</v>
      </c>
      <c r="L106" s="889" t="s">
        <v>314</v>
      </c>
      <c r="M106" s="889">
        <v>1990</v>
      </c>
      <c r="N106" s="889"/>
      <c r="O106" s="890" t="s">
        <v>315</v>
      </c>
      <c r="P106" s="890" t="s">
        <v>200</v>
      </c>
      <c r="Q106" s="891">
        <v>1</v>
      </c>
      <c r="R106" s="790">
        <v>25000</v>
      </c>
      <c r="S106" s="439"/>
      <c r="T106" s="786"/>
    </row>
    <row r="107" spans="1:20" s="450" customFormat="1" ht="12.75" x14ac:dyDescent="0.2">
      <c r="A107" s="437"/>
      <c r="B107" s="485">
        <v>2</v>
      </c>
      <c r="C107" s="485">
        <v>6</v>
      </c>
      <c r="D107" s="485">
        <v>2</v>
      </c>
      <c r="E107" s="485">
        <v>1</v>
      </c>
      <c r="F107" s="485">
        <v>10</v>
      </c>
      <c r="G107" s="439"/>
      <c r="H107" s="490" t="s">
        <v>38</v>
      </c>
      <c r="I107" s="466" t="s">
        <v>313</v>
      </c>
      <c r="J107" s="490" t="s">
        <v>313</v>
      </c>
      <c r="K107" s="466" t="s">
        <v>353</v>
      </c>
      <c r="L107" s="466" t="s">
        <v>314</v>
      </c>
      <c r="M107" s="466">
        <v>2006</v>
      </c>
      <c r="N107" s="466"/>
      <c r="O107" s="492" t="s">
        <v>315</v>
      </c>
      <c r="P107" s="492" t="s">
        <v>200</v>
      </c>
      <c r="Q107" s="488">
        <v>1</v>
      </c>
      <c r="R107" s="445">
        <v>125000</v>
      </c>
      <c r="S107" s="439"/>
      <c r="T107" s="786"/>
    </row>
    <row r="108" spans="1:20" s="450" customFormat="1" ht="12.75" x14ac:dyDescent="0.2">
      <c r="A108" s="437"/>
      <c r="B108" s="485"/>
      <c r="C108" s="485"/>
      <c r="D108" s="485"/>
      <c r="E108" s="485"/>
      <c r="F108" s="485"/>
      <c r="G108" s="439"/>
      <c r="H108" s="490" t="s">
        <v>384</v>
      </c>
      <c r="I108" s="466"/>
      <c r="J108" s="490"/>
      <c r="K108" s="466" t="s">
        <v>385</v>
      </c>
      <c r="L108" s="466" t="s">
        <v>314</v>
      </c>
      <c r="M108" s="466">
        <v>2006</v>
      </c>
      <c r="N108" s="466"/>
      <c r="O108" s="492" t="s">
        <v>386</v>
      </c>
      <c r="P108" s="492"/>
      <c r="Q108" s="488"/>
      <c r="R108" s="445"/>
      <c r="S108" s="439"/>
      <c r="T108" s="786"/>
    </row>
    <row r="109" spans="1:20" s="450" customFormat="1" ht="12.75" x14ac:dyDescent="0.2">
      <c r="A109" s="437"/>
      <c r="B109" s="485">
        <v>2</v>
      </c>
      <c r="C109" s="485">
        <v>6</v>
      </c>
      <c r="D109" s="485">
        <v>2</v>
      </c>
      <c r="E109" s="485">
        <v>1</v>
      </c>
      <c r="F109" s="485">
        <v>1</v>
      </c>
      <c r="G109" s="439"/>
      <c r="H109" s="490" t="s">
        <v>387</v>
      </c>
      <c r="I109" s="466" t="s">
        <v>313</v>
      </c>
      <c r="J109" s="490" t="s">
        <v>313</v>
      </c>
      <c r="K109" s="466" t="s">
        <v>344</v>
      </c>
      <c r="L109" s="466" t="s">
        <v>314</v>
      </c>
      <c r="M109" s="466">
        <v>2006</v>
      </c>
      <c r="N109" s="466"/>
      <c r="O109" s="492" t="s">
        <v>315</v>
      </c>
      <c r="P109" s="492" t="s">
        <v>200</v>
      </c>
      <c r="Q109" s="488">
        <v>1</v>
      </c>
      <c r="R109" s="445">
        <v>5000</v>
      </c>
      <c r="S109" s="439"/>
      <c r="T109" s="786"/>
    </row>
    <row r="110" spans="1:20" s="450" customFormat="1" ht="12.75" x14ac:dyDescent="0.2">
      <c r="A110" s="437"/>
      <c r="B110" s="485">
        <v>2</v>
      </c>
      <c r="C110" s="485">
        <v>6</v>
      </c>
      <c r="D110" s="485">
        <v>2</v>
      </c>
      <c r="E110" s="485">
        <v>1</v>
      </c>
      <c r="F110" s="485">
        <v>10</v>
      </c>
      <c r="G110" s="439"/>
      <c r="H110" s="490" t="s">
        <v>18</v>
      </c>
      <c r="I110" s="466" t="s">
        <v>313</v>
      </c>
      <c r="J110" s="490" t="s">
        <v>313</v>
      </c>
      <c r="K110" s="466" t="s">
        <v>344</v>
      </c>
      <c r="L110" s="466" t="s">
        <v>314</v>
      </c>
      <c r="M110" s="466">
        <v>2006</v>
      </c>
      <c r="N110" s="466"/>
      <c r="O110" s="492" t="s">
        <v>315</v>
      </c>
      <c r="P110" s="492" t="s">
        <v>200</v>
      </c>
      <c r="Q110" s="488">
        <v>1</v>
      </c>
      <c r="R110" s="445">
        <v>75000</v>
      </c>
      <c r="S110" s="439"/>
      <c r="T110" s="786"/>
    </row>
    <row r="111" spans="1:20" s="450" customFormat="1" ht="12.75" x14ac:dyDescent="0.2">
      <c r="A111" s="437"/>
      <c r="B111" s="485">
        <v>2</v>
      </c>
      <c r="C111" s="485">
        <v>6</v>
      </c>
      <c r="D111" s="485">
        <v>4</v>
      </c>
      <c r="E111" s="485">
        <v>1</v>
      </c>
      <c r="F111" s="485">
        <v>4</v>
      </c>
      <c r="G111" s="439"/>
      <c r="H111" s="907" t="s">
        <v>388</v>
      </c>
      <c r="I111" s="908" t="s">
        <v>313</v>
      </c>
      <c r="J111" s="907" t="s">
        <v>313</v>
      </c>
      <c r="K111" s="908" t="s">
        <v>344</v>
      </c>
      <c r="L111" s="908" t="s">
        <v>314</v>
      </c>
      <c r="M111" s="908">
        <v>2006</v>
      </c>
      <c r="N111" s="908"/>
      <c r="O111" s="909" t="s">
        <v>315</v>
      </c>
      <c r="P111" s="909" t="s">
        <v>200</v>
      </c>
      <c r="Q111" s="910">
        <v>1</v>
      </c>
      <c r="R111" s="806">
        <v>75000</v>
      </c>
      <c r="S111" s="439"/>
      <c r="T111" s="786"/>
    </row>
    <row r="112" spans="1:20" s="450" customFormat="1" ht="12.75" x14ac:dyDescent="0.2">
      <c r="A112" s="437"/>
      <c r="B112" s="485">
        <v>2</v>
      </c>
      <c r="C112" s="485">
        <v>6</v>
      </c>
      <c r="D112" s="485">
        <v>2</v>
      </c>
      <c r="E112" s="485">
        <v>1</v>
      </c>
      <c r="F112" s="485">
        <v>4</v>
      </c>
      <c r="G112" s="439"/>
      <c r="H112" s="869" t="s">
        <v>19</v>
      </c>
      <c r="I112" s="870" t="s">
        <v>313</v>
      </c>
      <c r="J112" s="869" t="s">
        <v>313</v>
      </c>
      <c r="K112" s="870" t="s">
        <v>325</v>
      </c>
      <c r="L112" s="870" t="s">
        <v>314</v>
      </c>
      <c r="M112" s="870">
        <v>1999</v>
      </c>
      <c r="N112" s="870"/>
      <c r="O112" s="871" t="s">
        <v>315</v>
      </c>
      <c r="P112" s="871" t="s">
        <v>200</v>
      </c>
      <c r="Q112" s="872">
        <v>1</v>
      </c>
      <c r="R112" s="802">
        <v>125000</v>
      </c>
      <c r="S112" s="439"/>
      <c r="T112" s="786"/>
    </row>
    <row r="113" spans="1:20" s="450" customFormat="1" ht="12.75" x14ac:dyDescent="0.2">
      <c r="A113" s="437"/>
      <c r="B113" s="485">
        <v>2</v>
      </c>
      <c r="C113" s="485">
        <v>6</v>
      </c>
      <c r="D113" s="485">
        <v>2</v>
      </c>
      <c r="E113" s="485"/>
      <c r="F113" s="485"/>
      <c r="G113" s="439"/>
      <c r="H113" s="888" t="s">
        <v>389</v>
      </c>
      <c r="I113" s="889" t="s">
        <v>313</v>
      </c>
      <c r="J113" s="888" t="s">
        <v>313</v>
      </c>
      <c r="K113" s="889" t="s">
        <v>390</v>
      </c>
      <c r="L113" s="889" t="s">
        <v>314</v>
      </c>
      <c r="M113" s="889">
        <v>2001</v>
      </c>
      <c r="N113" s="889"/>
      <c r="O113" s="890" t="s">
        <v>315</v>
      </c>
      <c r="P113" s="890" t="s">
        <v>200</v>
      </c>
      <c r="Q113" s="891">
        <v>1</v>
      </c>
      <c r="R113" s="790">
        <v>450000</v>
      </c>
      <c r="S113" s="439"/>
      <c r="T113" s="786"/>
    </row>
    <row r="114" spans="1:20" s="450" customFormat="1" ht="12.75" x14ac:dyDescent="0.2">
      <c r="A114" s="437"/>
      <c r="B114" s="485">
        <v>2</v>
      </c>
      <c r="C114" s="485">
        <v>6</v>
      </c>
      <c r="D114" s="485">
        <v>2</v>
      </c>
      <c r="E114" s="485"/>
      <c r="F114" s="485"/>
      <c r="G114" s="439"/>
      <c r="H114" s="869" t="s">
        <v>15</v>
      </c>
      <c r="I114" s="870" t="s">
        <v>313</v>
      </c>
      <c r="J114" s="869" t="s">
        <v>313</v>
      </c>
      <c r="K114" s="870" t="s">
        <v>325</v>
      </c>
      <c r="L114" s="870" t="s">
        <v>314</v>
      </c>
      <c r="M114" s="870">
        <v>2007</v>
      </c>
      <c r="N114" s="870"/>
      <c r="O114" s="871" t="s">
        <v>315</v>
      </c>
      <c r="P114" s="871" t="s">
        <v>200</v>
      </c>
      <c r="Q114" s="872">
        <v>1</v>
      </c>
      <c r="R114" s="802">
        <v>1000000</v>
      </c>
      <c r="S114" s="439"/>
      <c r="T114" s="786"/>
    </row>
    <row r="115" spans="1:20" s="450" customFormat="1" ht="12.75" x14ac:dyDescent="0.2">
      <c r="A115" s="437"/>
      <c r="B115" s="485">
        <v>2</v>
      </c>
      <c r="C115" s="485">
        <v>6</v>
      </c>
      <c r="D115" s="485">
        <v>4</v>
      </c>
      <c r="E115" s="485">
        <v>1</v>
      </c>
      <c r="F115" s="485">
        <v>4</v>
      </c>
      <c r="G115" s="439"/>
      <c r="H115" s="869" t="s">
        <v>366</v>
      </c>
      <c r="I115" s="870" t="s">
        <v>313</v>
      </c>
      <c r="J115" s="869" t="s">
        <v>313</v>
      </c>
      <c r="K115" s="870" t="s">
        <v>325</v>
      </c>
      <c r="L115" s="870" t="s">
        <v>314</v>
      </c>
      <c r="M115" s="870">
        <v>1985</v>
      </c>
      <c r="N115" s="870"/>
      <c r="O115" s="871" t="s">
        <v>315</v>
      </c>
      <c r="P115" s="871" t="s">
        <v>200</v>
      </c>
      <c r="Q115" s="872">
        <v>2</v>
      </c>
      <c r="R115" s="802">
        <v>250000</v>
      </c>
      <c r="S115" s="439"/>
      <c r="T115" s="786"/>
    </row>
    <row r="116" spans="1:20" s="450" customFormat="1" ht="12.75" x14ac:dyDescent="0.2">
      <c r="A116" s="437"/>
      <c r="B116" s="485">
        <v>2</v>
      </c>
      <c r="C116" s="485">
        <v>6</v>
      </c>
      <c r="D116" s="485">
        <v>2</v>
      </c>
      <c r="E116" s="485">
        <v>1</v>
      </c>
      <c r="F116" s="485">
        <v>6</v>
      </c>
      <c r="G116" s="439"/>
      <c r="H116" s="888" t="s">
        <v>341</v>
      </c>
      <c r="I116" s="889" t="s">
        <v>313</v>
      </c>
      <c r="J116" s="888" t="s">
        <v>313</v>
      </c>
      <c r="K116" s="889" t="s">
        <v>325</v>
      </c>
      <c r="L116" s="889" t="s">
        <v>314</v>
      </c>
      <c r="M116" s="889">
        <v>1985</v>
      </c>
      <c r="N116" s="889"/>
      <c r="O116" s="890" t="s">
        <v>315</v>
      </c>
      <c r="P116" s="890" t="s">
        <v>200</v>
      </c>
      <c r="Q116" s="891">
        <v>1</v>
      </c>
      <c r="R116" s="790">
        <v>150000</v>
      </c>
      <c r="S116" s="439"/>
      <c r="T116" s="786"/>
    </row>
    <row r="117" spans="1:20" s="450" customFormat="1" ht="12.75" x14ac:dyDescent="0.2">
      <c r="A117" s="437"/>
      <c r="B117" s="485">
        <v>2</v>
      </c>
      <c r="C117" s="485">
        <v>6</v>
      </c>
      <c r="D117" s="485">
        <v>2</v>
      </c>
      <c r="E117" s="485"/>
      <c r="F117" s="485"/>
      <c r="G117" s="439"/>
      <c r="H117" s="888" t="s">
        <v>341</v>
      </c>
      <c r="I117" s="889" t="s">
        <v>313</v>
      </c>
      <c r="J117" s="888" t="s">
        <v>313</v>
      </c>
      <c r="K117" s="889" t="s">
        <v>390</v>
      </c>
      <c r="L117" s="889" t="s">
        <v>314</v>
      </c>
      <c r="M117" s="889">
        <v>2001</v>
      </c>
      <c r="N117" s="889"/>
      <c r="O117" s="890" t="s">
        <v>315</v>
      </c>
      <c r="P117" s="890" t="s">
        <v>200</v>
      </c>
      <c r="Q117" s="891">
        <v>1</v>
      </c>
      <c r="R117" s="790">
        <v>150000</v>
      </c>
      <c r="S117" s="439"/>
      <c r="T117" s="786"/>
    </row>
    <row r="118" spans="1:20" s="450" customFormat="1" ht="12.75" x14ac:dyDescent="0.2">
      <c r="A118" s="437"/>
      <c r="B118" s="485">
        <v>2</v>
      </c>
      <c r="C118" s="485">
        <v>6</v>
      </c>
      <c r="D118" s="485">
        <v>4</v>
      </c>
      <c r="E118" s="485">
        <v>1</v>
      </c>
      <c r="F118" s="485">
        <v>4</v>
      </c>
      <c r="G118" s="439"/>
      <c r="H118" s="855" t="s">
        <v>41</v>
      </c>
      <c r="I118" s="856" t="s">
        <v>313</v>
      </c>
      <c r="J118" s="855" t="s">
        <v>313</v>
      </c>
      <c r="K118" s="856" t="s">
        <v>391</v>
      </c>
      <c r="L118" s="856" t="s">
        <v>314</v>
      </c>
      <c r="M118" s="856">
        <v>2000</v>
      </c>
      <c r="N118" s="856"/>
      <c r="O118" s="857" t="s">
        <v>315</v>
      </c>
      <c r="P118" s="857" t="s">
        <v>200</v>
      </c>
      <c r="Q118" s="858">
        <v>1</v>
      </c>
      <c r="R118" s="859">
        <v>3500</v>
      </c>
      <c r="S118" s="439"/>
      <c r="T118" s="786"/>
    </row>
    <row r="119" spans="1:20" s="450" customFormat="1" ht="12.75" x14ac:dyDescent="0.2">
      <c r="A119" s="437"/>
      <c r="B119" s="485">
        <v>2</v>
      </c>
      <c r="C119" s="485">
        <v>6</v>
      </c>
      <c r="D119" s="485">
        <v>2</v>
      </c>
      <c r="E119" s="485"/>
      <c r="F119" s="485"/>
      <c r="G119" s="439"/>
      <c r="H119" s="855" t="s">
        <v>42</v>
      </c>
      <c r="I119" s="856" t="s">
        <v>313</v>
      </c>
      <c r="J119" s="855" t="s">
        <v>313</v>
      </c>
      <c r="K119" s="856" t="s">
        <v>391</v>
      </c>
      <c r="L119" s="856" t="s">
        <v>314</v>
      </c>
      <c r="M119" s="856">
        <v>2005</v>
      </c>
      <c r="N119" s="856"/>
      <c r="O119" s="857" t="s">
        <v>315</v>
      </c>
      <c r="P119" s="857" t="s">
        <v>200</v>
      </c>
      <c r="Q119" s="858">
        <v>1</v>
      </c>
      <c r="R119" s="859">
        <v>2500</v>
      </c>
      <c r="S119" s="439"/>
      <c r="T119" s="786"/>
    </row>
    <row r="120" spans="1:20" s="450" customFormat="1" ht="12.75" x14ac:dyDescent="0.2">
      <c r="A120" s="437"/>
      <c r="B120" s="485">
        <v>2</v>
      </c>
      <c r="C120" s="485">
        <v>6</v>
      </c>
      <c r="D120" s="485">
        <v>2</v>
      </c>
      <c r="E120" s="485"/>
      <c r="F120" s="485"/>
      <c r="G120" s="439"/>
      <c r="H120" s="911" t="s">
        <v>373</v>
      </c>
      <c r="I120" s="912"/>
      <c r="J120" s="911"/>
      <c r="K120" s="912" t="s">
        <v>344</v>
      </c>
      <c r="L120" s="912" t="s">
        <v>314</v>
      </c>
      <c r="M120" s="912">
        <v>2005</v>
      </c>
      <c r="N120" s="912"/>
      <c r="O120" s="913" t="s">
        <v>315</v>
      </c>
      <c r="P120" s="913" t="s">
        <v>200</v>
      </c>
      <c r="Q120" s="914">
        <v>2</v>
      </c>
      <c r="R120" s="915">
        <v>15000</v>
      </c>
      <c r="S120" s="439"/>
      <c r="T120" s="786"/>
    </row>
    <row r="121" spans="1:20" s="450" customFormat="1" ht="12.75" x14ac:dyDescent="0.2">
      <c r="A121" s="437"/>
      <c r="B121" s="485">
        <v>2</v>
      </c>
      <c r="C121" s="485">
        <v>6</v>
      </c>
      <c r="D121" s="485">
        <v>2</v>
      </c>
      <c r="E121" s="485">
        <v>1</v>
      </c>
      <c r="F121" s="485">
        <v>6</v>
      </c>
      <c r="G121" s="439"/>
      <c r="H121" s="490" t="s">
        <v>18</v>
      </c>
      <c r="I121" s="466" t="s">
        <v>313</v>
      </c>
      <c r="J121" s="490" t="s">
        <v>313</v>
      </c>
      <c r="K121" s="466" t="s">
        <v>344</v>
      </c>
      <c r="L121" s="466" t="s">
        <v>314</v>
      </c>
      <c r="M121" s="466">
        <v>2005</v>
      </c>
      <c r="N121" s="466"/>
      <c r="O121" s="492" t="s">
        <v>315</v>
      </c>
      <c r="P121" s="492" t="s">
        <v>200</v>
      </c>
      <c r="Q121" s="488">
        <v>1</v>
      </c>
      <c r="R121" s="445">
        <v>3500</v>
      </c>
      <c r="S121" s="439"/>
      <c r="T121" s="786"/>
    </row>
    <row r="122" spans="1:20" s="450" customFormat="1" ht="12.75" x14ac:dyDescent="0.2">
      <c r="A122" s="437"/>
      <c r="B122" s="485">
        <v>2</v>
      </c>
      <c r="C122" s="485">
        <v>6</v>
      </c>
      <c r="D122" s="485">
        <v>2</v>
      </c>
      <c r="E122" s="485">
        <v>1</v>
      </c>
      <c r="F122" s="485">
        <v>34</v>
      </c>
      <c r="G122" s="439"/>
      <c r="H122" s="855" t="s">
        <v>43</v>
      </c>
      <c r="I122" s="856" t="s">
        <v>313</v>
      </c>
      <c r="J122" s="855" t="s">
        <v>313</v>
      </c>
      <c r="K122" s="856" t="s">
        <v>392</v>
      </c>
      <c r="L122" s="856" t="s">
        <v>314</v>
      </c>
      <c r="M122" s="856">
        <v>1995</v>
      </c>
      <c r="N122" s="856"/>
      <c r="O122" s="857" t="s">
        <v>315</v>
      </c>
      <c r="P122" s="857" t="s">
        <v>200</v>
      </c>
      <c r="Q122" s="858">
        <v>1</v>
      </c>
      <c r="R122" s="859">
        <v>30000</v>
      </c>
      <c r="S122" s="439"/>
      <c r="T122" s="786"/>
    </row>
    <row r="123" spans="1:20" s="450" customFormat="1" ht="12.75" x14ac:dyDescent="0.2">
      <c r="A123" s="437"/>
      <c r="B123" s="485">
        <v>2</v>
      </c>
      <c r="C123" s="485">
        <v>6</v>
      </c>
      <c r="D123" s="485">
        <v>2</v>
      </c>
      <c r="E123" s="485">
        <v>1</v>
      </c>
      <c r="F123" s="485">
        <v>34</v>
      </c>
      <c r="G123" s="439"/>
      <c r="H123" s="860" t="s">
        <v>12</v>
      </c>
      <c r="I123" s="861" t="s">
        <v>313</v>
      </c>
      <c r="J123" s="860" t="s">
        <v>313</v>
      </c>
      <c r="K123" s="861" t="s">
        <v>346</v>
      </c>
      <c r="L123" s="861" t="s">
        <v>314</v>
      </c>
      <c r="M123" s="861">
        <v>2004</v>
      </c>
      <c r="N123" s="861"/>
      <c r="O123" s="862" t="s">
        <v>315</v>
      </c>
      <c r="P123" s="862" t="s">
        <v>200</v>
      </c>
      <c r="Q123" s="863">
        <v>1</v>
      </c>
      <c r="R123" s="810">
        <v>265000</v>
      </c>
      <c r="S123" s="439"/>
      <c r="T123" s="786"/>
    </row>
    <row r="124" spans="1:20" s="450" customFormat="1" ht="12.75" x14ac:dyDescent="0.2">
      <c r="A124" s="437"/>
      <c r="B124" s="485">
        <v>2</v>
      </c>
      <c r="C124" s="485">
        <v>6</v>
      </c>
      <c r="D124" s="485">
        <v>2</v>
      </c>
      <c r="E124" s="485">
        <v>1</v>
      </c>
      <c r="F124" s="485">
        <v>34</v>
      </c>
      <c r="G124" s="439"/>
      <c r="H124" s="907" t="s">
        <v>393</v>
      </c>
      <c r="I124" s="908" t="s">
        <v>313</v>
      </c>
      <c r="J124" s="907" t="s">
        <v>313</v>
      </c>
      <c r="K124" s="908" t="s">
        <v>346</v>
      </c>
      <c r="L124" s="908" t="s">
        <v>314</v>
      </c>
      <c r="M124" s="908">
        <v>2010</v>
      </c>
      <c r="N124" s="908"/>
      <c r="O124" s="909" t="s">
        <v>315</v>
      </c>
      <c r="P124" s="909" t="s">
        <v>200</v>
      </c>
      <c r="Q124" s="910">
        <v>1</v>
      </c>
      <c r="R124" s="806">
        <v>250000</v>
      </c>
      <c r="S124" s="439"/>
      <c r="T124" s="786"/>
    </row>
    <row r="125" spans="1:20" s="450" customFormat="1" ht="12.75" x14ac:dyDescent="0.2">
      <c r="A125" s="437"/>
      <c r="B125" s="485">
        <v>2</v>
      </c>
      <c r="C125" s="485">
        <v>6</v>
      </c>
      <c r="D125" s="485">
        <v>2</v>
      </c>
      <c r="E125" s="485">
        <v>1</v>
      </c>
      <c r="F125" s="485">
        <v>34</v>
      </c>
      <c r="G125" s="439"/>
      <c r="H125" s="916" t="s">
        <v>394</v>
      </c>
      <c r="I125" s="917" t="s">
        <v>313</v>
      </c>
      <c r="J125" s="916" t="s">
        <v>313</v>
      </c>
      <c r="K125" s="917" t="s">
        <v>346</v>
      </c>
      <c r="L125" s="917" t="s">
        <v>314</v>
      </c>
      <c r="M125" s="917">
        <v>2010</v>
      </c>
      <c r="N125" s="917"/>
      <c r="O125" s="918" t="s">
        <v>315</v>
      </c>
      <c r="P125" s="918" t="s">
        <v>200</v>
      </c>
      <c r="Q125" s="919">
        <v>1</v>
      </c>
      <c r="R125" s="920">
        <v>60000</v>
      </c>
      <c r="S125" s="439"/>
      <c r="T125" s="786"/>
    </row>
    <row r="126" spans="1:20" s="450" customFormat="1" ht="12.75" x14ac:dyDescent="0.2">
      <c r="A126" s="437"/>
      <c r="B126" s="485">
        <v>2</v>
      </c>
      <c r="C126" s="485">
        <v>6</v>
      </c>
      <c r="D126" s="485">
        <v>2</v>
      </c>
      <c r="E126" s="485">
        <v>1</v>
      </c>
      <c r="F126" s="485">
        <v>6</v>
      </c>
      <c r="G126" s="439"/>
      <c r="H126" s="490" t="s">
        <v>18</v>
      </c>
      <c r="I126" s="466" t="s">
        <v>313</v>
      </c>
      <c r="J126" s="490" t="s">
        <v>313</v>
      </c>
      <c r="K126" s="466" t="s">
        <v>344</v>
      </c>
      <c r="L126" s="466" t="s">
        <v>314</v>
      </c>
      <c r="M126" s="466">
        <v>2007</v>
      </c>
      <c r="N126" s="466"/>
      <c r="O126" s="492" t="s">
        <v>315</v>
      </c>
      <c r="P126" s="492" t="s">
        <v>200</v>
      </c>
      <c r="Q126" s="488">
        <v>1</v>
      </c>
      <c r="R126" s="445">
        <v>40000</v>
      </c>
      <c r="S126" s="439"/>
      <c r="T126" s="786"/>
    </row>
    <row r="127" spans="1:20" s="450" customFormat="1" ht="12.75" x14ac:dyDescent="0.2">
      <c r="A127" s="437"/>
      <c r="B127" s="485">
        <v>2</v>
      </c>
      <c r="C127" s="485">
        <v>6</v>
      </c>
      <c r="D127" s="485">
        <v>2</v>
      </c>
      <c r="E127" s="485">
        <v>1</v>
      </c>
      <c r="F127" s="485">
        <v>6</v>
      </c>
      <c r="G127" s="439"/>
      <c r="H127" s="921" t="s">
        <v>395</v>
      </c>
      <c r="I127" s="922" t="s">
        <v>313</v>
      </c>
      <c r="J127" s="921" t="s">
        <v>313</v>
      </c>
      <c r="K127" s="922" t="s">
        <v>325</v>
      </c>
      <c r="L127" s="922" t="s">
        <v>314</v>
      </c>
      <c r="M127" s="922">
        <v>1985</v>
      </c>
      <c r="N127" s="922"/>
      <c r="O127" s="923" t="s">
        <v>315</v>
      </c>
      <c r="P127" s="923" t="s">
        <v>200</v>
      </c>
      <c r="Q127" s="924">
        <v>2</v>
      </c>
      <c r="R127" s="925">
        <v>1600000</v>
      </c>
      <c r="S127" s="439"/>
      <c r="T127" s="786"/>
    </row>
    <row r="128" spans="1:20" s="450" customFormat="1" ht="12.75" x14ac:dyDescent="0.2">
      <c r="A128" s="437"/>
      <c r="B128" s="485">
        <v>2</v>
      </c>
      <c r="C128" s="485">
        <v>6</v>
      </c>
      <c r="D128" s="485">
        <v>2</v>
      </c>
      <c r="E128" s="485">
        <v>6</v>
      </c>
      <c r="F128" s="485">
        <v>4</v>
      </c>
      <c r="G128" s="439"/>
      <c r="H128" s="926" t="s">
        <v>395</v>
      </c>
      <c r="I128" s="927"/>
      <c r="J128" s="926" t="s">
        <v>313</v>
      </c>
      <c r="K128" s="927" t="s">
        <v>325</v>
      </c>
      <c r="L128" s="927" t="s">
        <v>314</v>
      </c>
      <c r="M128" s="927">
        <v>2008</v>
      </c>
      <c r="N128" s="927"/>
      <c r="O128" s="928" t="s">
        <v>315</v>
      </c>
      <c r="P128" s="928" t="s">
        <v>200</v>
      </c>
      <c r="Q128" s="929">
        <v>2</v>
      </c>
      <c r="R128" s="930">
        <v>900000</v>
      </c>
      <c r="S128" s="439"/>
      <c r="T128" s="786"/>
    </row>
    <row r="129" spans="1:20" s="450" customFormat="1" ht="12.75" x14ac:dyDescent="0.2">
      <c r="A129" s="437"/>
      <c r="B129" s="485">
        <v>2</v>
      </c>
      <c r="C129" s="485">
        <v>6</v>
      </c>
      <c r="D129" s="485">
        <v>2</v>
      </c>
      <c r="E129" s="485">
        <v>6</v>
      </c>
      <c r="F129" s="485">
        <v>33</v>
      </c>
      <c r="G129" s="439"/>
      <c r="H129" s="926" t="s">
        <v>395</v>
      </c>
      <c r="I129" s="927" t="s">
        <v>313</v>
      </c>
      <c r="J129" s="926" t="s">
        <v>313</v>
      </c>
      <c r="K129" s="927" t="s">
        <v>325</v>
      </c>
      <c r="L129" s="927" t="s">
        <v>314</v>
      </c>
      <c r="M129" s="927">
        <v>2008</v>
      </c>
      <c r="N129" s="927"/>
      <c r="O129" s="928" t="s">
        <v>315</v>
      </c>
      <c r="P129" s="928" t="s">
        <v>200</v>
      </c>
      <c r="Q129" s="929">
        <v>2</v>
      </c>
      <c r="R129" s="930">
        <v>350000</v>
      </c>
      <c r="S129" s="439"/>
      <c r="T129" s="786"/>
    </row>
    <row r="130" spans="1:20" s="450" customFormat="1" ht="12.75" x14ac:dyDescent="0.2">
      <c r="A130" s="437"/>
      <c r="B130" s="485">
        <v>2</v>
      </c>
      <c r="C130" s="485">
        <v>6</v>
      </c>
      <c r="D130" s="485">
        <v>2</v>
      </c>
      <c r="E130" s="485">
        <v>2</v>
      </c>
      <c r="F130" s="485">
        <v>3</v>
      </c>
      <c r="G130" s="439"/>
      <c r="H130" s="926" t="s">
        <v>396</v>
      </c>
      <c r="I130" s="927" t="s">
        <v>313</v>
      </c>
      <c r="J130" s="926" t="s">
        <v>313</v>
      </c>
      <c r="K130" s="927" t="s">
        <v>325</v>
      </c>
      <c r="L130" s="927" t="s">
        <v>314</v>
      </c>
      <c r="M130" s="927">
        <v>1999</v>
      </c>
      <c r="N130" s="927"/>
      <c r="O130" s="928" t="s">
        <v>315</v>
      </c>
      <c r="P130" s="928" t="s">
        <v>200</v>
      </c>
      <c r="Q130" s="929">
        <v>1</v>
      </c>
      <c r="R130" s="930">
        <v>350000</v>
      </c>
      <c r="S130" s="439"/>
      <c r="T130" s="786"/>
    </row>
    <row r="131" spans="1:20" s="450" customFormat="1" ht="12.75" x14ac:dyDescent="0.2">
      <c r="A131" s="437"/>
      <c r="B131" s="485">
        <v>2</v>
      </c>
      <c r="C131" s="485">
        <v>6</v>
      </c>
      <c r="D131" s="485">
        <v>2</v>
      </c>
      <c r="E131" s="485">
        <v>1</v>
      </c>
      <c r="F131" s="485">
        <v>34</v>
      </c>
      <c r="G131" s="439"/>
      <c r="H131" s="490" t="s">
        <v>18</v>
      </c>
      <c r="I131" s="466" t="s">
        <v>313</v>
      </c>
      <c r="J131" s="490" t="s">
        <v>313</v>
      </c>
      <c r="K131" s="466" t="s">
        <v>344</v>
      </c>
      <c r="L131" s="466" t="s">
        <v>314</v>
      </c>
      <c r="M131" s="466">
        <v>2005</v>
      </c>
      <c r="N131" s="466"/>
      <c r="O131" s="492" t="s">
        <v>315</v>
      </c>
      <c r="P131" s="492" t="s">
        <v>200</v>
      </c>
      <c r="Q131" s="488">
        <v>1</v>
      </c>
      <c r="R131" s="445">
        <v>4000</v>
      </c>
      <c r="S131" s="439"/>
      <c r="T131" s="786"/>
    </row>
    <row r="132" spans="1:20" s="450" customFormat="1" ht="12.75" x14ac:dyDescent="0.2">
      <c r="A132" s="437"/>
      <c r="B132" s="485">
        <v>2</v>
      </c>
      <c r="C132" s="485">
        <v>6</v>
      </c>
      <c r="D132" s="485">
        <v>2</v>
      </c>
      <c r="E132" s="485">
        <v>1</v>
      </c>
      <c r="F132" s="485">
        <v>34</v>
      </c>
      <c r="G132" s="439"/>
      <c r="H132" s="490" t="s">
        <v>397</v>
      </c>
      <c r="I132" s="466" t="s">
        <v>313</v>
      </c>
      <c r="J132" s="490" t="s">
        <v>313</v>
      </c>
      <c r="K132" s="466" t="s">
        <v>398</v>
      </c>
      <c r="L132" s="466" t="s">
        <v>314</v>
      </c>
      <c r="M132" s="466">
        <v>2000</v>
      </c>
      <c r="N132" s="466"/>
      <c r="O132" s="492" t="s">
        <v>315</v>
      </c>
      <c r="P132" s="492" t="s">
        <v>200</v>
      </c>
      <c r="Q132" s="488">
        <v>2</v>
      </c>
      <c r="R132" s="445">
        <v>1500000</v>
      </c>
      <c r="S132" s="439"/>
      <c r="T132" s="786"/>
    </row>
    <row r="133" spans="1:20" s="450" customFormat="1" ht="12.75" x14ac:dyDescent="0.2">
      <c r="A133" s="437"/>
      <c r="B133" s="485">
        <v>2</v>
      </c>
      <c r="C133" s="485">
        <v>6</v>
      </c>
      <c r="D133" s="485">
        <v>2</v>
      </c>
      <c r="E133" s="485">
        <v>6</v>
      </c>
      <c r="F133" s="485">
        <v>33</v>
      </c>
      <c r="G133" s="439"/>
      <c r="H133" s="907" t="s">
        <v>399</v>
      </c>
      <c r="I133" s="908" t="s">
        <v>313</v>
      </c>
      <c r="J133" s="907" t="s">
        <v>313</v>
      </c>
      <c r="K133" s="908" t="s">
        <v>392</v>
      </c>
      <c r="L133" s="908" t="s">
        <v>314</v>
      </c>
      <c r="M133" s="908">
        <v>2009</v>
      </c>
      <c r="N133" s="908"/>
      <c r="O133" s="909" t="s">
        <v>315</v>
      </c>
      <c r="P133" s="909" t="s">
        <v>200</v>
      </c>
      <c r="Q133" s="910">
        <v>1</v>
      </c>
      <c r="R133" s="806">
        <v>100000</v>
      </c>
      <c r="S133" s="439"/>
      <c r="T133" s="786"/>
    </row>
    <row r="134" spans="1:20" s="450" customFormat="1" ht="12.75" x14ac:dyDescent="0.2">
      <c r="A134" s="437"/>
      <c r="B134" s="485">
        <v>2</v>
      </c>
      <c r="C134" s="485">
        <v>6</v>
      </c>
      <c r="D134" s="485">
        <v>2</v>
      </c>
      <c r="E134" s="485">
        <v>2</v>
      </c>
      <c r="F134" s="485">
        <v>3</v>
      </c>
      <c r="G134" s="439"/>
      <c r="H134" s="883" t="s">
        <v>400</v>
      </c>
      <c r="I134" s="884" t="s">
        <v>313</v>
      </c>
      <c r="J134" s="883" t="s">
        <v>313</v>
      </c>
      <c r="K134" s="884" t="s">
        <v>346</v>
      </c>
      <c r="L134" s="884" t="s">
        <v>314</v>
      </c>
      <c r="M134" s="884">
        <v>1999</v>
      </c>
      <c r="N134" s="884"/>
      <c r="O134" s="885" t="s">
        <v>315</v>
      </c>
      <c r="P134" s="885" t="s">
        <v>200</v>
      </c>
      <c r="Q134" s="886">
        <v>1</v>
      </c>
      <c r="R134" s="887">
        <v>50000</v>
      </c>
      <c r="S134" s="439"/>
      <c r="T134" s="786"/>
    </row>
    <row r="135" spans="1:20" s="450" customFormat="1" ht="12.75" x14ac:dyDescent="0.2">
      <c r="A135" s="437"/>
      <c r="B135" s="485">
        <v>2</v>
      </c>
      <c r="C135" s="485">
        <v>6</v>
      </c>
      <c r="D135" s="485">
        <v>2</v>
      </c>
      <c r="E135" s="485">
        <v>1</v>
      </c>
      <c r="F135" s="485">
        <v>10</v>
      </c>
      <c r="G135" s="439"/>
      <c r="H135" s="869" t="s">
        <v>402</v>
      </c>
      <c r="I135" s="870" t="s">
        <v>313</v>
      </c>
      <c r="J135" s="869" t="s">
        <v>313</v>
      </c>
      <c r="K135" s="870" t="s">
        <v>403</v>
      </c>
      <c r="L135" s="870" t="s">
        <v>314</v>
      </c>
      <c r="M135" s="870">
        <v>1999</v>
      </c>
      <c r="N135" s="870"/>
      <c r="O135" s="871" t="s">
        <v>315</v>
      </c>
      <c r="P135" s="871" t="s">
        <v>200</v>
      </c>
      <c r="Q135" s="872">
        <v>1</v>
      </c>
      <c r="R135" s="802">
        <v>40000</v>
      </c>
      <c r="S135" s="439"/>
      <c r="T135" s="786"/>
    </row>
    <row r="136" spans="1:20" s="450" customFormat="1" ht="12.75" x14ac:dyDescent="0.2">
      <c r="A136" s="437"/>
      <c r="B136" s="485">
        <v>2</v>
      </c>
      <c r="C136" s="485">
        <v>6</v>
      </c>
      <c r="D136" s="485">
        <v>2</v>
      </c>
      <c r="E136" s="485">
        <v>1</v>
      </c>
      <c r="F136" s="485">
        <v>6</v>
      </c>
      <c r="G136" s="439"/>
      <c r="H136" s="855" t="s">
        <v>404</v>
      </c>
      <c r="I136" s="856" t="s">
        <v>313</v>
      </c>
      <c r="J136" s="855" t="s">
        <v>313</v>
      </c>
      <c r="K136" s="856" t="s">
        <v>301</v>
      </c>
      <c r="L136" s="856" t="s">
        <v>314</v>
      </c>
      <c r="M136" s="856">
        <v>2000</v>
      </c>
      <c r="N136" s="856"/>
      <c r="O136" s="857" t="s">
        <v>315</v>
      </c>
      <c r="P136" s="857" t="s">
        <v>200</v>
      </c>
      <c r="Q136" s="858">
        <v>1</v>
      </c>
      <c r="R136" s="859">
        <v>250000</v>
      </c>
      <c r="S136" s="439"/>
      <c r="T136" s="786"/>
    </row>
    <row r="137" spans="1:20" s="450" customFormat="1" ht="12.75" x14ac:dyDescent="0.2">
      <c r="A137" s="437"/>
      <c r="B137" s="485">
        <v>2</v>
      </c>
      <c r="C137" s="485">
        <v>6</v>
      </c>
      <c r="D137" s="485">
        <v>4</v>
      </c>
      <c r="E137" s="485">
        <v>1</v>
      </c>
      <c r="F137" s="485">
        <v>4</v>
      </c>
      <c r="G137" s="439"/>
      <c r="H137" s="907" t="s">
        <v>405</v>
      </c>
      <c r="I137" s="908" t="s">
        <v>313</v>
      </c>
      <c r="J137" s="907" t="s">
        <v>313</v>
      </c>
      <c r="K137" s="908" t="s">
        <v>406</v>
      </c>
      <c r="L137" s="908" t="s">
        <v>314</v>
      </c>
      <c r="M137" s="908">
        <v>2005</v>
      </c>
      <c r="N137" s="908"/>
      <c r="O137" s="909" t="s">
        <v>315</v>
      </c>
      <c r="P137" s="909" t="s">
        <v>200</v>
      </c>
      <c r="Q137" s="910">
        <v>1</v>
      </c>
      <c r="R137" s="806">
        <v>500000</v>
      </c>
      <c r="S137" s="439"/>
      <c r="T137" s="786"/>
    </row>
    <row r="138" spans="1:20" s="450" customFormat="1" ht="12.75" x14ac:dyDescent="0.2">
      <c r="A138" s="437"/>
      <c r="B138" s="485">
        <v>2</v>
      </c>
      <c r="C138" s="485">
        <v>6</v>
      </c>
      <c r="D138" s="485">
        <v>2</v>
      </c>
      <c r="E138" s="485">
        <v>1</v>
      </c>
      <c r="F138" s="485">
        <v>10</v>
      </c>
      <c r="G138" s="439"/>
      <c r="H138" s="850" t="s">
        <v>345</v>
      </c>
      <c r="I138" s="851" t="s">
        <v>313</v>
      </c>
      <c r="J138" s="850" t="s">
        <v>313</v>
      </c>
      <c r="K138" s="851" t="s">
        <v>406</v>
      </c>
      <c r="L138" s="851" t="s">
        <v>314</v>
      </c>
      <c r="M138" s="851">
        <v>2005</v>
      </c>
      <c r="N138" s="851"/>
      <c r="O138" s="852" t="s">
        <v>315</v>
      </c>
      <c r="P138" s="852" t="s">
        <v>200</v>
      </c>
      <c r="Q138" s="853">
        <v>1</v>
      </c>
      <c r="R138" s="854">
        <v>30000</v>
      </c>
      <c r="S138" s="439"/>
      <c r="T138" s="786"/>
    </row>
    <row r="139" spans="1:20" s="450" customFormat="1" ht="12.75" x14ac:dyDescent="0.2">
      <c r="A139" s="437"/>
      <c r="B139" s="485">
        <v>2</v>
      </c>
      <c r="C139" s="485">
        <v>6</v>
      </c>
      <c r="D139" s="485">
        <v>2</v>
      </c>
      <c r="E139" s="485"/>
      <c r="F139" s="485"/>
      <c r="G139" s="439"/>
      <c r="H139" s="926" t="s">
        <v>407</v>
      </c>
      <c r="I139" s="927" t="s">
        <v>313</v>
      </c>
      <c r="J139" s="926" t="s">
        <v>313</v>
      </c>
      <c r="K139" s="927" t="s">
        <v>353</v>
      </c>
      <c r="L139" s="927" t="s">
        <v>314</v>
      </c>
      <c r="M139" s="927">
        <v>1999</v>
      </c>
      <c r="N139" s="927"/>
      <c r="O139" s="928" t="s">
        <v>315</v>
      </c>
      <c r="P139" s="928" t="s">
        <v>200</v>
      </c>
      <c r="Q139" s="929">
        <v>5</v>
      </c>
      <c r="R139" s="930">
        <v>250000</v>
      </c>
      <c r="S139" s="439"/>
      <c r="T139" s="786"/>
    </row>
    <row r="140" spans="1:20" s="450" customFormat="1" ht="12.75" x14ac:dyDescent="0.2">
      <c r="A140" s="437"/>
      <c r="B140" s="485">
        <v>2</v>
      </c>
      <c r="C140" s="485">
        <v>6</v>
      </c>
      <c r="D140" s="485">
        <v>2</v>
      </c>
      <c r="E140" s="485">
        <v>1</v>
      </c>
      <c r="F140" s="485">
        <v>6</v>
      </c>
      <c r="G140" s="439"/>
      <c r="H140" s="869" t="s">
        <v>322</v>
      </c>
      <c r="I140" s="870" t="s">
        <v>408</v>
      </c>
      <c r="J140" s="869" t="s">
        <v>313</v>
      </c>
      <c r="K140" s="870" t="s">
        <v>409</v>
      </c>
      <c r="L140" s="870" t="s">
        <v>314</v>
      </c>
      <c r="M140" s="870">
        <v>2008</v>
      </c>
      <c r="N140" s="870"/>
      <c r="O140" s="871" t="s">
        <v>315</v>
      </c>
      <c r="P140" s="871" t="s">
        <v>200</v>
      </c>
      <c r="Q140" s="872">
        <v>2</v>
      </c>
      <c r="R140" s="802">
        <v>1200000</v>
      </c>
      <c r="S140" s="439"/>
      <c r="T140" s="786"/>
    </row>
    <row r="141" spans="1:20" s="450" customFormat="1" ht="12.75" x14ac:dyDescent="0.2">
      <c r="A141" s="437"/>
      <c r="B141" s="485">
        <v>2</v>
      </c>
      <c r="C141" s="485">
        <v>6</v>
      </c>
      <c r="D141" s="485">
        <v>2</v>
      </c>
      <c r="E141" s="485">
        <v>1</v>
      </c>
      <c r="F141" s="485">
        <v>10</v>
      </c>
      <c r="G141" s="439"/>
      <c r="H141" s="926" t="s">
        <v>341</v>
      </c>
      <c r="I141" s="927" t="s">
        <v>408</v>
      </c>
      <c r="J141" s="926" t="s">
        <v>313</v>
      </c>
      <c r="K141" s="927" t="s">
        <v>325</v>
      </c>
      <c r="L141" s="927" t="s">
        <v>314</v>
      </c>
      <c r="M141" s="927">
        <v>1984</v>
      </c>
      <c r="N141" s="927"/>
      <c r="O141" s="928" t="s">
        <v>315</v>
      </c>
      <c r="P141" s="928" t="s">
        <v>200</v>
      </c>
      <c r="Q141" s="929">
        <v>2</v>
      </c>
      <c r="R141" s="930">
        <v>150000</v>
      </c>
      <c r="S141" s="439"/>
      <c r="T141" s="786"/>
    </row>
    <row r="142" spans="1:20" s="450" customFormat="1" ht="12.75" x14ac:dyDescent="0.2">
      <c r="A142" s="437"/>
      <c r="B142" s="485">
        <v>2</v>
      </c>
      <c r="C142" s="485">
        <v>6</v>
      </c>
      <c r="D142" s="485">
        <v>2</v>
      </c>
      <c r="E142" s="485"/>
      <c r="F142" s="485"/>
      <c r="G142" s="439"/>
      <c r="H142" s="860" t="s">
        <v>12</v>
      </c>
      <c r="I142" s="861" t="s">
        <v>367</v>
      </c>
      <c r="J142" s="860" t="s">
        <v>313</v>
      </c>
      <c r="K142" s="861" t="s">
        <v>353</v>
      </c>
      <c r="L142" s="861" t="s">
        <v>314</v>
      </c>
      <c r="M142" s="861">
        <v>2006</v>
      </c>
      <c r="N142" s="861"/>
      <c r="O142" s="862" t="s">
        <v>315</v>
      </c>
      <c r="P142" s="862" t="s">
        <v>200</v>
      </c>
      <c r="Q142" s="863">
        <v>1</v>
      </c>
      <c r="R142" s="810">
        <v>350000</v>
      </c>
      <c r="S142" s="439"/>
      <c r="T142" s="786"/>
    </row>
    <row r="143" spans="1:20" s="450" customFormat="1" ht="12.75" x14ac:dyDescent="0.2">
      <c r="A143" s="437"/>
      <c r="B143" s="485">
        <v>2</v>
      </c>
      <c r="C143" s="485">
        <v>6</v>
      </c>
      <c r="D143" s="485">
        <v>2</v>
      </c>
      <c r="E143" s="485">
        <v>1</v>
      </c>
      <c r="F143" s="485">
        <v>6</v>
      </c>
      <c r="G143" s="439"/>
      <c r="H143" s="869" t="s">
        <v>410</v>
      </c>
      <c r="I143" s="870" t="s">
        <v>408</v>
      </c>
      <c r="J143" s="869"/>
      <c r="K143" s="870" t="s">
        <v>409</v>
      </c>
      <c r="L143" s="870" t="s">
        <v>314</v>
      </c>
      <c r="M143" s="870">
        <v>2008</v>
      </c>
      <c r="N143" s="870"/>
      <c r="O143" s="871" t="s">
        <v>315</v>
      </c>
      <c r="P143" s="871" t="s">
        <v>200</v>
      </c>
      <c r="Q143" s="872">
        <v>2</v>
      </c>
      <c r="R143" s="802">
        <v>800000</v>
      </c>
      <c r="S143" s="439"/>
      <c r="T143" s="786"/>
    </row>
    <row r="144" spans="1:20" s="450" customFormat="1" ht="12.75" x14ac:dyDescent="0.2">
      <c r="A144" s="437"/>
      <c r="B144" s="485">
        <v>2</v>
      </c>
      <c r="C144" s="485">
        <v>6</v>
      </c>
      <c r="D144" s="485">
        <v>2</v>
      </c>
      <c r="E144" s="485">
        <v>2</v>
      </c>
      <c r="F144" s="485">
        <v>3</v>
      </c>
      <c r="G144" s="439"/>
      <c r="H144" s="931" t="s">
        <v>31</v>
      </c>
      <c r="I144" s="932" t="s">
        <v>411</v>
      </c>
      <c r="J144" s="931" t="s">
        <v>313</v>
      </c>
      <c r="K144" s="932" t="s">
        <v>353</v>
      </c>
      <c r="L144" s="932" t="s">
        <v>314</v>
      </c>
      <c r="M144" s="932">
        <v>2008</v>
      </c>
      <c r="N144" s="932"/>
      <c r="O144" s="933" t="s">
        <v>315</v>
      </c>
      <c r="P144" s="933" t="s">
        <v>200</v>
      </c>
      <c r="Q144" s="934">
        <v>1</v>
      </c>
      <c r="R144" s="935">
        <v>6386620</v>
      </c>
      <c r="S144" s="439"/>
      <c r="T144" s="786"/>
    </row>
    <row r="145" spans="1:20" s="450" customFormat="1" ht="12.75" x14ac:dyDescent="0.2">
      <c r="A145" s="437"/>
      <c r="B145" s="485">
        <v>2</v>
      </c>
      <c r="C145" s="485">
        <v>6</v>
      </c>
      <c r="D145" s="485">
        <v>2</v>
      </c>
      <c r="E145" s="485">
        <v>1</v>
      </c>
      <c r="F145" s="485">
        <v>1</v>
      </c>
      <c r="G145" s="439"/>
      <c r="H145" s="926" t="s">
        <v>341</v>
      </c>
      <c r="I145" s="927" t="s">
        <v>408</v>
      </c>
      <c r="J145" s="926" t="s">
        <v>313</v>
      </c>
      <c r="K145" s="927" t="s">
        <v>325</v>
      </c>
      <c r="L145" s="927" t="s">
        <v>314</v>
      </c>
      <c r="M145" s="927">
        <v>1984</v>
      </c>
      <c r="N145" s="927"/>
      <c r="O145" s="928" t="s">
        <v>315</v>
      </c>
      <c r="P145" s="928" t="s">
        <v>200</v>
      </c>
      <c r="Q145" s="929">
        <v>1</v>
      </c>
      <c r="R145" s="930">
        <v>150000</v>
      </c>
      <c r="S145" s="439"/>
      <c r="T145" s="786"/>
    </row>
    <row r="146" spans="1:20" s="450" customFormat="1" ht="12.75" x14ac:dyDescent="0.2">
      <c r="A146" s="437"/>
      <c r="B146" s="485">
        <v>2</v>
      </c>
      <c r="C146" s="485">
        <v>6</v>
      </c>
      <c r="D146" s="485">
        <v>2</v>
      </c>
      <c r="E146" s="485">
        <v>1</v>
      </c>
      <c r="F146" s="485">
        <v>10</v>
      </c>
      <c r="G146" s="439"/>
      <c r="H146" s="869" t="s">
        <v>412</v>
      </c>
      <c r="I146" s="870" t="s">
        <v>408</v>
      </c>
      <c r="J146" s="869" t="s">
        <v>313</v>
      </c>
      <c r="K146" s="870" t="s">
        <v>409</v>
      </c>
      <c r="L146" s="870" t="s">
        <v>314</v>
      </c>
      <c r="M146" s="870">
        <v>2010</v>
      </c>
      <c r="N146" s="870"/>
      <c r="O146" s="871" t="s">
        <v>315</v>
      </c>
      <c r="P146" s="871" t="s">
        <v>200</v>
      </c>
      <c r="Q146" s="872">
        <v>1</v>
      </c>
      <c r="R146" s="802">
        <v>300000</v>
      </c>
      <c r="S146" s="439"/>
      <c r="T146" s="786"/>
    </row>
    <row r="147" spans="1:20" s="450" customFormat="1" ht="12.75" x14ac:dyDescent="0.2">
      <c r="A147" s="437"/>
      <c r="B147" s="485">
        <v>2</v>
      </c>
      <c r="C147" s="485">
        <v>6</v>
      </c>
      <c r="D147" s="485">
        <v>2</v>
      </c>
      <c r="E147" s="485">
        <v>1</v>
      </c>
      <c r="F147" s="485">
        <v>6</v>
      </c>
      <c r="G147" s="439"/>
      <c r="H147" s="490" t="s">
        <v>18</v>
      </c>
      <c r="I147" s="466" t="s">
        <v>413</v>
      </c>
      <c r="J147" s="490" t="s">
        <v>313</v>
      </c>
      <c r="K147" s="466" t="s">
        <v>344</v>
      </c>
      <c r="L147" s="466" t="s">
        <v>314</v>
      </c>
      <c r="M147" s="466">
        <v>2005</v>
      </c>
      <c r="N147" s="466"/>
      <c r="O147" s="492" t="s">
        <v>315</v>
      </c>
      <c r="P147" s="492" t="s">
        <v>200</v>
      </c>
      <c r="Q147" s="488">
        <v>1</v>
      </c>
      <c r="R147" s="445">
        <v>4000</v>
      </c>
      <c r="S147" s="439"/>
      <c r="T147" s="786"/>
    </row>
    <row r="148" spans="1:20" s="450" customFormat="1" ht="12.75" x14ac:dyDescent="0.2">
      <c r="A148" s="437"/>
      <c r="B148" s="485">
        <v>2</v>
      </c>
      <c r="C148" s="485">
        <v>6</v>
      </c>
      <c r="D148" s="485">
        <v>2</v>
      </c>
      <c r="E148" s="485">
        <v>1</v>
      </c>
      <c r="F148" s="485">
        <v>6</v>
      </c>
      <c r="G148" s="439"/>
      <c r="H148" s="926" t="s">
        <v>389</v>
      </c>
      <c r="I148" s="927" t="s">
        <v>414</v>
      </c>
      <c r="J148" s="926" t="s">
        <v>313</v>
      </c>
      <c r="K148" s="927" t="s">
        <v>353</v>
      </c>
      <c r="L148" s="927" t="s">
        <v>314</v>
      </c>
      <c r="M148" s="927">
        <v>2010</v>
      </c>
      <c r="N148" s="927"/>
      <c r="O148" s="928" t="s">
        <v>315</v>
      </c>
      <c r="P148" s="928" t="s">
        <v>200</v>
      </c>
      <c r="Q148" s="929">
        <v>1</v>
      </c>
      <c r="R148" s="930">
        <v>450000</v>
      </c>
      <c r="S148" s="439"/>
      <c r="T148" s="786"/>
    </row>
    <row r="149" spans="1:20" s="450" customFormat="1" ht="12.75" x14ac:dyDescent="0.2">
      <c r="A149" s="437"/>
      <c r="B149" s="485">
        <v>2</v>
      </c>
      <c r="C149" s="485">
        <v>6</v>
      </c>
      <c r="D149" s="485">
        <v>2</v>
      </c>
      <c r="E149" s="485">
        <v>2</v>
      </c>
      <c r="F149" s="485">
        <v>3</v>
      </c>
      <c r="G149" s="439"/>
      <c r="H149" s="850" t="s">
        <v>355</v>
      </c>
      <c r="I149" s="851"/>
      <c r="J149" s="850" t="s">
        <v>313</v>
      </c>
      <c r="K149" s="851" t="s">
        <v>346</v>
      </c>
      <c r="L149" s="851" t="s">
        <v>314</v>
      </c>
      <c r="M149" s="851">
        <v>2008</v>
      </c>
      <c r="N149" s="851"/>
      <c r="O149" s="852" t="s">
        <v>315</v>
      </c>
      <c r="P149" s="852" t="s">
        <v>200</v>
      </c>
      <c r="Q149" s="853">
        <v>1</v>
      </c>
      <c r="R149" s="854">
        <v>30000</v>
      </c>
      <c r="S149" s="439"/>
      <c r="T149" s="786"/>
    </row>
    <row r="150" spans="1:20" s="450" customFormat="1" ht="12.75" x14ac:dyDescent="0.2">
      <c r="A150" s="437"/>
      <c r="B150" s="485">
        <v>2</v>
      </c>
      <c r="C150" s="485">
        <v>6</v>
      </c>
      <c r="D150" s="485">
        <v>4</v>
      </c>
      <c r="E150" s="485">
        <v>1</v>
      </c>
      <c r="F150" s="485">
        <v>4</v>
      </c>
      <c r="G150" s="439"/>
      <c r="H150" s="869" t="s">
        <v>415</v>
      </c>
      <c r="I150" s="870" t="s">
        <v>313</v>
      </c>
      <c r="J150" s="869" t="s">
        <v>313</v>
      </c>
      <c r="K150" s="870" t="s">
        <v>325</v>
      </c>
      <c r="L150" s="870" t="s">
        <v>314</v>
      </c>
      <c r="M150" s="870">
        <v>2005</v>
      </c>
      <c r="N150" s="870"/>
      <c r="O150" s="871" t="s">
        <v>315</v>
      </c>
      <c r="P150" s="871" t="s">
        <v>200</v>
      </c>
      <c r="Q150" s="872">
        <v>1</v>
      </c>
      <c r="R150" s="802">
        <v>1000000</v>
      </c>
      <c r="S150" s="439"/>
      <c r="T150" s="786"/>
    </row>
    <row r="151" spans="1:20" s="450" customFormat="1" ht="12.75" x14ac:dyDescent="0.2">
      <c r="A151" s="437"/>
      <c r="B151" s="485">
        <v>2</v>
      </c>
      <c r="C151" s="485">
        <v>6</v>
      </c>
      <c r="D151" s="485">
        <v>2</v>
      </c>
      <c r="E151" s="485">
        <v>1</v>
      </c>
      <c r="F151" s="485">
        <v>1</v>
      </c>
      <c r="G151" s="439"/>
      <c r="H151" s="869" t="s">
        <v>19</v>
      </c>
      <c r="I151" s="870" t="s">
        <v>313</v>
      </c>
      <c r="J151" s="869" t="s">
        <v>313</v>
      </c>
      <c r="K151" s="870" t="s">
        <v>325</v>
      </c>
      <c r="L151" s="870" t="s">
        <v>314</v>
      </c>
      <c r="M151" s="870">
        <v>2008</v>
      </c>
      <c r="N151" s="870"/>
      <c r="O151" s="871" t="s">
        <v>315</v>
      </c>
      <c r="P151" s="871" t="s">
        <v>200</v>
      </c>
      <c r="Q151" s="872">
        <v>1</v>
      </c>
      <c r="R151" s="802">
        <v>250000</v>
      </c>
      <c r="S151" s="439"/>
      <c r="T151" s="786"/>
    </row>
    <row r="152" spans="1:20" s="450" customFormat="1" ht="12.75" x14ac:dyDescent="0.2">
      <c r="A152" s="437"/>
      <c r="B152" s="485">
        <v>2</v>
      </c>
      <c r="C152" s="485">
        <v>6</v>
      </c>
      <c r="D152" s="485">
        <v>2</v>
      </c>
      <c r="E152" s="485"/>
      <c r="F152" s="485"/>
      <c r="G152" s="439"/>
      <c r="H152" s="892" t="s">
        <v>341</v>
      </c>
      <c r="I152" s="893" t="s">
        <v>313</v>
      </c>
      <c r="J152" s="892" t="s">
        <v>313</v>
      </c>
      <c r="K152" s="893" t="s">
        <v>325</v>
      </c>
      <c r="L152" s="893" t="s">
        <v>314</v>
      </c>
      <c r="M152" s="893">
        <v>2000</v>
      </c>
      <c r="N152" s="893"/>
      <c r="O152" s="894" t="s">
        <v>315</v>
      </c>
      <c r="P152" s="894" t="s">
        <v>200</v>
      </c>
      <c r="Q152" s="895">
        <v>1</v>
      </c>
      <c r="R152" s="896">
        <v>150000</v>
      </c>
      <c r="S152" s="439"/>
      <c r="T152" s="786"/>
    </row>
    <row r="153" spans="1:20" s="450" customFormat="1" ht="12.75" x14ac:dyDescent="0.2">
      <c r="A153" s="437"/>
      <c r="B153" s="485">
        <v>2</v>
      </c>
      <c r="C153" s="485">
        <v>6</v>
      </c>
      <c r="D153" s="485">
        <v>2</v>
      </c>
      <c r="E153" s="485">
        <v>1</v>
      </c>
      <c r="F153" s="485">
        <v>10</v>
      </c>
      <c r="G153" s="439"/>
      <c r="H153" s="892" t="s">
        <v>341</v>
      </c>
      <c r="I153" s="893" t="s">
        <v>313</v>
      </c>
      <c r="J153" s="892" t="s">
        <v>313</v>
      </c>
      <c r="K153" s="893" t="s">
        <v>344</v>
      </c>
      <c r="L153" s="893" t="s">
        <v>314</v>
      </c>
      <c r="M153" s="893">
        <v>2000</v>
      </c>
      <c r="N153" s="893"/>
      <c r="O153" s="894" t="s">
        <v>315</v>
      </c>
      <c r="P153" s="894" t="s">
        <v>200</v>
      </c>
      <c r="Q153" s="895">
        <v>2</v>
      </c>
      <c r="R153" s="896">
        <v>40000</v>
      </c>
      <c r="S153" s="439"/>
      <c r="T153" s="786"/>
    </row>
    <row r="154" spans="1:20" s="450" customFormat="1" ht="12.75" x14ac:dyDescent="0.2">
      <c r="A154" s="437"/>
      <c r="B154" s="485">
        <v>2</v>
      </c>
      <c r="C154" s="485">
        <v>6</v>
      </c>
      <c r="D154" s="485">
        <v>2</v>
      </c>
      <c r="E154" s="485">
        <v>1</v>
      </c>
      <c r="F154" s="485">
        <v>1</v>
      </c>
      <c r="G154" s="439"/>
      <c r="H154" s="850" t="s">
        <v>355</v>
      </c>
      <c r="I154" s="851" t="s">
        <v>313</v>
      </c>
      <c r="J154" s="850" t="s">
        <v>313</v>
      </c>
      <c r="K154" s="851" t="s">
        <v>346</v>
      </c>
      <c r="L154" s="851" t="s">
        <v>314</v>
      </c>
      <c r="M154" s="851">
        <v>2005</v>
      </c>
      <c r="N154" s="851"/>
      <c r="O154" s="852" t="s">
        <v>315</v>
      </c>
      <c r="P154" s="852" t="s">
        <v>200</v>
      </c>
      <c r="Q154" s="853">
        <v>1</v>
      </c>
      <c r="R154" s="854">
        <v>30000</v>
      </c>
      <c r="S154" s="439"/>
      <c r="T154" s="786"/>
    </row>
    <row r="155" spans="1:20" s="450" customFormat="1" ht="12.75" x14ac:dyDescent="0.2">
      <c r="A155" s="437"/>
      <c r="B155" s="485">
        <v>2</v>
      </c>
      <c r="C155" s="485">
        <v>6</v>
      </c>
      <c r="D155" s="485">
        <v>2</v>
      </c>
      <c r="E155" s="485">
        <v>1</v>
      </c>
      <c r="F155" s="485">
        <v>6</v>
      </c>
      <c r="G155" s="439"/>
      <c r="H155" s="860" t="s">
        <v>12</v>
      </c>
      <c r="I155" s="861" t="s">
        <v>367</v>
      </c>
      <c r="J155" s="860"/>
      <c r="K155" s="861" t="s">
        <v>346</v>
      </c>
      <c r="L155" s="861" t="s">
        <v>314</v>
      </c>
      <c r="M155" s="861">
        <v>2000</v>
      </c>
      <c r="N155" s="861"/>
      <c r="O155" s="862" t="s">
        <v>315</v>
      </c>
      <c r="P155" s="862" t="s">
        <v>200</v>
      </c>
      <c r="Q155" s="863">
        <v>1</v>
      </c>
      <c r="R155" s="810">
        <v>175000</v>
      </c>
      <c r="S155" s="439"/>
      <c r="T155" s="786"/>
    </row>
    <row r="156" spans="1:20" s="450" customFormat="1" ht="12.75" x14ac:dyDescent="0.2">
      <c r="A156" s="437"/>
      <c r="B156" s="485">
        <v>2</v>
      </c>
      <c r="C156" s="485">
        <v>6</v>
      </c>
      <c r="D156" s="485">
        <v>2</v>
      </c>
      <c r="E156" s="485"/>
      <c r="F156" s="485"/>
      <c r="G156" s="439"/>
      <c r="H156" s="869" t="s">
        <v>415</v>
      </c>
      <c r="I156" s="870"/>
      <c r="J156" s="869"/>
      <c r="K156" s="870" t="s">
        <v>325</v>
      </c>
      <c r="L156" s="870" t="s">
        <v>314</v>
      </c>
      <c r="M156" s="870">
        <v>2005</v>
      </c>
      <c r="N156" s="870"/>
      <c r="O156" s="871" t="s">
        <v>315</v>
      </c>
      <c r="P156" s="871" t="s">
        <v>200</v>
      </c>
      <c r="Q156" s="872">
        <v>1</v>
      </c>
      <c r="R156" s="802">
        <v>150000</v>
      </c>
      <c r="S156" s="439"/>
      <c r="T156" s="786"/>
    </row>
    <row r="157" spans="1:20" s="450" customFormat="1" ht="12.75" x14ac:dyDescent="0.2">
      <c r="A157" s="437"/>
      <c r="B157" s="485">
        <v>2</v>
      </c>
      <c r="C157" s="485">
        <v>6</v>
      </c>
      <c r="D157" s="485">
        <v>2</v>
      </c>
      <c r="E157" s="485"/>
      <c r="F157" s="485"/>
      <c r="G157" s="439"/>
      <c r="H157" s="490" t="s">
        <v>416</v>
      </c>
      <c r="I157" s="466"/>
      <c r="J157" s="490"/>
      <c r="K157" s="466" t="s">
        <v>346</v>
      </c>
      <c r="L157" s="466" t="s">
        <v>314</v>
      </c>
      <c r="M157" s="466">
        <v>2007</v>
      </c>
      <c r="N157" s="466"/>
      <c r="O157" s="492" t="s">
        <v>315</v>
      </c>
      <c r="P157" s="492" t="s">
        <v>200</v>
      </c>
      <c r="Q157" s="488">
        <v>1</v>
      </c>
      <c r="R157" s="445">
        <v>5082000</v>
      </c>
      <c r="S157" s="439"/>
      <c r="T157" s="786"/>
    </row>
    <row r="158" spans="1:20" s="450" customFormat="1" ht="12.75" x14ac:dyDescent="0.2">
      <c r="A158" s="437"/>
      <c r="B158" s="485">
        <v>2</v>
      </c>
      <c r="C158" s="485">
        <v>6</v>
      </c>
      <c r="D158" s="485">
        <v>2</v>
      </c>
      <c r="E158" s="485"/>
      <c r="F158" s="485"/>
      <c r="G158" s="439"/>
      <c r="H158" s="869" t="s">
        <v>19</v>
      </c>
      <c r="I158" s="870" t="s">
        <v>313</v>
      </c>
      <c r="J158" s="869" t="s">
        <v>313</v>
      </c>
      <c r="K158" s="870" t="s">
        <v>325</v>
      </c>
      <c r="L158" s="870" t="s">
        <v>314</v>
      </c>
      <c r="M158" s="870">
        <v>1984</v>
      </c>
      <c r="N158" s="870"/>
      <c r="O158" s="871" t="s">
        <v>315</v>
      </c>
      <c r="P158" s="871" t="s">
        <v>200</v>
      </c>
      <c r="Q158" s="872">
        <v>2</v>
      </c>
      <c r="R158" s="802">
        <v>140000</v>
      </c>
      <c r="S158" s="439"/>
      <c r="T158" s="786"/>
    </row>
    <row r="159" spans="1:20" s="450" customFormat="1" ht="12.75" x14ac:dyDescent="0.2">
      <c r="A159" s="437"/>
      <c r="B159" s="485">
        <v>2</v>
      </c>
      <c r="C159" s="485">
        <v>6</v>
      </c>
      <c r="D159" s="485">
        <v>2</v>
      </c>
      <c r="E159" s="485"/>
      <c r="F159" s="485"/>
      <c r="G159" s="439"/>
      <c r="H159" s="490" t="s">
        <v>15</v>
      </c>
      <c r="I159" s="466" t="s">
        <v>313</v>
      </c>
      <c r="J159" s="490" t="s">
        <v>313</v>
      </c>
      <c r="K159" s="466" t="s">
        <v>325</v>
      </c>
      <c r="L159" s="466" t="s">
        <v>314</v>
      </c>
      <c r="M159" s="466">
        <v>1984</v>
      </c>
      <c r="N159" s="466"/>
      <c r="O159" s="492" t="s">
        <v>315</v>
      </c>
      <c r="P159" s="492" t="s">
        <v>200</v>
      </c>
      <c r="Q159" s="488">
        <v>1</v>
      </c>
      <c r="R159" s="445">
        <v>800000</v>
      </c>
      <c r="S159" s="439"/>
      <c r="T159" s="786"/>
    </row>
    <row r="160" spans="1:20" s="450" customFormat="1" ht="12.75" x14ac:dyDescent="0.2">
      <c r="A160" s="437"/>
      <c r="B160" s="485">
        <v>2</v>
      </c>
      <c r="C160" s="485">
        <v>6</v>
      </c>
      <c r="D160" s="485">
        <v>2</v>
      </c>
      <c r="E160" s="485"/>
      <c r="F160" s="485"/>
      <c r="G160" s="439"/>
      <c r="H160" s="888" t="s">
        <v>341</v>
      </c>
      <c r="I160" s="889" t="s">
        <v>313</v>
      </c>
      <c r="J160" s="888" t="s">
        <v>313</v>
      </c>
      <c r="K160" s="889" t="s">
        <v>325</v>
      </c>
      <c r="L160" s="889" t="s">
        <v>314</v>
      </c>
      <c r="M160" s="889">
        <v>1984</v>
      </c>
      <c r="N160" s="889"/>
      <c r="O160" s="890" t="s">
        <v>315</v>
      </c>
      <c r="P160" s="890" t="s">
        <v>200</v>
      </c>
      <c r="Q160" s="891">
        <v>2</v>
      </c>
      <c r="R160" s="790">
        <v>300000</v>
      </c>
      <c r="S160" s="439"/>
      <c r="T160" s="786"/>
    </row>
    <row r="161" spans="1:20" s="450" customFormat="1" ht="12.75" x14ac:dyDescent="0.2">
      <c r="A161" s="437"/>
      <c r="B161" s="485">
        <v>2</v>
      </c>
      <c r="C161" s="485">
        <v>6</v>
      </c>
      <c r="D161" s="485">
        <v>4</v>
      </c>
      <c r="E161" s="485">
        <v>1</v>
      </c>
      <c r="F161" s="485">
        <v>4</v>
      </c>
      <c r="G161" s="439"/>
      <c r="H161" s="490" t="s">
        <v>417</v>
      </c>
      <c r="I161" s="466" t="s">
        <v>313</v>
      </c>
      <c r="J161" s="490" t="s">
        <v>313</v>
      </c>
      <c r="K161" s="466" t="s">
        <v>325</v>
      </c>
      <c r="L161" s="466" t="s">
        <v>314</v>
      </c>
      <c r="M161" s="466" t="s">
        <v>418</v>
      </c>
      <c r="N161" s="466"/>
      <c r="O161" s="492" t="s">
        <v>315</v>
      </c>
      <c r="P161" s="492" t="s">
        <v>200</v>
      </c>
      <c r="Q161" s="488">
        <v>3</v>
      </c>
      <c r="R161" s="445">
        <v>150000</v>
      </c>
      <c r="S161" s="439"/>
      <c r="T161" s="786"/>
    </row>
    <row r="162" spans="1:20" s="450" customFormat="1" ht="12.75" x14ac:dyDescent="0.2">
      <c r="A162" s="437"/>
      <c r="B162" s="485">
        <v>2</v>
      </c>
      <c r="C162" s="485">
        <v>6</v>
      </c>
      <c r="D162" s="485">
        <v>2</v>
      </c>
      <c r="E162" s="485">
        <v>1</v>
      </c>
      <c r="F162" s="485">
        <v>1</v>
      </c>
      <c r="G162" s="439"/>
      <c r="H162" s="490" t="s">
        <v>419</v>
      </c>
      <c r="I162" s="466" t="s">
        <v>313</v>
      </c>
      <c r="J162" s="490" t="s">
        <v>313</v>
      </c>
      <c r="K162" s="466" t="s">
        <v>420</v>
      </c>
      <c r="L162" s="466" t="s">
        <v>314</v>
      </c>
      <c r="M162" s="466">
        <v>2007</v>
      </c>
      <c r="N162" s="466"/>
      <c r="O162" s="492" t="s">
        <v>315</v>
      </c>
      <c r="P162" s="492" t="s">
        <v>200</v>
      </c>
      <c r="Q162" s="488">
        <v>1</v>
      </c>
      <c r="R162" s="445">
        <v>6500000</v>
      </c>
      <c r="S162" s="439"/>
      <c r="T162" s="786"/>
    </row>
    <row r="163" spans="1:20" s="450" customFormat="1" ht="12.75" x14ac:dyDescent="0.2">
      <c r="A163" s="437"/>
      <c r="B163" s="485">
        <v>2</v>
      </c>
      <c r="C163" s="485">
        <v>6</v>
      </c>
      <c r="D163" s="485">
        <v>2</v>
      </c>
      <c r="E163" s="485">
        <v>1</v>
      </c>
      <c r="F163" s="485">
        <v>1</v>
      </c>
      <c r="G163" s="439"/>
      <c r="H163" s="490" t="s">
        <v>18</v>
      </c>
      <c r="I163" s="466" t="s">
        <v>313</v>
      </c>
      <c r="J163" s="490" t="s">
        <v>313</v>
      </c>
      <c r="K163" s="466" t="s">
        <v>344</v>
      </c>
      <c r="L163" s="466" t="s">
        <v>314</v>
      </c>
      <c r="M163" s="466">
        <v>2005</v>
      </c>
      <c r="N163" s="466"/>
      <c r="O163" s="492" t="s">
        <v>315</v>
      </c>
      <c r="P163" s="492" t="s">
        <v>200</v>
      </c>
      <c r="Q163" s="488">
        <v>1</v>
      </c>
      <c r="R163" s="445">
        <v>4000</v>
      </c>
      <c r="S163" s="439"/>
      <c r="T163" s="786"/>
    </row>
    <row r="164" spans="1:20" s="450" customFormat="1" ht="12.75" x14ac:dyDescent="0.2">
      <c r="A164" s="437"/>
      <c r="B164" s="485">
        <v>2</v>
      </c>
      <c r="C164" s="485">
        <v>6</v>
      </c>
      <c r="D164" s="485">
        <v>2</v>
      </c>
      <c r="E164" s="485">
        <v>2</v>
      </c>
      <c r="F164" s="485">
        <v>3</v>
      </c>
      <c r="G164" s="439"/>
      <c r="H164" s="855" t="s">
        <v>41</v>
      </c>
      <c r="I164" s="856" t="s">
        <v>313</v>
      </c>
      <c r="J164" s="855" t="s">
        <v>313</v>
      </c>
      <c r="K164" s="856" t="s">
        <v>391</v>
      </c>
      <c r="L164" s="856" t="s">
        <v>314</v>
      </c>
      <c r="M164" s="856">
        <v>2005</v>
      </c>
      <c r="N164" s="856"/>
      <c r="O164" s="857" t="s">
        <v>315</v>
      </c>
      <c r="P164" s="857" t="s">
        <v>200</v>
      </c>
      <c r="Q164" s="858">
        <v>1</v>
      </c>
      <c r="R164" s="859">
        <v>20000</v>
      </c>
      <c r="S164" s="439"/>
      <c r="T164" s="786"/>
    </row>
    <row r="165" spans="1:20" s="450" customFormat="1" ht="12.75" x14ac:dyDescent="0.2">
      <c r="A165" s="437"/>
      <c r="B165" s="485">
        <v>2</v>
      </c>
      <c r="C165" s="485">
        <v>6</v>
      </c>
      <c r="D165" s="485">
        <v>2</v>
      </c>
      <c r="E165" s="485">
        <v>1</v>
      </c>
      <c r="F165" s="485">
        <v>11</v>
      </c>
      <c r="G165" s="439"/>
      <c r="H165" s="855" t="s">
        <v>46</v>
      </c>
      <c r="I165" s="856" t="s">
        <v>313</v>
      </c>
      <c r="J165" s="855"/>
      <c r="K165" s="856" t="s">
        <v>353</v>
      </c>
      <c r="L165" s="856" t="s">
        <v>314</v>
      </c>
      <c r="M165" s="856">
        <v>2005</v>
      </c>
      <c r="N165" s="856"/>
      <c r="O165" s="857" t="s">
        <v>315</v>
      </c>
      <c r="P165" s="857" t="s">
        <v>200</v>
      </c>
      <c r="Q165" s="858">
        <v>1</v>
      </c>
      <c r="R165" s="859">
        <v>35000</v>
      </c>
      <c r="S165" s="439"/>
      <c r="T165" s="786"/>
    </row>
    <row r="166" spans="1:20" s="450" customFormat="1" ht="12.75" x14ac:dyDescent="0.2">
      <c r="A166" s="437"/>
      <c r="B166" s="485">
        <v>2</v>
      </c>
      <c r="C166" s="485">
        <v>6</v>
      </c>
      <c r="D166" s="485">
        <v>2</v>
      </c>
      <c r="E166" s="485">
        <v>6</v>
      </c>
      <c r="F166" s="485">
        <v>3</v>
      </c>
      <c r="G166" s="439"/>
      <c r="H166" s="860" t="s">
        <v>421</v>
      </c>
      <c r="I166" s="861"/>
      <c r="J166" s="860"/>
      <c r="K166" s="861" t="s">
        <v>346</v>
      </c>
      <c r="L166" s="861" t="s">
        <v>314</v>
      </c>
      <c r="M166" s="861">
        <v>2008</v>
      </c>
      <c r="N166" s="861"/>
      <c r="O166" s="862" t="s">
        <v>315</v>
      </c>
      <c r="P166" s="862" t="s">
        <v>200</v>
      </c>
      <c r="Q166" s="863">
        <v>1</v>
      </c>
      <c r="R166" s="810">
        <v>130000</v>
      </c>
      <c r="S166" s="439"/>
      <c r="T166" s="786"/>
    </row>
    <row r="167" spans="1:20" s="450" customFormat="1" ht="12.75" x14ac:dyDescent="0.2">
      <c r="A167" s="437"/>
      <c r="B167" s="485">
        <v>2</v>
      </c>
      <c r="C167" s="485">
        <v>6</v>
      </c>
      <c r="D167" s="485">
        <v>2</v>
      </c>
      <c r="E167" s="485">
        <v>1</v>
      </c>
      <c r="F167" s="485">
        <v>3</v>
      </c>
      <c r="G167" s="439"/>
      <c r="H167" s="869" t="s">
        <v>15</v>
      </c>
      <c r="I167" s="870"/>
      <c r="J167" s="869"/>
      <c r="K167" s="870" t="s">
        <v>325</v>
      </c>
      <c r="L167" s="870" t="s">
        <v>314</v>
      </c>
      <c r="M167" s="870">
        <v>1984</v>
      </c>
      <c r="N167" s="870"/>
      <c r="O167" s="871" t="s">
        <v>315</v>
      </c>
      <c r="P167" s="871" t="s">
        <v>200</v>
      </c>
      <c r="Q167" s="872">
        <v>1</v>
      </c>
      <c r="R167" s="802">
        <v>800000</v>
      </c>
      <c r="S167" s="439"/>
      <c r="T167" s="786"/>
    </row>
    <row r="168" spans="1:20" s="450" customFormat="1" ht="12.75" x14ac:dyDescent="0.2">
      <c r="A168" s="437"/>
      <c r="B168" s="485">
        <v>2</v>
      </c>
      <c r="C168" s="485">
        <v>6</v>
      </c>
      <c r="D168" s="485">
        <v>2</v>
      </c>
      <c r="E168" s="485">
        <v>1</v>
      </c>
      <c r="F168" s="485">
        <v>1</v>
      </c>
      <c r="G168" s="439"/>
      <c r="H168" s="878" t="s">
        <v>422</v>
      </c>
      <c r="I168" s="879"/>
      <c r="J168" s="878"/>
      <c r="K168" s="879" t="s">
        <v>325</v>
      </c>
      <c r="L168" s="879" t="s">
        <v>314</v>
      </c>
      <c r="M168" s="879">
        <v>1984</v>
      </c>
      <c r="N168" s="879"/>
      <c r="O168" s="880" t="s">
        <v>315</v>
      </c>
      <c r="P168" s="880" t="s">
        <v>200</v>
      </c>
      <c r="Q168" s="881">
        <v>1</v>
      </c>
      <c r="R168" s="882">
        <v>800000</v>
      </c>
      <c r="S168" s="439"/>
      <c r="T168" s="786"/>
    </row>
    <row r="169" spans="1:20" s="483" customFormat="1" ht="12.75" x14ac:dyDescent="0.2">
      <c r="A169" s="470"/>
      <c r="B169" s="500">
        <v>2</v>
      </c>
      <c r="C169" s="500">
        <v>6</v>
      </c>
      <c r="D169" s="500">
        <v>2</v>
      </c>
      <c r="E169" s="500">
        <v>1</v>
      </c>
      <c r="F169" s="500">
        <v>61</v>
      </c>
      <c r="G169" s="472"/>
      <c r="H169" s="936" t="s">
        <v>423</v>
      </c>
      <c r="I169" s="937"/>
      <c r="J169" s="936" t="s">
        <v>313</v>
      </c>
      <c r="K169" s="937" t="s">
        <v>346</v>
      </c>
      <c r="L169" s="937" t="s">
        <v>314</v>
      </c>
      <c r="M169" s="937">
        <v>1999</v>
      </c>
      <c r="N169" s="937"/>
      <c r="O169" s="938" t="s">
        <v>315</v>
      </c>
      <c r="P169" s="938" t="s">
        <v>200</v>
      </c>
      <c r="Q169" s="939">
        <v>1</v>
      </c>
      <c r="R169" s="940">
        <v>550000</v>
      </c>
      <c r="S169" s="472"/>
      <c r="T169" s="827"/>
    </row>
    <row r="170" spans="1:20" s="450" customFormat="1" ht="12.75" x14ac:dyDescent="0.2">
      <c r="A170" s="437"/>
      <c r="B170" s="485">
        <v>2</v>
      </c>
      <c r="C170" s="485">
        <v>6</v>
      </c>
      <c r="D170" s="485">
        <v>2</v>
      </c>
      <c r="E170" s="485">
        <v>2</v>
      </c>
      <c r="F170" s="485">
        <v>3</v>
      </c>
      <c r="G170" s="439"/>
      <c r="H170" s="941" t="s">
        <v>424</v>
      </c>
      <c r="I170" s="942" t="s">
        <v>313</v>
      </c>
      <c r="J170" s="941"/>
      <c r="K170" s="942" t="s">
        <v>325</v>
      </c>
      <c r="L170" s="942" t="s">
        <v>314</v>
      </c>
      <c r="M170" s="942">
        <v>2008</v>
      </c>
      <c r="N170" s="942"/>
      <c r="O170" s="943" t="s">
        <v>315</v>
      </c>
      <c r="P170" s="943" t="s">
        <v>200</v>
      </c>
      <c r="Q170" s="944">
        <v>1</v>
      </c>
      <c r="R170" s="945">
        <v>150000</v>
      </c>
      <c r="S170" s="439"/>
      <c r="T170" s="786"/>
    </row>
    <row r="171" spans="1:20" s="450" customFormat="1" ht="12.75" x14ac:dyDescent="0.2">
      <c r="A171" s="437"/>
      <c r="B171" s="485">
        <v>2</v>
      </c>
      <c r="C171" s="485">
        <v>6</v>
      </c>
      <c r="D171" s="485">
        <v>2</v>
      </c>
      <c r="E171" s="485">
        <v>1</v>
      </c>
      <c r="F171" s="485">
        <v>10</v>
      </c>
      <c r="G171" s="439"/>
      <c r="H171" s="946" t="s">
        <v>26</v>
      </c>
      <c r="I171" s="947"/>
      <c r="J171" s="946" t="s">
        <v>313</v>
      </c>
      <c r="K171" s="947" t="s">
        <v>346</v>
      </c>
      <c r="L171" s="947" t="s">
        <v>314</v>
      </c>
      <c r="M171" s="947">
        <v>1999</v>
      </c>
      <c r="N171" s="947"/>
      <c r="O171" s="948" t="s">
        <v>315</v>
      </c>
      <c r="P171" s="948" t="s">
        <v>200</v>
      </c>
      <c r="Q171" s="949">
        <v>1</v>
      </c>
      <c r="R171" s="794">
        <v>450000</v>
      </c>
      <c r="S171" s="439"/>
      <c r="T171" s="786"/>
    </row>
    <row r="172" spans="1:20" s="450" customFormat="1" ht="12.75" x14ac:dyDescent="0.2">
      <c r="A172" s="437"/>
      <c r="B172" s="485">
        <v>2</v>
      </c>
      <c r="C172" s="485">
        <v>6</v>
      </c>
      <c r="D172" s="485">
        <v>2</v>
      </c>
      <c r="E172" s="485">
        <v>1</v>
      </c>
      <c r="F172" s="485">
        <v>11</v>
      </c>
      <c r="G172" s="439"/>
      <c r="H172" s="950" t="s">
        <v>425</v>
      </c>
      <c r="I172" s="951" t="s">
        <v>313</v>
      </c>
      <c r="J172" s="950"/>
      <c r="K172" s="951" t="s">
        <v>301</v>
      </c>
      <c r="L172" s="951" t="s">
        <v>314</v>
      </c>
      <c r="M172" s="951">
        <v>1999</v>
      </c>
      <c r="N172" s="951"/>
      <c r="O172" s="952" t="s">
        <v>315</v>
      </c>
      <c r="P172" s="952" t="s">
        <v>200</v>
      </c>
      <c r="Q172" s="953">
        <v>1</v>
      </c>
      <c r="R172" s="954">
        <v>125000</v>
      </c>
      <c r="S172" s="439"/>
      <c r="T172" s="786"/>
    </row>
    <row r="173" spans="1:20" s="450" customFormat="1" ht="12.75" x14ac:dyDescent="0.2">
      <c r="A173" s="437"/>
      <c r="B173" s="485">
        <v>2</v>
      </c>
      <c r="C173" s="485">
        <v>6</v>
      </c>
      <c r="D173" s="485">
        <v>2</v>
      </c>
      <c r="E173" s="485">
        <v>1</v>
      </c>
      <c r="F173" s="485">
        <v>1</v>
      </c>
      <c r="G173" s="439"/>
      <c r="H173" s="855" t="s">
        <v>426</v>
      </c>
      <c r="I173" s="856"/>
      <c r="J173" s="855" t="s">
        <v>313</v>
      </c>
      <c r="K173" s="856" t="s">
        <v>427</v>
      </c>
      <c r="L173" s="856" t="s">
        <v>314</v>
      </c>
      <c r="M173" s="856">
        <v>2000</v>
      </c>
      <c r="N173" s="856"/>
      <c r="O173" s="857" t="s">
        <v>315</v>
      </c>
      <c r="P173" s="857" t="s">
        <v>200</v>
      </c>
      <c r="Q173" s="858">
        <v>1</v>
      </c>
      <c r="R173" s="859">
        <v>100000</v>
      </c>
      <c r="S173" s="439"/>
      <c r="T173" s="786"/>
    </row>
    <row r="174" spans="1:20" s="450" customFormat="1" ht="12.75" x14ac:dyDescent="0.2">
      <c r="A174" s="437"/>
      <c r="B174" s="485">
        <v>2</v>
      </c>
      <c r="C174" s="485">
        <v>6</v>
      </c>
      <c r="D174" s="485">
        <v>2</v>
      </c>
      <c r="E174" s="485">
        <v>1</v>
      </c>
      <c r="F174" s="485">
        <v>6</v>
      </c>
      <c r="G174" s="439"/>
      <c r="H174" s="490" t="s">
        <v>18</v>
      </c>
      <c r="I174" s="466" t="s">
        <v>313</v>
      </c>
      <c r="J174" s="490" t="s">
        <v>313</v>
      </c>
      <c r="K174" s="466" t="s">
        <v>344</v>
      </c>
      <c r="L174" s="466" t="s">
        <v>314</v>
      </c>
      <c r="M174" s="466">
        <v>2005</v>
      </c>
      <c r="N174" s="466"/>
      <c r="O174" s="492" t="s">
        <v>315</v>
      </c>
      <c r="P174" s="492" t="s">
        <v>200</v>
      </c>
      <c r="Q174" s="488">
        <v>1</v>
      </c>
      <c r="R174" s="445">
        <v>4000</v>
      </c>
      <c r="S174" s="439"/>
      <c r="T174" s="786"/>
    </row>
    <row r="175" spans="1:20" s="450" customFormat="1" ht="12.75" x14ac:dyDescent="0.2">
      <c r="A175" s="437"/>
      <c r="B175" s="485">
        <v>2</v>
      </c>
      <c r="C175" s="485">
        <v>6</v>
      </c>
      <c r="D175" s="485">
        <v>1</v>
      </c>
      <c r="E175" s="485">
        <v>1</v>
      </c>
      <c r="F175" s="485">
        <v>1</v>
      </c>
      <c r="G175" s="439"/>
      <c r="H175" s="850" t="s">
        <v>355</v>
      </c>
      <c r="I175" s="851" t="s">
        <v>313</v>
      </c>
      <c r="J175" s="850" t="s">
        <v>313</v>
      </c>
      <c r="K175" s="851" t="s">
        <v>346</v>
      </c>
      <c r="L175" s="851" t="s">
        <v>314</v>
      </c>
      <c r="M175" s="851">
        <v>2008</v>
      </c>
      <c r="N175" s="851"/>
      <c r="O175" s="852" t="s">
        <v>315</v>
      </c>
      <c r="P175" s="852" t="s">
        <v>200</v>
      </c>
      <c r="Q175" s="853">
        <v>1</v>
      </c>
      <c r="R175" s="854">
        <v>30000</v>
      </c>
      <c r="S175" s="439"/>
      <c r="T175" s="786"/>
    </row>
    <row r="176" spans="1:20" s="450" customFormat="1" ht="12.75" x14ac:dyDescent="0.2">
      <c r="A176" s="437"/>
      <c r="B176" s="485">
        <v>2</v>
      </c>
      <c r="C176" s="485">
        <v>6</v>
      </c>
      <c r="D176" s="485">
        <v>2</v>
      </c>
      <c r="E176" s="485">
        <v>6</v>
      </c>
      <c r="F176" s="485">
        <v>29</v>
      </c>
      <c r="G176" s="439"/>
      <c r="H176" s="869" t="s">
        <v>366</v>
      </c>
      <c r="I176" s="870" t="s">
        <v>313</v>
      </c>
      <c r="J176" s="869" t="s">
        <v>313</v>
      </c>
      <c r="K176" s="870" t="s">
        <v>325</v>
      </c>
      <c r="L176" s="870" t="s">
        <v>314</v>
      </c>
      <c r="M176" s="870">
        <v>1992</v>
      </c>
      <c r="N176" s="870"/>
      <c r="O176" s="871" t="s">
        <v>315</v>
      </c>
      <c r="P176" s="871" t="s">
        <v>200</v>
      </c>
      <c r="Q176" s="872">
        <v>1</v>
      </c>
      <c r="R176" s="802">
        <v>200000</v>
      </c>
      <c r="S176" s="439"/>
      <c r="T176" s="786"/>
    </row>
    <row r="177" spans="1:20" s="450" customFormat="1" ht="12.75" x14ac:dyDescent="0.2">
      <c r="A177" s="437"/>
      <c r="B177" s="485">
        <v>2</v>
      </c>
      <c r="C177" s="485">
        <v>6</v>
      </c>
      <c r="D177" s="485">
        <v>2</v>
      </c>
      <c r="E177" s="485">
        <v>1</v>
      </c>
      <c r="F177" s="485">
        <v>1</v>
      </c>
      <c r="G177" s="439"/>
      <c r="H177" s="926" t="s">
        <v>428</v>
      </c>
      <c r="I177" s="927" t="s">
        <v>313</v>
      </c>
      <c r="J177" s="926" t="s">
        <v>313</v>
      </c>
      <c r="K177" s="927" t="s">
        <v>325</v>
      </c>
      <c r="L177" s="927" t="s">
        <v>314</v>
      </c>
      <c r="M177" s="927">
        <v>2000</v>
      </c>
      <c r="N177" s="927"/>
      <c r="O177" s="928" t="s">
        <v>315</v>
      </c>
      <c r="P177" s="928" t="s">
        <v>200</v>
      </c>
      <c r="Q177" s="929">
        <v>1</v>
      </c>
      <c r="R177" s="930">
        <v>250000</v>
      </c>
      <c r="S177" s="439"/>
      <c r="T177" s="786"/>
    </row>
    <row r="178" spans="1:20" s="450" customFormat="1" ht="12.75" x14ac:dyDescent="0.2">
      <c r="A178" s="437"/>
      <c r="B178" s="485">
        <v>2</v>
      </c>
      <c r="C178" s="485">
        <v>6</v>
      </c>
      <c r="D178" s="485">
        <v>2</v>
      </c>
      <c r="E178" s="485">
        <v>1</v>
      </c>
      <c r="F178" s="485">
        <v>6</v>
      </c>
      <c r="G178" s="439"/>
      <c r="H178" s="869" t="s">
        <v>429</v>
      </c>
      <c r="I178" s="870"/>
      <c r="J178" s="869"/>
      <c r="K178" s="870" t="s">
        <v>325</v>
      </c>
      <c r="L178" s="870" t="s">
        <v>314</v>
      </c>
      <c r="M178" s="870">
        <v>1984</v>
      </c>
      <c r="N178" s="870"/>
      <c r="O178" s="871" t="s">
        <v>315</v>
      </c>
      <c r="P178" s="871" t="s">
        <v>200</v>
      </c>
      <c r="Q178" s="872">
        <v>1</v>
      </c>
      <c r="R178" s="802">
        <v>2000000</v>
      </c>
      <c r="S178" s="439"/>
      <c r="T178" s="786"/>
    </row>
    <row r="179" spans="1:20" s="450" customFormat="1" ht="12.75" x14ac:dyDescent="0.2">
      <c r="A179" s="437"/>
      <c r="B179" s="485">
        <v>2</v>
      </c>
      <c r="C179" s="485">
        <v>6</v>
      </c>
      <c r="D179" s="485">
        <v>2</v>
      </c>
      <c r="E179" s="485">
        <v>1</v>
      </c>
      <c r="F179" s="485">
        <v>2</v>
      </c>
      <c r="G179" s="439"/>
      <c r="H179" s="926" t="s">
        <v>341</v>
      </c>
      <c r="I179" s="927" t="s">
        <v>313</v>
      </c>
      <c r="J179" s="926" t="s">
        <v>313</v>
      </c>
      <c r="K179" s="927" t="s">
        <v>325</v>
      </c>
      <c r="L179" s="927" t="s">
        <v>314</v>
      </c>
      <c r="M179" s="927">
        <v>1984</v>
      </c>
      <c r="N179" s="927"/>
      <c r="O179" s="928" t="s">
        <v>315</v>
      </c>
      <c r="P179" s="928" t="s">
        <v>200</v>
      </c>
      <c r="Q179" s="929">
        <v>2</v>
      </c>
      <c r="R179" s="930">
        <v>150000</v>
      </c>
      <c r="S179" s="439"/>
      <c r="T179" s="786"/>
    </row>
    <row r="180" spans="1:20" s="450" customFormat="1" ht="12.75" x14ac:dyDescent="0.2">
      <c r="A180" s="437"/>
      <c r="B180" s="485">
        <v>2</v>
      </c>
      <c r="C180" s="485">
        <v>6</v>
      </c>
      <c r="D180" s="485">
        <v>2</v>
      </c>
      <c r="E180" s="485">
        <v>1</v>
      </c>
      <c r="F180" s="485">
        <v>6</v>
      </c>
      <c r="G180" s="439"/>
      <c r="H180" s="941" t="s">
        <v>430</v>
      </c>
      <c r="I180" s="942" t="s">
        <v>313</v>
      </c>
      <c r="J180" s="941" t="s">
        <v>313</v>
      </c>
      <c r="K180" s="942" t="s">
        <v>344</v>
      </c>
      <c r="L180" s="942" t="s">
        <v>314</v>
      </c>
      <c r="M180" s="942">
        <v>2005</v>
      </c>
      <c r="N180" s="942"/>
      <c r="O180" s="943" t="s">
        <v>315</v>
      </c>
      <c r="P180" s="943" t="s">
        <v>200</v>
      </c>
      <c r="Q180" s="944">
        <v>1</v>
      </c>
      <c r="R180" s="945">
        <v>150000</v>
      </c>
      <c r="S180" s="439"/>
      <c r="T180" s="786"/>
    </row>
    <row r="181" spans="1:20" s="450" customFormat="1" ht="12.75" x14ac:dyDescent="0.2">
      <c r="A181" s="437"/>
      <c r="B181" s="485">
        <v>2</v>
      </c>
      <c r="C181" s="485">
        <v>6</v>
      </c>
      <c r="D181" s="485">
        <v>2</v>
      </c>
      <c r="E181" s="485">
        <v>1</v>
      </c>
      <c r="F181" s="485">
        <v>1</v>
      </c>
      <c r="G181" s="439"/>
      <c r="H181" s="955" t="s">
        <v>431</v>
      </c>
      <c r="I181" s="956" t="s">
        <v>313</v>
      </c>
      <c r="J181" s="955" t="s">
        <v>313</v>
      </c>
      <c r="K181" s="956" t="s">
        <v>353</v>
      </c>
      <c r="L181" s="956" t="s">
        <v>314</v>
      </c>
      <c r="M181" s="956">
        <v>2005</v>
      </c>
      <c r="N181" s="956"/>
      <c r="O181" s="957" t="s">
        <v>315</v>
      </c>
      <c r="P181" s="957" t="s">
        <v>200</v>
      </c>
      <c r="Q181" s="958">
        <v>1</v>
      </c>
      <c r="R181" s="959">
        <v>150000</v>
      </c>
      <c r="S181" s="439"/>
      <c r="T181" s="786"/>
    </row>
    <row r="182" spans="1:20" s="450" customFormat="1" ht="12.75" x14ac:dyDescent="0.2">
      <c r="A182" s="437"/>
      <c r="B182" s="485">
        <v>2</v>
      </c>
      <c r="C182" s="485">
        <v>6</v>
      </c>
      <c r="D182" s="485">
        <v>2</v>
      </c>
      <c r="E182" s="485">
        <v>1</v>
      </c>
      <c r="F182" s="485">
        <v>1</v>
      </c>
      <c r="G182" s="439"/>
      <c r="H182" s="490" t="s">
        <v>18</v>
      </c>
      <c r="I182" s="466" t="s">
        <v>313</v>
      </c>
      <c r="J182" s="490" t="s">
        <v>313</v>
      </c>
      <c r="K182" s="466" t="s">
        <v>344</v>
      </c>
      <c r="L182" s="466" t="s">
        <v>314</v>
      </c>
      <c r="M182" s="466">
        <v>2005</v>
      </c>
      <c r="N182" s="466"/>
      <c r="O182" s="492" t="s">
        <v>315</v>
      </c>
      <c r="P182" s="492" t="s">
        <v>200</v>
      </c>
      <c r="Q182" s="488">
        <v>1</v>
      </c>
      <c r="R182" s="445">
        <v>40000</v>
      </c>
      <c r="S182" s="439"/>
      <c r="T182" s="786"/>
    </row>
    <row r="183" spans="1:20" s="450" customFormat="1" ht="12.75" x14ac:dyDescent="0.2">
      <c r="A183" s="437"/>
      <c r="B183" s="485"/>
      <c r="C183" s="485"/>
      <c r="D183" s="485"/>
      <c r="E183" s="485"/>
      <c r="F183" s="485"/>
      <c r="G183" s="439"/>
      <c r="H183" s="490" t="s">
        <v>432</v>
      </c>
      <c r="I183" s="466"/>
      <c r="J183" s="490"/>
      <c r="K183" s="466" t="s">
        <v>433</v>
      </c>
      <c r="L183" s="466" t="s">
        <v>314</v>
      </c>
      <c r="M183" s="466">
        <v>2005</v>
      </c>
      <c r="N183" s="466"/>
      <c r="O183" s="492" t="s">
        <v>434</v>
      </c>
      <c r="P183" s="492" t="s">
        <v>200</v>
      </c>
      <c r="Q183" s="488"/>
      <c r="R183" s="445"/>
      <c r="S183" s="439"/>
      <c r="T183" s="786"/>
    </row>
    <row r="184" spans="1:20" s="450" customFormat="1" ht="12.75" x14ac:dyDescent="0.2">
      <c r="A184" s="437"/>
      <c r="B184" s="485">
        <v>2</v>
      </c>
      <c r="C184" s="485">
        <v>6</v>
      </c>
      <c r="D184" s="485">
        <v>2</v>
      </c>
      <c r="E184" s="485">
        <v>2</v>
      </c>
      <c r="F184" s="485">
        <v>3</v>
      </c>
      <c r="G184" s="439"/>
      <c r="H184" s="960" t="s">
        <v>435</v>
      </c>
      <c r="I184" s="961" t="s">
        <v>313</v>
      </c>
      <c r="J184" s="960" t="s">
        <v>313</v>
      </c>
      <c r="K184" s="961" t="s">
        <v>436</v>
      </c>
      <c r="L184" s="961" t="s">
        <v>314</v>
      </c>
      <c r="M184" s="961">
        <v>2008</v>
      </c>
      <c r="N184" s="961"/>
      <c r="O184" s="962" t="s">
        <v>315</v>
      </c>
      <c r="P184" s="962" t="s">
        <v>200</v>
      </c>
      <c r="Q184" s="963">
        <v>4</v>
      </c>
      <c r="R184" s="964">
        <v>475000</v>
      </c>
      <c r="S184" s="439"/>
      <c r="T184" s="786"/>
    </row>
    <row r="185" spans="1:20" s="450" customFormat="1" ht="12.75" x14ac:dyDescent="0.2">
      <c r="A185" s="437"/>
      <c r="B185" s="485">
        <v>2</v>
      </c>
      <c r="C185" s="485">
        <v>6</v>
      </c>
      <c r="D185" s="485">
        <v>3</v>
      </c>
      <c r="E185" s="485">
        <v>2</v>
      </c>
      <c r="F185" s="485">
        <v>4</v>
      </c>
      <c r="G185" s="439"/>
      <c r="H185" s="926" t="s">
        <v>341</v>
      </c>
      <c r="I185" s="927" t="s">
        <v>313</v>
      </c>
      <c r="J185" s="926" t="s">
        <v>313</v>
      </c>
      <c r="K185" s="927" t="s">
        <v>325</v>
      </c>
      <c r="L185" s="927" t="s">
        <v>314</v>
      </c>
      <c r="M185" s="927">
        <v>2006</v>
      </c>
      <c r="N185" s="927"/>
      <c r="O185" s="928" t="s">
        <v>315</v>
      </c>
      <c r="P185" s="928" t="s">
        <v>200</v>
      </c>
      <c r="Q185" s="929">
        <v>2</v>
      </c>
      <c r="R185" s="930">
        <v>200000</v>
      </c>
      <c r="S185" s="439"/>
      <c r="T185" s="786"/>
    </row>
    <row r="186" spans="1:20" s="450" customFormat="1" ht="12.75" x14ac:dyDescent="0.2">
      <c r="A186" s="437"/>
      <c r="B186" s="485">
        <v>2</v>
      </c>
      <c r="C186" s="485">
        <v>6</v>
      </c>
      <c r="D186" s="485">
        <v>2</v>
      </c>
      <c r="E186" s="485">
        <v>1</v>
      </c>
      <c r="F186" s="485">
        <v>10</v>
      </c>
      <c r="G186" s="439"/>
      <c r="H186" s="869" t="s">
        <v>15</v>
      </c>
      <c r="I186" s="870" t="s">
        <v>313</v>
      </c>
      <c r="J186" s="869" t="s">
        <v>313</v>
      </c>
      <c r="K186" s="870" t="s">
        <v>325</v>
      </c>
      <c r="L186" s="870" t="s">
        <v>314</v>
      </c>
      <c r="M186" s="870">
        <v>2007</v>
      </c>
      <c r="N186" s="870"/>
      <c r="O186" s="871" t="s">
        <v>315</v>
      </c>
      <c r="P186" s="871" t="s">
        <v>200</v>
      </c>
      <c r="Q186" s="872">
        <v>1</v>
      </c>
      <c r="R186" s="802">
        <v>700000</v>
      </c>
      <c r="S186" s="439"/>
      <c r="T186" s="786"/>
    </row>
    <row r="187" spans="1:20" s="450" customFormat="1" ht="12.75" x14ac:dyDescent="0.2">
      <c r="A187" s="437"/>
      <c r="B187" s="485">
        <v>2</v>
      </c>
      <c r="C187" s="485">
        <v>6</v>
      </c>
      <c r="D187" s="485">
        <v>2</v>
      </c>
      <c r="E187" s="485">
        <v>1</v>
      </c>
      <c r="F187" s="485">
        <v>6</v>
      </c>
      <c r="G187" s="439"/>
      <c r="H187" s="902" t="s">
        <v>37</v>
      </c>
      <c r="I187" s="903" t="s">
        <v>313</v>
      </c>
      <c r="J187" s="902" t="s">
        <v>313</v>
      </c>
      <c r="K187" s="903" t="s">
        <v>344</v>
      </c>
      <c r="L187" s="903" t="s">
        <v>314</v>
      </c>
      <c r="M187" s="903">
        <v>2008</v>
      </c>
      <c r="N187" s="903"/>
      <c r="O187" s="904" t="s">
        <v>315</v>
      </c>
      <c r="P187" s="904" t="s">
        <v>200</v>
      </c>
      <c r="Q187" s="905">
        <v>1</v>
      </c>
      <c r="R187" s="906">
        <v>15000</v>
      </c>
      <c r="S187" s="439"/>
      <c r="T187" s="786"/>
    </row>
    <row r="188" spans="1:20" s="450" customFormat="1" ht="12.75" x14ac:dyDescent="0.2">
      <c r="A188" s="437"/>
      <c r="B188" s="485">
        <v>2</v>
      </c>
      <c r="C188" s="485">
        <v>6</v>
      </c>
      <c r="D188" s="485">
        <v>2</v>
      </c>
      <c r="E188" s="485"/>
      <c r="F188" s="485"/>
      <c r="G188" s="439"/>
      <c r="H188" s="490" t="s">
        <v>380</v>
      </c>
      <c r="I188" s="466" t="s">
        <v>313</v>
      </c>
      <c r="J188" s="490" t="s">
        <v>313</v>
      </c>
      <c r="K188" s="466" t="s">
        <v>344</v>
      </c>
      <c r="L188" s="466" t="s">
        <v>314</v>
      </c>
      <c r="M188" s="466">
        <v>2008</v>
      </c>
      <c r="N188" s="466"/>
      <c r="O188" s="492" t="s">
        <v>315</v>
      </c>
      <c r="P188" s="492" t="s">
        <v>200</v>
      </c>
      <c r="Q188" s="488">
        <v>2</v>
      </c>
      <c r="R188" s="445">
        <v>70000</v>
      </c>
      <c r="S188" s="439"/>
      <c r="T188" s="786"/>
    </row>
    <row r="189" spans="1:20" s="450" customFormat="1" ht="12.75" x14ac:dyDescent="0.2">
      <c r="A189" s="437"/>
      <c r="B189" s="485">
        <v>2</v>
      </c>
      <c r="C189" s="485">
        <v>6</v>
      </c>
      <c r="D189" s="485">
        <v>2</v>
      </c>
      <c r="E189" s="485"/>
      <c r="F189" s="485"/>
      <c r="G189" s="439"/>
      <c r="H189" s="850" t="s">
        <v>381</v>
      </c>
      <c r="I189" s="851" t="s">
        <v>313</v>
      </c>
      <c r="J189" s="850" t="s">
        <v>313</v>
      </c>
      <c r="K189" s="851" t="s">
        <v>382</v>
      </c>
      <c r="L189" s="851" t="s">
        <v>314</v>
      </c>
      <c r="M189" s="851">
        <v>2008</v>
      </c>
      <c r="N189" s="851"/>
      <c r="O189" s="852" t="s">
        <v>315</v>
      </c>
      <c r="P189" s="852" t="s">
        <v>200</v>
      </c>
      <c r="Q189" s="853">
        <v>1</v>
      </c>
      <c r="R189" s="854">
        <v>30000</v>
      </c>
      <c r="S189" s="439"/>
      <c r="T189" s="786"/>
    </row>
    <row r="190" spans="1:20" s="483" customFormat="1" ht="12.75" x14ac:dyDescent="0.2">
      <c r="A190" s="470"/>
      <c r="B190" s="500">
        <v>2</v>
      </c>
      <c r="C190" s="500">
        <v>6</v>
      </c>
      <c r="D190" s="500">
        <v>2</v>
      </c>
      <c r="E190" s="500"/>
      <c r="F190" s="500"/>
      <c r="G190" s="472"/>
      <c r="H190" s="965" t="s">
        <v>375</v>
      </c>
      <c r="I190" s="966" t="s">
        <v>437</v>
      </c>
      <c r="J190" s="965"/>
      <c r="K190" s="966"/>
      <c r="L190" s="966" t="s">
        <v>314</v>
      </c>
      <c r="M190" s="966">
        <v>2010</v>
      </c>
      <c r="N190" s="966"/>
      <c r="O190" s="967" t="s">
        <v>315</v>
      </c>
      <c r="P190" s="967" t="s">
        <v>200</v>
      </c>
      <c r="Q190" s="968">
        <v>2</v>
      </c>
      <c r="R190" s="969">
        <v>8220000</v>
      </c>
      <c r="S190" s="472"/>
      <c r="T190" s="827"/>
    </row>
    <row r="191" spans="1:20" s="450" customFormat="1" ht="12.75" x14ac:dyDescent="0.2">
      <c r="A191" s="437"/>
      <c r="B191" s="485">
        <v>2</v>
      </c>
      <c r="C191" s="485">
        <v>6</v>
      </c>
      <c r="D191" s="485">
        <v>2</v>
      </c>
      <c r="E191" s="485">
        <v>1</v>
      </c>
      <c r="F191" s="485">
        <v>3</v>
      </c>
      <c r="G191" s="439"/>
      <c r="H191" s="869" t="s">
        <v>438</v>
      </c>
      <c r="I191" s="870" t="s">
        <v>439</v>
      </c>
      <c r="J191" s="869"/>
      <c r="K191" s="870"/>
      <c r="L191" s="870" t="s">
        <v>314</v>
      </c>
      <c r="M191" s="870">
        <v>2008</v>
      </c>
      <c r="N191" s="870"/>
      <c r="O191" s="871" t="s">
        <v>315</v>
      </c>
      <c r="P191" s="871" t="s">
        <v>200</v>
      </c>
      <c r="Q191" s="872">
        <v>2</v>
      </c>
      <c r="R191" s="802">
        <v>1400000</v>
      </c>
      <c r="S191" s="439"/>
      <c r="T191" s="786"/>
    </row>
    <row r="192" spans="1:20" s="450" customFormat="1" ht="12.75" x14ac:dyDescent="0.2">
      <c r="A192" s="437"/>
      <c r="B192" s="485">
        <v>2</v>
      </c>
      <c r="C192" s="485">
        <v>6</v>
      </c>
      <c r="D192" s="485">
        <v>2</v>
      </c>
      <c r="E192" s="485">
        <v>1</v>
      </c>
      <c r="F192" s="485">
        <v>3</v>
      </c>
      <c r="G192" s="439"/>
      <c r="H192" s="888" t="s">
        <v>440</v>
      </c>
      <c r="I192" s="889" t="s">
        <v>441</v>
      </c>
      <c r="J192" s="888"/>
      <c r="K192" s="889"/>
      <c r="L192" s="889" t="s">
        <v>314</v>
      </c>
      <c r="M192" s="889">
        <v>2011</v>
      </c>
      <c r="N192" s="889"/>
      <c r="O192" s="890" t="s">
        <v>315</v>
      </c>
      <c r="P192" s="890" t="s">
        <v>200</v>
      </c>
      <c r="Q192" s="891">
        <v>2</v>
      </c>
      <c r="R192" s="790">
        <v>950000</v>
      </c>
      <c r="S192" s="439"/>
      <c r="T192" s="786"/>
    </row>
    <row r="193" spans="1:20" s="483" customFormat="1" ht="12.75" x14ac:dyDescent="0.2">
      <c r="A193" s="470"/>
      <c r="B193" s="500">
        <v>2</v>
      </c>
      <c r="C193" s="500">
        <v>6</v>
      </c>
      <c r="D193" s="500">
        <v>2</v>
      </c>
      <c r="E193" s="500">
        <v>6</v>
      </c>
      <c r="F193" s="500">
        <v>29</v>
      </c>
      <c r="G193" s="472"/>
      <c r="H193" s="936" t="s">
        <v>442</v>
      </c>
      <c r="I193" s="937" t="s">
        <v>443</v>
      </c>
      <c r="J193" s="936"/>
      <c r="K193" s="937"/>
      <c r="L193" s="937" t="s">
        <v>314</v>
      </c>
      <c r="M193" s="937">
        <v>2011</v>
      </c>
      <c r="N193" s="937"/>
      <c r="O193" s="938" t="s">
        <v>315</v>
      </c>
      <c r="P193" s="938" t="s">
        <v>200</v>
      </c>
      <c r="Q193" s="939">
        <v>1</v>
      </c>
      <c r="R193" s="940">
        <v>210000</v>
      </c>
      <c r="S193" s="472"/>
      <c r="T193" s="827"/>
    </row>
    <row r="194" spans="1:20" s="450" customFormat="1" ht="12.75" x14ac:dyDescent="0.2">
      <c r="A194" s="437"/>
      <c r="B194" s="485">
        <v>2</v>
      </c>
      <c r="C194" s="485">
        <v>6</v>
      </c>
      <c r="D194" s="485">
        <v>2</v>
      </c>
      <c r="E194" s="485">
        <v>1</v>
      </c>
      <c r="F194" s="485">
        <v>4</v>
      </c>
      <c r="G194" s="439"/>
      <c r="H194" s="907" t="s">
        <v>444</v>
      </c>
      <c r="I194" s="908" t="s">
        <v>697</v>
      </c>
      <c r="J194" s="907"/>
      <c r="K194" s="908"/>
      <c r="L194" s="908" t="s">
        <v>314</v>
      </c>
      <c r="M194" s="908">
        <v>2011</v>
      </c>
      <c r="N194" s="908"/>
      <c r="O194" s="909" t="s">
        <v>315</v>
      </c>
      <c r="P194" s="909" t="s">
        <v>200</v>
      </c>
      <c r="Q194" s="910">
        <v>1</v>
      </c>
      <c r="R194" s="806">
        <v>650000</v>
      </c>
      <c r="S194" s="439"/>
      <c r="T194" s="786"/>
    </row>
    <row r="195" spans="1:20" s="450" customFormat="1" ht="12.75" x14ac:dyDescent="0.2">
      <c r="A195" s="437"/>
      <c r="B195" s="485">
        <v>2</v>
      </c>
      <c r="C195" s="485">
        <v>6</v>
      </c>
      <c r="D195" s="485">
        <v>2</v>
      </c>
      <c r="E195" s="485">
        <v>1</v>
      </c>
      <c r="F195" s="485">
        <v>1</v>
      </c>
      <c r="G195" s="439"/>
      <c r="H195" s="916" t="s">
        <v>446</v>
      </c>
      <c r="I195" s="917"/>
      <c r="J195" s="916"/>
      <c r="K195" s="917"/>
      <c r="L195" s="917" t="s">
        <v>314</v>
      </c>
      <c r="M195" s="917">
        <v>2011</v>
      </c>
      <c r="N195" s="917"/>
      <c r="O195" s="918" t="s">
        <v>315</v>
      </c>
      <c r="P195" s="918" t="s">
        <v>200</v>
      </c>
      <c r="Q195" s="919">
        <v>5</v>
      </c>
      <c r="R195" s="920">
        <v>2000000</v>
      </c>
      <c r="S195" s="439"/>
      <c r="T195" s="786"/>
    </row>
    <row r="196" spans="1:20" s="450" customFormat="1" ht="12.75" x14ac:dyDescent="0.2">
      <c r="A196" s="437"/>
      <c r="B196" s="506">
        <v>2</v>
      </c>
      <c r="C196" s="506">
        <v>6</v>
      </c>
      <c r="D196" s="506">
        <v>2</v>
      </c>
      <c r="E196" s="506">
        <v>1</v>
      </c>
      <c r="F196" s="506">
        <v>31</v>
      </c>
      <c r="G196" s="439"/>
      <c r="H196" s="855" t="s">
        <v>447</v>
      </c>
      <c r="I196" s="856" t="s">
        <v>313</v>
      </c>
      <c r="J196" s="855" t="s">
        <v>313</v>
      </c>
      <c r="K196" s="856" t="s">
        <v>301</v>
      </c>
      <c r="L196" s="856" t="s">
        <v>314</v>
      </c>
      <c r="M196" s="856">
        <v>2012</v>
      </c>
      <c r="N196" s="856"/>
      <c r="O196" s="857" t="s">
        <v>315</v>
      </c>
      <c r="P196" s="857" t="s">
        <v>200</v>
      </c>
      <c r="Q196" s="858">
        <v>1</v>
      </c>
      <c r="R196" s="859">
        <v>298000</v>
      </c>
      <c r="S196" s="439"/>
      <c r="T196" s="786"/>
    </row>
    <row r="197" spans="1:20" s="450" customFormat="1" ht="12.75" x14ac:dyDescent="0.2">
      <c r="A197" s="437"/>
      <c r="B197" s="506">
        <v>2</v>
      </c>
      <c r="C197" s="506">
        <v>6</v>
      </c>
      <c r="D197" s="506">
        <v>2</v>
      </c>
      <c r="E197" s="506">
        <v>1</v>
      </c>
      <c r="F197" s="506">
        <v>31</v>
      </c>
      <c r="G197" s="439"/>
      <c r="H197" s="855" t="s">
        <v>448</v>
      </c>
      <c r="I197" s="856" t="s">
        <v>313</v>
      </c>
      <c r="J197" s="855" t="s">
        <v>313</v>
      </c>
      <c r="K197" s="856" t="s">
        <v>344</v>
      </c>
      <c r="L197" s="856" t="s">
        <v>314</v>
      </c>
      <c r="M197" s="856">
        <v>2012</v>
      </c>
      <c r="N197" s="856"/>
      <c r="O197" s="857" t="s">
        <v>315</v>
      </c>
      <c r="P197" s="857" t="s">
        <v>200</v>
      </c>
      <c r="Q197" s="858">
        <v>1</v>
      </c>
      <c r="R197" s="859">
        <v>199000</v>
      </c>
      <c r="S197" s="439"/>
      <c r="T197" s="786"/>
    </row>
    <row r="198" spans="1:20" s="450" customFormat="1" ht="12.75" x14ac:dyDescent="0.2">
      <c r="A198" s="437"/>
      <c r="B198" s="506">
        <v>2</v>
      </c>
      <c r="C198" s="506">
        <v>6</v>
      </c>
      <c r="D198" s="506">
        <v>2</v>
      </c>
      <c r="E198" s="506">
        <v>1</v>
      </c>
      <c r="F198" s="506">
        <v>31</v>
      </c>
      <c r="G198" s="439"/>
      <c r="H198" s="855" t="s">
        <v>371</v>
      </c>
      <c r="I198" s="856"/>
      <c r="J198" s="855"/>
      <c r="K198" s="856" t="s">
        <v>449</v>
      </c>
      <c r="L198" s="856" t="s">
        <v>314</v>
      </c>
      <c r="M198" s="856">
        <v>2012</v>
      </c>
      <c r="N198" s="856"/>
      <c r="O198" s="857" t="s">
        <v>315</v>
      </c>
      <c r="P198" s="857" t="s">
        <v>200</v>
      </c>
      <c r="Q198" s="970">
        <v>9</v>
      </c>
      <c r="R198" s="859">
        <v>450000</v>
      </c>
      <c r="S198" s="439"/>
      <c r="T198" s="786"/>
    </row>
    <row r="199" spans="1:20" s="483" customFormat="1" ht="12.75" x14ac:dyDescent="0.2">
      <c r="A199" s="470"/>
      <c r="B199" s="510">
        <v>2</v>
      </c>
      <c r="C199" s="510">
        <v>6</v>
      </c>
      <c r="D199" s="510">
        <v>2</v>
      </c>
      <c r="E199" s="510">
        <v>1</v>
      </c>
      <c r="F199" s="510">
        <v>31</v>
      </c>
      <c r="G199" s="472"/>
      <c r="H199" s="855" t="s">
        <v>361</v>
      </c>
      <c r="I199" s="856"/>
      <c r="J199" s="855"/>
      <c r="K199" s="856" t="s">
        <v>346</v>
      </c>
      <c r="L199" s="856" t="s">
        <v>314</v>
      </c>
      <c r="M199" s="856">
        <v>2012</v>
      </c>
      <c r="N199" s="856"/>
      <c r="O199" s="857" t="s">
        <v>315</v>
      </c>
      <c r="P199" s="857" t="s">
        <v>200</v>
      </c>
      <c r="Q199" s="970">
        <v>1</v>
      </c>
      <c r="R199" s="859">
        <v>6201000</v>
      </c>
      <c r="S199" s="472"/>
      <c r="T199" s="827"/>
    </row>
    <row r="200" spans="1:20" s="450" customFormat="1" ht="12.75" x14ac:dyDescent="0.2">
      <c r="A200" s="437"/>
      <c r="B200" s="506">
        <v>2</v>
      </c>
      <c r="C200" s="506">
        <v>6</v>
      </c>
      <c r="D200" s="506">
        <v>2</v>
      </c>
      <c r="E200" s="506">
        <v>1</v>
      </c>
      <c r="F200" s="506">
        <v>31</v>
      </c>
      <c r="G200" s="439"/>
      <c r="H200" s="971" t="s">
        <v>330</v>
      </c>
      <c r="I200" s="972" t="s">
        <v>313</v>
      </c>
      <c r="J200" s="971" t="s">
        <v>313</v>
      </c>
      <c r="K200" s="972" t="s">
        <v>370</v>
      </c>
      <c r="L200" s="972" t="s">
        <v>314</v>
      </c>
      <c r="M200" s="972">
        <v>2006</v>
      </c>
      <c r="N200" s="972"/>
      <c r="O200" s="973" t="s">
        <v>315</v>
      </c>
      <c r="P200" s="973" t="s">
        <v>200</v>
      </c>
      <c r="Q200" s="974">
        <v>1</v>
      </c>
      <c r="R200" s="817">
        <v>20000</v>
      </c>
      <c r="S200" s="439"/>
      <c r="T200" s="786"/>
    </row>
    <row r="201" spans="1:20" s="450" customFormat="1" ht="12.75" x14ac:dyDescent="0.2">
      <c r="A201" s="437"/>
      <c r="B201" s="506">
        <v>2</v>
      </c>
      <c r="C201" s="506">
        <v>6</v>
      </c>
      <c r="D201" s="506">
        <v>2</v>
      </c>
      <c r="E201" s="506">
        <v>1</v>
      </c>
      <c r="F201" s="506">
        <v>1</v>
      </c>
      <c r="G201" s="439"/>
      <c r="H201" s="975" t="s">
        <v>330</v>
      </c>
      <c r="I201" s="973"/>
      <c r="J201" s="976"/>
      <c r="K201" s="973"/>
      <c r="L201" s="977" t="s">
        <v>314</v>
      </c>
      <c r="M201" s="977">
        <v>2014</v>
      </c>
      <c r="N201" s="973"/>
      <c r="O201" s="978" t="s">
        <v>315</v>
      </c>
      <c r="P201" s="978" t="s">
        <v>200</v>
      </c>
      <c r="Q201" s="974">
        <v>50</v>
      </c>
      <c r="R201" s="817">
        <v>2250000</v>
      </c>
      <c r="S201" s="439"/>
      <c r="T201" s="786"/>
    </row>
    <row r="202" spans="1:20" s="450" customFormat="1" ht="12.75" x14ac:dyDescent="0.2">
      <c r="A202" s="437"/>
      <c r="B202" s="517">
        <v>2</v>
      </c>
      <c r="C202" s="517">
        <v>6</v>
      </c>
      <c r="D202" s="517">
        <v>3</v>
      </c>
      <c r="E202" s="517">
        <v>5</v>
      </c>
      <c r="F202" s="517">
        <v>3</v>
      </c>
      <c r="G202" s="439"/>
      <c r="H202" s="979" t="s">
        <v>450</v>
      </c>
      <c r="I202" s="962"/>
      <c r="J202" s="980"/>
      <c r="K202" s="962"/>
      <c r="L202" s="981" t="s">
        <v>314</v>
      </c>
      <c r="M202" s="981">
        <v>2014</v>
      </c>
      <c r="N202" s="962"/>
      <c r="O202" s="982" t="s">
        <v>315</v>
      </c>
      <c r="P202" s="982" t="s">
        <v>200</v>
      </c>
      <c r="Q202" s="983">
        <v>54</v>
      </c>
      <c r="R202" s="964">
        <v>2160000</v>
      </c>
      <c r="S202" s="439"/>
      <c r="T202" s="786"/>
    </row>
    <row r="203" spans="1:20" s="450" customFormat="1" ht="12.75" x14ac:dyDescent="0.2">
      <c r="A203" s="437"/>
      <c r="B203" s="506">
        <v>2</v>
      </c>
      <c r="C203" s="506">
        <v>6</v>
      </c>
      <c r="D203" s="506">
        <v>2</v>
      </c>
      <c r="E203" s="506">
        <v>1</v>
      </c>
      <c r="F203" s="506">
        <v>5</v>
      </c>
      <c r="G203" s="439"/>
      <c r="H203" s="979" t="s">
        <v>451</v>
      </c>
      <c r="I203" s="962"/>
      <c r="J203" s="980"/>
      <c r="K203" s="962"/>
      <c r="L203" s="981" t="s">
        <v>314</v>
      </c>
      <c r="M203" s="981">
        <v>2014</v>
      </c>
      <c r="N203" s="962"/>
      <c r="O203" s="982" t="s">
        <v>315</v>
      </c>
      <c r="P203" s="982" t="s">
        <v>200</v>
      </c>
      <c r="Q203" s="963">
        <v>6</v>
      </c>
      <c r="R203" s="964">
        <v>569400</v>
      </c>
      <c r="S203" s="439"/>
      <c r="T203" s="786"/>
    </row>
    <row r="204" spans="1:20" s="450" customFormat="1" ht="12.75" x14ac:dyDescent="0.2">
      <c r="A204" s="437"/>
      <c r="B204" s="506">
        <v>2</v>
      </c>
      <c r="C204" s="506">
        <v>6</v>
      </c>
      <c r="D204" s="506">
        <v>4</v>
      </c>
      <c r="E204" s="506">
        <v>1</v>
      </c>
      <c r="F204" s="506">
        <v>4</v>
      </c>
      <c r="G204" s="439"/>
      <c r="H204" s="979" t="s">
        <v>452</v>
      </c>
      <c r="I204" s="962"/>
      <c r="J204" s="980"/>
      <c r="K204" s="962"/>
      <c r="L204" s="981" t="s">
        <v>314</v>
      </c>
      <c r="M204" s="981">
        <v>2014</v>
      </c>
      <c r="N204" s="962"/>
      <c r="O204" s="982" t="s">
        <v>315</v>
      </c>
      <c r="P204" s="982" t="s">
        <v>200</v>
      </c>
      <c r="Q204" s="963">
        <v>13</v>
      </c>
      <c r="R204" s="964">
        <v>877500</v>
      </c>
      <c r="S204" s="439"/>
      <c r="T204" s="786"/>
    </row>
    <row r="205" spans="1:20" s="450" customFormat="1" ht="12.75" x14ac:dyDescent="0.2">
      <c r="A205" s="437"/>
      <c r="B205" s="506">
        <v>2</v>
      </c>
      <c r="C205" s="506">
        <v>6</v>
      </c>
      <c r="D205" s="506">
        <v>2</v>
      </c>
      <c r="E205" s="506">
        <v>4</v>
      </c>
      <c r="F205" s="506">
        <v>8</v>
      </c>
      <c r="G205" s="439"/>
      <c r="H205" s="984" t="s">
        <v>316</v>
      </c>
      <c r="I205" s="890"/>
      <c r="J205" s="985"/>
      <c r="K205" s="890"/>
      <c r="L205" s="986" t="s">
        <v>314</v>
      </c>
      <c r="M205" s="986">
        <v>2014</v>
      </c>
      <c r="N205" s="890"/>
      <c r="O205" s="987" t="s">
        <v>315</v>
      </c>
      <c r="P205" s="987" t="s">
        <v>200</v>
      </c>
      <c r="Q205" s="891">
        <v>10</v>
      </c>
      <c r="R205" s="790">
        <v>1000000</v>
      </c>
      <c r="S205" s="439"/>
      <c r="T205" s="786"/>
    </row>
    <row r="206" spans="1:20" s="450" customFormat="1" ht="12.75" x14ac:dyDescent="0.2">
      <c r="A206" s="437"/>
      <c r="B206" s="506">
        <v>2</v>
      </c>
      <c r="C206" s="506">
        <v>6</v>
      </c>
      <c r="D206" s="506">
        <v>4</v>
      </c>
      <c r="E206" s="506">
        <v>1</v>
      </c>
      <c r="F206" s="506">
        <v>4</v>
      </c>
      <c r="G206" s="439"/>
      <c r="H206" s="988" t="s">
        <v>453</v>
      </c>
      <c r="I206" s="989"/>
      <c r="J206" s="990"/>
      <c r="K206" s="989"/>
      <c r="L206" s="874" t="s">
        <v>454</v>
      </c>
      <c r="M206" s="989">
        <v>2014</v>
      </c>
      <c r="N206" s="874"/>
      <c r="O206" s="991" t="s">
        <v>315</v>
      </c>
      <c r="P206" s="874" t="s">
        <v>200</v>
      </c>
      <c r="Q206" s="876">
        <v>50</v>
      </c>
      <c r="R206" s="877">
        <v>5856900</v>
      </c>
      <c r="S206" s="439"/>
      <c r="T206" s="786"/>
    </row>
    <row r="207" spans="1:20" s="450" customFormat="1" ht="25.5" x14ac:dyDescent="0.2">
      <c r="A207" s="437"/>
      <c r="B207" s="506">
        <v>2</v>
      </c>
      <c r="C207" s="506">
        <v>6</v>
      </c>
      <c r="D207" s="506">
        <v>2</v>
      </c>
      <c r="E207" s="506">
        <v>7</v>
      </c>
      <c r="F207" s="506">
        <v>1</v>
      </c>
      <c r="G207" s="439"/>
      <c r="H207" s="992" t="s">
        <v>455</v>
      </c>
      <c r="I207" s="993"/>
      <c r="J207" s="994"/>
      <c r="K207" s="993"/>
      <c r="L207" s="995" t="s">
        <v>454</v>
      </c>
      <c r="M207" s="993">
        <v>2014</v>
      </c>
      <c r="N207" s="995"/>
      <c r="O207" s="996" t="s">
        <v>315</v>
      </c>
      <c r="P207" s="995" t="s">
        <v>200</v>
      </c>
      <c r="Q207" s="836">
        <v>2</v>
      </c>
      <c r="R207" s="831">
        <v>12000000</v>
      </c>
      <c r="S207" s="439"/>
      <c r="T207" s="786"/>
    </row>
    <row r="208" spans="1:20" s="450" customFormat="1" ht="12.75" x14ac:dyDescent="0.2">
      <c r="A208" s="437"/>
      <c r="B208" s="524">
        <v>2</v>
      </c>
      <c r="C208" s="524">
        <v>6</v>
      </c>
      <c r="D208" s="524">
        <v>2</v>
      </c>
      <c r="E208" s="506">
        <v>1</v>
      </c>
      <c r="F208" s="506">
        <v>1</v>
      </c>
      <c r="G208" s="439"/>
      <c r="H208" s="997" t="s">
        <v>456</v>
      </c>
      <c r="I208" s="998"/>
      <c r="J208" s="999"/>
      <c r="K208" s="998"/>
      <c r="L208" s="893" t="s">
        <v>454</v>
      </c>
      <c r="M208" s="998">
        <v>2014</v>
      </c>
      <c r="N208" s="893"/>
      <c r="O208" s="1000" t="s">
        <v>315</v>
      </c>
      <c r="P208" s="893" t="s">
        <v>200</v>
      </c>
      <c r="Q208" s="895">
        <v>10</v>
      </c>
      <c r="R208" s="896">
        <v>1000000</v>
      </c>
      <c r="S208" s="439"/>
      <c r="T208" s="786"/>
    </row>
    <row r="209" spans="1:20" s="450" customFormat="1" ht="12.75" x14ac:dyDescent="0.2">
      <c r="A209" s="437"/>
      <c r="B209" s="506">
        <v>2</v>
      </c>
      <c r="C209" s="506">
        <v>6</v>
      </c>
      <c r="D209" s="506">
        <v>2</v>
      </c>
      <c r="E209" s="506">
        <v>1</v>
      </c>
      <c r="F209" s="506">
        <v>34</v>
      </c>
      <c r="G209" s="439"/>
      <c r="H209" s="1001" t="s">
        <v>457</v>
      </c>
      <c r="I209" s="1002"/>
      <c r="J209" s="1003"/>
      <c r="K209" s="1002"/>
      <c r="L209" s="861" t="s">
        <v>454</v>
      </c>
      <c r="M209" s="1002">
        <v>2014</v>
      </c>
      <c r="N209" s="861"/>
      <c r="O209" s="1004" t="s">
        <v>315</v>
      </c>
      <c r="P209" s="861" t="s">
        <v>200</v>
      </c>
      <c r="Q209" s="863">
        <v>1</v>
      </c>
      <c r="R209" s="810">
        <v>260000</v>
      </c>
      <c r="S209" s="439"/>
      <c r="T209" s="786"/>
    </row>
    <row r="210" spans="1:20" s="450" customFormat="1" ht="12.75" x14ac:dyDescent="0.2">
      <c r="A210" s="437"/>
      <c r="B210" s="506">
        <v>2</v>
      </c>
      <c r="C210" s="506">
        <v>6</v>
      </c>
      <c r="D210" s="506">
        <v>2</v>
      </c>
      <c r="E210" s="506">
        <v>1</v>
      </c>
      <c r="F210" s="506">
        <v>6</v>
      </c>
      <c r="G210" s="439"/>
      <c r="H210" s="1005" t="s">
        <v>458</v>
      </c>
      <c r="I210" s="1006"/>
      <c r="J210" s="1007"/>
      <c r="K210" s="1006"/>
      <c r="L210" s="908" t="s">
        <v>454</v>
      </c>
      <c r="M210" s="1006">
        <v>2014</v>
      </c>
      <c r="N210" s="908"/>
      <c r="O210" s="1008" t="s">
        <v>315</v>
      </c>
      <c r="P210" s="908" t="s">
        <v>200</v>
      </c>
      <c r="Q210" s="910">
        <v>4</v>
      </c>
      <c r="R210" s="806">
        <v>973960</v>
      </c>
      <c r="S210" s="439"/>
      <c r="T210" s="786"/>
    </row>
    <row r="211" spans="1:20" s="450" customFormat="1" ht="12.75" x14ac:dyDescent="0.2">
      <c r="A211" s="437"/>
      <c r="B211" s="506">
        <v>2</v>
      </c>
      <c r="C211" s="506">
        <v>6</v>
      </c>
      <c r="D211" s="506">
        <v>3</v>
      </c>
      <c r="E211" s="506">
        <v>2</v>
      </c>
      <c r="F211" s="506">
        <v>1</v>
      </c>
      <c r="G211" s="439"/>
      <c r="H211" s="1001" t="s">
        <v>457</v>
      </c>
      <c r="I211" s="1002"/>
      <c r="J211" s="1003"/>
      <c r="K211" s="1002"/>
      <c r="L211" s="861" t="s">
        <v>454</v>
      </c>
      <c r="M211" s="1002">
        <v>2014</v>
      </c>
      <c r="N211" s="861"/>
      <c r="O211" s="1004" t="s">
        <v>315</v>
      </c>
      <c r="P211" s="861" t="s">
        <v>200</v>
      </c>
      <c r="Q211" s="863">
        <v>15</v>
      </c>
      <c r="R211" s="810">
        <v>3900000</v>
      </c>
      <c r="S211" s="439"/>
      <c r="T211" s="786"/>
    </row>
    <row r="212" spans="1:20" s="450" customFormat="1" ht="25.5" x14ac:dyDescent="0.2">
      <c r="A212" s="437"/>
      <c r="B212" s="506">
        <v>2</v>
      </c>
      <c r="C212" s="506">
        <v>6</v>
      </c>
      <c r="D212" s="506">
        <v>3</v>
      </c>
      <c r="E212" s="506">
        <v>2</v>
      </c>
      <c r="F212" s="506">
        <v>2</v>
      </c>
      <c r="G212" s="439"/>
      <c r="H212" s="1009" t="s">
        <v>459</v>
      </c>
      <c r="I212" s="1010"/>
      <c r="J212" s="1011"/>
      <c r="K212" s="1010"/>
      <c r="L212" s="1012" t="s">
        <v>454</v>
      </c>
      <c r="M212" s="1010">
        <v>2014</v>
      </c>
      <c r="N212" s="1012"/>
      <c r="O212" s="1013" t="s">
        <v>315</v>
      </c>
      <c r="P212" s="1012" t="s">
        <v>200</v>
      </c>
      <c r="Q212" s="1014">
        <v>2</v>
      </c>
      <c r="R212" s="1015">
        <v>900000</v>
      </c>
      <c r="S212" s="439"/>
      <c r="T212" s="786"/>
    </row>
    <row r="213" spans="1:20" s="450" customFormat="1" ht="12.75" x14ac:dyDescent="0.2">
      <c r="A213" s="437"/>
      <c r="B213" s="517">
        <v>2</v>
      </c>
      <c r="C213" s="517">
        <v>6</v>
      </c>
      <c r="D213" s="517">
        <v>3</v>
      </c>
      <c r="E213" s="517">
        <v>5</v>
      </c>
      <c r="F213" s="517">
        <v>3</v>
      </c>
      <c r="G213" s="439"/>
      <c r="H213" s="1016" t="s">
        <v>460</v>
      </c>
      <c r="I213" s="1017"/>
      <c r="J213" s="1018"/>
      <c r="K213" s="1017"/>
      <c r="L213" s="951" t="s">
        <v>454</v>
      </c>
      <c r="M213" s="1017">
        <v>2014</v>
      </c>
      <c r="N213" s="951"/>
      <c r="O213" s="1019" t="s">
        <v>315</v>
      </c>
      <c r="P213" s="951" t="s">
        <v>200</v>
      </c>
      <c r="Q213" s="953">
        <v>3</v>
      </c>
      <c r="R213" s="954">
        <v>10500000</v>
      </c>
      <c r="S213" s="439"/>
      <c r="T213" s="786"/>
    </row>
    <row r="214" spans="1:20" s="450" customFormat="1" ht="12.75" x14ac:dyDescent="0.2">
      <c r="A214" s="437"/>
      <c r="B214" s="506">
        <v>2</v>
      </c>
      <c r="C214" s="506">
        <v>6</v>
      </c>
      <c r="D214" s="506">
        <v>3</v>
      </c>
      <c r="E214" s="506">
        <v>2</v>
      </c>
      <c r="F214" s="506">
        <v>2</v>
      </c>
      <c r="G214" s="439"/>
      <c r="H214" s="1020" t="s">
        <v>461</v>
      </c>
      <c r="I214" s="1021"/>
      <c r="J214" s="1022"/>
      <c r="K214" s="1021"/>
      <c r="L214" s="889" t="s">
        <v>454</v>
      </c>
      <c r="M214" s="1021">
        <v>2014</v>
      </c>
      <c r="N214" s="889"/>
      <c r="O214" s="1023" t="s">
        <v>315</v>
      </c>
      <c r="P214" s="889" t="s">
        <v>200</v>
      </c>
      <c r="Q214" s="891">
        <v>2</v>
      </c>
      <c r="R214" s="790">
        <v>1500000</v>
      </c>
      <c r="S214" s="439"/>
      <c r="T214" s="786"/>
    </row>
    <row r="215" spans="1:20" s="450" customFormat="1" ht="12.75" x14ac:dyDescent="0.2">
      <c r="A215" s="437"/>
      <c r="B215" s="517">
        <v>2</v>
      </c>
      <c r="C215" s="517">
        <v>6</v>
      </c>
      <c r="D215" s="517">
        <v>3</v>
      </c>
      <c r="E215" s="517">
        <v>5</v>
      </c>
      <c r="F215" s="517">
        <v>3</v>
      </c>
      <c r="G215" s="439"/>
      <c r="H215" s="1020" t="s">
        <v>462</v>
      </c>
      <c r="I215" s="1021"/>
      <c r="J215" s="1022"/>
      <c r="K215" s="1021"/>
      <c r="L215" s="889" t="s">
        <v>454</v>
      </c>
      <c r="M215" s="1021">
        <v>2014</v>
      </c>
      <c r="N215" s="889"/>
      <c r="O215" s="1023" t="s">
        <v>315</v>
      </c>
      <c r="P215" s="889" t="s">
        <v>200</v>
      </c>
      <c r="Q215" s="891">
        <v>30</v>
      </c>
      <c r="R215" s="790">
        <v>11250000</v>
      </c>
      <c r="S215" s="439"/>
      <c r="T215" s="786"/>
    </row>
    <row r="216" spans="1:20" s="450" customFormat="1" ht="12.75" x14ac:dyDescent="0.2">
      <c r="A216" s="437"/>
      <c r="B216" s="506">
        <v>2</v>
      </c>
      <c r="C216" s="506">
        <v>6</v>
      </c>
      <c r="D216" s="506">
        <v>2</v>
      </c>
      <c r="E216" s="506">
        <v>6</v>
      </c>
      <c r="F216" s="506">
        <v>18</v>
      </c>
      <c r="G216" s="439"/>
      <c r="H216" s="1024" t="s">
        <v>463</v>
      </c>
      <c r="I216" s="1025"/>
      <c r="J216" s="1026"/>
      <c r="K216" s="1025"/>
      <c r="L216" s="932" t="s">
        <v>454</v>
      </c>
      <c r="M216" s="1025">
        <v>2014</v>
      </c>
      <c r="N216" s="932"/>
      <c r="O216" s="1027" t="s">
        <v>315</v>
      </c>
      <c r="P216" s="932" t="s">
        <v>200</v>
      </c>
      <c r="Q216" s="934">
        <v>2</v>
      </c>
      <c r="R216" s="935">
        <v>12000000</v>
      </c>
      <c r="S216" s="439"/>
      <c r="T216" s="786"/>
    </row>
    <row r="217" spans="1:20" s="450" customFormat="1" ht="12.75" x14ac:dyDescent="0.2">
      <c r="A217" s="437"/>
      <c r="B217" s="506">
        <v>2</v>
      </c>
      <c r="C217" s="506">
        <v>6</v>
      </c>
      <c r="D217" s="506">
        <v>3</v>
      </c>
      <c r="E217" s="506">
        <v>5</v>
      </c>
      <c r="F217" s="506">
        <v>3</v>
      </c>
      <c r="G217" s="439"/>
      <c r="H217" s="1028" t="s">
        <v>464</v>
      </c>
      <c r="I217" s="1029"/>
      <c r="J217" s="1030"/>
      <c r="K217" s="1029"/>
      <c r="L217" s="972" t="s">
        <v>454</v>
      </c>
      <c r="M217" s="1029">
        <v>2014</v>
      </c>
      <c r="N217" s="972"/>
      <c r="O217" s="1031" t="s">
        <v>315</v>
      </c>
      <c r="P217" s="972" t="s">
        <v>200</v>
      </c>
      <c r="Q217" s="838">
        <v>3</v>
      </c>
      <c r="R217" s="817">
        <v>24000000</v>
      </c>
      <c r="S217" s="439"/>
      <c r="T217" s="786"/>
    </row>
    <row r="218" spans="1:20" s="450" customFormat="1" ht="25.5" x14ac:dyDescent="0.2">
      <c r="A218" s="437"/>
      <c r="B218" s="506"/>
      <c r="C218" s="506"/>
      <c r="D218" s="506"/>
      <c r="E218" s="506"/>
      <c r="F218" s="506"/>
      <c r="G218" s="439"/>
      <c r="H218" s="992" t="s">
        <v>465</v>
      </c>
      <c r="I218" s="993"/>
      <c r="J218" s="994"/>
      <c r="K218" s="993"/>
      <c r="L218" s="995" t="s">
        <v>454</v>
      </c>
      <c r="M218" s="993">
        <v>2014</v>
      </c>
      <c r="N218" s="995"/>
      <c r="O218" s="996" t="s">
        <v>315</v>
      </c>
      <c r="P218" s="995" t="s">
        <v>200</v>
      </c>
      <c r="Q218" s="836">
        <v>2</v>
      </c>
      <c r="R218" s="831">
        <v>4000000</v>
      </c>
      <c r="S218" s="439"/>
      <c r="T218" s="786"/>
    </row>
    <row r="219" spans="1:20" s="450" customFormat="1" ht="12.75" x14ac:dyDescent="0.2">
      <c r="A219" s="437"/>
      <c r="B219" s="506"/>
      <c r="C219" s="506"/>
      <c r="D219" s="506"/>
      <c r="E219" s="506"/>
      <c r="F219" s="506"/>
      <c r="G219" s="439"/>
      <c r="H219" s="1028" t="s">
        <v>28</v>
      </c>
      <c r="I219" s="1029"/>
      <c r="J219" s="1030"/>
      <c r="K219" s="1029"/>
      <c r="L219" s="972" t="s">
        <v>454</v>
      </c>
      <c r="M219" s="1029">
        <v>2014</v>
      </c>
      <c r="N219" s="972"/>
      <c r="O219" s="1031" t="s">
        <v>315</v>
      </c>
      <c r="P219" s="972" t="s">
        <v>200</v>
      </c>
      <c r="Q219" s="838">
        <v>2</v>
      </c>
      <c r="R219" s="817">
        <v>9000000</v>
      </c>
      <c r="S219" s="439"/>
      <c r="T219" s="786"/>
    </row>
    <row r="220" spans="1:20" s="450" customFormat="1" ht="12.75" x14ac:dyDescent="0.2">
      <c r="A220" s="437"/>
      <c r="B220" s="506"/>
      <c r="C220" s="506"/>
      <c r="D220" s="506"/>
      <c r="E220" s="506"/>
      <c r="F220" s="506"/>
      <c r="G220" s="439"/>
      <c r="H220" s="992" t="s">
        <v>466</v>
      </c>
      <c r="I220" s="993"/>
      <c r="J220" s="994"/>
      <c r="K220" s="993"/>
      <c r="L220" s="995" t="s">
        <v>454</v>
      </c>
      <c r="M220" s="993">
        <v>2014</v>
      </c>
      <c r="N220" s="995"/>
      <c r="O220" s="996" t="s">
        <v>315</v>
      </c>
      <c r="P220" s="995" t="s">
        <v>200</v>
      </c>
      <c r="Q220" s="836">
        <v>2</v>
      </c>
      <c r="R220" s="831">
        <v>3000000</v>
      </c>
      <c r="S220" s="439"/>
      <c r="T220" s="786"/>
    </row>
    <row r="221" spans="1:20" s="450" customFormat="1" ht="12.75" x14ac:dyDescent="0.2">
      <c r="A221" s="437"/>
      <c r="B221" s="506"/>
      <c r="C221" s="506"/>
      <c r="D221" s="506"/>
      <c r="E221" s="506"/>
      <c r="F221" s="506"/>
      <c r="G221" s="439"/>
      <c r="H221" s="519" t="s">
        <v>467</v>
      </c>
      <c r="I221" s="520"/>
      <c r="J221" s="521"/>
      <c r="K221" s="520"/>
      <c r="L221" s="466" t="s">
        <v>454</v>
      </c>
      <c r="M221" s="520">
        <v>2014</v>
      </c>
      <c r="N221" s="466"/>
      <c r="O221" s="522" t="s">
        <v>315</v>
      </c>
      <c r="P221" s="466" t="s">
        <v>200</v>
      </c>
      <c r="Q221" s="488">
        <v>2</v>
      </c>
      <c r="R221" s="445">
        <v>8000000</v>
      </c>
      <c r="S221" s="439"/>
      <c r="T221" s="786"/>
    </row>
    <row r="222" spans="1:20" s="450" customFormat="1" ht="12.75" x14ac:dyDescent="0.2">
      <c r="A222" s="437"/>
      <c r="B222" s="506"/>
      <c r="C222" s="506"/>
      <c r="D222" s="506"/>
      <c r="E222" s="506"/>
      <c r="F222" s="506"/>
      <c r="G222" s="439"/>
      <c r="H222" s="1032" t="s">
        <v>337</v>
      </c>
      <c r="I222" s="1033"/>
      <c r="J222" s="1034"/>
      <c r="K222" s="995" t="s">
        <v>301</v>
      </c>
      <c r="L222" s="995" t="s">
        <v>314</v>
      </c>
      <c r="M222" s="995">
        <v>2014</v>
      </c>
      <c r="N222" s="995"/>
      <c r="O222" s="995" t="s">
        <v>468</v>
      </c>
      <c r="P222" s="995" t="s">
        <v>200</v>
      </c>
      <c r="Q222" s="836">
        <v>2</v>
      </c>
      <c r="R222" s="831">
        <v>1200000</v>
      </c>
      <c r="S222" s="439"/>
      <c r="T222" s="786"/>
    </row>
    <row r="223" spans="1:20" s="1210" customFormat="1" ht="18.75" x14ac:dyDescent="0.3">
      <c r="A223" s="1201"/>
      <c r="B223" s="1202"/>
      <c r="C223" s="1202"/>
      <c r="D223" s="1202"/>
      <c r="E223" s="1202"/>
      <c r="F223" s="1202"/>
      <c r="G223" s="1203"/>
      <c r="H223" s="1204" t="s">
        <v>469</v>
      </c>
      <c r="I223" s="1205" t="s">
        <v>470</v>
      </c>
      <c r="J223" s="1205"/>
      <c r="K223" s="1206" t="s">
        <v>301</v>
      </c>
      <c r="L223" s="1206" t="s">
        <v>454</v>
      </c>
      <c r="M223" s="1207">
        <v>2015</v>
      </c>
      <c r="N223" s="1206"/>
      <c r="O223" s="1206" t="s">
        <v>468</v>
      </c>
      <c r="P223" s="1206" t="s">
        <v>200</v>
      </c>
      <c r="Q223" s="1208">
        <v>2</v>
      </c>
      <c r="R223" s="1157">
        <v>16000000</v>
      </c>
      <c r="S223" s="1203"/>
      <c r="T223" s="1209"/>
    </row>
    <row r="224" spans="1:20" s="540" customFormat="1" ht="17.25" customHeight="1" x14ac:dyDescent="0.25">
      <c r="A224" s="528"/>
      <c r="B224" s="541" t="str">
        <f>MID(A244,1,2)</f>
        <v/>
      </c>
      <c r="C224" s="541" t="str">
        <f>MID(A244,4,2)</f>
        <v/>
      </c>
      <c r="D224" s="541" t="str">
        <f>MID(A244,7,2)</f>
        <v/>
      </c>
      <c r="E224" s="541" t="str">
        <f>MID(A244,10,2)</f>
        <v/>
      </c>
      <c r="F224" s="541" t="str">
        <f>MID(A244,13,3)</f>
        <v/>
      </c>
      <c r="G224" s="530"/>
      <c r="H224" s="1043" t="s">
        <v>337</v>
      </c>
      <c r="I224" s="1044" t="s">
        <v>471</v>
      </c>
      <c r="J224" s="1044"/>
      <c r="K224" s="1045" t="s">
        <v>301</v>
      </c>
      <c r="L224" s="1045" t="s">
        <v>454</v>
      </c>
      <c r="M224" s="1046">
        <v>2015</v>
      </c>
      <c r="N224" s="1047"/>
      <c r="O224" s="1045" t="s">
        <v>468</v>
      </c>
      <c r="P224" s="1045" t="s">
        <v>200</v>
      </c>
      <c r="Q224" s="1048">
        <v>2</v>
      </c>
      <c r="R224" s="1211">
        <v>5000000</v>
      </c>
      <c r="S224" s="530"/>
      <c r="T224" s="1042"/>
    </row>
    <row r="225" spans="1:27" s="560" customFormat="1" ht="17.25" customHeight="1" x14ac:dyDescent="0.25">
      <c r="A225" s="546"/>
      <c r="B225" s="547"/>
      <c r="C225" s="547"/>
      <c r="D225" s="547"/>
      <c r="E225" s="547"/>
      <c r="F225" s="547"/>
      <c r="G225" s="548"/>
      <c r="H225" s="549" t="s">
        <v>8165</v>
      </c>
      <c r="I225" s="548" t="s">
        <v>8166</v>
      </c>
      <c r="J225" s="548"/>
      <c r="K225" s="532" t="s">
        <v>301</v>
      </c>
      <c r="L225" s="532" t="s">
        <v>314</v>
      </c>
      <c r="M225" s="533">
        <v>2015</v>
      </c>
      <c r="N225" s="551"/>
      <c r="O225" s="532" t="s">
        <v>468</v>
      </c>
      <c r="P225" s="532" t="s">
        <v>200</v>
      </c>
      <c r="Q225" s="554">
        <v>1</v>
      </c>
      <c r="R225" s="1212">
        <v>1152000</v>
      </c>
      <c r="U225" s="556"/>
      <c r="V225" s="557"/>
      <c r="W225" s="558"/>
      <c r="X225" s="1162"/>
      <c r="Y225" s="548"/>
      <c r="Z225" s="559"/>
    </row>
    <row r="226" spans="1:27" s="1146" customFormat="1" ht="15" customHeight="1" x14ac:dyDescent="0.25">
      <c r="B226" s="1147"/>
      <c r="C226" s="1148"/>
      <c r="D226" s="1149"/>
      <c r="F226" s="1151"/>
      <c r="G226" s="1152"/>
      <c r="H226" s="1150" t="s">
        <v>8167</v>
      </c>
      <c r="I226" s="1153" t="s">
        <v>470</v>
      </c>
      <c r="K226" s="1154" t="s">
        <v>353</v>
      </c>
      <c r="L226" s="532" t="s">
        <v>454</v>
      </c>
      <c r="M226" s="1152">
        <v>2015</v>
      </c>
      <c r="N226" s="1152"/>
      <c r="O226" s="532" t="s">
        <v>468</v>
      </c>
      <c r="P226" s="532" t="s">
        <v>200</v>
      </c>
      <c r="Q226" s="1156">
        <v>2</v>
      </c>
      <c r="R226" s="1157"/>
      <c r="U226" s="1158"/>
      <c r="V226" s="1159"/>
      <c r="W226" s="558"/>
      <c r="X226" s="1162"/>
      <c r="Y226" s="1160"/>
      <c r="Z226" s="1160"/>
      <c r="AA226" s="1161"/>
    </row>
    <row r="227" spans="1:27" s="1146" customFormat="1" ht="15" customHeight="1" x14ac:dyDescent="0.25">
      <c r="B227" s="1147"/>
      <c r="C227" s="1148"/>
      <c r="D227" s="1149"/>
      <c r="F227" s="1151"/>
      <c r="G227" s="1152"/>
      <c r="H227" s="1150" t="s">
        <v>8167</v>
      </c>
      <c r="I227" s="1153" t="s">
        <v>470</v>
      </c>
      <c r="K227" s="1154" t="s">
        <v>353</v>
      </c>
      <c r="L227" s="532" t="s">
        <v>454</v>
      </c>
      <c r="M227" s="1152">
        <v>2015</v>
      </c>
      <c r="N227" s="1152"/>
      <c r="O227" s="532" t="s">
        <v>468</v>
      </c>
      <c r="P227" s="532" t="s">
        <v>200</v>
      </c>
      <c r="Q227" s="1156">
        <v>3</v>
      </c>
      <c r="R227" s="1213">
        <v>24000000</v>
      </c>
      <c r="U227" s="1158"/>
      <c r="V227" s="1159"/>
      <c r="W227" s="558"/>
      <c r="X227" s="1162"/>
      <c r="Y227" s="1160"/>
      <c r="Z227" s="1160"/>
      <c r="AA227" s="1161"/>
    </row>
    <row r="228" spans="1:27" s="1146" customFormat="1" ht="15" customHeight="1" x14ac:dyDescent="0.25">
      <c r="B228" s="1147"/>
      <c r="C228" s="1148"/>
      <c r="D228" s="1149"/>
      <c r="F228" s="1151"/>
      <c r="G228" s="1152"/>
      <c r="H228" s="1150" t="s">
        <v>337</v>
      </c>
      <c r="I228" s="1153" t="s">
        <v>471</v>
      </c>
      <c r="K228" s="1154" t="s">
        <v>353</v>
      </c>
      <c r="L228" s="532" t="s">
        <v>454</v>
      </c>
      <c r="M228" s="1152">
        <v>2015</v>
      </c>
      <c r="N228" s="1152"/>
      <c r="O228" s="532" t="s">
        <v>468</v>
      </c>
      <c r="P228" s="532" t="s">
        <v>200</v>
      </c>
      <c r="Q228" s="1156">
        <v>3</v>
      </c>
      <c r="R228" s="1213">
        <v>7500000</v>
      </c>
      <c r="U228" s="1158"/>
      <c r="V228" s="1159"/>
      <c r="W228" s="558"/>
      <c r="X228" s="1162"/>
      <c r="Y228" s="1160"/>
      <c r="Z228" s="1160"/>
      <c r="AA228" s="1161"/>
    </row>
    <row r="229" spans="1:27" s="1146" customFormat="1" ht="15" customHeight="1" x14ac:dyDescent="0.25">
      <c r="B229" s="1147"/>
      <c r="C229" s="1148"/>
      <c r="D229" s="1149"/>
      <c r="F229" s="1151"/>
      <c r="G229" s="1152"/>
      <c r="H229" s="1150" t="s">
        <v>45</v>
      </c>
      <c r="I229" s="1153" t="s">
        <v>408</v>
      </c>
      <c r="K229" s="1154" t="s">
        <v>353</v>
      </c>
      <c r="L229" s="532" t="s">
        <v>454</v>
      </c>
      <c r="M229" s="1152">
        <v>2015</v>
      </c>
      <c r="N229" s="1152"/>
      <c r="O229" s="532" t="s">
        <v>468</v>
      </c>
      <c r="P229" s="532" t="s">
        <v>200</v>
      </c>
      <c r="Q229" s="1156">
        <v>1</v>
      </c>
      <c r="R229" s="1213">
        <v>3500000</v>
      </c>
      <c r="U229" s="1158"/>
      <c r="V229" s="1159"/>
      <c r="W229" s="558"/>
      <c r="X229" s="1162"/>
      <c r="Y229" s="1160"/>
      <c r="Z229" s="1160"/>
      <c r="AA229" s="1161"/>
    </row>
    <row r="230" spans="1:27" s="1146" customFormat="1" ht="15" customHeight="1" x14ac:dyDescent="0.25">
      <c r="B230" s="1147"/>
      <c r="C230" s="1148"/>
      <c r="D230" s="1149"/>
      <c r="F230" s="1151"/>
      <c r="G230" s="1152"/>
      <c r="H230" s="1150" t="s">
        <v>2048</v>
      </c>
      <c r="I230" s="1153" t="s">
        <v>408</v>
      </c>
      <c r="K230" s="1154" t="s">
        <v>353</v>
      </c>
      <c r="L230" s="532" t="s">
        <v>454</v>
      </c>
      <c r="M230" s="1152">
        <v>2015</v>
      </c>
      <c r="N230" s="1152"/>
      <c r="O230" s="532" t="s">
        <v>468</v>
      </c>
      <c r="P230" s="532" t="s">
        <v>200</v>
      </c>
      <c r="Q230" s="1156">
        <v>1</v>
      </c>
      <c r="R230" s="1213">
        <v>750000</v>
      </c>
      <c r="U230" s="1158"/>
      <c r="V230" s="1159"/>
      <c r="W230" s="558"/>
      <c r="X230" s="1162"/>
      <c r="Y230" s="1160"/>
      <c r="Z230" s="1160"/>
      <c r="AA230" s="1161"/>
    </row>
    <row r="231" spans="1:27" s="1146" customFormat="1" ht="15" customHeight="1" x14ac:dyDescent="0.25">
      <c r="B231" s="1147"/>
      <c r="C231" s="1148"/>
      <c r="D231" s="1149"/>
      <c r="F231" s="1151"/>
      <c r="G231" s="1152"/>
      <c r="H231" s="1150" t="s">
        <v>332</v>
      </c>
      <c r="I231" s="1153" t="s">
        <v>408</v>
      </c>
      <c r="K231" s="1154" t="s">
        <v>353</v>
      </c>
      <c r="L231" s="532" t="s">
        <v>454</v>
      </c>
      <c r="M231" s="1152">
        <v>2015</v>
      </c>
      <c r="N231" s="1152"/>
      <c r="O231" s="532" t="s">
        <v>468</v>
      </c>
      <c r="P231" s="532" t="s">
        <v>200</v>
      </c>
      <c r="Q231" s="1156">
        <v>3</v>
      </c>
      <c r="R231" s="1213">
        <v>4800000</v>
      </c>
      <c r="U231" s="1158"/>
      <c r="V231" s="1159"/>
      <c r="W231" s="558"/>
      <c r="X231" s="1162"/>
      <c r="Y231" s="1160"/>
      <c r="Z231" s="1160"/>
      <c r="AA231" s="1161"/>
    </row>
    <row r="232" spans="1:27" s="1146" customFormat="1" ht="15" customHeight="1" x14ac:dyDescent="0.25">
      <c r="B232" s="1147"/>
      <c r="C232" s="1148"/>
      <c r="D232" s="1149"/>
      <c r="F232" s="1151"/>
      <c r="G232" s="1152"/>
      <c r="H232" s="1150" t="s">
        <v>474</v>
      </c>
      <c r="I232" s="1153"/>
      <c r="K232" s="1154" t="s">
        <v>353</v>
      </c>
      <c r="L232" s="532" t="s">
        <v>454</v>
      </c>
      <c r="M232" s="1152">
        <v>2015</v>
      </c>
      <c r="N232" s="1152"/>
      <c r="O232" s="532" t="s">
        <v>468</v>
      </c>
      <c r="P232" s="532" t="s">
        <v>200</v>
      </c>
      <c r="Q232" s="1156">
        <v>3</v>
      </c>
      <c r="R232" s="1213">
        <v>600000</v>
      </c>
      <c r="U232" s="1158"/>
      <c r="V232" s="1159"/>
      <c r="W232" s="558"/>
      <c r="X232" s="1162"/>
      <c r="Y232" s="1160"/>
      <c r="Z232" s="1160"/>
      <c r="AA232" s="1161"/>
    </row>
    <row r="233" spans="1:27" s="1146" customFormat="1" ht="15" customHeight="1" x14ac:dyDescent="0.25">
      <c r="B233" s="1147"/>
      <c r="C233" s="1148"/>
      <c r="D233" s="1149"/>
      <c r="F233" s="1151"/>
      <c r="G233" s="1152"/>
      <c r="H233" s="1150" t="s">
        <v>8168</v>
      </c>
      <c r="I233" s="1153"/>
      <c r="K233" s="1154" t="s">
        <v>353</v>
      </c>
      <c r="L233" s="532" t="s">
        <v>454</v>
      </c>
      <c r="M233" s="1152">
        <v>2014</v>
      </c>
      <c r="N233" s="1152"/>
      <c r="O233" s="532" t="s">
        <v>468</v>
      </c>
      <c r="P233" s="532" t="s">
        <v>200</v>
      </c>
      <c r="Q233" s="1156">
        <v>2</v>
      </c>
      <c r="R233" s="1157">
        <v>1000000</v>
      </c>
      <c r="U233" s="1158"/>
      <c r="V233" s="1159"/>
      <c r="W233" s="558"/>
      <c r="X233" s="1162"/>
      <c r="Y233" s="1160"/>
      <c r="Z233" s="1160"/>
      <c r="AA233" s="1161"/>
    </row>
    <row r="234" spans="1:27" s="1146" customFormat="1" ht="15" customHeight="1" x14ac:dyDescent="0.25">
      <c r="B234" s="1147"/>
      <c r="C234" s="1148"/>
      <c r="D234" s="1149"/>
      <c r="F234" s="1151"/>
      <c r="G234" s="1152"/>
      <c r="H234" s="1150" t="s">
        <v>8174</v>
      </c>
      <c r="I234" s="1153"/>
      <c r="K234" s="1154"/>
      <c r="L234" s="532" t="s">
        <v>454</v>
      </c>
      <c r="M234" s="1152">
        <v>2015</v>
      </c>
      <c r="N234" s="1152"/>
      <c r="O234" s="532" t="s">
        <v>434</v>
      </c>
      <c r="P234" s="532" t="s">
        <v>200</v>
      </c>
      <c r="Q234" s="1156">
        <v>1</v>
      </c>
      <c r="R234" s="1213">
        <v>4500000</v>
      </c>
      <c r="U234" s="1197"/>
      <c r="V234" s="1198"/>
      <c r="W234" s="1199"/>
      <c r="X234" s="1200"/>
      <c r="Y234" s="1160"/>
      <c r="Z234" s="1160"/>
      <c r="AA234" s="1161"/>
    </row>
    <row r="235" spans="1:27" s="1146" customFormat="1" ht="15" customHeight="1" x14ac:dyDescent="0.25">
      <c r="B235" s="1147"/>
      <c r="C235" s="1148"/>
      <c r="D235" s="1149"/>
      <c r="F235" s="1151"/>
      <c r="G235" s="1152"/>
      <c r="H235" s="1150" t="s">
        <v>8175</v>
      </c>
      <c r="I235" s="1153"/>
      <c r="K235" s="1154"/>
      <c r="L235" s="532" t="s">
        <v>454</v>
      </c>
      <c r="M235" s="1152">
        <v>2015</v>
      </c>
      <c r="N235" s="1152"/>
      <c r="O235" s="532" t="s">
        <v>315</v>
      </c>
      <c r="P235" s="532" t="s">
        <v>200</v>
      </c>
      <c r="Q235" s="1156">
        <v>3</v>
      </c>
      <c r="R235" s="1157"/>
      <c r="U235" s="1197"/>
      <c r="V235" s="1198"/>
      <c r="W235" s="1199"/>
      <c r="X235" s="1200"/>
      <c r="Y235" s="1160"/>
      <c r="Z235" s="1160"/>
      <c r="AA235" s="1161"/>
    </row>
    <row r="236" spans="1:27" s="1146" customFormat="1" ht="15" customHeight="1" x14ac:dyDescent="0.25">
      <c r="B236" s="1147"/>
      <c r="C236" s="1148"/>
      <c r="D236" s="1149"/>
      <c r="F236" s="1151"/>
      <c r="G236" s="1152"/>
      <c r="H236" s="1150" t="s">
        <v>8176</v>
      </c>
      <c r="I236" s="1153"/>
      <c r="K236" s="1154"/>
      <c r="L236" s="532" t="s">
        <v>8177</v>
      </c>
      <c r="M236" s="1152">
        <v>2015</v>
      </c>
      <c r="N236" s="1152"/>
      <c r="O236" s="532" t="s">
        <v>315</v>
      </c>
      <c r="P236" s="532" t="s">
        <v>200</v>
      </c>
      <c r="Q236" s="1156">
        <v>1</v>
      </c>
      <c r="R236" s="1157"/>
      <c r="U236" s="1197"/>
      <c r="V236" s="1198"/>
      <c r="W236" s="1199"/>
      <c r="X236" s="1200"/>
      <c r="Y236" s="1160"/>
      <c r="Z236" s="1160"/>
      <c r="AA236" s="1161"/>
    </row>
    <row r="237" spans="1:27" s="1146" customFormat="1" ht="15" customHeight="1" x14ac:dyDescent="0.25">
      <c r="B237" s="1147"/>
      <c r="C237" s="1148"/>
      <c r="D237" s="1149"/>
      <c r="F237" s="1151"/>
      <c r="G237" s="1152"/>
      <c r="H237" s="1150" t="s">
        <v>469</v>
      </c>
      <c r="I237" s="1153" t="s">
        <v>470</v>
      </c>
      <c r="K237" s="1154"/>
      <c r="L237" s="532" t="s">
        <v>8178</v>
      </c>
      <c r="M237" s="1152">
        <v>2015</v>
      </c>
      <c r="N237" s="1152"/>
      <c r="O237" s="532" t="s">
        <v>315</v>
      </c>
      <c r="P237" s="532" t="s">
        <v>200</v>
      </c>
      <c r="Q237" s="1156">
        <v>1</v>
      </c>
      <c r="R237" s="1213">
        <v>8000000</v>
      </c>
      <c r="U237" s="1197"/>
      <c r="V237" s="1198"/>
      <c r="W237" s="1199"/>
      <c r="X237" s="1200"/>
      <c r="Y237" s="1160"/>
      <c r="Z237" s="1160"/>
      <c r="AA237" s="1161"/>
    </row>
    <row r="238" spans="1:27" s="1146" customFormat="1" ht="15" customHeight="1" x14ac:dyDescent="0.25">
      <c r="B238" s="1147"/>
      <c r="C238" s="1148"/>
      <c r="D238" s="1149"/>
      <c r="F238" s="1151"/>
      <c r="G238" s="1152"/>
      <c r="H238" s="1150" t="s">
        <v>8167</v>
      </c>
      <c r="I238" s="1153" t="s">
        <v>8179</v>
      </c>
      <c r="K238" s="1154"/>
      <c r="L238" s="532" t="s">
        <v>8180</v>
      </c>
      <c r="M238" s="1152">
        <v>2015</v>
      </c>
      <c r="N238" s="1152"/>
      <c r="O238" s="532" t="s">
        <v>315</v>
      </c>
      <c r="P238" s="532" t="s">
        <v>200</v>
      </c>
      <c r="Q238" s="1156">
        <v>1</v>
      </c>
      <c r="R238" s="1213">
        <v>8000000</v>
      </c>
      <c r="U238" s="1197"/>
      <c r="V238" s="1198"/>
      <c r="W238" s="1199"/>
      <c r="X238" s="1200"/>
      <c r="Y238" s="1160"/>
      <c r="Z238" s="1160"/>
      <c r="AA238" s="1161"/>
    </row>
    <row r="239" spans="1:27" s="1146" customFormat="1" ht="15" customHeight="1" x14ac:dyDescent="0.25">
      <c r="B239" s="1147"/>
      <c r="C239" s="1148"/>
      <c r="D239" s="1149"/>
      <c r="F239" s="1151"/>
      <c r="G239" s="1152"/>
      <c r="H239" s="1150" t="s">
        <v>337</v>
      </c>
      <c r="I239" s="1153" t="s">
        <v>8179</v>
      </c>
      <c r="K239" s="1154"/>
      <c r="L239" s="532" t="s">
        <v>8180</v>
      </c>
      <c r="M239" s="1152">
        <v>2015</v>
      </c>
      <c r="N239" s="1152"/>
      <c r="O239" s="532" t="s">
        <v>315</v>
      </c>
      <c r="P239" s="532" t="s">
        <v>200</v>
      </c>
      <c r="Q239" s="1156">
        <v>1</v>
      </c>
      <c r="R239" s="1157">
        <v>2500000</v>
      </c>
      <c r="U239" s="1197"/>
      <c r="V239" s="1198"/>
      <c r="W239" s="1199"/>
      <c r="X239" s="1200"/>
      <c r="Y239" s="1160"/>
      <c r="Z239" s="1160"/>
      <c r="AA239" s="1161"/>
    </row>
    <row r="240" spans="1:27" s="1146" customFormat="1" ht="15" customHeight="1" x14ac:dyDescent="0.25">
      <c r="B240" s="1147"/>
      <c r="C240" s="1148"/>
      <c r="D240" s="1149"/>
      <c r="F240" s="1151"/>
      <c r="G240" s="1152"/>
      <c r="H240" s="1150" t="s">
        <v>319</v>
      </c>
      <c r="I240" s="1153" t="s">
        <v>8181</v>
      </c>
      <c r="K240" s="1154"/>
      <c r="L240" s="532" t="s">
        <v>8180</v>
      </c>
      <c r="M240" s="1152">
        <v>2015</v>
      </c>
      <c r="N240" s="1152"/>
      <c r="O240" s="532" t="s">
        <v>315</v>
      </c>
      <c r="P240" s="532" t="s">
        <v>200</v>
      </c>
      <c r="Q240" s="1156">
        <v>1</v>
      </c>
      <c r="R240" s="1157">
        <v>8500000</v>
      </c>
      <c r="U240" s="1197"/>
      <c r="V240" s="1198"/>
      <c r="W240" s="1199"/>
      <c r="X240" s="1200"/>
      <c r="Y240" s="1160"/>
      <c r="Z240" s="1160"/>
      <c r="AA240" s="1161"/>
    </row>
    <row r="241" spans="1:27" s="1146" customFormat="1" ht="15" customHeight="1" x14ac:dyDescent="0.25">
      <c r="B241" s="1147"/>
      <c r="C241" s="1148"/>
      <c r="D241" s="1149"/>
      <c r="F241" s="1151"/>
      <c r="G241" s="1152"/>
      <c r="H241" s="1150"/>
      <c r="I241" s="1153"/>
      <c r="K241" s="1154"/>
      <c r="L241" s="532"/>
      <c r="M241" s="1152"/>
      <c r="N241" s="1152"/>
      <c r="O241" s="532"/>
      <c r="P241" s="532"/>
      <c r="Q241" s="1156"/>
      <c r="R241" s="1157">
        <f>SUM(R35:R240)</f>
        <v>483056045</v>
      </c>
      <c r="U241" s="1197"/>
      <c r="V241" s="1198"/>
      <c r="W241" s="1199"/>
      <c r="X241" s="1200"/>
      <c r="Y241" s="1160"/>
      <c r="Z241" s="1160"/>
      <c r="AA241" s="1161"/>
    </row>
    <row r="242" spans="1:27" s="560" customFormat="1" ht="17.25" customHeight="1" x14ac:dyDescent="0.25">
      <c r="A242" s="546"/>
      <c r="B242" s="547"/>
      <c r="C242" s="547"/>
      <c r="D242" s="547"/>
      <c r="E242" s="547"/>
      <c r="F242" s="547"/>
      <c r="G242" s="548"/>
      <c r="H242" s="549"/>
      <c r="I242" s="548"/>
      <c r="J242" s="548"/>
      <c r="K242" s="502"/>
      <c r="L242" s="502"/>
      <c r="M242" s="550"/>
      <c r="N242" s="551"/>
      <c r="O242" s="502"/>
      <c r="P242" s="502"/>
      <c r="Q242" s="554"/>
      <c r="R242" s="555"/>
      <c r="S242" s="548"/>
      <c r="T242" s="1050"/>
    </row>
    <row r="243" spans="1:27" s="21" customFormat="1" x14ac:dyDescent="0.25">
      <c r="A243" s="394"/>
      <c r="B243" s="396"/>
      <c r="C243" s="396"/>
      <c r="D243" s="396"/>
      <c r="E243" s="396"/>
      <c r="F243" s="396"/>
      <c r="G243" s="382"/>
      <c r="H243" s="378" t="s">
        <v>472</v>
      </c>
      <c r="I243" s="382"/>
      <c r="J243" s="382"/>
      <c r="K243" s="379"/>
      <c r="L243" s="398"/>
      <c r="M243" s="379"/>
      <c r="N243" s="379"/>
      <c r="O243" s="379"/>
      <c r="P243" s="379"/>
      <c r="Q243" s="433"/>
      <c r="R243" s="433"/>
      <c r="S243" s="382"/>
      <c r="T243" s="780"/>
    </row>
    <row r="244" spans="1:27" s="367" customFormat="1" x14ac:dyDescent="0.25">
      <c r="A244" s="384"/>
      <c r="B244" s="564">
        <v>2</v>
      </c>
      <c r="C244" s="564">
        <v>7</v>
      </c>
      <c r="D244" s="564">
        <v>2</v>
      </c>
      <c r="E244" s="564">
        <v>5</v>
      </c>
      <c r="F244" s="564">
        <v>15</v>
      </c>
      <c r="G244" s="393"/>
      <c r="H244" s="404" t="s">
        <v>473</v>
      </c>
      <c r="I244" s="393"/>
      <c r="J244" s="393"/>
      <c r="K244" s="565"/>
      <c r="L244" s="387"/>
      <c r="M244" s="565"/>
      <c r="N244" s="387"/>
      <c r="O244" s="387"/>
      <c r="P244" s="407"/>
      <c r="Q244" s="566">
        <f>SUM(Q245:Q247)</f>
        <v>3</v>
      </c>
      <c r="R244" s="567">
        <f>SUM(R245:R247)</f>
        <v>5600000</v>
      </c>
      <c r="S244" s="393"/>
      <c r="T244" s="779"/>
    </row>
    <row r="245" spans="1:27" s="572" customFormat="1" ht="12.95" customHeight="1" x14ac:dyDescent="0.2">
      <c r="A245" s="568">
        <v>219</v>
      </c>
      <c r="B245" s="569"/>
      <c r="C245" s="570">
        <v>2</v>
      </c>
      <c r="D245" s="570">
        <v>7</v>
      </c>
      <c r="E245" s="570">
        <v>2</v>
      </c>
      <c r="F245" s="570">
        <v>5</v>
      </c>
      <c r="G245" s="570">
        <v>15</v>
      </c>
      <c r="H245" s="571" t="s">
        <v>474</v>
      </c>
      <c r="J245" s="573"/>
      <c r="K245" s="550"/>
      <c r="L245" s="550"/>
      <c r="M245" s="550">
        <v>2014</v>
      </c>
      <c r="N245" s="574"/>
      <c r="O245" s="575" t="s">
        <v>315</v>
      </c>
      <c r="P245" s="574" t="s">
        <v>200</v>
      </c>
      <c r="Q245" s="577">
        <v>2</v>
      </c>
      <c r="R245" s="578">
        <v>600000</v>
      </c>
      <c r="S245" s="549"/>
      <c r="T245" s="1051"/>
    </row>
    <row r="246" spans="1:27" s="572" customFormat="1" ht="12.95" customHeight="1" x14ac:dyDescent="0.2">
      <c r="A246" s="568">
        <v>220</v>
      </c>
      <c r="B246" s="569"/>
      <c r="C246" s="570">
        <v>2</v>
      </c>
      <c r="D246" s="570">
        <v>7</v>
      </c>
      <c r="E246" s="570">
        <v>1</v>
      </c>
      <c r="F246" s="570">
        <v>1</v>
      </c>
      <c r="G246" s="570">
        <v>82</v>
      </c>
      <c r="H246" s="571" t="s">
        <v>475</v>
      </c>
      <c r="J246" s="573"/>
      <c r="K246" s="550"/>
      <c r="L246" s="550"/>
      <c r="M246" s="550">
        <v>2014</v>
      </c>
      <c r="N246" s="574"/>
      <c r="O246" s="575" t="s">
        <v>315</v>
      </c>
      <c r="P246" s="574" t="s">
        <v>200</v>
      </c>
      <c r="Q246" s="577">
        <v>1</v>
      </c>
      <c r="R246" s="578">
        <v>5000000</v>
      </c>
      <c r="S246" s="549"/>
      <c r="T246" s="1051"/>
    </row>
    <row r="247" spans="1:27" s="367" customFormat="1" x14ac:dyDescent="0.25">
      <c r="A247" s="384"/>
      <c r="B247" s="403"/>
      <c r="C247" s="403"/>
      <c r="D247" s="403"/>
      <c r="E247" s="403"/>
      <c r="F247" s="403"/>
      <c r="G247" s="393"/>
      <c r="H247" s="386"/>
      <c r="I247" s="393"/>
      <c r="J247" s="393"/>
      <c r="K247" s="387"/>
      <c r="L247" s="407"/>
      <c r="M247" s="387"/>
      <c r="N247" s="387"/>
      <c r="O247" s="387"/>
      <c r="P247" s="387"/>
      <c r="Q247" s="583">
        <v>0</v>
      </c>
      <c r="R247" s="415">
        <v>0</v>
      </c>
      <c r="S247" s="393"/>
      <c r="T247" s="779"/>
    </row>
    <row r="248" spans="1:27" s="367" customFormat="1" x14ac:dyDescent="0.25">
      <c r="A248" s="384"/>
      <c r="B248" s="403"/>
      <c r="C248" s="403"/>
      <c r="D248" s="403"/>
      <c r="E248" s="403"/>
      <c r="F248" s="403"/>
      <c r="G248" s="393"/>
      <c r="H248" s="386"/>
      <c r="I248" s="393"/>
      <c r="J248" s="393"/>
      <c r="K248" s="387"/>
      <c r="L248" s="407"/>
      <c r="M248" s="387"/>
      <c r="N248" s="387"/>
      <c r="O248" s="387"/>
      <c r="P248" s="387"/>
      <c r="Q248" s="585"/>
      <c r="R248" s="585"/>
      <c r="S248" s="393"/>
      <c r="T248" s="779"/>
    </row>
    <row r="249" spans="1:27" s="21" customFormat="1" x14ac:dyDescent="0.25">
      <c r="A249" s="394"/>
      <c r="B249" s="396"/>
      <c r="C249" s="396"/>
      <c r="D249" s="396"/>
      <c r="E249" s="396"/>
      <c r="F249" s="396"/>
      <c r="G249" s="382"/>
      <c r="H249" s="588" t="s">
        <v>476</v>
      </c>
      <c r="I249" s="382"/>
      <c r="J249" s="382"/>
      <c r="K249" s="379"/>
      <c r="L249" s="398"/>
      <c r="M249" s="379"/>
      <c r="N249" s="379"/>
      <c r="O249" s="379"/>
      <c r="P249" s="379"/>
      <c r="Q249" s="433">
        <f>SUM(Q251:Q406)</f>
        <v>252</v>
      </c>
      <c r="R249" s="433">
        <f>SUM(R251:R409)</f>
        <v>545009379</v>
      </c>
      <c r="S249" s="382"/>
      <c r="T249" s="780"/>
    </row>
    <row r="250" spans="1:27" s="367" customFormat="1" x14ac:dyDescent="0.25">
      <c r="A250" s="384"/>
      <c r="B250" s="403" t="str">
        <f>MID(A251,1,2)</f>
        <v/>
      </c>
      <c r="C250" s="403" t="str">
        <f>MID(A251,4,2)</f>
        <v/>
      </c>
      <c r="D250" s="403" t="str">
        <f>MID(A251,7,2)</f>
        <v/>
      </c>
      <c r="E250" s="403" t="str">
        <f>MID(A251,10,2)</f>
        <v/>
      </c>
      <c r="F250" s="403" t="str">
        <f>MID(A251,13,3)</f>
        <v/>
      </c>
      <c r="G250" s="393"/>
      <c r="H250" s="404" t="s">
        <v>477</v>
      </c>
      <c r="I250" s="393"/>
      <c r="J250" s="393"/>
      <c r="K250" s="387"/>
      <c r="L250" s="387"/>
      <c r="M250" s="387"/>
      <c r="N250" s="387"/>
      <c r="O250" s="387"/>
      <c r="P250" s="407"/>
      <c r="Q250" s="566">
        <f>SUM(Q251:Q406)</f>
        <v>252</v>
      </c>
      <c r="R250" s="566">
        <f>SUM(R251:R409)</f>
        <v>545009379</v>
      </c>
      <c r="S250" s="393"/>
      <c r="T250" s="779">
        <f>SUM(T251:T406)</f>
        <v>531758979</v>
      </c>
    </row>
    <row r="251" spans="1:27" s="367" customFormat="1" x14ac:dyDescent="0.25">
      <c r="A251" s="1269"/>
      <c r="B251" s="595" t="s">
        <v>242</v>
      </c>
      <c r="C251" s="595" t="s">
        <v>254</v>
      </c>
      <c r="D251" s="595" t="s">
        <v>241</v>
      </c>
      <c r="E251" s="595" t="s">
        <v>241</v>
      </c>
      <c r="F251" s="595" t="s">
        <v>478</v>
      </c>
      <c r="G251" s="393"/>
      <c r="H251" s="102" t="s">
        <v>479</v>
      </c>
      <c r="I251" s="393"/>
      <c r="J251" s="393"/>
      <c r="K251" s="387"/>
      <c r="L251" s="407"/>
      <c r="M251" s="387">
        <v>2007</v>
      </c>
      <c r="N251" s="387" t="s">
        <v>313</v>
      </c>
      <c r="O251" s="387" t="s">
        <v>315</v>
      </c>
      <c r="P251" s="387" t="s">
        <v>200</v>
      </c>
      <c r="Q251" s="596">
        <v>2</v>
      </c>
      <c r="R251" s="1052">
        <v>13523250</v>
      </c>
      <c r="S251" s="393"/>
      <c r="T251" s="1042">
        <v>13523250</v>
      </c>
      <c r="U251" s="1168">
        <f>R251-T251</f>
        <v>0</v>
      </c>
      <c r="V251" s="1053"/>
    </row>
    <row r="252" spans="1:27" s="367" customFormat="1" x14ac:dyDescent="0.25">
      <c r="A252" s="1269"/>
      <c r="B252" s="595"/>
      <c r="C252" s="595"/>
      <c r="D252" s="595"/>
      <c r="E252" s="595"/>
      <c r="F252" s="595"/>
      <c r="G252" s="393"/>
      <c r="H252" s="598" t="s">
        <v>480</v>
      </c>
      <c r="I252" s="393"/>
      <c r="J252" s="393"/>
      <c r="K252" s="387"/>
      <c r="L252" s="407"/>
      <c r="M252" s="387">
        <v>2007</v>
      </c>
      <c r="N252" s="387" t="s">
        <v>313</v>
      </c>
      <c r="O252" s="387" t="s">
        <v>315</v>
      </c>
      <c r="P252" s="387" t="s">
        <v>200</v>
      </c>
      <c r="Q252" s="596"/>
      <c r="R252" s="1054"/>
      <c r="S252" s="393"/>
      <c r="T252" s="1042"/>
      <c r="U252" s="1168">
        <f t="shared" ref="U252:U315" si="0">R252-T252</f>
        <v>0</v>
      </c>
    </row>
    <row r="253" spans="1:27" s="367" customFormat="1" x14ac:dyDescent="0.25">
      <c r="A253" s="1269"/>
      <c r="B253" s="595"/>
      <c r="C253" s="595"/>
      <c r="D253" s="595"/>
      <c r="E253" s="595"/>
      <c r="F253" s="595"/>
      <c r="G253" s="393"/>
      <c r="H253" s="598" t="s">
        <v>481</v>
      </c>
      <c r="I253" s="393"/>
      <c r="J253" s="393"/>
      <c r="K253" s="387"/>
      <c r="L253" s="407"/>
      <c r="M253" s="387">
        <v>2007</v>
      </c>
      <c r="N253" s="387" t="s">
        <v>313</v>
      </c>
      <c r="O253" s="387" t="s">
        <v>315</v>
      </c>
      <c r="P253" s="387" t="s">
        <v>200</v>
      </c>
      <c r="Q253" s="596"/>
      <c r="R253" s="1054"/>
      <c r="S253" s="393"/>
      <c r="T253" s="1042"/>
      <c r="U253" s="1168">
        <f t="shared" si="0"/>
        <v>0</v>
      </c>
    </row>
    <row r="254" spans="1:27" s="367" customFormat="1" x14ac:dyDescent="0.25">
      <c r="A254" s="1269"/>
      <c r="B254" s="595"/>
      <c r="C254" s="595"/>
      <c r="D254" s="595"/>
      <c r="E254" s="595"/>
      <c r="F254" s="595"/>
      <c r="G254" s="393"/>
      <c r="H254" s="598" t="s">
        <v>482</v>
      </c>
      <c r="I254" s="393"/>
      <c r="J254" s="393"/>
      <c r="K254" s="387"/>
      <c r="L254" s="407"/>
      <c r="M254" s="387">
        <v>2007</v>
      </c>
      <c r="N254" s="387" t="s">
        <v>313</v>
      </c>
      <c r="O254" s="387" t="s">
        <v>315</v>
      </c>
      <c r="P254" s="387" t="s">
        <v>200</v>
      </c>
      <c r="Q254" s="596"/>
      <c r="R254" s="1054"/>
      <c r="S254" s="393"/>
      <c r="T254" s="1042"/>
      <c r="U254" s="1168">
        <f t="shared" si="0"/>
        <v>0</v>
      </c>
    </row>
    <row r="255" spans="1:27" s="367" customFormat="1" x14ac:dyDescent="0.25">
      <c r="A255" s="1269"/>
      <c r="B255" s="595"/>
      <c r="C255" s="595"/>
      <c r="D255" s="595"/>
      <c r="E255" s="595"/>
      <c r="F255" s="595"/>
      <c r="G255" s="393"/>
      <c r="H255" s="598" t="s">
        <v>483</v>
      </c>
      <c r="I255" s="393"/>
      <c r="J255" s="393"/>
      <c r="K255" s="387"/>
      <c r="L255" s="407"/>
      <c r="M255" s="387">
        <v>2007</v>
      </c>
      <c r="N255" s="387" t="s">
        <v>313</v>
      </c>
      <c r="O255" s="387" t="s">
        <v>315</v>
      </c>
      <c r="P255" s="387" t="s">
        <v>200</v>
      </c>
      <c r="Q255" s="596"/>
      <c r="R255" s="1054"/>
      <c r="S255" s="393"/>
      <c r="T255" s="1042"/>
      <c r="U255" s="1168">
        <f t="shared" si="0"/>
        <v>0</v>
      </c>
    </row>
    <row r="256" spans="1:27" s="367" customFormat="1" x14ac:dyDescent="0.25">
      <c r="A256" s="1269"/>
      <c r="B256" s="595"/>
      <c r="C256" s="595"/>
      <c r="D256" s="595"/>
      <c r="E256" s="595"/>
      <c r="F256" s="595"/>
      <c r="G256" s="393"/>
      <c r="H256" s="598" t="s">
        <v>484</v>
      </c>
      <c r="I256" s="393"/>
      <c r="J256" s="393"/>
      <c r="K256" s="387"/>
      <c r="L256" s="407"/>
      <c r="M256" s="387">
        <v>2007</v>
      </c>
      <c r="N256" s="387" t="s">
        <v>313</v>
      </c>
      <c r="O256" s="387" t="s">
        <v>315</v>
      </c>
      <c r="P256" s="387" t="s">
        <v>200</v>
      </c>
      <c r="Q256" s="596"/>
      <c r="R256" s="1054"/>
      <c r="S256" s="393"/>
      <c r="T256" s="1042"/>
      <c r="U256" s="1168">
        <f t="shared" si="0"/>
        <v>0</v>
      </c>
    </row>
    <row r="257" spans="1:21" s="367" customFormat="1" x14ac:dyDescent="0.25">
      <c r="A257" s="1269"/>
      <c r="B257" s="595"/>
      <c r="C257" s="595"/>
      <c r="D257" s="595"/>
      <c r="E257" s="595"/>
      <c r="F257" s="595"/>
      <c r="G257" s="393"/>
      <c r="H257" s="598" t="s">
        <v>485</v>
      </c>
      <c r="I257" s="393"/>
      <c r="J257" s="393"/>
      <c r="K257" s="387"/>
      <c r="L257" s="407"/>
      <c r="M257" s="387">
        <v>2007</v>
      </c>
      <c r="N257" s="387" t="s">
        <v>313</v>
      </c>
      <c r="O257" s="387" t="s">
        <v>315</v>
      </c>
      <c r="P257" s="387" t="s">
        <v>200</v>
      </c>
      <c r="Q257" s="596"/>
      <c r="R257" s="1054"/>
      <c r="S257" s="393"/>
      <c r="T257" s="1042"/>
      <c r="U257" s="1168">
        <f t="shared" si="0"/>
        <v>0</v>
      </c>
    </row>
    <row r="258" spans="1:21" s="367" customFormat="1" x14ac:dyDescent="0.25">
      <c r="A258" s="1269"/>
      <c r="B258" s="595" t="s">
        <v>242</v>
      </c>
      <c r="C258" s="595" t="s">
        <v>254</v>
      </c>
      <c r="D258" s="595" t="s">
        <v>241</v>
      </c>
      <c r="E258" s="595" t="s">
        <v>241</v>
      </c>
      <c r="F258" s="595" t="s">
        <v>478</v>
      </c>
      <c r="G258" s="393"/>
      <c r="H258" s="102" t="s">
        <v>486</v>
      </c>
      <c r="I258" s="393"/>
      <c r="J258" s="393"/>
      <c r="K258" s="387"/>
      <c r="L258" s="407"/>
      <c r="M258" s="387">
        <v>2007</v>
      </c>
      <c r="N258" s="387" t="s">
        <v>313</v>
      </c>
      <c r="O258" s="387" t="s">
        <v>315</v>
      </c>
      <c r="P258" s="387" t="s">
        <v>200</v>
      </c>
      <c r="Q258" s="596">
        <v>1</v>
      </c>
      <c r="R258" s="1052">
        <v>8694075</v>
      </c>
      <c r="S258" s="393"/>
      <c r="T258" s="1042">
        <v>8694075</v>
      </c>
      <c r="U258" s="1168">
        <f t="shared" si="0"/>
        <v>0</v>
      </c>
    </row>
    <row r="259" spans="1:21" s="367" customFormat="1" x14ac:dyDescent="0.25">
      <c r="A259" s="1269"/>
      <c r="B259" s="595"/>
      <c r="C259" s="595"/>
      <c r="D259" s="595"/>
      <c r="E259" s="595"/>
      <c r="F259" s="595"/>
      <c r="G259" s="393"/>
      <c r="H259" s="598" t="s">
        <v>487</v>
      </c>
      <c r="I259" s="393"/>
      <c r="J259" s="393"/>
      <c r="K259" s="387"/>
      <c r="L259" s="407"/>
      <c r="M259" s="387">
        <v>2007</v>
      </c>
      <c r="N259" s="387" t="s">
        <v>313</v>
      </c>
      <c r="O259" s="387" t="s">
        <v>315</v>
      </c>
      <c r="P259" s="387" t="s">
        <v>200</v>
      </c>
      <c r="Q259" s="596"/>
      <c r="R259" s="415"/>
      <c r="S259" s="393"/>
      <c r="T259" s="1042"/>
      <c r="U259" s="1168">
        <f t="shared" si="0"/>
        <v>0</v>
      </c>
    </row>
    <row r="260" spans="1:21" s="367" customFormat="1" x14ac:dyDescent="0.25">
      <c r="A260" s="1269"/>
      <c r="B260" s="595"/>
      <c r="C260" s="595"/>
      <c r="D260" s="595"/>
      <c r="E260" s="595"/>
      <c r="F260" s="595"/>
      <c r="G260" s="393"/>
      <c r="H260" s="598" t="s">
        <v>488</v>
      </c>
      <c r="I260" s="393"/>
      <c r="J260" s="393"/>
      <c r="K260" s="387"/>
      <c r="L260" s="407"/>
      <c r="M260" s="387">
        <v>2007</v>
      </c>
      <c r="N260" s="387" t="s">
        <v>313</v>
      </c>
      <c r="O260" s="387" t="s">
        <v>315</v>
      </c>
      <c r="P260" s="387" t="s">
        <v>200</v>
      </c>
      <c r="Q260" s="596"/>
      <c r="R260" s="415"/>
      <c r="S260" s="393"/>
      <c r="T260" s="1042"/>
      <c r="U260" s="1168">
        <f t="shared" si="0"/>
        <v>0</v>
      </c>
    </row>
    <row r="261" spans="1:21" s="367" customFormat="1" x14ac:dyDescent="0.25">
      <c r="A261" s="1269"/>
      <c r="B261" s="595"/>
      <c r="C261" s="595"/>
      <c r="D261" s="595"/>
      <c r="E261" s="595"/>
      <c r="F261" s="595"/>
      <c r="G261" s="393"/>
      <c r="H261" s="598" t="s">
        <v>489</v>
      </c>
      <c r="I261" s="393"/>
      <c r="J261" s="393"/>
      <c r="K261" s="387"/>
      <c r="L261" s="407"/>
      <c r="M261" s="387">
        <v>2007</v>
      </c>
      <c r="N261" s="387" t="s">
        <v>313</v>
      </c>
      <c r="O261" s="387" t="s">
        <v>315</v>
      </c>
      <c r="P261" s="387" t="s">
        <v>200</v>
      </c>
      <c r="Q261" s="596"/>
      <c r="R261" s="415"/>
      <c r="S261" s="393"/>
      <c r="T261" s="1042"/>
      <c r="U261" s="1168">
        <f t="shared" si="0"/>
        <v>0</v>
      </c>
    </row>
    <row r="262" spans="1:21" s="367" customFormat="1" x14ac:dyDescent="0.25">
      <c r="A262" s="1269"/>
      <c r="B262" s="595"/>
      <c r="C262" s="595"/>
      <c r="D262" s="595"/>
      <c r="E262" s="595"/>
      <c r="F262" s="595"/>
      <c r="G262" s="393"/>
      <c r="H262" s="598" t="s">
        <v>490</v>
      </c>
      <c r="I262" s="393"/>
      <c r="J262" s="393"/>
      <c r="K262" s="387"/>
      <c r="L262" s="407"/>
      <c r="M262" s="387">
        <v>2007</v>
      </c>
      <c r="N262" s="387" t="s">
        <v>313</v>
      </c>
      <c r="O262" s="387" t="s">
        <v>315</v>
      </c>
      <c r="P262" s="387" t="s">
        <v>200</v>
      </c>
      <c r="Q262" s="596"/>
      <c r="R262" s="415"/>
      <c r="S262" s="393"/>
      <c r="T262" s="1042"/>
      <c r="U262" s="1168">
        <f t="shared" si="0"/>
        <v>0</v>
      </c>
    </row>
    <row r="263" spans="1:21" s="367" customFormat="1" x14ac:dyDescent="0.25">
      <c r="A263" s="1269"/>
      <c r="B263" s="595"/>
      <c r="C263" s="595"/>
      <c r="D263" s="595"/>
      <c r="E263" s="595"/>
      <c r="F263" s="595"/>
      <c r="G263" s="393"/>
      <c r="H263" s="598" t="s">
        <v>491</v>
      </c>
      <c r="I263" s="393"/>
      <c r="J263" s="393"/>
      <c r="K263" s="387"/>
      <c r="L263" s="407"/>
      <c r="M263" s="387">
        <v>2007</v>
      </c>
      <c r="N263" s="387" t="s">
        <v>313</v>
      </c>
      <c r="O263" s="387" t="s">
        <v>315</v>
      </c>
      <c r="P263" s="387" t="s">
        <v>200</v>
      </c>
      <c r="Q263" s="596"/>
      <c r="R263" s="415"/>
      <c r="S263" s="393"/>
      <c r="T263" s="1042"/>
      <c r="U263" s="1168">
        <f t="shared" si="0"/>
        <v>0</v>
      </c>
    </row>
    <row r="264" spans="1:21" s="367" customFormat="1" x14ac:dyDescent="0.25">
      <c r="A264" s="1269"/>
      <c r="B264" s="595"/>
      <c r="C264" s="595"/>
      <c r="D264" s="595"/>
      <c r="E264" s="595"/>
      <c r="F264" s="595"/>
      <c r="G264" s="393"/>
      <c r="H264" s="598" t="s">
        <v>492</v>
      </c>
      <c r="I264" s="393"/>
      <c r="J264" s="393"/>
      <c r="K264" s="387"/>
      <c r="L264" s="407"/>
      <c r="M264" s="387">
        <v>2007</v>
      </c>
      <c r="N264" s="387" t="s">
        <v>313</v>
      </c>
      <c r="O264" s="387" t="s">
        <v>315</v>
      </c>
      <c r="P264" s="387" t="s">
        <v>200</v>
      </c>
      <c r="Q264" s="596"/>
      <c r="R264" s="415"/>
      <c r="S264" s="393"/>
      <c r="T264" s="1042"/>
      <c r="U264" s="1168">
        <f t="shared" si="0"/>
        <v>0</v>
      </c>
    </row>
    <row r="265" spans="1:21" s="367" customFormat="1" x14ac:dyDescent="0.25">
      <c r="A265" s="1269"/>
      <c r="B265" s="595"/>
      <c r="C265" s="595"/>
      <c r="D265" s="595"/>
      <c r="E265" s="595"/>
      <c r="F265" s="595"/>
      <c r="G265" s="393"/>
      <c r="H265" s="598" t="s">
        <v>493</v>
      </c>
      <c r="I265" s="393"/>
      <c r="J265" s="393"/>
      <c r="K265" s="387"/>
      <c r="L265" s="407"/>
      <c r="M265" s="387">
        <v>2007</v>
      </c>
      <c r="N265" s="387" t="s">
        <v>313</v>
      </c>
      <c r="O265" s="387" t="s">
        <v>315</v>
      </c>
      <c r="P265" s="387" t="s">
        <v>200</v>
      </c>
      <c r="Q265" s="596"/>
      <c r="R265" s="415"/>
      <c r="S265" s="393"/>
      <c r="T265" s="1042"/>
      <c r="U265" s="1168">
        <f t="shared" si="0"/>
        <v>0</v>
      </c>
    </row>
    <row r="266" spans="1:21" s="367" customFormat="1" x14ac:dyDescent="0.25">
      <c r="A266" s="1269"/>
      <c r="B266" s="595"/>
      <c r="C266" s="595"/>
      <c r="D266" s="595"/>
      <c r="E266" s="595"/>
      <c r="F266" s="595"/>
      <c r="G266" s="393"/>
      <c r="H266" s="598" t="s">
        <v>494</v>
      </c>
      <c r="I266" s="393"/>
      <c r="J266" s="393"/>
      <c r="K266" s="387"/>
      <c r="L266" s="407"/>
      <c r="M266" s="387">
        <v>2007</v>
      </c>
      <c r="N266" s="387" t="s">
        <v>313</v>
      </c>
      <c r="O266" s="387" t="s">
        <v>315</v>
      </c>
      <c r="P266" s="387" t="s">
        <v>200</v>
      </c>
      <c r="Q266" s="596"/>
      <c r="R266" s="415"/>
      <c r="S266" s="393"/>
      <c r="T266" s="1042"/>
      <c r="U266" s="1168">
        <f t="shared" si="0"/>
        <v>0</v>
      </c>
    </row>
    <row r="267" spans="1:21" s="367" customFormat="1" x14ac:dyDescent="0.25">
      <c r="A267" s="1269"/>
      <c r="B267" s="595"/>
      <c r="C267" s="595"/>
      <c r="D267" s="595"/>
      <c r="E267" s="595"/>
      <c r="F267" s="595"/>
      <c r="G267" s="393"/>
      <c r="H267" s="598" t="s">
        <v>495</v>
      </c>
      <c r="I267" s="393"/>
      <c r="J267" s="393"/>
      <c r="K267" s="387"/>
      <c r="L267" s="407"/>
      <c r="M267" s="387">
        <v>2007</v>
      </c>
      <c r="N267" s="387" t="s">
        <v>313</v>
      </c>
      <c r="O267" s="387" t="s">
        <v>315</v>
      </c>
      <c r="P267" s="387" t="s">
        <v>200</v>
      </c>
      <c r="Q267" s="596"/>
      <c r="R267" s="415"/>
      <c r="S267" s="393"/>
      <c r="T267" s="1042"/>
      <c r="U267" s="1168">
        <f t="shared" si="0"/>
        <v>0</v>
      </c>
    </row>
    <row r="268" spans="1:21" s="367" customFormat="1" x14ac:dyDescent="0.25">
      <c r="A268" s="1269"/>
      <c r="B268" s="595"/>
      <c r="C268" s="595"/>
      <c r="D268" s="595"/>
      <c r="E268" s="595"/>
      <c r="F268" s="595"/>
      <c r="G268" s="393"/>
      <c r="H268" s="598" t="s">
        <v>496</v>
      </c>
      <c r="I268" s="393"/>
      <c r="J268" s="393"/>
      <c r="K268" s="387"/>
      <c r="L268" s="407"/>
      <c r="M268" s="387">
        <v>2007</v>
      </c>
      <c r="N268" s="387" t="s">
        <v>313</v>
      </c>
      <c r="O268" s="387" t="s">
        <v>315</v>
      </c>
      <c r="P268" s="387" t="s">
        <v>200</v>
      </c>
      <c r="Q268" s="596"/>
      <c r="R268" s="415"/>
      <c r="S268" s="393"/>
      <c r="T268" s="1042"/>
      <c r="U268" s="1168">
        <f t="shared" si="0"/>
        <v>0</v>
      </c>
    </row>
    <row r="269" spans="1:21" s="367" customFormat="1" x14ac:dyDescent="0.25">
      <c r="A269" s="1269"/>
      <c r="B269" s="595"/>
      <c r="C269" s="595"/>
      <c r="D269" s="595"/>
      <c r="E269" s="595"/>
      <c r="F269" s="595"/>
      <c r="G269" s="393"/>
      <c r="H269" s="598" t="s">
        <v>497</v>
      </c>
      <c r="I269" s="393"/>
      <c r="J269" s="393"/>
      <c r="K269" s="387"/>
      <c r="L269" s="407"/>
      <c r="M269" s="387">
        <v>2007</v>
      </c>
      <c r="N269" s="387" t="s">
        <v>313</v>
      </c>
      <c r="O269" s="387" t="s">
        <v>315</v>
      </c>
      <c r="P269" s="387" t="s">
        <v>200</v>
      </c>
      <c r="Q269" s="596"/>
      <c r="R269" s="415"/>
      <c r="S269" s="393"/>
      <c r="T269" s="1042"/>
      <c r="U269" s="1168">
        <f t="shared" si="0"/>
        <v>0</v>
      </c>
    </row>
    <row r="270" spans="1:21" s="367" customFormat="1" x14ac:dyDescent="0.25">
      <c r="A270" s="1269"/>
      <c r="B270" s="595"/>
      <c r="C270" s="595"/>
      <c r="D270" s="595"/>
      <c r="E270" s="595"/>
      <c r="F270" s="595"/>
      <c r="G270" s="393"/>
      <c r="H270" s="598" t="s">
        <v>498</v>
      </c>
      <c r="I270" s="393"/>
      <c r="J270" s="393"/>
      <c r="K270" s="387"/>
      <c r="L270" s="407"/>
      <c r="M270" s="387">
        <v>2007</v>
      </c>
      <c r="N270" s="387" t="s">
        <v>313</v>
      </c>
      <c r="O270" s="387" t="s">
        <v>315</v>
      </c>
      <c r="P270" s="387" t="s">
        <v>200</v>
      </c>
      <c r="Q270" s="596"/>
      <c r="R270" s="415"/>
      <c r="S270" s="393"/>
      <c r="T270" s="1042"/>
      <c r="U270" s="1168">
        <f t="shared" si="0"/>
        <v>0</v>
      </c>
    </row>
    <row r="271" spans="1:21" s="367" customFormat="1" x14ac:dyDescent="0.25">
      <c r="A271" s="384"/>
      <c r="B271" s="403" t="s">
        <v>242</v>
      </c>
      <c r="C271" s="403" t="s">
        <v>256</v>
      </c>
      <c r="D271" s="403" t="s">
        <v>241</v>
      </c>
      <c r="E271" s="403" t="s">
        <v>499</v>
      </c>
      <c r="F271" s="403" t="s">
        <v>500</v>
      </c>
      <c r="G271" s="393"/>
      <c r="H271" s="549" t="s">
        <v>49</v>
      </c>
      <c r="I271" s="548"/>
      <c r="J271" s="548"/>
      <c r="K271" s="556"/>
      <c r="L271" s="1055"/>
      <c r="M271" s="556">
        <v>2007</v>
      </c>
      <c r="N271" s="556" t="s">
        <v>313</v>
      </c>
      <c r="O271" s="556" t="s">
        <v>315</v>
      </c>
      <c r="P271" s="556" t="s">
        <v>200</v>
      </c>
      <c r="Q271" s="1056">
        <v>1</v>
      </c>
      <c r="R271" s="1057">
        <v>8887125</v>
      </c>
      <c r="S271" s="393"/>
      <c r="T271" s="1042">
        <v>8887125</v>
      </c>
      <c r="U271" s="1168">
        <f t="shared" si="0"/>
        <v>0</v>
      </c>
    </row>
    <row r="272" spans="1:21" s="367" customFormat="1" x14ac:dyDescent="0.25">
      <c r="A272" s="384"/>
      <c r="B272" s="403" t="s">
        <v>242</v>
      </c>
      <c r="C272" s="403" t="s">
        <v>254</v>
      </c>
      <c r="D272" s="403" t="s">
        <v>241</v>
      </c>
      <c r="E272" s="403" t="s">
        <v>241</v>
      </c>
      <c r="F272" s="403" t="s">
        <v>501</v>
      </c>
      <c r="G272" s="393"/>
      <c r="H272" s="549" t="s">
        <v>60</v>
      </c>
      <c r="I272" s="548"/>
      <c r="J272" s="548"/>
      <c r="K272" s="556"/>
      <c r="L272" s="1055"/>
      <c r="M272" s="556">
        <v>2007</v>
      </c>
      <c r="N272" s="556" t="s">
        <v>313</v>
      </c>
      <c r="O272" s="556" t="s">
        <v>315</v>
      </c>
      <c r="P272" s="556" t="s">
        <v>200</v>
      </c>
      <c r="Q272" s="1056">
        <v>2</v>
      </c>
      <c r="R272" s="1057">
        <v>618150</v>
      </c>
      <c r="S272" s="393"/>
      <c r="T272" s="1042">
        <v>618150</v>
      </c>
      <c r="U272" s="1168">
        <f t="shared" si="0"/>
        <v>0</v>
      </c>
    </row>
    <row r="273" spans="1:21" s="367" customFormat="1" x14ac:dyDescent="0.25">
      <c r="A273" s="384"/>
      <c r="B273" s="403" t="s">
        <v>242</v>
      </c>
      <c r="C273" s="403" t="s">
        <v>254</v>
      </c>
      <c r="D273" s="403" t="s">
        <v>241</v>
      </c>
      <c r="E273" s="403" t="s">
        <v>241</v>
      </c>
      <c r="F273" s="403" t="s">
        <v>478</v>
      </c>
      <c r="G273" s="393"/>
      <c r="H273" s="549" t="s">
        <v>52</v>
      </c>
      <c r="I273" s="548"/>
      <c r="J273" s="548"/>
      <c r="K273" s="556"/>
      <c r="L273" s="1055"/>
      <c r="M273" s="556">
        <v>2007</v>
      </c>
      <c r="N273" s="556" t="s">
        <v>313</v>
      </c>
      <c r="O273" s="556" t="s">
        <v>315</v>
      </c>
      <c r="P273" s="556" t="s">
        <v>200</v>
      </c>
      <c r="Q273" s="1056">
        <v>1</v>
      </c>
      <c r="R273" s="1054">
        <v>1884375</v>
      </c>
      <c r="S273" s="393"/>
      <c r="T273" s="1042">
        <v>1884375</v>
      </c>
      <c r="U273" s="1168">
        <f t="shared" si="0"/>
        <v>0</v>
      </c>
    </row>
    <row r="274" spans="1:21" s="367" customFormat="1" x14ac:dyDescent="0.25">
      <c r="A274" s="384"/>
      <c r="B274" s="403" t="s">
        <v>242</v>
      </c>
      <c r="C274" s="403" t="s">
        <v>254</v>
      </c>
      <c r="D274" s="403" t="s">
        <v>241</v>
      </c>
      <c r="E274" s="403" t="s">
        <v>254</v>
      </c>
      <c r="F274" s="403" t="s">
        <v>502</v>
      </c>
      <c r="G274" s="393"/>
      <c r="H274" s="549" t="s">
        <v>57</v>
      </c>
      <c r="I274" s="548"/>
      <c r="J274" s="548"/>
      <c r="K274" s="556"/>
      <c r="L274" s="1055"/>
      <c r="M274" s="556">
        <v>2007</v>
      </c>
      <c r="N274" s="556" t="s">
        <v>313</v>
      </c>
      <c r="O274" s="556" t="s">
        <v>315</v>
      </c>
      <c r="P274" s="556" t="s">
        <v>200</v>
      </c>
      <c r="Q274" s="1056">
        <v>1</v>
      </c>
      <c r="R274" s="1054">
        <v>11000000</v>
      </c>
      <c r="S274" s="393"/>
      <c r="T274" s="1042">
        <v>11000000</v>
      </c>
      <c r="U274" s="1168">
        <f t="shared" si="0"/>
        <v>0</v>
      </c>
    </row>
    <row r="275" spans="1:21" s="367" customFormat="1" x14ac:dyDescent="0.25">
      <c r="A275" s="384"/>
      <c r="B275" s="403" t="s">
        <v>242</v>
      </c>
      <c r="C275" s="403" t="s">
        <v>254</v>
      </c>
      <c r="D275" s="403" t="s">
        <v>241</v>
      </c>
      <c r="E275" s="403" t="s">
        <v>254</v>
      </c>
      <c r="F275" s="403" t="s">
        <v>502</v>
      </c>
      <c r="G275" s="393"/>
      <c r="H275" s="549" t="s">
        <v>503</v>
      </c>
      <c r="I275" s="548"/>
      <c r="J275" s="548"/>
      <c r="K275" s="556"/>
      <c r="L275" s="1055"/>
      <c r="M275" s="556">
        <v>2007</v>
      </c>
      <c r="N275" s="556" t="s">
        <v>313</v>
      </c>
      <c r="O275" s="556" t="s">
        <v>315</v>
      </c>
      <c r="P275" s="556" t="s">
        <v>200</v>
      </c>
      <c r="Q275" s="1056">
        <v>1</v>
      </c>
      <c r="R275" s="1054">
        <v>9625000</v>
      </c>
      <c r="S275" s="393"/>
      <c r="T275" s="1042">
        <v>9625000</v>
      </c>
      <c r="U275" s="1168">
        <f t="shared" si="0"/>
        <v>0</v>
      </c>
    </row>
    <row r="276" spans="1:21" s="367" customFormat="1" x14ac:dyDescent="0.25">
      <c r="A276" s="384"/>
      <c r="B276" s="403" t="s">
        <v>242</v>
      </c>
      <c r="C276" s="403" t="s">
        <v>254</v>
      </c>
      <c r="D276" s="403" t="s">
        <v>241</v>
      </c>
      <c r="E276" s="403" t="s">
        <v>241</v>
      </c>
      <c r="F276" s="403" t="s">
        <v>504</v>
      </c>
      <c r="G276" s="393"/>
      <c r="H276" s="549" t="s">
        <v>54</v>
      </c>
      <c r="I276" s="548"/>
      <c r="J276" s="548"/>
      <c r="K276" s="556"/>
      <c r="L276" s="1055"/>
      <c r="M276" s="556">
        <v>2007</v>
      </c>
      <c r="N276" s="556" t="s">
        <v>313</v>
      </c>
      <c r="O276" s="556" t="s">
        <v>315</v>
      </c>
      <c r="P276" s="556" t="s">
        <v>200</v>
      </c>
      <c r="Q276" s="1056">
        <v>1</v>
      </c>
      <c r="R276" s="1057">
        <v>1650000</v>
      </c>
      <c r="S276" s="393"/>
      <c r="T276" s="1042">
        <v>1650000</v>
      </c>
      <c r="U276" s="1168">
        <f t="shared" si="0"/>
        <v>0</v>
      </c>
    </row>
    <row r="277" spans="1:21" s="367" customFormat="1" x14ac:dyDescent="0.25">
      <c r="A277" s="384"/>
      <c r="B277" s="403" t="s">
        <v>242</v>
      </c>
      <c r="C277" s="403" t="s">
        <v>254</v>
      </c>
      <c r="D277" s="403" t="s">
        <v>241</v>
      </c>
      <c r="E277" s="403" t="s">
        <v>505</v>
      </c>
      <c r="F277" s="403" t="s">
        <v>506</v>
      </c>
      <c r="G277" s="393"/>
      <c r="H277" s="549" t="s">
        <v>507</v>
      </c>
      <c r="I277" s="548"/>
      <c r="J277" s="548"/>
      <c r="K277" s="556"/>
      <c r="L277" s="1055"/>
      <c r="M277" s="556">
        <v>2007</v>
      </c>
      <c r="N277" s="556" t="s">
        <v>313</v>
      </c>
      <c r="O277" s="556" t="s">
        <v>315</v>
      </c>
      <c r="P277" s="556" t="s">
        <v>200</v>
      </c>
      <c r="Q277" s="1056">
        <v>1</v>
      </c>
      <c r="R277" s="1057">
        <v>1650000</v>
      </c>
      <c r="S277" s="393"/>
      <c r="T277" s="1042">
        <v>1650000</v>
      </c>
      <c r="U277" s="1168">
        <f t="shared" si="0"/>
        <v>0</v>
      </c>
    </row>
    <row r="278" spans="1:21" s="367" customFormat="1" x14ac:dyDescent="0.25">
      <c r="A278" s="384"/>
      <c r="B278" s="403" t="s">
        <v>242</v>
      </c>
      <c r="C278" s="403" t="s">
        <v>254</v>
      </c>
      <c r="D278" s="403" t="s">
        <v>241</v>
      </c>
      <c r="E278" s="403" t="s">
        <v>241</v>
      </c>
      <c r="F278" s="403" t="s">
        <v>508</v>
      </c>
      <c r="G278" s="393"/>
      <c r="H278" s="549" t="s">
        <v>509</v>
      </c>
      <c r="I278" s="548"/>
      <c r="J278" s="548"/>
      <c r="K278" s="556"/>
      <c r="L278" s="1055"/>
      <c r="M278" s="556">
        <v>2007</v>
      </c>
      <c r="N278" s="556" t="s">
        <v>313</v>
      </c>
      <c r="O278" s="556" t="s">
        <v>315</v>
      </c>
      <c r="P278" s="556" t="s">
        <v>200</v>
      </c>
      <c r="Q278" s="1056">
        <v>1</v>
      </c>
      <c r="R278" s="1057">
        <v>250000</v>
      </c>
      <c r="S278" s="393"/>
      <c r="T278" s="1042">
        <v>250000</v>
      </c>
      <c r="U278" s="1168">
        <f t="shared" si="0"/>
        <v>0</v>
      </c>
    </row>
    <row r="279" spans="1:21" s="367" customFormat="1" x14ac:dyDescent="0.25">
      <c r="A279" s="384"/>
      <c r="B279" s="403" t="s">
        <v>242</v>
      </c>
      <c r="C279" s="403" t="s">
        <v>254</v>
      </c>
      <c r="D279" s="403" t="s">
        <v>241</v>
      </c>
      <c r="E279" s="403" t="s">
        <v>241</v>
      </c>
      <c r="F279" s="403" t="s">
        <v>510</v>
      </c>
      <c r="G279" s="393"/>
      <c r="H279" s="549" t="s">
        <v>511</v>
      </c>
      <c r="I279" s="548"/>
      <c r="J279" s="548"/>
      <c r="K279" s="556"/>
      <c r="L279" s="1055"/>
      <c r="M279" s="556">
        <v>2007</v>
      </c>
      <c r="N279" s="556" t="s">
        <v>313</v>
      </c>
      <c r="O279" s="556" t="s">
        <v>315</v>
      </c>
      <c r="P279" s="556" t="s">
        <v>200</v>
      </c>
      <c r="Q279" s="1056">
        <v>1</v>
      </c>
      <c r="R279" s="1054">
        <v>120000</v>
      </c>
      <c r="S279" s="393"/>
      <c r="T279" s="1042">
        <v>120000</v>
      </c>
      <c r="U279" s="1168">
        <f t="shared" si="0"/>
        <v>0</v>
      </c>
    </row>
    <row r="280" spans="1:21" s="367" customFormat="1" x14ac:dyDescent="0.25">
      <c r="A280" s="384"/>
      <c r="B280" s="403" t="s">
        <v>242</v>
      </c>
      <c r="C280" s="403" t="s">
        <v>254</v>
      </c>
      <c r="D280" s="403" t="s">
        <v>241</v>
      </c>
      <c r="E280" s="403" t="s">
        <v>246</v>
      </c>
      <c r="F280" s="403" t="s">
        <v>512</v>
      </c>
      <c r="G280" s="393"/>
      <c r="H280" s="549" t="s">
        <v>513</v>
      </c>
      <c r="I280" s="548"/>
      <c r="J280" s="548"/>
      <c r="K280" s="556"/>
      <c r="L280" s="1055"/>
      <c r="M280" s="556">
        <v>2007</v>
      </c>
      <c r="N280" s="556" t="s">
        <v>313</v>
      </c>
      <c r="O280" s="556" t="s">
        <v>315</v>
      </c>
      <c r="P280" s="556" t="s">
        <v>200</v>
      </c>
      <c r="Q280" s="1056">
        <v>1</v>
      </c>
      <c r="R280" s="1054">
        <v>65000</v>
      </c>
      <c r="S280" s="393"/>
      <c r="T280" s="1042">
        <v>65000</v>
      </c>
      <c r="U280" s="1168">
        <f t="shared" si="0"/>
        <v>0</v>
      </c>
    </row>
    <row r="281" spans="1:21" s="367" customFormat="1" x14ac:dyDescent="0.25">
      <c r="A281" s="384"/>
      <c r="B281" s="403" t="s">
        <v>242</v>
      </c>
      <c r="C281" s="403" t="s">
        <v>254</v>
      </c>
      <c r="D281" s="403" t="s">
        <v>241</v>
      </c>
      <c r="E281" s="403" t="s">
        <v>241</v>
      </c>
      <c r="F281" s="403" t="s">
        <v>478</v>
      </c>
      <c r="G281" s="393"/>
      <c r="H281" s="549" t="s">
        <v>514</v>
      </c>
      <c r="I281" s="548"/>
      <c r="J281" s="548"/>
      <c r="K281" s="556"/>
      <c r="L281" s="1055"/>
      <c r="M281" s="556">
        <v>2007</v>
      </c>
      <c r="N281" s="556" t="s">
        <v>313</v>
      </c>
      <c r="O281" s="556" t="s">
        <v>315</v>
      </c>
      <c r="P281" s="556" t="s">
        <v>200</v>
      </c>
      <c r="Q281" s="1056">
        <v>1</v>
      </c>
      <c r="R281" s="1054">
        <v>9325000</v>
      </c>
      <c r="S281" s="393"/>
      <c r="T281" s="1042">
        <v>9325000</v>
      </c>
      <c r="U281" s="1168">
        <f t="shared" si="0"/>
        <v>0</v>
      </c>
    </row>
    <row r="282" spans="1:21" s="367" customFormat="1" x14ac:dyDescent="0.25">
      <c r="A282" s="384"/>
      <c r="B282" s="403" t="s">
        <v>242</v>
      </c>
      <c r="C282" s="403" t="s">
        <v>254</v>
      </c>
      <c r="D282" s="403" t="s">
        <v>241</v>
      </c>
      <c r="E282" s="403" t="s">
        <v>241</v>
      </c>
      <c r="F282" s="403" t="s">
        <v>506</v>
      </c>
      <c r="G282" s="393"/>
      <c r="H282" s="549" t="s">
        <v>515</v>
      </c>
      <c r="I282" s="548"/>
      <c r="J282" s="548"/>
      <c r="K282" s="556"/>
      <c r="L282" s="1055"/>
      <c r="M282" s="556">
        <v>2007</v>
      </c>
      <c r="N282" s="556" t="s">
        <v>313</v>
      </c>
      <c r="O282" s="556" t="s">
        <v>315</v>
      </c>
      <c r="P282" s="556" t="s">
        <v>200</v>
      </c>
      <c r="Q282" s="1056">
        <v>4</v>
      </c>
      <c r="R282" s="1054">
        <v>4000000</v>
      </c>
      <c r="S282" s="393"/>
      <c r="T282" s="1042">
        <v>4000000</v>
      </c>
      <c r="U282" s="1168">
        <f t="shared" si="0"/>
        <v>0</v>
      </c>
    </row>
    <row r="283" spans="1:21" s="367" customFormat="1" x14ac:dyDescent="0.25">
      <c r="A283" s="384"/>
      <c r="B283" s="403" t="s">
        <v>242</v>
      </c>
      <c r="C283" s="403" t="s">
        <v>254</v>
      </c>
      <c r="D283" s="403" t="s">
        <v>241</v>
      </c>
      <c r="E283" s="403" t="s">
        <v>242</v>
      </c>
      <c r="F283" s="403" t="s">
        <v>516</v>
      </c>
      <c r="G283" s="393"/>
      <c r="H283" s="549" t="s">
        <v>517</v>
      </c>
      <c r="I283" s="548"/>
      <c r="J283" s="548"/>
      <c r="K283" s="556"/>
      <c r="L283" s="1055"/>
      <c r="M283" s="556">
        <v>2007</v>
      </c>
      <c r="N283" s="556" t="s">
        <v>313</v>
      </c>
      <c r="O283" s="556" t="s">
        <v>315</v>
      </c>
      <c r="P283" s="556" t="s">
        <v>200</v>
      </c>
      <c r="Q283" s="1056">
        <v>1</v>
      </c>
      <c r="R283" s="1054">
        <v>1396500</v>
      </c>
      <c r="S283" s="393"/>
      <c r="T283" s="1042">
        <v>1396500</v>
      </c>
      <c r="U283" s="1168">
        <f t="shared" si="0"/>
        <v>0</v>
      </c>
    </row>
    <row r="284" spans="1:21" s="367" customFormat="1" x14ac:dyDescent="0.25">
      <c r="A284" s="384"/>
      <c r="B284" s="403" t="s">
        <v>242</v>
      </c>
      <c r="C284" s="403" t="s">
        <v>254</v>
      </c>
      <c r="D284" s="403" t="s">
        <v>241</v>
      </c>
      <c r="E284" s="403" t="s">
        <v>242</v>
      </c>
      <c r="F284" s="403" t="s">
        <v>516</v>
      </c>
      <c r="G284" s="393"/>
      <c r="H284" s="549" t="s">
        <v>518</v>
      </c>
      <c r="I284" s="548"/>
      <c r="J284" s="548"/>
      <c r="K284" s="556"/>
      <c r="L284" s="1055"/>
      <c r="M284" s="556">
        <v>2007</v>
      </c>
      <c r="N284" s="556" t="s">
        <v>313</v>
      </c>
      <c r="O284" s="556" t="s">
        <v>315</v>
      </c>
      <c r="P284" s="556" t="s">
        <v>200</v>
      </c>
      <c r="Q284" s="1056">
        <v>1</v>
      </c>
      <c r="R284" s="1054">
        <v>1163800</v>
      </c>
      <c r="S284" s="393"/>
      <c r="T284" s="1042">
        <v>1163800</v>
      </c>
      <c r="U284" s="1168">
        <f t="shared" si="0"/>
        <v>0</v>
      </c>
    </row>
    <row r="285" spans="1:21" s="367" customFormat="1" x14ac:dyDescent="0.25">
      <c r="A285" s="384"/>
      <c r="B285" s="403" t="s">
        <v>242</v>
      </c>
      <c r="C285" s="403" t="s">
        <v>254</v>
      </c>
      <c r="D285" s="403" t="s">
        <v>241</v>
      </c>
      <c r="E285" s="403" t="s">
        <v>242</v>
      </c>
      <c r="F285" s="403" t="s">
        <v>516</v>
      </c>
      <c r="G285" s="393"/>
      <c r="H285" s="549" t="s">
        <v>519</v>
      </c>
      <c r="I285" s="548"/>
      <c r="J285" s="548"/>
      <c r="K285" s="556"/>
      <c r="L285" s="1055"/>
      <c r="M285" s="556">
        <v>2007</v>
      </c>
      <c r="N285" s="556" t="s">
        <v>313</v>
      </c>
      <c r="O285" s="556" t="s">
        <v>315</v>
      </c>
      <c r="P285" s="556" t="s">
        <v>200</v>
      </c>
      <c r="Q285" s="1056">
        <v>1</v>
      </c>
      <c r="R285" s="1054">
        <v>510000</v>
      </c>
      <c r="S285" s="393"/>
      <c r="T285" s="1042">
        <v>510000</v>
      </c>
      <c r="U285" s="1168">
        <f t="shared" si="0"/>
        <v>0</v>
      </c>
    </row>
    <row r="286" spans="1:21" s="367" customFormat="1" x14ac:dyDescent="0.25">
      <c r="A286" s="384"/>
      <c r="B286" s="403" t="s">
        <v>242</v>
      </c>
      <c r="C286" s="403" t="s">
        <v>254</v>
      </c>
      <c r="D286" s="403" t="s">
        <v>241</v>
      </c>
      <c r="E286" s="403" t="s">
        <v>242</v>
      </c>
      <c r="F286" s="403" t="s">
        <v>520</v>
      </c>
      <c r="G286" s="393"/>
      <c r="H286" s="549" t="s">
        <v>521</v>
      </c>
      <c r="I286" s="548"/>
      <c r="J286" s="548"/>
      <c r="K286" s="556"/>
      <c r="L286" s="1055"/>
      <c r="M286" s="556">
        <v>2007</v>
      </c>
      <c r="N286" s="556" t="s">
        <v>313</v>
      </c>
      <c r="O286" s="556" t="s">
        <v>315</v>
      </c>
      <c r="P286" s="556" t="s">
        <v>200</v>
      </c>
      <c r="Q286" s="1056">
        <v>1</v>
      </c>
      <c r="R286" s="1054">
        <v>25750000</v>
      </c>
      <c r="S286" s="393"/>
      <c r="T286" s="1042">
        <v>25750000</v>
      </c>
      <c r="U286" s="1168">
        <f t="shared" si="0"/>
        <v>0</v>
      </c>
    </row>
    <row r="287" spans="1:21" s="367" customFormat="1" x14ac:dyDescent="0.25">
      <c r="A287" s="384"/>
      <c r="B287" s="403" t="str">
        <f t="shared" ref="B287:B309" si="1">MID(A288,1,2)</f>
        <v/>
      </c>
      <c r="C287" s="403" t="str">
        <f t="shared" ref="C287:C309" si="2">MID(A288,4,2)</f>
        <v/>
      </c>
      <c r="D287" s="403" t="str">
        <f t="shared" ref="D287:D309" si="3">MID(A288,7,2)</f>
        <v/>
      </c>
      <c r="E287" s="403" t="str">
        <f t="shared" ref="E287:E309" si="4">MID(A288,10,2)</f>
        <v/>
      </c>
      <c r="F287" s="403" t="str">
        <f t="shared" ref="F287:F309" si="5">MID(A288,13,3)</f>
        <v/>
      </c>
      <c r="G287" s="393"/>
      <c r="H287" s="1058" t="s">
        <v>522</v>
      </c>
      <c r="I287" s="548"/>
      <c r="J287" s="548"/>
      <c r="K287" s="556" t="s">
        <v>313</v>
      </c>
      <c r="L287" s="1055"/>
      <c r="M287" s="556">
        <v>2012</v>
      </c>
      <c r="N287" s="556" t="s">
        <v>313</v>
      </c>
      <c r="O287" s="556" t="s">
        <v>315</v>
      </c>
      <c r="P287" s="556" t="s">
        <v>200</v>
      </c>
      <c r="Q287" s="1056">
        <v>1</v>
      </c>
      <c r="R287" s="1054">
        <v>6000000</v>
      </c>
      <c r="S287" s="393"/>
      <c r="T287" s="1042">
        <v>6000000</v>
      </c>
      <c r="U287" s="1168">
        <f t="shared" si="0"/>
        <v>0</v>
      </c>
    </row>
    <row r="288" spans="1:21" s="367" customFormat="1" ht="24" x14ac:dyDescent="0.25">
      <c r="A288" s="384"/>
      <c r="B288" s="403" t="str">
        <f t="shared" si="1"/>
        <v/>
      </c>
      <c r="C288" s="403" t="str">
        <f t="shared" si="2"/>
        <v/>
      </c>
      <c r="D288" s="403" t="str">
        <f t="shared" si="3"/>
        <v/>
      </c>
      <c r="E288" s="403" t="str">
        <f t="shared" si="4"/>
        <v/>
      </c>
      <c r="F288" s="403" t="str">
        <f t="shared" si="5"/>
        <v/>
      </c>
      <c r="G288" s="393"/>
      <c r="H288" s="1058" t="s">
        <v>523</v>
      </c>
      <c r="I288" s="548"/>
      <c r="J288" s="548"/>
      <c r="K288" s="556" t="s">
        <v>313</v>
      </c>
      <c r="L288" s="1055"/>
      <c r="M288" s="556">
        <v>2012</v>
      </c>
      <c r="N288" s="556" t="s">
        <v>313</v>
      </c>
      <c r="O288" s="556" t="s">
        <v>315</v>
      </c>
      <c r="P288" s="556" t="s">
        <v>200</v>
      </c>
      <c r="Q288" s="1056">
        <v>1</v>
      </c>
      <c r="R288" s="1054">
        <v>1400000</v>
      </c>
      <c r="S288" s="393"/>
      <c r="T288" s="1042">
        <v>1400000</v>
      </c>
      <c r="U288" s="1168">
        <f t="shared" si="0"/>
        <v>0</v>
      </c>
    </row>
    <row r="289" spans="1:21" s="367" customFormat="1" x14ac:dyDescent="0.25">
      <c r="A289" s="384"/>
      <c r="B289" s="403" t="str">
        <f t="shared" si="1"/>
        <v/>
      </c>
      <c r="C289" s="403" t="str">
        <f t="shared" si="2"/>
        <v/>
      </c>
      <c r="D289" s="403" t="str">
        <f t="shared" si="3"/>
        <v/>
      </c>
      <c r="E289" s="403" t="str">
        <f t="shared" si="4"/>
        <v/>
      </c>
      <c r="F289" s="403" t="str">
        <f t="shared" si="5"/>
        <v/>
      </c>
      <c r="G289" s="393"/>
      <c r="H289" s="1058" t="s">
        <v>524</v>
      </c>
      <c r="I289" s="548"/>
      <c r="J289" s="548"/>
      <c r="K289" s="556" t="s">
        <v>313</v>
      </c>
      <c r="L289" s="1055"/>
      <c r="M289" s="556">
        <v>2012</v>
      </c>
      <c r="N289" s="556" t="s">
        <v>313</v>
      </c>
      <c r="O289" s="556" t="s">
        <v>315</v>
      </c>
      <c r="P289" s="556" t="s">
        <v>200</v>
      </c>
      <c r="Q289" s="1056">
        <v>1</v>
      </c>
      <c r="R289" s="1054">
        <v>1000000</v>
      </c>
      <c r="S289" s="393"/>
      <c r="T289" s="1042">
        <v>1000000</v>
      </c>
      <c r="U289" s="1168">
        <f t="shared" si="0"/>
        <v>0</v>
      </c>
    </row>
    <row r="290" spans="1:21" s="367" customFormat="1" x14ac:dyDescent="0.25">
      <c r="A290" s="384"/>
      <c r="B290" s="403" t="str">
        <f t="shared" si="1"/>
        <v/>
      </c>
      <c r="C290" s="403" t="str">
        <f t="shared" si="2"/>
        <v/>
      </c>
      <c r="D290" s="403" t="str">
        <f t="shared" si="3"/>
        <v/>
      </c>
      <c r="E290" s="403" t="str">
        <f t="shared" si="4"/>
        <v/>
      </c>
      <c r="F290" s="403" t="str">
        <f t="shared" si="5"/>
        <v/>
      </c>
      <c r="G290" s="393"/>
      <c r="H290" s="1058" t="s">
        <v>525</v>
      </c>
      <c r="I290" s="548"/>
      <c r="J290" s="548"/>
      <c r="K290" s="556" t="s">
        <v>313</v>
      </c>
      <c r="L290" s="1055"/>
      <c r="M290" s="556">
        <v>2012</v>
      </c>
      <c r="N290" s="556" t="s">
        <v>313</v>
      </c>
      <c r="O290" s="556" t="s">
        <v>315</v>
      </c>
      <c r="P290" s="556" t="s">
        <v>200</v>
      </c>
      <c r="Q290" s="1056">
        <v>1</v>
      </c>
      <c r="R290" s="1057">
        <v>80000</v>
      </c>
      <c r="S290" s="393"/>
      <c r="T290" s="1042">
        <v>80000</v>
      </c>
      <c r="U290" s="1168">
        <f t="shared" si="0"/>
        <v>0</v>
      </c>
    </row>
    <row r="291" spans="1:21" s="367" customFormat="1" x14ac:dyDescent="0.25">
      <c r="A291" s="384"/>
      <c r="B291" s="403" t="str">
        <f t="shared" si="1"/>
        <v/>
      </c>
      <c r="C291" s="403" t="str">
        <f t="shared" si="2"/>
        <v/>
      </c>
      <c r="D291" s="403" t="str">
        <f t="shared" si="3"/>
        <v/>
      </c>
      <c r="E291" s="403" t="str">
        <f t="shared" si="4"/>
        <v/>
      </c>
      <c r="F291" s="403" t="str">
        <f t="shared" si="5"/>
        <v/>
      </c>
      <c r="G291" s="393"/>
      <c r="H291" s="1058" t="s">
        <v>526</v>
      </c>
      <c r="I291" s="548"/>
      <c r="J291" s="548"/>
      <c r="K291" s="556" t="s">
        <v>313</v>
      </c>
      <c r="L291" s="1055"/>
      <c r="M291" s="556">
        <v>2012</v>
      </c>
      <c r="N291" s="556" t="s">
        <v>313</v>
      </c>
      <c r="O291" s="556" t="s">
        <v>315</v>
      </c>
      <c r="P291" s="556" t="s">
        <v>200</v>
      </c>
      <c r="Q291" s="1056">
        <v>1</v>
      </c>
      <c r="R291" s="1054">
        <v>24000</v>
      </c>
      <c r="S291" s="393"/>
      <c r="T291" s="1042">
        <v>24000</v>
      </c>
      <c r="U291" s="1168">
        <f t="shared" si="0"/>
        <v>0</v>
      </c>
    </row>
    <row r="292" spans="1:21" s="367" customFormat="1" ht="23.25" customHeight="1" x14ac:dyDescent="0.25">
      <c r="A292" s="384"/>
      <c r="B292" s="403" t="str">
        <f t="shared" si="1"/>
        <v/>
      </c>
      <c r="C292" s="403" t="str">
        <f t="shared" si="2"/>
        <v/>
      </c>
      <c r="D292" s="403" t="str">
        <f t="shared" si="3"/>
        <v/>
      </c>
      <c r="E292" s="403" t="str">
        <f t="shared" si="4"/>
        <v/>
      </c>
      <c r="F292" s="403" t="str">
        <f t="shared" si="5"/>
        <v/>
      </c>
      <c r="G292" s="393"/>
      <c r="H292" s="1058" t="s">
        <v>527</v>
      </c>
      <c r="I292" s="548"/>
      <c r="J292" s="548"/>
      <c r="K292" s="556" t="s">
        <v>313</v>
      </c>
      <c r="L292" s="1055"/>
      <c r="M292" s="556">
        <v>2012</v>
      </c>
      <c r="N292" s="556" t="s">
        <v>313</v>
      </c>
      <c r="O292" s="556" t="s">
        <v>315</v>
      </c>
      <c r="P292" s="556" t="s">
        <v>200</v>
      </c>
      <c r="Q292" s="1056">
        <v>1</v>
      </c>
      <c r="R292" s="1057">
        <v>1100000</v>
      </c>
      <c r="S292" s="393"/>
      <c r="T292" s="1042">
        <v>1100000</v>
      </c>
      <c r="U292" s="1168">
        <f t="shared" si="0"/>
        <v>0</v>
      </c>
    </row>
    <row r="293" spans="1:21" s="367" customFormat="1" ht="24" x14ac:dyDescent="0.25">
      <c r="A293" s="384"/>
      <c r="B293" s="403" t="str">
        <f t="shared" si="1"/>
        <v/>
      </c>
      <c r="C293" s="403" t="str">
        <f t="shared" si="2"/>
        <v/>
      </c>
      <c r="D293" s="403" t="str">
        <f t="shared" si="3"/>
        <v/>
      </c>
      <c r="E293" s="403" t="str">
        <f t="shared" si="4"/>
        <v/>
      </c>
      <c r="F293" s="403" t="str">
        <f t="shared" si="5"/>
        <v/>
      </c>
      <c r="G293" s="393"/>
      <c r="H293" s="1058" t="s">
        <v>528</v>
      </c>
      <c r="I293" s="548"/>
      <c r="J293" s="548"/>
      <c r="K293" s="556" t="s">
        <v>313</v>
      </c>
      <c r="L293" s="1055"/>
      <c r="M293" s="556">
        <v>2012</v>
      </c>
      <c r="N293" s="556" t="s">
        <v>313</v>
      </c>
      <c r="O293" s="556" t="s">
        <v>315</v>
      </c>
      <c r="P293" s="556" t="s">
        <v>200</v>
      </c>
      <c r="Q293" s="1056">
        <v>1</v>
      </c>
      <c r="R293" s="1057">
        <v>400000</v>
      </c>
      <c r="S293" s="393"/>
      <c r="T293" s="1042">
        <v>400000</v>
      </c>
      <c r="U293" s="1168">
        <f t="shared" si="0"/>
        <v>0</v>
      </c>
    </row>
    <row r="294" spans="1:21" s="367" customFormat="1" x14ac:dyDescent="0.25">
      <c r="A294" s="384"/>
      <c r="B294" s="403" t="str">
        <f t="shared" si="1"/>
        <v/>
      </c>
      <c r="C294" s="403" t="str">
        <f t="shared" si="2"/>
        <v/>
      </c>
      <c r="D294" s="403" t="str">
        <f t="shared" si="3"/>
        <v/>
      </c>
      <c r="E294" s="403" t="str">
        <f t="shared" si="4"/>
        <v/>
      </c>
      <c r="F294" s="403" t="str">
        <f t="shared" si="5"/>
        <v/>
      </c>
      <c r="G294" s="393"/>
      <c r="H294" s="1058" t="s">
        <v>529</v>
      </c>
      <c r="I294" s="548"/>
      <c r="J294" s="548"/>
      <c r="K294" s="556" t="s">
        <v>313</v>
      </c>
      <c r="L294" s="1055"/>
      <c r="M294" s="556">
        <v>2012</v>
      </c>
      <c r="N294" s="556" t="s">
        <v>313</v>
      </c>
      <c r="O294" s="556" t="s">
        <v>315</v>
      </c>
      <c r="P294" s="556" t="s">
        <v>200</v>
      </c>
      <c r="Q294" s="1056">
        <v>1</v>
      </c>
      <c r="R294" s="1054">
        <v>5000000</v>
      </c>
      <c r="S294" s="393"/>
      <c r="T294" s="1042">
        <v>5000000</v>
      </c>
      <c r="U294" s="1168">
        <f t="shared" si="0"/>
        <v>0</v>
      </c>
    </row>
    <row r="295" spans="1:21" s="367" customFormat="1" x14ac:dyDescent="0.25">
      <c r="A295" s="384"/>
      <c r="B295" s="403" t="str">
        <f t="shared" si="1"/>
        <v/>
      </c>
      <c r="C295" s="403" t="str">
        <f t="shared" si="2"/>
        <v/>
      </c>
      <c r="D295" s="403" t="str">
        <f t="shared" si="3"/>
        <v/>
      </c>
      <c r="E295" s="403" t="str">
        <f t="shared" si="4"/>
        <v/>
      </c>
      <c r="F295" s="403" t="str">
        <f t="shared" si="5"/>
        <v/>
      </c>
      <c r="G295" s="393"/>
      <c r="H295" s="1058" t="s">
        <v>530</v>
      </c>
      <c r="I295" s="548"/>
      <c r="J295" s="548"/>
      <c r="K295" s="556" t="s">
        <v>313</v>
      </c>
      <c r="L295" s="1055"/>
      <c r="M295" s="556">
        <v>2012</v>
      </c>
      <c r="N295" s="556" t="s">
        <v>313</v>
      </c>
      <c r="O295" s="556" t="s">
        <v>315</v>
      </c>
      <c r="P295" s="556" t="s">
        <v>200</v>
      </c>
      <c r="Q295" s="1056">
        <v>1</v>
      </c>
      <c r="R295" s="1057">
        <v>1900000</v>
      </c>
      <c r="S295" s="393"/>
      <c r="T295" s="1042">
        <v>1900000</v>
      </c>
      <c r="U295" s="1168">
        <f t="shared" si="0"/>
        <v>0</v>
      </c>
    </row>
    <row r="296" spans="1:21" s="367" customFormat="1" x14ac:dyDescent="0.25">
      <c r="A296" s="384"/>
      <c r="B296" s="403" t="str">
        <f t="shared" si="1"/>
        <v/>
      </c>
      <c r="C296" s="403" t="str">
        <f t="shared" si="2"/>
        <v/>
      </c>
      <c r="D296" s="403" t="str">
        <f t="shared" si="3"/>
        <v/>
      </c>
      <c r="E296" s="403" t="str">
        <f t="shared" si="4"/>
        <v/>
      </c>
      <c r="F296" s="403" t="str">
        <f t="shared" si="5"/>
        <v/>
      </c>
      <c r="G296" s="393"/>
      <c r="H296" s="1059" t="s">
        <v>531</v>
      </c>
      <c r="I296" s="548"/>
      <c r="J296" s="548"/>
      <c r="K296" s="556" t="s">
        <v>313</v>
      </c>
      <c r="L296" s="1055"/>
      <c r="M296" s="556">
        <v>2012</v>
      </c>
      <c r="N296" s="556" t="s">
        <v>313</v>
      </c>
      <c r="O296" s="556" t="s">
        <v>315</v>
      </c>
      <c r="P296" s="556" t="s">
        <v>200</v>
      </c>
      <c r="Q296" s="1056">
        <v>1</v>
      </c>
      <c r="R296" s="1054">
        <v>4550000</v>
      </c>
      <c r="S296" s="393"/>
      <c r="T296" s="1042">
        <v>4550000</v>
      </c>
      <c r="U296" s="1168">
        <f t="shared" si="0"/>
        <v>0</v>
      </c>
    </row>
    <row r="297" spans="1:21" s="367" customFormat="1" x14ac:dyDescent="0.25">
      <c r="A297" s="384"/>
      <c r="B297" s="403" t="str">
        <f t="shared" si="1"/>
        <v/>
      </c>
      <c r="C297" s="403" t="str">
        <f t="shared" si="2"/>
        <v/>
      </c>
      <c r="D297" s="403" t="str">
        <f t="shared" si="3"/>
        <v/>
      </c>
      <c r="E297" s="403" t="str">
        <f t="shared" si="4"/>
        <v/>
      </c>
      <c r="F297" s="403" t="str">
        <f t="shared" si="5"/>
        <v/>
      </c>
      <c r="G297" s="393"/>
      <c r="H297" s="1058" t="s">
        <v>532</v>
      </c>
      <c r="I297" s="548"/>
      <c r="J297" s="548"/>
      <c r="K297" s="556" t="s">
        <v>313</v>
      </c>
      <c r="L297" s="1055"/>
      <c r="M297" s="556">
        <v>2012</v>
      </c>
      <c r="N297" s="556" t="s">
        <v>313</v>
      </c>
      <c r="O297" s="556" t="s">
        <v>315</v>
      </c>
      <c r="P297" s="556" t="s">
        <v>200</v>
      </c>
      <c r="Q297" s="1056">
        <v>1</v>
      </c>
      <c r="R297" s="1054">
        <v>4800000</v>
      </c>
      <c r="S297" s="393"/>
      <c r="T297" s="1042">
        <v>4800000</v>
      </c>
      <c r="U297" s="1168">
        <f t="shared" si="0"/>
        <v>0</v>
      </c>
    </row>
    <row r="298" spans="1:21" s="367" customFormat="1" x14ac:dyDescent="0.25">
      <c r="A298" s="384"/>
      <c r="B298" s="403" t="str">
        <f t="shared" si="1"/>
        <v/>
      </c>
      <c r="C298" s="403" t="str">
        <f t="shared" si="2"/>
        <v/>
      </c>
      <c r="D298" s="403" t="str">
        <f t="shared" si="3"/>
        <v/>
      </c>
      <c r="E298" s="403" t="str">
        <f t="shared" si="4"/>
        <v/>
      </c>
      <c r="F298" s="403" t="str">
        <f t="shared" si="5"/>
        <v/>
      </c>
      <c r="G298" s="393"/>
      <c r="H298" s="1058" t="s">
        <v>533</v>
      </c>
      <c r="I298" s="548"/>
      <c r="J298" s="548"/>
      <c r="K298" s="556" t="s">
        <v>313</v>
      </c>
      <c r="L298" s="1055"/>
      <c r="M298" s="556">
        <v>2012</v>
      </c>
      <c r="N298" s="556" t="s">
        <v>313</v>
      </c>
      <c r="O298" s="556" t="s">
        <v>315</v>
      </c>
      <c r="P298" s="556" t="s">
        <v>200</v>
      </c>
      <c r="Q298" s="1056">
        <v>1</v>
      </c>
      <c r="R298" s="1054">
        <v>3000000</v>
      </c>
      <c r="S298" s="393"/>
      <c r="T298" s="1042">
        <v>3000000</v>
      </c>
      <c r="U298" s="1168">
        <f t="shared" si="0"/>
        <v>0</v>
      </c>
    </row>
    <row r="299" spans="1:21" s="367" customFormat="1" x14ac:dyDescent="0.25">
      <c r="A299" s="384"/>
      <c r="B299" s="403" t="str">
        <f t="shared" si="1"/>
        <v/>
      </c>
      <c r="C299" s="403" t="str">
        <f t="shared" si="2"/>
        <v/>
      </c>
      <c r="D299" s="403" t="str">
        <f t="shared" si="3"/>
        <v/>
      </c>
      <c r="E299" s="403" t="str">
        <f t="shared" si="4"/>
        <v/>
      </c>
      <c r="F299" s="403" t="str">
        <f t="shared" si="5"/>
        <v/>
      </c>
      <c r="G299" s="393"/>
      <c r="H299" s="1058" t="s">
        <v>534</v>
      </c>
      <c r="I299" s="548"/>
      <c r="J299" s="548"/>
      <c r="K299" s="556" t="s">
        <v>313</v>
      </c>
      <c r="L299" s="1055"/>
      <c r="M299" s="556">
        <v>2012</v>
      </c>
      <c r="N299" s="556" t="s">
        <v>313</v>
      </c>
      <c r="O299" s="556" t="s">
        <v>315</v>
      </c>
      <c r="P299" s="556" t="s">
        <v>200</v>
      </c>
      <c r="Q299" s="1056">
        <v>1</v>
      </c>
      <c r="R299" s="1054">
        <v>3000000</v>
      </c>
      <c r="S299" s="393"/>
      <c r="T299" s="1042">
        <v>3000000</v>
      </c>
      <c r="U299" s="1168">
        <f t="shared" si="0"/>
        <v>0</v>
      </c>
    </row>
    <row r="300" spans="1:21" s="367" customFormat="1" x14ac:dyDescent="0.25">
      <c r="A300" s="384"/>
      <c r="B300" s="403" t="str">
        <f t="shared" si="1"/>
        <v/>
      </c>
      <c r="C300" s="403" t="str">
        <f t="shared" si="2"/>
        <v/>
      </c>
      <c r="D300" s="403" t="str">
        <f t="shared" si="3"/>
        <v/>
      </c>
      <c r="E300" s="403" t="str">
        <f t="shared" si="4"/>
        <v/>
      </c>
      <c r="F300" s="403" t="str">
        <f t="shared" si="5"/>
        <v/>
      </c>
      <c r="G300" s="393"/>
      <c r="H300" s="1059" t="s">
        <v>535</v>
      </c>
      <c r="I300" s="548"/>
      <c r="J300" s="548"/>
      <c r="K300" s="556" t="s">
        <v>313</v>
      </c>
      <c r="L300" s="1055"/>
      <c r="M300" s="556">
        <v>2012</v>
      </c>
      <c r="N300" s="556" t="s">
        <v>313</v>
      </c>
      <c r="O300" s="556" t="s">
        <v>315</v>
      </c>
      <c r="P300" s="556" t="s">
        <v>200</v>
      </c>
      <c r="Q300" s="1056">
        <v>1</v>
      </c>
      <c r="R300" s="1057">
        <v>12900000</v>
      </c>
      <c r="S300" s="393"/>
      <c r="T300" s="1042">
        <v>12900000</v>
      </c>
      <c r="U300" s="1168">
        <f t="shared" si="0"/>
        <v>0</v>
      </c>
    </row>
    <row r="301" spans="1:21" s="367" customFormat="1" x14ac:dyDescent="0.25">
      <c r="A301" s="384"/>
      <c r="B301" s="403" t="str">
        <f t="shared" si="1"/>
        <v/>
      </c>
      <c r="C301" s="403" t="str">
        <f t="shared" si="2"/>
        <v/>
      </c>
      <c r="D301" s="403" t="str">
        <f t="shared" si="3"/>
        <v/>
      </c>
      <c r="E301" s="403" t="str">
        <f t="shared" si="4"/>
        <v/>
      </c>
      <c r="F301" s="403" t="str">
        <f t="shared" si="5"/>
        <v/>
      </c>
      <c r="G301" s="393"/>
      <c r="H301" s="1058" t="s">
        <v>536</v>
      </c>
      <c r="I301" s="548"/>
      <c r="J301" s="548"/>
      <c r="K301" s="556" t="s">
        <v>313</v>
      </c>
      <c r="L301" s="1055"/>
      <c r="M301" s="556">
        <v>2012</v>
      </c>
      <c r="N301" s="556" t="s">
        <v>313</v>
      </c>
      <c r="O301" s="556" t="s">
        <v>315</v>
      </c>
      <c r="P301" s="556" t="s">
        <v>200</v>
      </c>
      <c r="Q301" s="1056">
        <v>1</v>
      </c>
      <c r="R301" s="1054">
        <v>3220000</v>
      </c>
      <c r="S301" s="393"/>
      <c r="T301" s="1042">
        <v>3220000</v>
      </c>
      <c r="U301" s="1168">
        <f t="shared" si="0"/>
        <v>0</v>
      </c>
    </row>
    <row r="302" spans="1:21" s="367" customFormat="1" x14ac:dyDescent="0.25">
      <c r="A302" s="384"/>
      <c r="B302" s="403" t="str">
        <f t="shared" si="1"/>
        <v/>
      </c>
      <c r="C302" s="403" t="str">
        <f t="shared" si="2"/>
        <v/>
      </c>
      <c r="D302" s="403" t="str">
        <f t="shared" si="3"/>
        <v/>
      </c>
      <c r="E302" s="403" t="str">
        <f t="shared" si="4"/>
        <v/>
      </c>
      <c r="F302" s="403" t="str">
        <f t="shared" si="5"/>
        <v/>
      </c>
      <c r="G302" s="393"/>
      <c r="H302" s="1059" t="s">
        <v>537</v>
      </c>
      <c r="I302" s="548"/>
      <c r="J302" s="548"/>
      <c r="K302" s="556" t="s">
        <v>313</v>
      </c>
      <c r="L302" s="1055"/>
      <c r="M302" s="556">
        <v>2012</v>
      </c>
      <c r="N302" s="556" t="s">
        <v>313</v>
      </c>
      <c r="O302" s="556" t="s">
        <v>315</v>
      </c>
      <c r="P302" s="556" t="s">
        <v>200</v>
      </c>
      <c r="Q302" s="1056">
        <v>1</v>
      </c>
      <c r="R302" s="1057">
        <v>4225000</v>
      </c>
      <c r="S302" s="393"/>
      <c r="T302" s="1042">
        <v>4225000</v>
      </c>
      <c r="U302" s="1168">
        <f t="shared" si="0"/>
        <v>0</v>
      </c>
    </row>
    <row r="303" spans="1:21" s="367" customFormat="1" x14ac:dyDescent="0.25">
      <c r="A303" s="384"/>
      <c r="B303" s="403" t="str">
        <f t="shared" si="1"/>
        <v/>
      </c>
      <c r="C303" s="403" t="str">
        <f t="shared" si="2"/>
        <v/>
      </c>
      <c r="D303" s="403" t="str">
        <f t="shared" si="3"/>
        <v/>
      </c>
      <c r="E303" s="403" t="str">
        <f t="shared" si="4"/>
        <v/>
      </c>
      <c r="F303" s="403" t="str">
        <f t="shared" si="5"/>
        <v/>
      </c>
      <c r="G303" s="393"/>
      <c r="H303" s="1059" t="s">
        <v>538</v>
      </c>
      <c r="I303" s="548"/>
      <c r="J303" s="548"/>
      <c r="K303" s="556" t="s">
        <v>313</v>
      </c>
      <c r="L303" s="1055"/>
      <c r="M303" s="556">
        <v>2012</v>
      </c>
      <c r="N303" s="556" t="s">
        <v>313</v>
      </c>
      <c r="O303" s="556" t="s">
        <v>315</v>
      </c>
      <c r="P303" s="556" t="s">
        <v>200</v>
      </c>
      <c r="Q303" s="1056">
        <v>1</v>
      </c>
      <c r="R303" s="1057">
        <v>85000</v>
      </c>
      <c r="S303" s="393"/>
      <c r="T303" s="1042">
        <v>85000</v>
      </c>
      <c r="U303" s="1168">
        <f t="shared" si="0"/>
        <v>0</v>
      </c>
    </row>
    <row r="304" spans="1:21" s="367" customFormat="1" x14ac:dyDescent="0.25">
      <c r="A304" s="384"/>
      <c r="B304" s="403" t="str">
        <f t="shared" si="1"/>
        <v/>
      </c>
      <c r="C304" s="403" t="str">
        <f t="shared" si="2"/>
        <v/>
      </c>
      <c r="D304" s="403" t="str">
        <f t="shared" si="3"/>
        <v/>
      </c>
      <c r="E304" s="403" t="str">
        <f t="shared" si="4"/>
        <v/>
      </c>
      <c r="F304" s="403" t="str">
        <f t="shared" si="5"/>
        <v/>
      </c>
      <c r="G304" s="393"/>
      <c r="H304" s="1059" t="s">
        <v>539</v>
      </c>
      <c r="I304" s="548"/>
      <c r="J304" s="548"/>
      <c r="K304" s="556" t="s">
        <v>313</v>
      </c>
      <c r="L304" s="1055"/>
      <c r="M304" s="556">
        <v>2012</v>
      </c>
      <c r="N304" s="556" t="s">
        <v>313</v>
      </c>
      <c r="O304" s="556" t="s">
        <v>315</v>
      </c>
      <c r="P304" s="556" t="s">
        <v>200</v>
      </c>
      <c r="Q304" s="1056">
        <v>1</v>
      </c>
      <c r="R304" s="1057">
        <v>40000</v>
      </c>
      <c r="S304" s="393"/>
      <c r="T304" s="1042">
        <v>40000</v>
      </c>
      <c r="U304" s="1168">
        <f t="shared" si="0"/>
        <v>0</v>
      </c>
    </row>
    <row r="305" spans="1:21" s="367" customFormat="1" x14ac:dyDescent="0.25">
      <c r="A305" s="384"/>
      <c r="B305" s="403" t="str">
        <f t="shared" si="1"/>
        <v/>
      </c>
      <c r="C305" s="403" t="str">
        <f t="shared" si="2"/>
        <v/>
      </c>
      <c r="D305" s="403" t="str">
        <f t="shared" si="3"/>
        <v/>
      </c>
      <c r="E305" s="403" t="str">
        <f t="shared" si="4"/>
        <v/>
      </c>
      <c r="F305" s="403" t="str">
        <f t="shared" si="5"/>
        <v/>
      </c>
      <c r="G305" s="393"/>
      <c r="H305" s="1059" t="s">
        <v>540</v>
      </c>
      <c r="I305" s="548"/>
      <c r="J305" s="548"/>
      <c r="K305" s="556" t="s">
        <v>313</v>
      </c>
      <c r="L305" s="1055"/>
      <c r="M305" s="556">
        <v>2012</v>
      </c>
      <c r="N305" s="556" t="s">
        <v>313</v>
      </c>
      <c r="O305" s="556" t="s">
        <v>315</v>
      </c>
      <c r="P305" s="556" t="s">
        <v>200</v>
      </c>
      <c r="Q305" s="1056">
        <v>1</v>
      </c>
      <c r="R305" s="1057">
        <v>17000</v>
      </c>
      <c r="S305" s="393"/>
      <c r="T305" s="1042">
        <v>17000</v>
      </c>
      <c r="U305" s="1168">
        <f t="shared" si="0"/>
        <v>0</v>
      </c>
    </row>
    <row r="306" spans="1:21" s="367" customFormat="1" x14ac:dyDescent="0.25">
      <c r="A306" s="384"/>
      <c r="B306" s="403" t="str">
        <f t="shared" si="1"/>
        <v/>
      </c>
      <c r="C306" s="403" t="str">
        <f t="shared" si="2"/>
        <v/>
      </c>
      <c r="D306" s="403" t="str">
        <f t="shared" si="3"/>
        <v/>
      </c>
      <c r="E306" s="403" t="str">
        <f t="shared" si="4"/>
        <v/>
      </c>
      <c r="F306" s="403" t="str">
        <f t="shared" si="5"/>
        <v/>
      </c>
      <c r="G306" s="393"/>
      <c r="H306" s="1059" t="s">
        <v>541</v>
      </c>
      <c r="I306" s="548"/>
      <c r="J306" s="548"/>
      <c r="K306" s="556" t="s">
        <v>313</v>
      </c>
      <c r="L306" s="1055"/>
      <c r="M306" s="556">
        <v>2012</v>
      </c>
      <c r="N306" s="556" t="s">
        <v>313</v>
      </c>
      <c r="O306" s="556" t="s">
        <v>315</v>
      </c>
      <c r="P306" s="556" t="s">
        <v>200</v>
      </c>
      <c r="Q306" s="1056">
        <v>1</v>
      </c>
      <c r="R306" s="1057">
        <v>380000</v>
      </c>
      <c r="S306" s="393"/>
      <c r="T306" s="1042">
        <v>380000</v>
      </c>
      <c r="U306" s="1168">
        <f t="shared" si="0"/>
        <v>0</v>
      </c>
    </row>
    <row r="307" spans="1:21" s="367" customFormat="1" x14ac:dyDescent="0.25">
      <c r="A307" s="384"/>
      <c r="B307" s="403" t="str">
        <f t="shared" si="1"/>
        <v/>
      </c>
      <c r="C307" s="403" t="str">
        <f t="shared" si="2"/>
        <v/>
      </c>
      <c r="D307" s="403" t="str">
        <f t="shared" si="3"/>
        <v/>
      </c>
      <c r="E307" s="403" t="str">
        <f t="shared" si="4"/>
        <v/>
      </c>
      <c r="F307" s="403" t="str">
        <f t="shared" si="5"/>
        <v/>
      </c>
      <c r="G307" s="393"/>
      <c r="H307" s="1059" t="s">
        <v>542</v>
      </c>
      <c r="I307" s="548"/>
      <c r="J307" s="548"/>
      <c r="K307" s="556" t="s">
        <v>313</v>
      </c>
      <c r="L307" s="1055"/>
      <c r="M307" s="556">
        <v>2012</v>
      </c>
      <c r="N307" s="556" t="s">
        <v>313</v>
      </c>
      <c r="O307" s="556" t="s">
        <v>315</v>
      </c>
      <c r="P307" s="556" t="s">
        <v>200</v>
      </c>
      <c r="Q307" s="1056">
        <v>1</v>
      </c>
      <c r="R307" s="1054">
        <v>550000</v>
      </c>
      <c r="S307" s="393"/>
      <c r="T307" s="1042">
        <v>550000</v>
      </c>
      <c r="U307" s="1168">
        <f t="shared" si="0"/>
        <v>0</v>
      </c>
    </row>
    <row r="308" spans="1:21" s="367" customFormat="1" x14ac:dyDescent="0.25">
      <c r="A308" s="384"/>
      <c r="B308" s="403" t="str">
        <f t="shared" si="1"/>
        <v/>
      </c>
      <c r="C308" s="403" t="str">
        <f t="shared" si="2"/>
        <v/>
      </c>
      <c r="D308" s="403" t="str">
        <f t="shared" si="3"/>
        <v/>
      </c>
      <c r="E308" s="403" t="str">
        <f t="shared" si="4"/>
        <v/>
      </c>
      <c r="F308" s="403" t="str">
        <f t="shared" si="5"/>
        <v/>
      </c>
      <c r="G308" s="393"/>
      <c r="H308" s="1059" t="s">
        <v>543</v>
      </c>
      <c r="I308" s="548"/>
      <c r="J308" s="548"/>
      <c r="K308" s="556" t="s">
        <v>313</v>
      </c>
      <c r="L308" s="1055"/>
      <c r="M308" s="556">
        <v>2012</v>
      </c>
      <c r="N308" s="556" t="s">
        <v>313</v>
      </c>
      <c r="O308" s="556" t="s">
        <v>315</v>
      </c>
      <c r="P308" s="556" t="s">
        <v>200</v>
      </c>
      <c r="Q308" s="1056">
        <v>1</v>
      </c>
      <c r="R308" s="1057">
        <v>150000</v>
      </c>
      <c r="S308" s="393"/>
      <c r="T308" s="1042">
        <v>150000</v>
      </c>
      <c r="U308" s="1168">
        <f t="shared" si="0"/>
        <v>0</v>
      </c>
    </row>
    <row r="309" spans="1:21" s="367" customFormat="1" x14ac:dyDescent="0.25">
      <c r="A309" s="384"/>
      <c r="B309" s="403" t="str">
        <f t="shared" si="1"/>
        <v/>
      </c>
      <c r="C309" s="403" t="str">
        <f t="shared" si="2"/>
        <v/>
      </c>
      <c r="D309" s="403" t="str">
        <f t="shared" si="3"/>
        <v/>
      </c>
      <c r="E309" s="403" t="str">
        <f t="shared" si="4"/>
        <v/>
      </c>
      <c r="F309" s="403" t="str">
        <f t="shared" si="5"/>
        <v/>
      </c>
      <c r="G309" s="393"/>
      <c r="H309" s="1059" t="s">
        <v>544</v>
      </c>
      <c r="I309" s="548"/>
      <c r="J309" s="548"/>
      <c r="K309" s="556" t="s">
        <v>313</v>
      </c>
      <c r="L309" s="1055"/>
      <c r="M309" s="556">
        <v>2012</v>
      </c>
      <c r="N309" s="556" t="s">
        <v>313</v>
      </c>
      <c r="O309" s="556" t="s">
        <v>315</v>
      </c>
      <c r="P309" s="556" t="s">
        <v>200</v>
      </c>
      <c r="Q309" s="1056">
        <v>1</v>
      </c>
      <c r="R309" s="1057">
        <v>270000</v>
      </c>
      <c r="S309" s="393"/>
      <c r="T309" s="1042">
        <v>270000</v>
      </c>
      <c r="U309" s="1168">
        <f t="shared" si="0"/>
        <v>0</v>
      </c>
    </row>
    <row r="310" spans="1:21" s="367" customFormat="1" x14ac:dyDescent="0.25">
      <c r="A310" s="384"/>
      <c r="B310" s="604">
        <v>2</v>
      </c>
      <c r="C310" s="604">
        <v>8</v>
      </c>
      <c r="D310" s="604">
        <v>2</v>
      </c>
      <c r="E310" s="604">
        <v>6</v>
      </c>
      <c r="F310" s="604">
        <v>25</v>
      </c>
      <c r="G310" s="393"/>
      <c r="H310" s="1060" t="s">
        <v>545</v>
      </c>
      <c r="I310" s="548"/>
      <c r="J310" s="548"/>
      <c r="K310" s="551" t="s">
        <v>301</v>
      </c>
      <c r="L310" s="551"/>
      <c r="M310" s="551">
        <v>2007</v>
      </c>
      <c r="N310" s="551"/>
      <c r="O310" s="1061" t="s">
        <v>315</v>
      </c>
      <c r="P310" s="551" t="s">
        <v>200</v>
      </c>
      <c r="Q310" s="552">
        <v>1</v>
      </c>
      <c r="R310" s="1057">
        <v>888713</v>
      </c>
      <c r="S310" s="393"/>
      <c r="T310" s="1042">
        <v>888713</v>
      </c>
      <c r="U310" s="1168">
        <f t="shared" si="0"/>
        <v>0</v>
      </c>
    </row>
    <row r="311" spans="1:21" s="367" customFormat="1" x14ac:dyDescent="0.25">
      <c r="A311" s="384"/>
      <c r="B311" s="604">
        <v>2</v>
      </c>
      <c r="C311" s="604">
        <v>8</v>
      </c>
      <c r="D311" s="604">
        <v>1</v>
      </c>
      <c r="E311" s="604">
        <v>1</v>
      </c>
      <c r="F311" s="604">
        <v>10</v>
      </c>
      <c r="G311" s="393"/>
      <c r="H311" s="1060" t="s">
        <v>60</v>
      </c>
      <c r="I311" s="548"/>
      <c r="J311" s="548"/>
      <c r="K311" s="551" t="s">
        <v>353</v>
      </c>
      <c r="L311" s="551"/>
      <c r="M311" s="551">
        <v>2007</v>
      </c>
      <c r="N311" s="551"/>
      <c r="O311" s="1061" t="s">
        <v>315</v>
      </c>
      <c r="P311" s="551" t="s">
        <v>200</v>
      </c>
      <c r="Q311" s="552">
        <v>2</v>
      </c>
      <c r="R311" s="1057">
        <v>618150</v>
      </c>
      <c r="S311" s="393"/>
      <c r="T311" s="1042">
        <v>618150</v>
      </c>
      <c r="U311" s="1168">
        <f t="shared" si="0"/>
        <v>0</v>
      </c>
    </row>
    <row r="312" spans="1:21" s="367" customFormat="1" x14ac:dyDescent="0.25">
      <c r="A312" s="384"/>
      <c r="B312" s="604">
        <v>2</v>
      </c>
      <c r="C312" s="604">
        <v>8</v>
      </c>
      <c r="D312" s="604">
        <v>1</v>
      </c>
      <c r="E312" s="604">
        <v>1</v>
      </c>
      <c r="F312" s="604">
        <v>10</v>
      </c>
      <c r="G312" s="393"/>
      <c r="H312" s="1060" t="s">
        <v>546</v>
      </c>
      <c r="I312" s="548"/>
      <c r="J312" s="548"/>
      <c r="K312" s="551" t="s">
        <v>346</v>
      </c>
      <c r="L312" s="551"/>
      <c r="M312" s="551">
        <v>2005</v>
      </c>
      <c r="N312" s="551"/>
      <c r="O312" s="1061" t="s">
        <v>315</v>
      </c>
      <c r="P312" s="551" t="s">
        <v>200</v>
      </c>
      <c r="Q312" s="552">
        <v>1</v>
      </c>
      <c r="R312" s="1057">
        <v>40000</v>
      </c>
      <c r="S312" s="393"/>
      <c r="T312" s="1042">
        <v>40000</v>
      </c>
      <c r="U312" s="1168">
        <f t="shared" si="0"/>
        <v>0</v>
      </c>
    </row>
    <row r="313" spans="1:21" s="367" customFormat="1" x14ac:dyDescent="0.25">
      <c r="A313" s="384"/>
      <c r="B313" s="604">
        <v>2</v>
      </c>
      <c r="C313" s="604">
        <v>8</v>
      </c>
      <c r="D313" s="604">
        <v>1</v>
      </c>
      <c r="E313" s="604">
        <v>1</v>
      </c>
      <c r="F313" s="604">
        <v>10</v>
      </c>
      <c r="G313" s="393"/>
      <c r="H313" s="1060" t="s">
        <v>547</v>
      </c>
      <c r="I313" s="548"/>
      <c r="J313" s="548"/>
      <c r="K313" s="551" t="s">
        <v>353</v>
      </c>
      <c r="L313" s="551"/>
      <c r="M313" s="551">
        <v>2007</v>
      </c>
      <c r="N313" s="551"/>
      <c r="O313" s="1061" t="s">
        <v>315</v>
      </c>
      <c r="P313" s="551" t="s">
        <v>200</v>
      </c>
      <c r="Q313" s="552">
        <v>4</v>
      </c>
      <c r="R313" s="1054">
        <v>400000</v>
      </c>
      <c r="S313" s="393"/>
      <c r="T313" s="1042">
        <v>400000</v>
      </c>
      <c r="U313" s="1168">
        <f t="shared" si="0"/>
        <v>0</v>
      </c>
    </row>
    <row r="314" spans="1:21" s="367" customFormat="1" x14ac:dyDescent="0.25">
      <c r="A314" s="384"/>
      <c r="B314" s="604">
        <v>2</v>
      </c>
      <c r="C314" s="604">
        <v>8</v>
      </c>
      <c r="D314" s="604">
        <v>1</v>
      </c>
      <c r="E314" s="604">
        <v>1</v>
      </c>
      <c r="F314" s="604">
        <v>4</v>
      </c>
      <c r="G314" s="393"/>
      <c r="H314" s="1060" t="s">
        <v>548</v>
      </c>
      <c r="I314" s="548"/>
      <c r="J314" s="548"/>
      <c r="K314" s="551" t="s">
        <v>353</v>
      </c>
      <c r="L314" s="551"/>
      <c r="M314" s="551">
        <v>2006</v>
      </c>
      <c r="N314" s="551"/>
      <c r="O314" s="1061" t="s">
        <v>315</v>
      </c>
      <c r="P314" s="551" t="s">
        <v>200</v>
      </c>
      <c r="Q314" s="552">
        <v>2</v>
      </c>
      <c r="R314" s="1057">
        <v>253400</v>
      </c>
      <c r="S314" s="393"/>
      <c r="T314" s="1042">
        <v>253400</v>
      </c>
      <c r="U314" s="1168">
        <f t="shared" si="0"/>
        <v>0</v>
      </c>
    </row>
    <row r="315" spans="1:21" s="218" customFormat="1" x14ac:dyDescent="0.25">
      <c r="A315" s="608"/>
      <c r="B315" s="609">
        <v>2</v>
      </c>
      <c r="C315" s="609">
        <v>8</v>
      </c>
      <c r="D315" s="609">
        <v>1</v>
      </c>
      <c r="E315" s="609">
        <v>9</v>
      </c>
      <c r="F315" s="609">
        <v>74</v>
      </c>
      <c r="G315" s="610"/>
      <c r="H315" s="1060" t="s">
        <v>549</v>
      </c>
      <c r="I315" s="548"/>
      <c r="J315" s="548"/>
      <c r="K315" s="551" t="s">
        <v>391</v>
      </c>
      <c r="L315" s="551"/>
      <c r="M315" s="551">
        <v>2000</v>
      </c>
      <c r="N315" s="551"/>
      <c r="O315" s="1061" t="s">
        <v>315</v>
      </c>
      <c r="P315" s="551" t="s">
        <v>200</v>
      </c>
      <c r="Q315" s="552">
        <v>1</v>
      </c>
      <c r="R315" s="1054">
        <v>1600000</v>
      </c>
      <c r="S315" s="610"/>
      <c r="T315" s="1042">
        <v>1600000</v>
      </c>
      <c r="U315" s="1168">
        <f t="shared" si="0"/>
        <v>0</v>
      </c>
    </row>
    <row r="316" spans="1:21" s="367" customFormat="1" x14ac:dyDescent="0.25">
      <c r="A316" s="384"/>
      <c r="B316" s="604">
        <v>2</v>
      </c>
      <c r="C316" s="604">
        <v>8</v>
      </c>
      <c r="D316" s="604">
        <v>1</v>
      </c>
      <c r="E316" s="604">
        <v>8</v>
      </c>
      <c r="F316" s="604">
        <v>13</v>
      </c>
      <c r="G316" s="393"/>
      <c r="H316" s="1060" t="s">
        <v>550</v>
      </c>
      <c r="I316" s="548"/>
      <c r="J316" s="548"/>
      <c r="K316" s="551" t="s">
        <v>551</v>
      </c>
      <c r="L316" s="551"/>
      <c r="M316" s="551">
        <v>2007</v>
      </c>
      <c r="N316" s="551"/>
      <c r="O316" s="1061" t="s">
        <v>315</v>
      </c>
      <c r="P316" s="551" t="s">
        <v>200</v>
      </c>
      <c r="Q316" s="552">
        <v>1</v>
      </c>
      <c r="R316" s="1054">
        <v>9625000</v>
      </c>
      <c r="S316" s="393"/>
      <c r="T316" s="1042">
        <v>9625000</v>
      </c>
      <c r="U316" s="1168">
        <f t="shared" ref="U316:U379" si="6">R316-T316</f>
        <v>0</v>
      </c>
    </row>
    <row r="317" spans="1:21" s="367" customFormat="1" x14ac:dyDescent="0.25">
      <c r="A317" s="384"/>
      <c r="B317" s="604">
        <v>2</v>
      </c>
      <c r="C317" s="604">
        <v>8</v>
      </c>
      <c r="D317" s="604">
        <v>1</v>
      </c>
      <c r="E317" s="604"/>
      <c r="F317" s="604"/>
      <c r="G317" s="393"/>
      <c r="H317" s="1060" t="s">
        <v>552</v>
      </c>
      <c r="I317" s="548"/>
      <c r="J317" s="548"/>
      <c r="K317" s="551" t="s">
        <v>551</v>
      </c>
      <c r="L317" s="551"/>
      <c r="M317" s="551">
        <v>2008</v>
      </c>
      <c r="N317" s="551"/>
      <c r="O317" s="1061" t="s">
        <v>315</v>
      </c>
      <c r="P317" s="551" t="s">
        <v>200</v>
      </c>
      <c r="Q317" s="552">
        <v>1</v>
      </c>
      <c r="R317" s="1054">
        <v>330000</v>
      </c>
      <c r="S317" s="393"/>
      <c r="T317" s="1042">
        <v>330000</v>
      </c>
      <c r="U317" s="1168">
        <f t="shared" si="6"/>
        <v>0</v>
      </c>
    </row>
    <row r="318" spans="1:21" s="367" customFormat="1" x14ac:dyDescent="0.25">
      <c r="A318" s="384"/>
      <c r="B318" s="604">
        <v>2</v>
      </c>
      <c r="C318" s="604">
        <v>8</v>
      </c>
      <c r="D318" s="604">
        <v>1</v>
      </c>
      <c r="E318" s="604"/>
      <c r="F318" s="604"/>
      <c r="G318" s="393"/>
      <c r="H318" s="1060" t="s">
        <v>553</v>
      </c>
      <c r="I318" s="548"/>
      <c r="J318" s="548"/>
      <c r="K318" s="551"/>
      <c r="L318" s="551"/>
      <c r="M318" s="551">
        <v>2008</v>
      </c>
      <c r="N318" s="551"/>
      <c r="O318" s="1061" t="s">
        <v>315</v>
      </c>
      <c r="P318" s="551" t="s">
        <v>200</v>
      </c>
      <c r="Q318" s="552">
        <v>1</v>
      </c>
      <c r="R318" s="1054">
        <v>9680000</v>
      </c>
      <c r="S318" s="393"/>
      <c r="T318" s="1042">
        <v>9680000</v>
      </c>
      <c r="U318" s="1168">
        <f t="shared" si="6"/>
        <v>0</v>
      </c>
    </row>
    <row r="319" spans="1:21" s="367" customFormat="1" x14ac:dyDescent="0.25">
      <c r="A319" s="384"/>
      <c r="B319" s="604">
        <v>2</v>
      </c>
      <c r="C319" s="604">
        <v>8</v>
      </c>
      <c r="D319" s="604">
        <v>1</v>
      </c>
      <c r="E319" s="604"/>
      <c r="F319" s="604"/>
      <c r="G319" s="393"/>
      <c r="H319" s="1060" t="s">
        <v>553</v>
      </c>
      <c r="I319" s="548"/>
      <c r="J319" s="548"/>
      <c r="K319" s="551"/>
      <c r="L319" s="551"/>
      <c r="M319" s="551">
        <v>2007</v>
      </c>
      <c r="N319" s="551"/>
      <c r="O319" s="1061" t="s">
        <v>315</v>
      </c>
      <c r="P319" s="551" t="s">
        <v>200</v>
      </c>
      <c r="Q319" s="552">
        <v>2</v>
      </c>
      <c r="R319" s="1054">
        <v>17338150</v>
      </c>
      <c r="S319" s="393"/>
      <c r="T319" s="1042">
        <v>17338150</v>
      </c>
      <c r="U319" s="1168">
        <f t="shared" si="6"/>
        <v>0</v>
      </c>
    </row>
    <row r="320" spans="1:21" s="367" customFormat="1" x14ac:dyDescent="0.25">
      <c r="A320" s="384"/>
      <c r="B320" s="604">
        <v>2</v>
      </c>
      <c r="C320" s="604">
        <v>8</v>
      </c>
      <c r="D320" s="604">
        <v>1</v>
      </c>
      <c r="E320" s="604"/>
      <c r="F320" s="604"/>
      <c r="G320" s="393"/>
      <c r="H320" s="1060" t="s">
        <v>554</v>
      </c>
      <c r="I320" s="548"/>
      <c r="J320" s="548"/>
      <c r="K320" s="551"/>
      <c r="L320" s="551"/>
      <c r="M320" s="551">
        <v>2008</v>
      </c>
      <c r="N320" s="551"/>
      <c r="O320" s="1061" t="s">
        <v>315</v>
      </c>
      <c r="P320" s="551" t="s">
        <v>200</v>
      </c>
      <c r="Q320" s="552">
        <v>9</v>
      </c>
      <c r="R320" s="1054">
        <v>594000</v>
      </c>
      <c r="S320" s="393"/>
      <c r="T320" s="1042">
        <v>594000</v>
      </c>
      <c r="U320" s="1168">
        <f t="shared" si="6"/>
        <v>0</v>
      </c>
    </row>
    <row r="321" spans="1:21" s="367" customFormat="1" x14ac:dyDescent="0.25">
      <c r="A321" s="384"/>
      <c r="B321" s="604">
        <v>2</v>
      </c>
      <c r="C321" s="604">
        <v>8</v>
      </c>
      <c r="D321" s="604">
        <v>1</v>
      </c>
      <c r="E321" s="604"/>
      <c r="F321" s="604"/>
      <c r="G321" s="393"/>
      <c r="H321" s="1060" t="s">
        <v>555</v>
      </c>
      <c r="I321" s="548"/>
      <c r="J321" s="548"/>
      <c r="K321" s="551"/>
      <c r="L321" s="551"/>
      <c r="M321" s="551">
        <v>2008</v>
      </c>
      <c r="N321" s="551"/>
      <c r="O321" s="1061" t="s">
        <v>315</v>
      </c>
      <c r="P321" s="551" t="s">
        <v>200</v>
      </c>
      <c r="Q321" s="552">
        <v>9</v>
      </c>
      <c r="R321" s="1054">
        <v>3069000</v>
      </c>
      <c r="S321" s="393"/>
      <c r="T321" s="1042">
        <v>3069000</v>
      </c>
      <c r="U321" s="1168">
        <f t="shared" si="6"/>
        <v>0</v>
      </c>
    </row>
    <row r="322" spans="1:21" s="367" customFormat="1" x14ac:dyDescent="0.25">
      <c r="A322" s="384"/>
      <c r="B322" s="604">
        <v>2</v>
      </c>
      <c r="C322" s="604">
        <v>8</v>
      </c>
      <c r="D322" s="604">
        <v>1</v>
      </c>
      <c r="E322" s="604"/>
      <c r="F322" s="604"/>
      <c r="G322" s="393"/>
      <c r="H322" s="1060" t="s">
        <v>556</v>
      </c>
      <c r="I322" s="548"/>
      <c r="J322" s="548"/>
      <c r="K322" s="551"/>
      <c r="L322" s="551"/>
      <c r="M322" s="551">
        <v>2007</v>
      </c>
      <c r="N322" s="551"/>
      <c r="O322" s="1061" t="s">
        <v>315</v>
      </c>
      <c r="P322" s="551" t="s">
        <v>200</v>
      </c>
      <c r="Q322" s="552">
        <v>1</v>
      </c>
      <c r="R322" s="1057">
        <v>888713</v>
      </c>
      <c r="S322" s="393"/>
      <c r="T322" s="1042">
        <v>888713</v>
      </c>
      <c r="U322" s="1168">
        <f t="shared" si="6"/>
        <v>0</v>
      </c>
    </row>
    <row r="323" spans="1:21" s="367" customFormat="1" x14ac:dyDescent="0.25">
      <c r="A323" s="384"/>
      <c r="B323" s="604">
        <v>2</v>
      </c>
      <c r="C323" s="604">
        <v>8</v>
      </c>
      <c r="D323" s="604">
        <v>1</v>
      </c>
      <c r="E323" s="604"/>
      <c r="F323" s="604"/>
      <c r="G323" s="393"/>
      <c r="H323" s="1060" t="s">
        <v>52</v>
      </c>
      <c r="I323" s="548"/>
      <c r="J323" s="548"/>
      <c r="K323" s="551"/>
      <c r="L323" s="551"/>
      <c r="M323" s="551">
        <v>2007</v>
      </c>
      <c r="N323" s="551"/>
      <c r="O323" s="1061" t="s">
        <v>315</v>
      </c>
      <c r="P323" s="551" t="s">
        <v>200</v>
      </c>
      <c r="Q323" s="552">
        <v>1</v>
      </c>
      <c r="R323" s="1054">
        <v>1884375</v>
      </c>
      <c r="S323" s="393"/>
      <c r="T323" s="1042">
        <v>1884375</v>
      </c>
      <c r="U323" s="1168">
        <f t="shared" si="6"/>
        <v>0</v>
      </c>
    </row>
    <row r="324" spans="1:21" s="367" customFormat="1" x14ac:dyDescent="0.25">
      <c r="A324" s="384"/>
      <c r="B324" s="604">
        <v>2</v>
      </c>
      <c r="C324" s="604">
        <v>8</v>
      </c>
      <c r="D324" s="604">
        <v>1</v>
      </c>
      <c r="E324" s="604"/>
      <c r="F324" s="604"/>
      <c r="G324" s="393"/>
      <c r="H324" s="1060" t="s">
        <v>58</v>
      </c>
      <c r="I324" s="548"/>
      <c r="J324" s="548"/>
      <c r="K324" s="551"/>
      <c r="L324" s="551"/>
      <c r="M324" s="551">
        <v>2007</v>
      </c>
      <c r="N324" s="551"/>
      <c r="O324" s="1061" t="s">
        <v>315</v>
      </c>
      <c r="P324" s="551" t="s">
        <v>200</v>
      </c>
      <c r="Q324" s="552">
        <v>1</v>
      </c>
      <c r="R324" s="1054">
        <v>676163</v>
      </c>
      <c r="S324" s="393"/>
      <c r="T324" s="1042">
        <v>676163</v>
      </c>
      <c r="U324" s="1168">
        <f t="shared" si="6"/>
        <v>0</v>
      </c>
    </row>
    <row r="325" spans="1:21" s="367" customFormat="1" x14ac:dyDescent="0.25">
      <c r="A325" s="384"/>
      <c r="B325" s="604">
        <v>2</v>
      </c>
      <c r="C325" s="604">
        <v>8</v>
      </c>
      <c r="D325" s="604">
        <v>1</v>
      </c>
      <c r="E325" s="604"/>
      <c r="F325" s="604"/>
      <c r="G325" s="393"/>
      <c r="H325" s="1060" t="s">
        <v>557</v>
      </c>
      <c r="I325" s="548"/>
      <c r="J325" s="548"/>
      <c r="K325" s="551" t="s">
        <v>391</v>
      </c>
      <c r="L325" s="551"/>
      <c r="M325" s="551">
        <v>2008</v>
      </c>
      <c r="N325" s="551"/>
      <c r="O325" s="1061" t="s">
        <v>315</v>
      </c>
      <c r="P325" s="551" t="s">
        <v>200</v>
      </c>
      <c r="Q325" s="552">
        <v>1</v>
      </c>
      <c r="R325" s="1054">
        <v>9575000</v>
      </c>
      <c r="S325" s="393"/>
      <c r="T325" s="1042">
        <v>9575000</v>
      </c>
      <c r="U325" s="1168">
        <f t="shared" si="6"/>
        <v>0</v>
      </c>
    </row>
    <row r="326" spans="1:21" s="367" customFormat="1" x14ac:dyDescent="0.25">
      <c r="A326" s="384"/>
      <c r="B326" s="604">
        <v>2</v>
      </c>
      <c r="C326" s="604">
        <v>8</v>
      </c>
      <c r="D326" s="604">
        <v>1</v>
      </c>
      <c r="E326" s="604"/>
      <c r="F326" s="604"/>
      <c r="G326" s="393"/>
      <c r="H326" s="1060" t="s">
        <v>558</v>
      </c>
      <c r="I326" s="548"/>
      <c r="J326" s="548"/>
      <c r="K326" s="551" t="s">
        <v>391</v>
      </c>
      <c r="L326" s="551"/>
      <c r="M326" s="551">
        <v>2000</v>
      </c>
      <c r="N326" s="551"/>
      <c r="O326" s="1061" t="s">
        <v>315</v>
      </c>
      <c r="P326" s="551" t="s">
        <v>200</v>
      </c>
      <c r="Q326" s="552">
        <v>1</v>
      </c>
      <c r="R326" s="1057">
        <v>25000</v>
      </c>
      <c r="S326" s="393"/>
      <c r="T326" s="1042">
        <v>25000</v>
      </c>
      <c r="U326" s="1168">
        <f t="shared" si="6"/>
        <v>0</v>
      </c>
    </row>
    <row r="327" spans="1:21" s="367" customFormat="1" x14ac:dyDescent="0.25">
      <c r="A327" s="384"/>
      <c r="B327" s="604">
        <v>2</v>
      </c>
      <c r="C327" s="604">
        <v>8</v>
      </c>
      <c r="D327" s="604">
        <v>1</v>
      </c>
      <c r="E327" s="604"/>
      <c r="F327" s="604"/>
      <c r="G327" s="393"/>
      <c r="H327" s="1060" t="s">
        <v>559</v>
      </c>
      <c r="I327" s="548"/>
      <c r="J327" s="548"/>
      <c r="K327" s="551" t="s">
        <v>391</v>
      </c>
      <c r="L327" s="551"/>
      <c r="M327" s="551">
        <v>2000</v>
      </c>
      <c r="N327" s="551"/>
      <c r="O327" s="1061" t="s">
        <v>315</v>
      </c>
      <c r="P327" s="551" t="s">
        <v>200</v>
      </c>
      <c r="Q327" s="552">
        <v>1</v>
      </c>
      <c r="R327" s="1054">
        <v>20000</v>
      </c>
      <c r="S327" s="393"/>
      <c r="T327" s="1042">
        <v>20000</v>
      </c>
      <c r="U327" s="1168">
        <f t="shared" si="6"/>
        <v>0</v>
      </c>
    </row>
    <row r="328" spans="1:21" s="367" customFormat="1" x14ac:dyDescent="0.25">
      <c r="A328" s="384"/>
      <c r="B328" s="604">
        <v>2</v>
      </c>
      <c r="C328" s="604">
        <v>8</v>
      </c>
      <c r="D328" s="604">
        <v>1</v>
      </c>
      <c r="E328" s="604"/>
      <c r="F328" s="604"/>
      <c r="G328" s="393"/>
      <c r="H328" s="1060" t="s">
        <v>560</v>
      </c>
      <c r="I328" s="548"/>
      <c r="J328" s="548"/>
      <c r="K328" s="551" t="s">
        <v>391</v>
      </c>
      <c r="L328" s="551"/>
      <c r="M328" s="551">
        <v>2000</v>
      </c>
      <c r="N328" s="551"/>
      <c r="O328" s="1061" t="s">
        <v>315</v>
      </c>
      <c r="P328" s="551" t="s">
        <v>200</v>
      </c>
      <c r="Q328" s="552">
        <v>1</v>
      </c>
      <c r="R328" s="1054">
        <v>500000</v>
      </c>
      <c r="S328" s="393"/>
      <c r="T328" s="1042">
        <v>500000</v>
      </c>
      <c r="U328" s="1168">
        <f t="shared" si="6"/>
        <v>0</v>
      </c>
    </row>
    <row r="329" spans="1:21" s="367" customFormat="1" x14ac:dyDescent="0.25">
      <c r="A329" s="384"/>
      <c r="B329" s="604">
        <v>2</v>
      </c>
      <c r="C329" s="604">
        <v>8</v>
      </c>
      <c r="D329" s="604">
        <v>1</v>
      </c>
      <c r="E329" s="604"/>
      <c r="F329" s="604"/>
      <c r="G329" s="393"/>
      <c r="H329" s="1060" t="s">
        <v>561</v>
      </c>
      <c r="I329" s="548"/>
      <c r="J329" s="548"/>
      <c r="K329" s="551"/>
      <c r="L329" s="551"/>
      <c r="M329" s="551">
        <v>2008</v>
      </c>
      <c r="N329" s="551"/>
      <c r="O329" s="1061" t="s">
        <v>315</v>
      </c>
      <c r="P329" s="551" t="s">
        <v>200</v>
      </c>
      <c r="Q329" s="552">
        <v>1</v>
      </c>
      <c r="R329" s="1054">
        <v>3550000</v>
      </c>
      <c r="S329" s="393"/>
      <c r="T329" s="1042">
        <v>3550000</v>
      </c>
      <c r="U329" s="1168">
        <f t="shared" si="6"/>
        <v>0</v>
      </c>
    </row>
    <row r="330" spans="1:21" s="367" customFormat="1" x14ac:dyDescent="0.25">
      <c r="A330" s="384"/>
      <c r="B330" s="604">
        <v>2</v>
      </c>
      <c r="C330" s="604">
        <v>8</v>
      </c>
      <c r="D330" s="604">
        <v>1</v>
      </c>
      <c r="E330" s="604">
        <v>1</v>
      </c>
      <c r="F330" s="604">
        <v>10</v>
      </c>
      <c r="G330" s="393"/>
      <c r="H330" s="1060" t="s">
        <v>562</v>
      </c>
      <c r="I330" s="548"/>
      <c r="J330" s="548"/>
      <c r="K330" s="551"/>
      <c r="L330" s="551"/>
      <c r="M330" s="551">
        <v>1999</v>
      </c>
      <c r="N330" s="551"/>
      <c r="O330" s="1061" t="s">
        <v>315</v>
      </c>
      <c r="P330" s="551" t="s">
        <v>200</v>
      </c>
      <c r="Q330" s="552">
        <v>1</v>
      </c>
      <c r="R330" s="1057">
        <v>20000</v>
      </c>
      <c r="S330" s="393"/>
      <c r="T330" s="1042">
        <v>20000</v>
      </c>
      <c r="U330" s="1168">
        <f t="shared" si="6"/>
        <v>0</v>
      </c>
    </row>
    <row r="331" spans="1:21" s="367" customFormat="1" x14ac:dyDescent="0.25">
      <c r="A331" s="384"/>
      <c r="B331" s="604">
        <v>2</v>
      </c>
      <c r="C331" s="604">
        <v>8</v>
      </c>
      <c r="D331" s="604">
        <v>1</v>
      </c>
      <c r="E331" s="604">
        <v>1</v>
      </c>
      <c r="F331" s="604">
        <v>10</v>
      </c>
      <c r="G331" s="393"/>
      <c r="H331" s="1060" t="s">
        <v>563</v>
      </c>
      <c r="I331" s="548"/>
      <c r="J331" s="548"/>
      <c r="K331" s="551" t="s">
        <v>344</v>
      </c>
      <c r="L331" s="551"/>
      <c r="M331" s="551">
        <v>2005</v>
      </c>
      <c r="N331" s="551"/>
      <c r="O331" s="1061" t="s">
        <v>315</v>
      </c>
      <c r="P331" s="551" t="s">
        <v>200</v>
      </c>
      <c r="Q331" s="552">
        <v>1</v>
      </c>
      <c r="R331" s="1057">
        <v>30000</v>
      </c>
      <c r="S331" s="393"/>
      <c r="T331" s="1042">
        <v>30000</v>
      </c>
      <c r="U331" s="1168">
        <f t="shared" si="6"/>
        <v>0</v>
      </c>
    </row>
    <row r="332" spans="1:21" s="367" customFormat="1" x14ac:dyDescent="0.25">
      <c r="A332" s="384"/>
      <c r="B332" s="604">
        <v>2</v>
      </c>
      <c r="C332" s="604">
        <v>8</v>
      </c>
      <c r="D332" s="604">
        <v>1</v>
      </c>
      <c r="E332" s="604"/>
      <c r="F332" s="604"/>
      <c r="G332" s="393"/>
      <c r="H332" s="1060" t="s">
        <v>564</v>
      </c>
      <c r="I332" s="548"/>
      <c r="J332" s="548"/>
      <c r="K332" s="551" t="s">
        <v>346</v>
      </c>
      <c r="L332" s="551"/>
      <c r="M332" s="551" t="s">
        <v>313</v>
      </c>
      <c r="N332" s="551"/>
      <c r="O332" s="1061" t="s">
        <v>315</v>
      </c>
      <c r="P332" s="551" t="s">
        <v>200</v>
      </c>
      <c r="Q332" s="552">
        <v>1</v>
      </c>
      <c r="R332" s="1054">
        <v>40000</v>
      </c>
      <c r="S332" s="393"/>
      <c r="T332" s="1042">
        <v>40000</v>
      </c>
      <c r="U332" s="1168">
        <f t="shared" si="6"/>
        <v>0</v>
      </c>
    </row>
    <row r="333" spans="1:21" s="367" customFormat="1" x14ac:dyDescent="0.25">
      <c r="A333" s="384"/>
      <c r="B333" s="604">
        <v>2</v>
      </c>
      <c r="C333" s="604">
        <v>8</v>
      </c>
      <c r="D333" s="604">
        <v>1</v>
      </c>
      <c r="E333" s="604"/>
      <c r="F333" s="604"/>
      <c r="G333" s="393"/>
      <c r="H333" s="1060" t="s">
        <v>565</v>
      </c>
      <c r="I333" s="548"/>
      <c r="J333" s="548"/>
      <c r="K333" s="551" t="s">
        <v>346</v>
      </c>
      <c r="L333" s="551"/>
      <c r="M333" s="551">
        <v>2005</v>
      </c>
      <c r="N333" s="551"/>
      <c r="O333" s="1061" t="s">
        <v>315</v>
      </c>
      <c r="P333" s="551" t="s">
        <v>200</v>
      </c>
      <c r="Q333" s="552">
        <v>1</v>
      </c>
      <c r="R333" s="1054">
        <v>150000</v>
      </c>
      <c r="S333" s="393"/>
      <c r="T333" s="1042">
        <v>150000</v>
      </c>
      <c r="U333" s="1168">
        <f t="shared" si="6"/>
        <v>0</v>
      </c>
    </row>
    <row r="334" spans="1:21" s="367" customFormat="1" x14ac:dyDescent="0.25">
      <c r="A334" s="384"/>
      <c r="B334" s="604">
        <v>2</v>
      </c>
      <c r="C334" s="604">
        <v>8</v>
      </c>
      <c r="D334" s="604">
        <v>1</v>
      </c>
      <c r="E334" s="604"/>
      <c r="F334" s="604"/>
      <c r="G334" s="393"/>
      <c r="H334" s="1060" t="s">
        <v>566</v>
      </c>
      <c r="I334" s="548"/>
      <c r="J334" s="548"/>
      <c r="K334" s="551" t="s">
        <v>344</v>
      </c>
      <c r="L334" s="551"/>
      <c r="M334" s="551">
        <v>2008</v>
      </c>
      <c r="N334" s="551"/>
      <c r="O334" s="1061" t="s">
        <v>315</v>
      </c>
      <c r="P334" s="551" t="s">
        <v>200</v>
      </c>
      <c r="Q334" s="552">
        <v>10</v>
      </c>
      <c r="R334" s="1054">
        <v>5700000</v>
      </c>
      <c r="S334" s="393"/>
      <c r="T334" s="1042">
        <v>5700000</v>
      </c>
      <c r="U334" s="1168">
        <f t="shared" si="6"/>
        <v>0</v>
      </c>
    </row>
    <row r="335" spans="1:21" s="367" customFormat="1" x14ac:dyDescent="0.25">
      <c r="A335" s="384"/>
      <c r="B335" s="604">
        <v>2</v>
      </c>
      <c r="C335" s="604">
        <v>8</v>
      </c>
      <c r="D335" s="604">
        <v>1</v>
      </c>
      <c r="E335" s="604"/>
      <c r="F335" s="604"/>
      <c r="G335" s="393"/>
      <c r="H335" s="1060" t="s">
        <v>567</v>
      </c>
      <c r="I335" s="548"/>
      <c r="J335" s="548"/>
      <c r="K335" s="551" t="s">
        <v>344</v>
      </c>
      <c r="L335" s="551"/>
      <c r="M335" s="551">
        <v>2008</v>
      </c>
      <c r="N335" s="551"/>
      <c r="O335" s="1061" t="s">
        <v>315</v>
      </c>
      <c r="P335" s="551" t="s">
        <v>200</v>
      </c>
      <c r="Q335" s="552">
        <v>2</v>
      </c>
      <c r="R335" s="1054">
        <v>125000</v>
      </c>
      <c r="S335" s="393"/>
      <c r="T335" s="1042">
        <v>125000</v>
      </c>
      <c r="U335" s="1168">
        <f t="shared" si="6"/>
        <v>0</v>
      </c>
    </row>
    <row r="336" spans="1:21" s="367" customFormat="1" x14ac:dyDescent="0.25">
      <c r="A336" s="384"/>
      <c r="B336" s="604">
        <v>2</v>
      </c>
      <c r="C336" s="604">
        <v>8</v>
      </c>
      <c r="D336" s="604">
        <v>1</v>
      </c>
      <c r="E336" s="604"/>
      <c r="F336" s="604"/>
      <c r="G336" s="393"/>
      <c r="H336" s="1060" t="s">
        <v>568</v>
      </c>
      <c r="I336" s="548"/>
      <c r="J336" s="548"/>
      <c r="K336" s="551" t="s">
        <v>376</v>
      </c>
      <c r="L336" s="551"/>
      <c r="M336" s="551">
        <v>2008</v>
      </c>
      <c r="N336" s="551"/>
      <c r="O336" s="1061" t="s">
        <v>315</v>
      </c>
      <c r="P336" s="551" t="s">
        <v>200</v>
      </c>
      <c r="Q336" s="552">
        <v>1</v>
      </c>
      <c r="R336" s="1054">
        <v>17000000</v>
      </c>
      <c r="S336" s="393"/>
      <c r="T336" s="1042">
        <v>17000000</v>
      </c>
      <c r="U336" s="1168">
        <f t="shared" si="6"/>
        <v>0</v>
      </c>
    </row>
    <row r="337" spans="1:21" s="367" customFormat="1" x14ac:dyDescent="0.25">
      <c r="A337" s="384"/>
      <c r="B337" s="604">
        <v>2</v>
      </c>
      <c r="C337" s="604">
        <v>8</v>
      </c>
      <c r="D337" s="604">
        <v>1</v>
      </c>
      <c r="E337" s="604"/>
      <c r="F337" s="604"/>
      <c r="G337" s="393"/>
      <c r="H337" s="1060" t="s">
        <v>48</v>
      </c>
      <c r="I337" s="548"/>
      <c r="J337" s="548"/>
      <c r="K337" s="551" t="s">
        <v>325</v>
      </c>
      <c r="L337" s="551"/>
      <c r="M337" s="551">
        <v>2006</v>
      </c>
      <c r="N337" s="551"/>
      <c r="O337" s="1061" t="s">
        <v>315</v>
      </c>
      <c r="P337" s="551" t="s">
        <v>200</v>
      </c>
      <c r="Q337" s="552">
        <v>1</v>
      </c>
      <c r="R337" s="1054">
        <v>11000000</v>
      </c>
      <c r="S337" s="393"/>
      <c r="T337" s="1042">
        <v>11000000</v>
      </c>
      <c r="U337" s="1168">
        <f t="shared" si="6"/>
        <v>0</v>
      </c>
    </row>
    <row r="338" spans="1:21" s="367" customFormat="1" x14ac:dyDescent="0.25">
      <c r="A338" s="384"/>
      <c r="B338" s="604">
        <v>2</v>
      </c>
      <c r="C338" s="604">
        <v>8</v>
      </c>
      <c r="D338" s="604">
        <v>1</v>
      </c>
      <c r="E338" s="604"/>
      <c r="F338" s="604"/>
      <c r="G338" s="393"/>
      <c r="H338" s="1060" t="s">
        <v>569</v>
      </c>
      <c r="I338" s="548"/>
      <c r="J338" s="548"/>
      <c r="K338" s="551" t="s">
        <v>420</v>
      </c>
      <c r="L338" s="551"/>
      <c r="M338" s="551">
        <v>1999</v>
      </c>
      <c r="N338" s="551"/>
      <c r="O338" s="1061" t="s">
        <v>315</v>
      </c>
      <c r="P338" s="551" t="s">
        <v>200</v>
      </c>
      <c r="Q338" s="552">
        <v>1</v>
      </c>
      <c r="R338" s="1054">
        <v>25000</v>
      </c>
      <c r="S338" s="393"/>
      <c r="T338" s="1042">
        <v>25000</v>
      </c>
      <c r="U338" s="1168">
        <f t="shared" si="6"/>
        <v>0</v>
      </c>
    </row>
    <row r="339" spans="1:21" s="367" customFormat="1" x14ac:dyDescent="0.25">
      <c r="A339" s="384"/>
      <c r="B339" s="604">
        <v>2</v>
      </c>
      <c r="C339" s="604">
        <v>8</v>
      </c>
      <c r="D339" s="604">
        <v>1</v>
      </c>
      <c r="E339" s="604"/>
      <c r="F339" s="604"/>
      <c r="G339" s="393"/>
      <c r="H339" s="1060" t="s">
        <v>570</v>
      </c>
      <c r="I339" s="548"/>
      <c r="J339" s="548"/>
      <c r="K339" s="551" t="s">
        <v>301</v>
      </c>
      <c r="L339" s="551"/>
      <c r="M339" s="551">
        <v>1990</v>
      </c>
      <c r="N339" s="551"/>
      <c r="O339" s="1061" t="s">
        <v>315</v>
      </c>
      <c r="P339" s="551" t="s">
        <v>200</v>
      </c>
      <c r="Q339" s="552">
        <v>1</v>
      </c>
      <c r="R339" s="1054">
        <v>10000</v>
      </c>
      <c r="S339" s="393"/>
      <c r="T339" s="1042">
        <v>10000</v>
      </c>
      <c r="U339" s="1168">
        <f t="shared" si="6"/>
        <v>0</v>
      </c>
    </row>
    <row r="340" spans="1:21" s="367" customFormat="1" x14ac:dyDescent="0.25">
      <c r="A340" s="384"/>
      <c r="B340" s="604">
        <v>2</v>
      </c>
      <c r="C340" s="604">
        <v>8</v>
      </c>
      <c r="D340" s="604">
        <v>1</v>
      </c>
      <c r="E340" s="604"/>
      <c r="F340" s="604"/>
      <c r="G340" s="393"/>
      <c r="H340" s="1060" t="s">
        <v>571</v>
      </c>
      <c r="I340" s="548"/>
      <c r="J340" s="548"/>
      <c r="K340" s="551" t="s">
        <v>572</v>
      </c>
      <c r="L340" s="551"/>
      <c r="M340" s="551">
        <v>1999</v>
      </c>
      <c r="N340" s="551"/>
      <c r="O340" s="1061" t="s">
        <v>315</v>
      </c>
      <c r="P340" s="551" t="s">
        <v>200</v>
      </c>
      <c r="Q340" s="552">
        <v>2</v>
      </c>
      <c r="R340" s="1054">
        <v>150000</v>
      </c>
      <c r="S340" s="393"/>
      <c r="T340" s="1042">
        <v>150000</v>
      </c>
      <c r="U340" s="1168">
        <f t="shared" si="6"/>
        <v>0</v>
      </c>
    </row>
    <row r="341" spans="1:21" s="367" customFormat="1" x14ac:dyDescent="0.25">
      <c r="A341" s="384"/>
      <c r="B341" s="604">
        <v>2</v>
      </c>
      <c r="C341" s="604">
        <v>8</v>
      </c>
      <c r="D341" s="604">
        <v>1</v>
      </c>
      <c r="E341" s="604"/>
      <c r="F341" s="604"/>
      <c r="G341" s="393"/>
      <c r="H341" s="1060" t="s">
        <v>573</v>
      </c>
      <c r="I341" s="548"/>
      <c r="J341" s="548"/>
      <c r="K341" s="551" t="s">
        <v>353</v>
      </c>
      <c r="L341" s="551"/>
      <c r="M341" s="551">
        <v>2006</v>
      </c>
      <c r="N341" s="551"/>
      <c r="O341" s="1061" t="s">
        <v>315</v>
      </c>
      <c r="P341" s="551" t="s">
        <v>200</v>
      </c>
      <c r="Q341" s="552">
        <v>1</v>
      </c>
      <c r="R341" s="1054">
        <v>45900000</v>
      </c>
      <c r="S341" s="393"/>
      <c r="T341" s="1042">
        <v>45900000</v>
      </c>
      <c r="U341" s="1168">
        <f t="shared" si="6"/>
        <v>0</v>
      </c>
    </row>
    <row r="342" spans="1:21" s="367" customFormat="1" x14ac:dyDescent="0.25">
      <c r="A342" s="384"/>
      <c r="B342" s="604">
        <v>2</v>
      </c>
      <c r="C342" s="604">
        <v>8</v>
      </c>
      <c r="D342" s="604">
        <v>1</v>
      </c>
      <c r="E342" s="604"/>
      <c r="F342" s="604"/>
      <c r="G342" s="393"/>
      <c r="H342" s="1060" t="s">
        <v>574</v>
      </c>
      <c r="I342" s="548"/>
      <c r="J342" s="548"/>
      <c r="K342" s="551" t="s">
        <v>575</v>
      </c>
      <c r="L342" s="551"/>
      <c r="M342" s="551">
        <v>2006</v>
      </c>
      <c r="N342" s="551"/>
      <c r="O342" s="1061" t="s">
        <v>315</v>
      </c>
      <c r="P342" s="551" t="s">
        <v>200</v>
      </c>
      <c r="Q342" s="552">
        <v>1</v>
      </c>
      <c r="R342" s="1054">
        <v>7100000</v>
      </c>
      <c r="S342" s="393"/>
      <c r="T342" s="1042">
        <v>7100000</v>
      </c>
      <c r="U342" s="1168">
        <f t="shared" si="6"/>
        <v>0</v>
      </c>
    </row>
    <row r="343" spans="1:21" s="367" customFormat="1" x14ac:dyDescent="0.25">
      <c r="A343" s="384"/>
      <c r="B343" s="604">
        <v>2</v>
      </c>
      <c r="C343" s="604">
        <v>8</v>
      </c>
      <c r="D343" s="604">
        <v>1</v>
      </c>
      <c r="E343" s="604"/>
      <c r="F343" s="604"/>
      <c r="G343" s="393"/>
      <c r="H343" s="1060" t="s">
        <v>576</v>
      </c>
      <c r="I343" s="548"/>
      <c r="J343" s="548"/>
      <c r="K343" s="551" t="s">
        <v>346</v>
      </c>
      <c r="L343" s="551"/>
      <c r="M343" s="551">
        <v>2006</v>
      </c>
      <c r="N343" s="551"/>
      <c r="O343" s="1061" t="s">
        <v>315</v>
      </c>
      <c r="P343" s="551" t="s">
        <v>200</v>
      </c>
      <c r="Q343" s="552">
        <v>1</v>
      </c>
      <c r="R343" s="1054">
        <v>2000000</v>
      </c>
      <c r="S343" s="393"/>
      <c r="T343" s="1042">
        <v>2000000</v>
      </c>
      <c r="U343" s="1168">
        <f t="shared" si="6"/>
        <v>0</v>
      </c>
    </row>
    <row r="344" spans="1:21" s="367" customFormat="1" x14ac:dyDescent="0.25">
      <c r="A344" s="384"/>
      <c r="B344" s="604">
        <v>2</v>
      </c>
      <c r="C344" s="604">
        <v>8</v>
      </c>
      <c r="D344" s="604">
        <v>1</v>
      </c>
      <c r="E344" s="604"/>
      <c r="F344" s="604"/>
      <c r="G344" s="393"/>
      <c r="H344" s="1060" t="s">
        <v>546</v>
      </c>
      <c r="I344" s="548"/>
      <c r="J344" s="548"/>
      <c r="K344" s="551" t="s">
        <v>353</v>
      </c>
      <c r="L344" s="551"/>
      <c r="M344" s="551">
        <v>1998</v>
      </c>
      <c r="N344" s="551"/>
      <c r="O344" s="1061" t="s">
        <v>315</v>
      </c>
      <c r="P344" s="551" t="s">
        <v>200</v>
      </c>
      <c r="Q344" s="552">
        <v>1</v>
      </c>
      <c r="R344" s="1057">
        <v>150000</v>
      </c>
      <c r="S344" s="393"/>
      <c r="T344" s="1042">
        <v>150000</v>
      </c>
      <c r="U344" s="1168">
        <f t="shared" si="6"/>
        <v>0</v>
      </c>
    </row>
    <row r="345" spans="1:21" s="367" customFormat="1" x14ac:dyDescent="0.25">
      <c r="A345" s="384"/>
      <c r="B345" s="604">
        <v>2</v>
      </c>
      <c r="C345" s="604">
        <v>8</v>
      </c>
      <c r="D345" s="604">
        <v>1</v>
      </c>
      <c r="E345" s="604"/>
      <c r="F345" s="604"/>
      <c r="G345" s="393"/>
      <c r="H345" s="1060" t="s">
        <v>577</v>
      </c>
      <c r="I345" s="548"/>
      <c r="J345" s="548"/>
      <c r="K345" s="551" t="s">
        <v>391</v>
      </c>
      <c r="L345" s="551"/>
      <c r="M345" s="551">
        <v>2006</v>
      </c>
      <c r="N345" s="551"/>
      <c r="O345" s="1061" t="s">
        <v>315</v>
      </c>
      <c r="P345" s="551" t="s">
        <v>200</v>
      </c>
      <c r="Q345" s="552"/>
      <c r="R345" s="1054"/>
      <c r="S345" s="393"/>
      <c r="T345" s="1042">
        <v>0</v>
      </c>
      <c r="U345" s="1168">
        <f t="shared" si="6"/>
        <v>0</v>
      </c>
    </row>
    <row r="346" spans="1:21" s="367" customFormat="1" x14ac:dyDescent="0.25">
      <c r="A346" s="384"/>
      <c r="B346" s="604">
        <v>2</v>
      </c>
      <c r="C346" s="604">
        <v>8</v>
      </c>
      <c r="D346" s="604">
        <v>1</v>
      </c>
      <c r="E346" s="604"/>
      <c r="F346" s="604"/>
      <c r="G346" s="393"/>
      <c r="H346" s="1060" t="s">
        <v>578</v>
      </c>
      <c r="I346" s="548"/>
      <c r="J346" s="548"/>
      <c r="K346" s="551" t="s">
        <v>391</v>
      </c>
      <c r="L346" s="551"/>
      <c r="M346" s="551">
        <v>2006</v>
      </c>
      <c r="N346" s="551"/>
      <c r="O346" s="1061" t="s">
        <v>315</v>
      </c>
      <c r="P346" s="551" t="s">
        <v>200</v>
      </c>
      <c r="Q346" s="552"/>
      <c r="R346" s="1054"/>
      <c r="S346" s="393"/>
      <c r="T346" s="1042">
        <v>0</v>
      </c>
      <c r="U346" s="1168">
        <f t="shared" si="6"/>
        <v>0</v>
      </c>
    </row>
    <row r="347" spans="1:21" s="367" customFormat="1" x14ac:dyDescent="0.25">
      <c r="A347" s="384"/>
      <c r="B347" s="604">
        <v>2</v>
      </c>
      <c r="C347" s="604">
        <v>8</v>
      </c>
      <c r="D347" s="604">
        <v>1</v>
      </c>
      <c r="E347" s="604"/>
      <c r="F347" s="604"/>
      <c r="G347" s="393"/>
      <c r="H347" s="1060" t="s">
        <v>579</v>
      </c>
      <c r="I347" s="548"/>
      <c r="J347" s="548"/>
      <c r="K347" s="551" t="s">
        <v>391</v>
      </c>
      <c r="L347" s="551"/>
      <c r="M347" s="551">
        <v>2006</v>
      </c>
      <c r="N347" s="551"/>
      <c r="O347" s="1061" t="s">
        <v>315</v>
      </c>
      <c r="P347" s="551" t="s">
        <v>200</v>
      </c>
      <c r="Q347" s="552"/>
      <c r="R347" s="1054"/>
      <c r="S347" s="393"/>
      <c r="T347" s="1042">
        <v>0</v>
      </c>
      <c r="U347" s="1168">
        <f t="shared" si="6"/>
        <v>0</v>
      </c>
    </row>
    <row r="348" spans="1:21" s="367" customFormat="1" x14ac:dyDescent="0.25">
      <c r="A348" s="384"/>
      <c r="B348" s="604">
        <v>2</v>
      </c>
      <c r="C348" s="604">
        <v>8</v>
      </c>
      <c r="D348" s="604">
        <v>1</v>
      </c>
      <c r="E348" s="604"/>
      <c r="F348" s="604"/>
      <c r="G348" s="393"/>
      <c r="H348" s="1060" t="s">
        <v>580</v>
      </c>
      <c r="I348" s="548"/>
      <c r="J348" s="548"/>
      <c r="K348" s="551" t="s">
        <v>391</v>
      </c>
      <c r="L348" s="551"/>
      <c r="M348" s="551">
        <v>2006</v>
      </c>
      <c r="N348" s="551"/>
      <c r="O348" s="1061" t="s">
        <v>315</v>
      </c>
      <c r="P348" s="551" t="s">
        <v>200</v>
      </c>
      <c r="Q348" s="552">
        <v>1</v>
      </c>
      <c r="R348" s="1054">
        <v>200000</v>
      </c>
      <c r="S348" s="393"/>
      <c r="T348" s="1042">
        <v>200000</v>
      </c>
      <c r="U348" s="1168">
        <f t="shared" si="6"/>
        <v>0</v>
      </c>
    </row>
    <row r="349" spans="1:21" s="367" customFormat="1" x14ac:dyDescent="0.25">
      <c r="A349" s="384"/>
      <c r="B349" s="604">
        <v>2</v>
      </c>
      <c r="C349" s="604">
        <v>8</v>
      </c>
      <c r="D349" s="604">
        <v>1</v>
      </c>
      <c r="E349" s="604"/>
      <c r="F349" s="604"/>
      <c r="G349" s="393"/>
      <c r="H349" s="1060" t="s">
        <v>581</v>
      </c>
      <c r="I349" s="548"/>
      <c r="J349" s="548"/>
      <c r="K349" s="551" t="s">
        <v>391</v>
      </c>
      <c r="L349" s="551"/>
      <c r="M349" s="551">
        <v>2006</v>
      </c>
      <c r="N349" s="551"/>
      <c r="O349" s="1061" t="s">
        <v>315</v>
      </c>
      <c r="P349" s="551" t="s">
        <v>200</v>
      </c>
      <c r="Q349" s="552">
        <v>1</v>
      </c>
      <c r="R349" s="1054">
        <v>3000000</v>
      </c>
      <c r="S349" s="393"/>
      <c r="T349" s="1042">
        <v>3000000</v>
      </c>
      <c r="U349" s="1168">
        <f t="shared" si="6"/>
        <v>0</v>
      </c>
    </row>
    <row r="350" spans="1:21" s="367" customFormat="1" x14ac:dyDescent="0.25">
      <c r="A350" s="384"/>
      <c r="B350" s="604">
        <v>2</v>
      </c>
      <c r="C350" s="604">
        <v>8</v>
      </c>
      <c r="D350" s="604">
        <v>1</v>
      </c>
      <c r="E350" s="604"/>
      <c r="F350" s="604"/>
      <c r="G350" s="393"/>
      <c r="H350" s="1060" t="s">
        <v>582</v>
      </c>
      <c r="I350" s="548"/>
      <c r="J350" s="548"/>
      <c r="K350" s="551" t="s">
        <v>572</v>
      </c>
      <c r="L350" s="551"/>
      <c r="M350" s="551">
        <v>2006</v>
      </c>
      <c r="N350" s="551"/>
      <c r="O350" s="1061" t="s">
        <v>315</v>
      </c>
      <c r="P350" s="551" t="s">
        <v>200</v>
      </c>
      <c r="Q350" s="552">
        <v>1</v>
      </c>
      <c r="R350" s="1054">
        <v>3000</v>
      </c>
      <c r="S350" s="393"/>
      <c r="T350" s="1042">
        <v>3000</v>
      </c>
      <c r="U350" s="1168">
        <f t="shared" si="6"/>
        <v>0</v>
      </c>
    </row>
    <row r="351" spans="1:21" s="367" customFormat="1" x14ac:dyDescent="0.25">
      <c r="A351" s="384"/>
      <c r="B351" s="604">
        <v>2</v>
      </c>
      <c r="C351" s="604">
        <v>8</v>
      </c>
      <c r="D351" s="604">
        <v>1</v>
      </c>
      <c r="E351" s="604"/>
      <c r="F351" s="604"/>
      <c r="G351" s="393"/>
      <c r="H351" s="1060" t="s">
        <v>55</v>
      </c>
      <c r="I351" s="548"/>
      <c r="J351" s="548"/>
      <c r="K351" s="551" t="s">
        <v>572</v>
      </c>
      <c r="L351" s="551"/>
      <c r="M351" s="551">
        <v>2006</v>
      </c>
      <c r="N351" s="551"/>
      <c r="O351" s="1061" t="s">
        <v>315</v>
      </c>
      <c r="P351" s="551" t="s">
        <v>200</v>
      </c>
      <c r="Q351" s="552">
        <v>1</v>
      </c>
      <c r="R351" s="1057">
        <v>600000</v>
      </c>
      <c r="S351" s="393"/>
      <c r="T351" s="1042">
        <v>600000</v>
      </c>
      <c r="U351" s="1168">
        <f t="shared" si="6"/>
        <v>0</v>
      </c>
    </row>
    <row r="352" spans="1:21" s="367" customFormat="1" x14ac:dyDescent="0.25">
      <c r="A352" s="384"/>
      <c r="B352" s="604">
        <v>2</v>
      </c>
      <c r="C352" s="604">
        <v>8</v>
      </c>
      <c r="D352" s="604">
        <v>1</v>
      </c>
      <c r="E352" s="604"/>
      <c r="F352" s="604"/>
      <c r="G352" s="393"/>
      <c r="H352" s="1060" t="s">
        <v>330</v>
      </c>
      <c r="I352" s="548"/>
      <c r="J352" s="548"/>
      <c r="K352" s="551" t="s">
        <v>370</v>
      </c>
      <c r="L352" s="551"/>
      <c r="M352" s="551">
        <v>2006</v>
      </c>
      <c r="N352" s="551"/>
      <c r="O352" s="1061" t="s">
        <v>315</v>
      </c>
      <c r="P352" s="551" t="s">
        <v>200</v>
      </c>
      <c r="Q352" s="552">
        <v>1</v>
      </c>
      <c r="R352" s="1054">
        <v>20000</v>
      </c>
      <c r="S352" s="393"/>
      <c r="T352" s="1042">
        <v>20000</v>
      </c>
      <c r="U352" s="1168">
        <f t="shared" si="6"/>
        <v>0</v>
      </c>
    </row>
    <row r="353" spans="1:21" s="367" customFormat="1" x14ac:dyDescent="0.25">
      <c r="A353" s="384"/>
      <c r="B353" s="604">
        <v>2</v>
      </c>
      <c r="C353" s="604">
        <v>8</v>
      </c>
      <c r="D353" s="604">
        <v>1</v>
      </c>
      <c r="E353" s="604"/>
      <c r="F353" s="604"/>
      <c r="G353" s="393"/>
      <c r="H353" s="1060" t="s">
        <v>583</v>
      </c>
      <c r="I353" s="548"/>
      <c r="J353" s="548"/>
      <c r="K353" s="551" t="s">
        <v>391</v>
      </c>
      <c r="L353" s="551"/>
      <c r="M353" s="551">
        <v>2007</v>
      </c>
      <c r="N353" s="551"/>
      <c r="O353" s="1061" t="s">
        <v>315</v>
      </c>
      <c r="P353" s="551" t="s">
        <v>200</v>
      </c>
      <c r="Q353" s="552">
        <v>1</v>
      </c>
      <c r="R353" s="1054">
        <v>1396500</v>
      </c>
      <c r="S353" s="393"/>
      <c r="T353" s="1042">
        <v>1396500</v>
      </c>
      <c r="U353" s="1168">
        <f t="shared" si="6"/>
        <v>0</v>
      </c>
    </row>
    <row r="354" spans="1:21" s="367" customFormat="1" x14ac:dyDescent="0.25">
      <c r="A354" s="384"/>
      <c r="B354" s="604">
        <v>2</v>
      </c>
      <c r="C354" s="604">
        <v>8</v>
      </c>
      <c r="D354" s="604">
        <v>1</v>
      </c>
      <c r="E354" s="604"/>
      <c r="F354" s="604"/>
      <c r="G354" s="393"/>
      <c r="H354" s="1060" t="s">
        <v>584</v>
      </c>
      <c r="I354" s="548"/>
      <c r="J354" s="548"/>
      <c r="K354" s="551" t="s">
        <v>551</v>
      </c>
      <c r="L354" s="551"/>
      <c r="M354" s="551">
        <v>2007</v>
      </c>
      <c r="N354" s="551"/>
      <c r="O354" s="1061" t="s">
        <v>315</v>
      </c>
      <c r="P354" s="551" t="s">
        <v>200</v>
      </c>
      <c r="Q354" s="552">
        <v>1</v>
      </c>
      <c r="R354" s="1054">
        <v>1163800</v>
      </c>
      <c r="S354" s="393"/>
      <c r="T354" s="1042">
        <v>1163800</v>
      </c>
      <c r="U354" s="1168">
        <f t="shared" si="6"/>
        <v>0</v>
      </c>
    </row>
    <row r="355" spans="1:21" s="367" customFormat="1" x14ac:dyDescent="0.25">
      <c r="A355" s="384"/>
      <c r="B355" s="604">
        <v>2</v>
      </c>
      <c r="C355" s="604">
        <v>8</v>
      </c>
      <c r="D355" s="604">
        <v>1</v>
      </c>
      <c r="E355" s="604"/>
      <c r="F355" s="604"/>
      <c r="G355" s="393"/>
      <c r="H355" s="1060" t="s">
        <v>585</v>
      </c>
      <c r="I355" s="548"/>
      <c r="J355" s="548"/>
      <c r="K355" s="551" t="s">
        <v>406</v>
      </c>
      <c r="L355" s="551"/>
      <c r="M355" s="551">
        <v>2000</v>
      </c>
      <c r="N355" s="551"/>
      <c r="O355" s="1061" t="s">
        <v>315</v>
      </c>
      <c r="P355" s="551" t="s">
        <v>200</v>
      </c>
      <c r="Q355" s="552">
        <v>1</v>
      </c>
      <c r="R355" s="1057">
        <v>200000</v>
      </c>
      <c r="S355" s="393"/>
      <c r="T355" s="1042">
        <v>200000</v>
      </c>
      <c r="U355" s="1168">
        <f t="shared" si="6"/>
        <v>0</v>
      </c>
    </row>
    <row r="356" spans="1:21" s="367" customFormat="1" x14ac:dyDescent="0.25">
      <c r="A356" s="384"/>
      <c r="B356" s="604"/>
      <c r="C356" s="604"/>
      <c r="D356" s="604"/>
      <c r="E356" s="604"/>
      <c r="F356" s="604"/>
      <c r="G356" s="393"/>
      <c r="H356" s="1060" t="s">
        <v>586</v>
      </c>
      <c r="I356" s="548"/>
      <c r="J356" s="548"/>
      <c r="K356" s="551"/>
      <c r="L356" s="551"/>
      <c r="M356" s="551">
        <v>2005</v>
      </c>
      <c r="N356" s="551"/>
      <c r="O356" s="1061"/>
      <c r="P356" s="551"/>
      <c r="Q356" s="552"/>
      <c r="R356" s="1054"/>
      <c r="S356" s="393"/>
      <c r="T356" s="1042">
        <v>0</v>
      </c>
      <c r="U356" s="1168">
        <f t="shared" si="6"/>
        <v>0</v>
      </c>
    </row>
    <row r="357" spans="1:21" s="367" customFormat="1" x14ac:dyDescent="0.25">
      <c r="A357" s="384"/>
      <c r="B357" s="604">
        <v>2</v>
      </c>
      <c r="C357" s="604">
        <v>8</v>
      </c>
      <c r="D357" s="604">
        <v>1</v>
      </c>
      <c r="E357" s="604"/>
      <c r="F357" s="604"/>
      <c r="G357" s="393"/>
      <c r="H357" s="1060" t="s">
        <v>51</v>
      </c>
      <c r="I357" s="548"/>
      <c r="J357" s="548"/>
      <c r="K357" s="551" t="s">
        <v>587</v>
      </c>
      <c r="L357" s="551"/>
      <c r="M357" s="551">
        <v>2005</v>
      </c>
      <c r="N357" s="551"/>
      <c r="O357" s="1061" t="s">
        <v>315</v>
      </c>
      <c r="P357" s="551" t="s">
        <v>200</v>
      </c>
      <c r="Q357" s="552">
        <v>5</v>
      </c>
      <c r="R357" s="1057">
        <v>300000</v>
      </c>
      <c r="S357" s="393"/>
      <c r="T357" s="1042">
        <v>300000</v>
      </c>
      <c r="U357" s="1168">
        <f t="shared" si="6"/>
        <v>0</v>
      </c>
    </row>
    <row r="358" spans="1:21" s="367" customFormat="1" x14ac:dyDescent="0.25">
      <c r="A358" s="384"/>
      <c r="B358" s="604">
        <v>2</v>
      </c>
      <c r="C358" s="604">
        <v>8</v>
      </c>
      <c r="D358" s="604">
        <v>1</v>
      </c>
      <c r="E358" s="604"/>
      <c r="F358" s="604"/>
      <c r="G358" s="393"/>
      <c r="H358" s="1060" t="s">
        <v>588</v>
      </c>
      <c r="I358" s="548"/>
      <c r="J358" s="548"/>
      <c r="K358" s="551" t="s">
        <v>391</v>
      </c>
      <c r="L358" s="551"/>
      <c r="M358" s="551">
        <v>2005</v>
      </c>
      <c r="N358" s="551"/>
      <c r="O358" s="1061" t="s">
        <v>315</v>
      </c>
      <c r="P358" s="551" t="s">
        <v>200</v>
      </c>
      <c r="Q358" s="552">
        <v>2</v>
      </c>
      <c r="R358" s="1057">
        <v>1000000</v>
      </c>
      <c r="S358" s="393"/>
      <c r="T358" s="1042">
        <v>1000000</v>
      </c>
      <c r="U358" s="1168">
        <f t="shared" si="6"/>
        <v>0</v>
      </c>
    </row>
    <row r="359" spans="1:21" s="367" customFormat="1" x14ac:dyDescent="0.25">
      <c r="A359" s="384"/>
      <c r="B359" s="604">
        <v>2</v>
      </c>
      <c r="C359" s="604">
        <v>8</v>
      </c>
      <c r="D359" s="604">
        <v>1</v>
      </c>
      <c r="E359" s="604">
        <v>1</v>
      </c>
      <c r="F359" s="604">
        <v>10</v>
      </c>
      <c r="G359" s="393"/>
      <c r="H359" s="1060" t="s">
        <v>50</v>
      </c>
      <c r="I359" s="548"/>
      <c r="J359" s="548"/>
      <c r="K359" s="551" t="s">
        <v>391</v>
      </c>
      <c r="L359" s="551"/>
      <c r="M359" s="551">
        <v>2005</v>
      </c>
      <c r="N359" s="551"/>
      <c r="O359" s="1061" t="s">
        <v>315</v>
      </c>
      <c r="P359" s="551" t="s">
        <v>200</v>
      </c>
      <c r="Q359" s="552">
        <v>1</v>
      </c>
      <c r="R359" s="1057">
        <v>100000</v>
      </c>
      <c r="S359" s="393"/>
      <c r="T359" s="1042">
        <v>100000</v>
      </c>
      <c r="U359" s="1168">
        <f t="shared" si="6"/>
        <v>0</v>
      </c>
    </row>
    <row r="360" spans="1:21" s="367" customFormat="1" x14ac:dyDescent="0.25">
      <c r="A360" s="384"/>
      <c r="B360" s="604">
        <v>2</v>
      </c>
      <c r="C360" s="604">
        <v>8</v>
      </c>
      <c r="D360" s="604">
        <v>1</v>
      </c>
      <c r="E360" s="604"/>
      <c r="F360" s="604"/>
      <c r="G360" s="393"/>
      <c r="H360" s="1060" t="s">
        <v>589</v>
      </c>
      <c r="I360" s="548"/>
      <c r="J360" s="548"/>
      <c r="K360" s="551" t="s">
        <v>344</v>
      </c>
      <c r="L360" s="551"/>
      <c r="M360" s="551">
        <v>2005</v>
      </c>
      <c r="N360" s="551"/>
      <c r="O360" s="1061" t="s">
        <v>315</v>
      </c>
      <c r="P360" s="551" t="s">
        <v>200</v>
      </c>
      <c r="Q360" s="552">
        <v>4</v>
      </c>
      <c r="R360" s="1054">
        <v>100000</v>
      </c>
      <c r="S360" s="393"/>
      <c r="T360" s="1042">
        <v>100000</v>
      </c>
      <c r="U360" s="1168">
        <f t="shared" si="6"/>
        <v>0</v>
      </c>
    </row>
    <row r="361" spans="1:21" s="367" customFormat="1" x14ac:dyDescent="0.25">
      <c r="A361" s="384"/>
      <c r="B361" s="604">
        <v>2</v>
      </c>
      <c r="C361" s="604">
        <v>8</v>
      </c>
      <c r="D361" s="604">
        <v>1</v>
      </c>
      <c r="E361" s="604"/>
      <c r="F361" s="604"/>
      <c r="G361" s="393"/>
      <c r="H361" s="1060" t="s">
        <v>521</v>
      </c>
      <c r="I361" s="548"/>
      <c r="J361" s="548"/>
      <c r="K361" s="551" t="s">
        <v>590</v>
      </c>
      <c r="L361" s="551"/>
      <c r="M361" s="551">
        <v>2007</v>
      </c>
      <c r="N361" s="551"/>
      <c r="O361" s="1061" t="s">
        <v>315</v>
      </c>
      <c r="P361" s="551" t="s">
        <v>200</v>
      </c>
      <c r="Q361" s="552">
        <v>1</v>
      </c>
      <c r="R361" s="1054">
        <v>25750000</v>
      </c>
      <c r="S361" s="393"/>
      <c r="T361" s="1042">
        <v>25750000</v>
      </c>
      <c r="U361" s="1168">
        <f t="shared" si="6"/>
        <v>0</v>
      </c>
    </row>
    <row r="362" spans="1:21" s="367" customFormat="1" x14ac:dyDescent="0.25">
      <c r="A362" s="384"/>
      <c r="B362" s="604">
        <v>2</v>
      </c>
      <c r="C362" s="604">
        <v>8</v>
      </c>
      <c r="D362" s="604">
        <v>1</v>
      </c>
      <c r="E362" s="604"/>
      <c r="F362" s="604"/>
      <c r="G362" s="393"/>
      <c r="H362" s="1060" t="s">
        <v>591</v>
      </c>
      <c r="I362" s="548"/>
      <c r="J362" s="548"/>
      <c r="K362" s="551"/>
      <c r="L362" s="551"/>
      <c r="M362" s="551">
        <v>2007</v>
      </c>
      <c r="N362" s="551"/>
      <c r="O362" s="1061" t="s">
        <v>315</v>
      </c>
      <c r="P362" s="551" t="s">
        <v>200</v>
      </c>
      <c r="Q362" s="552">
        <v>1</v>
      </c>
      <c r="R362" s="1057">
        <v>1650000</v>
      </c>
      <c r="S362" s="393"/>
      <c r="T362" s="1042">
        <v>1650000</v>
      </c>
      <c r="U362" s="1168">
        <f t="shared" si="6"/>
        <v>0</v>
      </c>
    </row>
    <row r="363" spans="1:21" s="367" customFormat="1" x14ac:dyDescent="0.25">
      <c r="A363" s="384"/>
      <c r="B363" s="604">
        <v>2</v>
      </c>
      <c r="C363" s="604">
        <v>8</v>
      </c>
      <c r="D363" s="604">
        <v>1</v>
      </c>
      <c r="E363" s="604">
        <v>11</v>
      </c>
      <c r="F363" s="604">
        <v>1</v>
      </c>
      <c r="G363" s="393"/>
      <c r="H363" s="1060" t="s">
        <v>592</v>
      </c>
      <c r="I363" s="548"/>
      <c r="J363" s="548"/>
      <c r="K363" s="551" t="s">
        <v>346</v>
      </c>
      <c r="L363" s="551"/>
      <c r="M363" s="551">
        <v>2007</v>
      </c>
      <c r="N363" s="551"/>
      <c r="O363" s="1061" t="s">
        <v>315</v>
      </c>
      <c r="P363" s="551" t="s">
        <v>200</v>
      </c>
      <c r="Q363" s="552">
        <v>1</v>
      </c>
      <c r="R363" s="1057">
        <v>1650000</v>
      </c>
      <c r="S363" s="393"/>
      <c r="T363" s="1042">
        <v>1650000</v>
      </c>
      <c r="U363" s="1168">
        <f t="shared" si="6"/>
        <v>0</v>
      </c>
    </row>
    <row r="364" spans="1:21" s="367" customFormat="1" x14ac:dyDescent="0.25">
      <c r="A364" s="384"/>
      <c r="B364" s="604">
        <v>2</v>
      </c>
      <c r="C364" s="604">
        <v>8</v>
      </c>
      <c r="D364" s="604">
        <v>1</v>
      </c>
      <c r="E364" s="604"/>
      <c r="F364" s="604"/>
      <c r="G364" s="393"/>
      <c r="H364" s="1060" t="s">
        <v>593</v>
      </c>
      <c r="I364" s="548"/>
      <c r="J364" s="548"/>
      <c r="K364" s="551" t="s">
        <v>590</v>
      </c>
      <c r="L364" s="551"/>
      <c r="M364" s="551">
        <v>2007</v>
      </c>
      <c r="N364" s="551"/>
      <c r="O364" s="1061" t="s">
        <v>315</v>
      </c>
      <c r="P364" s="551" t="s">
        <v>200</v>
      </c>
      <c r="Q364" s="552">
        <v>1</v>
      </c>
      <c r="R364" s="1057">
        <v>250000</v>
      </c>
      <c r="S364" s="393"/>
      <c r="T364" s="1042">
        <v>250000</v>
      </c>
      <c r="U364" s="1168">
        <f t="shared" si="6"/>
        <v>0</v>
      </c>
    </row>
    <row r="365" spans="1:21" s="367" customFormat="1" x14ac:dyDescent="0.25">
      <c r="A365" s="384"/>
      <c r="B365" s="604">
        <v>2</v>
      </c>
      <c r="C365" s="604">
        <v>8</v>
      </c>
      <c r="D365" s="604">
        <v>1</v>
      </c>
      <c r="E365" s="604"/>
      <c r="F365" s="604"/>
      <c r="G365" s="393"/>
      <c r="H365" s="1060" t="s">
        <v>594</v>
      </c>
      <c r="I365" s="548"/>
      <c r="J365" s="548"/>
      <c r="K365" s="551" t="s">
        <v>590</v>
      </c>
      <c r="L365" s="551"/>
      <c r="M365" s="551">
        <v>2007</v>
      </c>
      <c r="N365" s="551"/>
      <c r="O365" s="1061" t="s">
        <v>315</v>
      </c>
      <c r="P365" s="551" t="s">
        <v>200</v>
      </c>
      <c r="Q365" s="552">
        <v>1</v>
      </c>
      <c r="R365" s="1054">
        <v>120000</v>
      </c>
      <c r="S365" s="393"/>
      <c r="T365" s="1042">
        <v>120000</v>
      </c>
      <c r="U365" s="1168">
        <f t="shared" si="6"/>
        <v>0</v>
      </c>
    </row>
    <row r="366" spans="1:21" s="367" customFormat="1" x14ac:dyDescent="0.25">
      <c r="A366" s="384"/>
      <c r="B366" s="604">
        <v>2</v>
      </c>
      <c r="C366" s="604">
        <v>8</v>
      </c>
      <c r="D366" s="604">
        <v>1</v>
      </c>
      <c r="E366" s="604"/>
      <c r="F366" s="604"/>
      <c r="G366" s="393"/>
      <c r="H366" s="1060" t="s">
        <v>56</v>
      </c>
      <c r="I366" s="548"/>
      <c r="J366" s="548"/>
      <c r="K366" s="551"/>
      <c r="L366" s="551"/>
      <c r="M366" s="551">
        <v>2007</v>
      </c>
      <c r="N366" s="551"/>
      <c r="O366" s="1061" t="s">
        <v>315</v>
      </c>
      <c r="P366" s="551" t="s">
        <v>200</v>
      </c>
      <c r="Q366" s="552">
        <v>1</v>
      </c>
      <c r="R366" s="1054">
        <v>650000</v>
      </c>
      <c r="S366" s="393"/>
      <c r="T366" s="1042">
        <v>650000</v>
      </c>
      <c r="U366" s="1168">
        <f t="shared" si="6"/>
        <v>0</v>
      </c>
    </row>
    <row r="367" spans="1:21" s="367" customFormat="1" x14ac:dyDescent="0.25">
      <c r="A367" s="384"/>
      <c r="B367" s="604">
        <v>2</v>
      </c>
      <c r="C367" s="604">
        <v>8</v>
      </c>
      <c r="D367" s="604">
        <v>1</v>
      </c>
      <c r="E367" s="604"/>
      <c r="F367" s="604"/>
      <c r="G367" s="393"/>
      <c r="H367" s="1060" t="s">
        <v>595</v>
      </c>
      <c r="I367" s="548"/>
      <c r="J367" s="548"/>
      <c r="K367" s="551"/>
      <c r="L367" s="551"/>
      <c r="M367" s="551">
        <v>2007</v>
      </c>
      <c r="N367" s="551"/>
      <c r="O367" s="1061" t="s">
        <v>315</v>
      </c>
      <c r="P367" s="551" t="s">
        <v>200</v>
      </c>
      <c r="Q367" s="552">
        <v>1</v>
      </c>
      <c r="R367" s="1054">
        <v>9325000</v>
      </c>
      <c r="S367" s="393"/>
      <c r="T367" s="1042">
        <v>9325000</v>
      </c>
      <c r="U367" s="1168">
        <f t="shared" si="6"/>
        <v>0</v>
      </c>
    </row>
    <row r="368" spans="1:21" s="367" customFormat="1" x14ac:dyDescent="0.25">
      <c r="A368" s="384"/>
      <c r="B368" s="604">
        <v>2</v>
      </c>
      <c r="C368" s="604">
        <v>8</v>
      </c>
      <c r="D368" s="604">
        <v>1</v>
      </c>
      <c r="E368" s="604"/>
      <c r="F368" s="604"/>
      <c r="G368" s="393"/>
      <c r="H368" s="1060" t="s">
        <v>596</v>
      </c>
      <c r="I368" s="548"/>
      <c r="J368" s="548"/>
      <c r="K368" s="551" t="s">
        <v>353</v>
      </c>
      <c r="L368" s="551"/>
      <c r="M368" s="551">
        <v>2008</v>
      </c>
      <c r="N368" s="551"/>
      <c r="O368" s="1061" t="s">
        <v>315</v>
      </c>
      <c r="P368" s="551" t="s">
        <v>200</v>
      </c>
      <c r="Q368" s="552">
        <v>1</v>
      </c>
      <c r="R368" s="1054">
        <v>4700000</v>
      </c>
      <c r="S368" s="393"/>
      <c r="T368" s="1042">
        <v>4700000</v>
      </c>
      <c r="U368" s="1168">
        <f t="shared" si="6"/>
        <v>0</v>
      </c>
    </row>
    <row r="369" spans="1:21" s="367" customFormat="1" x14ac:dyDescent="0.25">
      <c r="A369" s="384"/>
      <c r="B369" s="604">
        <v>2</v>
      </c>
      <c r="C369" s="604">
        <v>8</v>
      </c>
      <c r="D369" s="604">
        <v>1</v>
      </c>
      <c r="E369" s="604"/>
      <c r="F369" s="604"/>
      <c r="G369" s="393"/>
      <c r="H369" s="1060" t="s">
        <v>596</v>
      </c>
      <c r="I369" s="548"/>
      <c r="J369" s="548"/>
      <c r="K369" s="551"/>
      <c r="L369" s="551"/>
      <c r="M369" s="551">
        <v>2007</v>
      </c>
      <c r="N369" s="551"/>
      <c r="O369" s="1061" t="s">
        <v>315</v>
      </c>
      <c r="P369" s="551" t="s">
        <v>200</v>
      </c>
      <c r="Q369" s="552">
        <v>1</v>
      </c>
      <c r="R369" s="1054">
        <v>500000</v>
      </c>
      <c r="S369" s="393"/>
      <c r="T369" s="1042">
        <v>500000</v>
      </c>
      <c r="U369" s="1168">
        <f t="shared" si="6"/>
        <v>0</v>
      </c>
    </row>
    <row r="370" spans="1:21" s="367" customFormat="1" x14ac:dyDescent="0.25">
      <c r="A370" s="384"/>
      <c r="B370" s="604">
        <v>2</v>
      </c>
      <c r="C370" s="604">
        <v>8</v>
      </c>
      <c r="D370" s="604">
        <v>1</v>
      </c>
      <c r="E370" s="604"/>
      <c r="F370" s="604"/>
      <c r="G370" s="393"/>
      <c r="H370" s="1060" t="s">
        <v>597</v>
      </c>
      <c r="I370" s="548"/>
      <c r="J370" s="548"/>
      <c r="K370" s="551" t="s">
        <v>353</v>
      </c>
      <c r="L370" s="551"/>
      <c r="M370" s="551">
        <v>2006</v>
      </c>
      <c r="N370" s="551"/>
      <c r="O370" s="1061" t="s">
        <v>315</v>
      </c>
      <c r="P370" s="551" t="s">
        <v>200</v>
      </c>
      <c r="Q370" s="552">
        <v>5</v>
      </c>
      <c r="R370" s="1054">
        <v>1601000</v>
      </c>
      <c r="S370" s="393"/>
      <c r="T370" s="1042">
        <v>1601000</v>
      </c>
      <c r="U370" s="1168">
        <f t="shared" si="6"/>
        <v>0</v>
      </c>
    </row>
    <row r="371" spans="1:21" s="367" customFormat="1" x14ac:dyDescent="0.25">
      <c r="A371" s="384"/>
      <c r="B371" s="604">
        <v>2</v>
      </c>
      <c r="C371" s="604">
        <v>8</v>
      </c>
      <c r="D371" s="604">
        <v>1</v>
      </c>
      <c r="E371" s="604">
        <v>11</v>
      </c>
      <c r="F371" s="604">
        <v>1</v>
      </c>
      <c r="G371" s="393"/>
      <c r="H371" s="1060" t="s">
        <v>598</v>
      </c>
      <c r="I371" s="548"/>
      <c r="J371" s="548"/>
      <c r="K371" s="551" t="s">
        <v>599</v>
      </c>
      <c r="L371" s="551"/>
      <c r="M371" s="551">
        <v>2011</v>
      </c>
      <c r="N371" s="551"/>
      <c r="O371" s="1061" t="s">
        <v>315</v>
      </c>
      <c r="P371" s="551" t="s">
        <v>200</v>
      </c>
      <c r="Q371" s="552">
        <v>1</v>
      </c>
      <c r="R371" s="1054">
        <v>963600</v>
      </c>
      <c r="S371" s="393"/>
      <c r="T371" s="1042">
        <v>963600</v>
      </c>
      <c r="U371" s="1168">
        <f t="shared" si="6"/>
        <v>0</v>
      </c>
    </row>
    <row r="372" spans="1:21" s="367" customFormat="1" x14ac:dyDescent="0.25">
      <c r="A372" s="384"/>
      <c r="B372" s="604">
        <v>2</v>
      </c>
      <c r="C372" s="604">
        <v>8</v>
      </c>
      <c r="D372" s="604">
        <v>1</v>
      </c>
      <c r="E372" s="604">
        <v>11</v>
      </c>
      <c r="F372" s="604">
        <v>1</v>
      </c>
      <c r="G372" s="393"/>
      <c r="H372" s="1060" t="s">
        <v>598</v>
      </c>
      <c r="I372" s="548"/>
      <c r="J372" s="548"/>
      <c r="K372" s="551" t="s">
        <v>599</v>
      </c>
      <c r="L372" s="551"/>
      <c r="M372" s="551">
        <v>2011</v>
      </c>
      <c r="N372" s="551"/>
      <c r="O372" s="1061" t="s">
        <v>315</v>
      </c>
      <c r="P372" s="551" t="s">
        <v>200</v>
      </c>
      <c r="Q372" s="552">
        <v>2</v>
      </c>
      <c r="R372" s="1054">
        <v>4906000</v>
      </c>
      <c r="S372" s="393"/>
      <c r="T372" s="1042">
        <v>4906000</v>
      </c>
      <c r="U372" s="1168">
        <f t="shared" si="6"/>
        <v>0</v>
      </c>
    </row>
    <row r="373" spans="1:21" s="367" customFormat="1" x14ac:dyDescent="0.25">
      <c r="A373" s="384"/>
      <c r="B373" s="604">
        <v>2</v>
      </c>
      <c r="C373" s="604">
        <v>8</v>
      </c>
      <c r="D373" s="604">
        <v>1</v>
      </c>
      <c r="E373" s="604">
        <v>11</v>
      </c>
      <c r="F373" s="604">
        <v>1</v>
      </c>
      <c r="G373" s="393"/>
      <c r="H373" s="1060" t="s">
        <v>600</v>
      </c>
      <c r="I373" s="548"/>
      <c r="J373" s="548"/>
      <c r="K373" s="551" t="s">
        <v>599</v>
      </c>
      <c r="L373" s="551"/>
      <c r="M373" s="551">
        <v>2011</v>
      </c>
      <c r="N373" s="551"/>
      <c r="O373" s="1061" t="s">
        <v>315</v>
      </c>
      <c r="P373" s="551" t="s">
        <v>200</v>
      </c>
      <c r="Q373" s="552">
        <v>2</v>
      </c>
      <c r="R373" s="1057">
        <v>7760500</v>
      </c>
      <c r="S373" s="393"/>
      <c r="T373" s="1042">
        <v>7760500</v>
      </c>
      <c r="U373" s="1168">
        <f t="shared" si="6"/>
        <v>0</v>
      </c>
    </row>
    <row r="374" spans="1:21" s="367" customFormat="1" x14ac:dyDescent="0.25">
      <c r="A374" s="384"/>
      <c r="B374" s="604">
        <v>2</v>
      </c>
      <c r="C374" s="604">
        <v>8</v>
      </c>
      <c r="D374" s="604">
        <v>1</v>
      </c>
      <c r="E374" s="604">
        <v>11</v>
      </c>
      <c r="F374" s="604">
        <v>1</v>
      </c>
      <c r="G374" s="393"/>
      <c r="H374" s="1060" t="s">
        <v>600</v>
      </c>
      <c r="I374" s="548"/>
      <c r="J374" s="548"/>
      <c r="K374" s="551" t="s">
        <v>599</v>
      </c>
      <c r="L374" s="551"/>
      <c r="M374" s="551">
        <v>2011</v>
      </c>
      <c r="N374" s="551"/>
      <c r="O374" s="1061" t="s">
        <v>315</v>
      </c>
      <c r="P374" s="551" t="s">
        <v>200</v>
      </c>
      <c r="Q374" s="552">
        <v>1</v>
      </c>
      <c r="R374" s="1057">
        <v>4427500</v>
      </c>
      <c r="S374" s="393"/>
      <c r="T374" s="1042">
        <v>4427500</v>
      </c>
      <c r="U374" s="1168">
        <f t="shared" si="6"/>
        <v>0</v>
      </c>
    </row>
    <row r="375" spans="1:21" s="367" customFormat="1" x14ac:dyDescent="0.25">
      <c r="A375" s="384"/>
      <c r="B375" s="604">
        <v>2</v>
      </c>
      <c r="C375" s="604">
        <v>8</v>
      </c>
      <c r="D375" s="604">
        <v>1</v>
      </c>
      <c r="E375" s="604">
        <v>11</v>
      </c>
      <c r="F375" s="604">
        <v>1</v>
      </c>
      <c r="G375" s="393"/>
      <c r="H375" s="1060" t="s">
        <v>601</v>
      </c>
      <c r="I375" s="548"/>
      <c r="J375" s="548"/>
      <c r="K375" s="551" t="s">
        <v>599</v>
      </c>
      <c r="L375" s="551"/>
      <c r="M375" s="551">
        <v>2011</v>
      </c>
      <c r="N375" s="551"/>
      <c r="O375" s="1061" t="s">
        <v>315</v>
      </c>
      <c r="P375" s="551" t="s">
        <v>200</v>
      </c>
      <c r="Q375" s="552">
        <v>2</v>
      </c>
      <c r="R375" s="1057">
        <v>9780840</v>
      </c>
      <c r="S375" s="393"/>
      <c r="T375" s="1042">
        <v>9780840</v>
      </c>
      <c r="U375" s="1168">
        <f t="shared" si="6"/>
        <v>0</v>
      </c>
    </row>
    <row r="376" spans="1:21" s="367" customFormat="1" x14ac:dyDescent="0.25">
      <c r="A376" s="384"/>
      <c r="B376" s="604">
        <v>2</v>
      </c>
      <c r="C376" s="604">
        <v>8</v>
      </c>
      <c r="D376" s="604">
        <v>1</v>
      </c>
      <c r="E376" s="604"/>
      <c r="F376" s="604"/>
      <c r="G376" s="393"/>
      <c r="H376" s="1060" t="s">
        <v>602</v>
      </c>
      <c r="I376" s="548"/>
      <c r="J376" s="548"/>
      <c r="K376" s="551" t="s">
        <v>551</v>
      </c>
      <c r="L376" s="551"/>
      <c r="M376" s="551">
        <v>2008</v>
      </c>
      <c r="N376" s="551"/>
      <c r="O376" s="1061" t="s">
        <v>315</v>
      </c>
      <c r="P376" s="551" t="s">
        <v>200</v>
      </c>
      <c r="Q376" s="552">
        <v>1</v>
      </c>
      <c r="R376" s="1057">
        <v>19800000</v>
      </c>
      <c r="S376" s="393"/>
      <c r="T376" s="1042">
        <v>19800000</v>
      </c>
      <c r="U376" s="1168">
        <f t="shared" si="6"/>
        <v>0</v>
      </c>
    </row>
    <row r="377" spans="1:21" s="367" customFormat="1" x14ac:dyDescent="0.25">
      <c r="A377" s="384"/>
      <c r="B377" s="604">
        <v>2</v>
      </c>
      <c r="C377" s="604">
        <v>8</v>
      </c>
      <c r="D377" s="604">
        <v>1</v>
      </c>
      <c r="E377" s="604"/>
      <c r="F377" s="604"/>
      <c r="G377" s="393"/>
      <c r="H377" s="1060" t="s">
        <v>603</v>
      </c>
      <c r="I377" s="548"/>
      <c r="J377" s="548"/>
      <c r="K377" s="551"/>
      <c r="L377" s="551"/>
      <c r="M377" s="551">
        <v>2009</v>
      </c>
      <c r="N377" s="551"/>
      <c r="O377" s="1061" t="s">
        <v>315</v>
      </c>
      <c r="P377" s="551" t="s">
        <v>200</v>
      </c>
      <c r="Q377" s="552">
        <v>2</v>
      </c>
      <c r="R377" s="1054">
        <v>924000</v>
      </c>
      <c r="S377" s="393"/>
      <c r="T377" s="1042">
        <v>924000</v>
      </c>
      <c r="U377" s="1168">
        <f t="shared" si="6"/>
        <v>0</v>
      </c>
    </row>
    <row r="378" spans="1:21" s="367" customFormat="1" x14ac:dyDescent="0.25">
      <c r="A378" s="384"/>
      <c r="B378" s="604">
        <v>2</v>
      </c>
      <c r="C378" s="604">
        <v>8</v>
      </c>
      <c r="D378" s="604">
        <v>1</v>
      </c>
      <c r="E378" s="604">
        <v>1</v>
      </c>
      <c r="F378" s="604">
        <v>10</v>
      </c>
      <c r="G378" s="393"/>
      <c r="H378" s="1060" t="s">
        <v>604</v>
      </c>
      <c r="I378" s="548"/>
      <c r="J378" s="548"/>
      <c r="K378" s="551"/>
      <c r="L378" s="551"/>
      <c r="M378" s="551">
        <v>2005</v>
      </c>
      <c r="N378" s="551"/>
      <c r="O378" s="1061" t="s">
        <v>315</v>
      </c>
      <c r="P378" s="551" t="s">
        <v>200</v>
      </c>
      <c r="Q378" s="552">
        <v>2</v>
      </c>
      <c r="R378" s="1057">
        <v>200000</v>
      </c>
      <c r="S378" s="393"/>
      <c r="T378" s="1042">
        <v>200000</v>
      </c>
      <c r="U378" s="1168">
        <f t="shared" si="6"/>
        <v>0</v>
      </c>
    </row>
    <row r="379" spans="1:21" s="367" customFormat="1" x14ac:dyDescent="0.25">
      <c r="A379" s="384"/>
      <c r="B379" s="604">
        <v>2</v>
      </c>
      <c r="C379" s="604">
        <v>8</v>
      </c>
      <c r="D379" s="604">
        <v>1</v>
      </c>
      <c r="E379" s="604">
        <v>1</v>
      </c>
      <c r="F379" s="604">
        <v>10</v>
      </c>
      <c r="G379" s="393"/>
      <c r="H379" s="1060" t="s">
        <v>50</v>
      </c>
      <c r="I379" s="548"/>
      <c r="J379" s="548"/>
      <c r="K379" s="551"/>
      <c r="L379" s="551"/>
      <c r="M379" s="551">
        <v>2008</v>
      </c>
      <c r="N379" s="551"/>
      <c r="O379" s="1061" t="s">
        <v>315</v>
      </c>
      <c r="P379" s="551" t="s">
        <v>200</v>
      </c>
      <c r="Q379" s="552">
        <v>3</v>
      </c>
      <c r="R379" s="1057">
        <v>240000</v>
      </c>
      <c r="S379" s="393"/>
      <c r="T379" s="1042">
        <v>240000</v>
      </c>
      <c r="U379" s="1168">
        <f t="shared" si="6"/>
        <v>0</v>
      </c>
    </row>
    <row r="380" spans="1:21" s="367" customFormat="1" x14ac:dyDescent="0.25">
      <c r="A380" s="384"/>
      <c r="B380" s="604">
        <v>2</v>
      </c>
      <c r="C380" s="604">
        <v>8</v>
      </c>
      <c r="D380" s="604">
        <v>1</v>
      </c>
      <c r="E380" s="604"/>
      <c r="F380" s="604"/>
      <c r="G380" s="393"/>
      <c r="H380" s="1060" t="s">
        <v>605</v>
      </c>
      <c r="I380" s="548"/>
      <c r="J380" s="548"/>
      <c r="K380" s="551"/>
      <c r="L380" s="551"/>
      <c r="M380" s="551">
        <v>2008</v>
      </c>
      <c r="N380" s="551"/>
      <c r="O380" s="1061" t="s">
        <v>315</v>
      </c>
      <c r="P380" s="551" t="s">
        <v>200</v>
      </c>
      <c r="Q380" s="552">
        <v>3</v>
      </c>
      <c r="R380" s="1057">
        <v>75000</v>
      </c>
      <c r="S380" s="393"/>
      <c r="T380" s="1042">
        <v>75000</v>
      </c>
      <c r="U380" s="1168">
        <f t="shared" ref="U380:U405" si="7">R380-T380</f>
        <v>0</v>
      </c>
    </row>
    <row r="381" spans="1:21" s="367" customFormat="1" x14ac:dyDescent="0.25">
      <c r="A381" s="384"/>
      <c r="B381" s="604">
        <v>2</v>
      </c>
      <c r="C381" s="604">
        <v>8</v>
      </c>
      <c r="D381" s="604">
        <v>1</v>
      </c>
      <c r="E381" s="604"/>
      <c r="F381" s="604"/>
      <c r="G381" s="393"/>
      <c r="H381" s="1060" t="s">
        <v>606</v>
      </c>
      <c r="I381" s="548"/>
      <c r="J381" s="548"/>
      <c r="K381" s="551"/>
      <c r="L381" s="551"/>
      <c r="M381" s="551">
        <v>2006</v>
      </c>
      <c r="N381" s="551"/>
      <c r="O381" s="1061" t="s">
        <v>315</v>
      </c>
      <c r="P381" s="551" t="s">
        <v>200</v>
      </c>
      <c r="Q381" s="552">
        <v>5</v>
      </c>
      <c r="R381" s="1054">
        <v>1500000</v>
      </c>
      <c r="S381" s="393"/>
      <c r="T381" s="1042">
        <v>1500000</v>
      </c>
      <c r="U381" s="1168">
        <f t="shared" si="7"/>
        <v>0</v>
      </c>
    </row>
    <row r="382" spans="1:21" s="367" customFormat="1" x14ac:dyDescent="0.25">
      <c r="A382" s="384"/>
      <c r="B382" s="604">
        <v>2</v>
      </c>
      <c r="C382" s="604">
        <v>8</v>
      </c>
      <c r="D382" s="604">
        <v>1</v>
      </c>
      <c r="E382" s="604">
        <v>1</v>
      </c>
      <c r="F382" s="604">
        <v>10</v>
      </c>
      <c r="G382" s="393"/>
      <c r="H382" s="1060" t="s">
        <v>51</v>
      </c>
      <c r="I382" s="548"/>
      <c r="J382" s="548"/>
      <c r="K382" s="551"/>
      <c r="L382" s="551"/>
      <c r="M382" s="551">
        <v>2008</v>
      </c>
      <c r="N382" s="551"/>
      <c r="O382" s="1061" t="s">
        <v>315</v>
      </c>
      <c r="P382" s="551" t="s">
        <v>200</v>
      </c>
      <c r="Q382" s="552">
        <v>9</v>
      </c>
      <c r="R382" s="1057">
        <v>2970000</v>
      </c>
      <c r="S382" s="393"/>
      <c r="T382" s="1042">
        <v>2970000</v>
      </c>
      <c r="U382" s="1168">
        <f t="shared" si="7"/>
        <v>0</v>
      </c>
    </row>
    <row r="383" spans="1:21" s="367" customFormat="1" x14ac:dyDescent="0.25">
      <c r="A383" s="384"/>
      <c r="B383" s="604">
        <v>2</v>
      </c>
      <c r="C383" s="604">
        <v>8</v>
      </c>
      <c r="D383" s="604">
        <v>1</v>
      </c>
      <c r="E383" s="604"/>
      <c r="F383" s="604"/>
      <c r="G383" s="393"/>
      <c r="H383" s="1060" t="s">
        <v>607</v>
      </c>
      <c r="I383" s="548"/>
      <c r="J383" s="548"/>
      <c r="K383" s="551"/>
      <c r="L383" s="551"/>
      <c r="M383" s="551">
        <v>2008</v>
      </c>
      <c r="N383" s="551"/>
      <c r="O383" s="1061" t="s">
        <v>315</v>
      </c>
      <c r="P383" s="551" t="s">
        <v>200</v>
      </c>
      <c r="Q383" s="552">
        <v>2</v>
      </c>
      <c r="R383" s="1054">
        <v>1000000</v>
      </c>
      <c r="S383" s="393"/>
      <c r="T383" s="1042">
        <v>1000000</v>
      </c>
      <c r="U383" s="1168">
        <f t="shared" si="7"/>
        <v>0</v>
      </c>
    </row>
    <row r="384" spans="1:21" s="367" customFormat="1" x14ac:dyDescent="0.25">
      <c r="A384" s="384"/>
      <c r="B384" s="604">
        <v>2</v>
      </c>
      <c r="C384" s="604">
        <v>8</v>
      </c>
      <c r="D384" s="604">
        <v>1</v>
      </c>
      <c r="E384" s="604"/>
      <c r="F384" s="604"/>
      <c r="G384" s="393"/>
      <c r="H384" s="1060" t="s">
        <v>608</v>
      </c>
      <c r="I384" s="548"/>
      <c r="J384" s="548"/>
      <c r="K384" s="551"/>
      <c r="L384" s="551"/>
      <c r="M384" s="551">
        <v>2008</v>
      </c>
      <c r="N384" s="551"/>
      <c r="O384" s="1061" t="s">
        <v>315</v>
      </c>
      <c r="P384" s="551" t="s">
        <v>200</v>
      </c>
      <c r="Q384" s="552"/>
      <c r="R384" s="1054"/>
      <c r="S384" s="393"/>
      <c r="T384" s="1042">
        <v>0</v>
      </c>
      <c r="U384" s="1168">
        <f t="shared" si="7"/>
        <v>0</v>
      </c>
    </row>
    <row r="385" spans="1:21" s="367" customFormat="1" x14ac:dyDescent="0.25">
      <c r="A385" s="384"/>
      <c r="B385" s="604">
        <v>2</v>
      </c>
      <c r="C385" s="604">
        <v>8</v>
      </c>
      <c r="D385" s="604">
        <v>1</v>
      </c>
      <c r="E385" s="604"/>
      <c r="F385" s="604"/>
      <c r="G385" s="393"/>
      <c r="H385" s="1060" t="s">
        <v>609</v>
      </c>
      <c r="I385" s="548"/>
      <c r="J385" s="548"/>
      <c r="K385" s="551"/>
      <c r="L385" s="551"/>
      <c r="M385" s="551">
        <v>2008</v>
      </c>
      <c r="N385" s="551"/>
      <c r="O385" s="1061" t="s">
        <v>315</v>
      </c>
      <c r="P385" s="551" t="s">
        <v>200</v>
      </c>
      <c r="Q385" s="552"/>
      <c r="R385" s="1054"/>
      <c r="S385" s="393"/>
      <c r="T385" s="1042">
        <v>0</v>
      </c>
      <c r="U385" s="1168">
        <f t="shared" si="7"/>
        <v>0</v>
      </c>
    </row>
    <row r="386" spans="1:21" s="367" customFormat="1" x14ac:dyDescent="0.25">
      <c r="A386" s="384"/>
      <c r="B386" s="604">
        <v>2</v>
      </c>
      <c r="C386" s="604">
        <v>8</v>
      </c>
      <c r="D386" s="604">
        <v>1</v>
      </c>
      <c r="E386" s="604">
        <v>1</v>
      </c>
      <c r="F386" s="604">
        <v>10</v>
      </c>
      <c r="G386" s="393"/>
      <c r="H386" s="1060" t="s">
        <v>51</v>
      </c>
      <c r="I386" s="548"/>
      <c r="J386" s="548"/>
      <c r="K386" s="551"/>
      <c r="L386" s="551"/>
      <c r="M386" s="551">
        <v>2012</v>
      </c>
      <c r="N386" s="551"/>
      <c r="O386" s="1061" t="s">
        <v>315</v>
      </c>
      <c r="P386" s="551" t="s">
        <v>200</v>
      </c>
      <c r="Q386" s="552"/>
      <c r="R386" s="1054"/>
      <c r="S386" s="393"/>
      <c r="T386" s="1042">
        <v>0</v>
      </c>
      <c r="U386" s="1168">
        <f t="shared" si="7"/>
        <v>0</v>
      </c>
    </row>
    <row r="387" spans="1:21" s="367" customFormat="1" x14ac:dyDescent="0.25">
      <c r="A387" s="384"/>
      <c r="B387" s="604">
        <v>2</v>
      </c>
      <c r="C387" s="604">
        <v>8</v>
      </c>
      <c r="D387" s="604">
        <v>1</v>
      </c>
      <c r="E387" s="604">
        <v>2</v>
      </c>
      <c r="F387" s="604">
        <v>6</v>
      </c>
      <c r="G387" s="393"/>
      <c r="H387" s="1060" t="s">
        <v>610</v>
      </c>
      <c r="I387" s="548"/>
      <c r="J387" s="548"/>
      <c r="K387" s="551" t="s">
        <v>590</v>
      </c>
      <c r="L387" s="551"/>
      <c r="M387" s="551">
        <v>2005</v>
      </c>
      <c r="N387" s="551"/>
      <c r="O387" s="1061" t="s">
        <v>315</v>
      </c>
      <c r="P387" s="551" t="s">
        <v>200</v>
      </c>
      <c r="Q387" s="552">
        <v>1</v>
      </c>
      <c r="R387" s="1054">
        <v>3070300</v>
      </c>
      <c r="S387" s="393"/>
      <c r="T387" s="1042">
        <v>3070300</v>
      </c>
      <c r="U387" s="1168">
        <f t="shared" si="7"/>
        <v>0</v>
      </c>
    </row>
    <row r="388" spans="1:21" s="367" customFormat="1" x14ac:dyDescent="0.25">
      <c r="A388" s="384"/>
      <c r="B388" s="604">
        <v>2</v>
      </c>
      <c r="C388" s="604">
        <v>8</v>
      </c>
      <c r="D388" s="604">
        <v>1</v>
      </c>
      <c r="E388" s="604">
        <v>2</v>
      </c>
      <c r="F388" s="604">
        <v>6</v>
      </c>
      <c r="G388" s="393"/>
      <c r="H388" s="1060" t="s">
        <v>611</v>
      </c>
      <c r="I388" s="548"/>
      <c r="J388" s="548"/>
      <c r="K388" s="551" t="s">
        <v>551</v>
      </c>
      <c r="L388" s="551"/>
      <c r="M388" s="551">
        <v>2007</v>
      </c>
      <c r="N388" s="551"/>
      <c r="O388" s="1061" t="s">
        <v>315</v>
      </c>
      <c r="P388" s="551" t="s">
        <v>303</v>
      </c>
      <c r="Q388" s="552">
        <v>1</v>
      </c>
      <c r="R388" s="1054">
        <v>510000</v>
      </c>
      <c r="S388" s="393"/>
      <c r="T388" s="1042">
        <v>510000</v>
      </c>
      <c r="U388" s="1168">
        <f t="shared" si="7"/>
        <v>0</v>
      </c>
    </row>
    <row r="389" spans="1:21" s="367" customFormat="1" x14ac:dyDescent="0.25">
      <c r="A389" s="620"/>
      <c r="B389" s="564">
        <v>2</v>
      </c>
      <c r="C389" s="564">
        <v>8</v>
      </c>
      <c r="D389" s="564">
        <v>1</v>
      </c>
      <c r="E389" s="564">
        <v>1</v>
      </c>
      <c r="F389" s="564">
        <v>6</v>
      </c>
      <c r="G389" s="393"/>
      <c r="H389" s="1062" t="s">
        <v>612</v>
      </c>
      <c r="I389" s="548"/>
      <c r="J389" s="548"/>
      <c r="K389" s="1063"/>
      <c r="L389" s="1064"/>
      <c r="M389" s="1063">
        <v>2014</v>
      </c>
      <c r="N389" s="1065"/>
      <c r="O389" s="1066" t="s">
        <v>315</v>
      </c>
      <c r="P389" s="1065" t="s">
        <v>200</v>
      </c>
      <c r="Q389" s="1067">
        <v>7</v>
      </c>
      <c r="R389" s="1068">
        <v>350000</v>
      </c>
      <c r="S389" s="393"/>
      <c r="T389" s="1042">
        <v>350000</v>
      </c>
      <c r="U389" s="1168">
        <f t="shared" si="7"/>
        <v>0</v>
      </c>
    </row>
    <row r="390" spans="1:21" s="367" customFormat="1" x14ac:dyDescent="0.25">
      <c r="A390" s="620"/>
      <c r="B390" s="564">
        <v>2</v>
      </c>
      <c r="C390" s="564">
        <v>8</v>
      </c>
      <c r="D390" s="564">
        <v>1</v>
      </c>
      <c r="E390" s="564">
        <v>12</v>
      </c>
      <c r="F390" s="564">
        <v>68</v>
      </c>
      <c r="G390" s="393"/>
      <c r="H390" s="1062" t="s">
        <v>613</v>
      </c>
      <c r="I390" s="548"/>
      <c r="J390" s="548"/>
      <c r="K390" s="1063"/>
      <c r="L390" s="1064"/>
      <c r="M390" s="1063">
        <v>2014</v>
      </c>
      <c r="N390" s="1065"/>
      <c r="O390" s="1066" t="s">
        <v>315</v>
      </c>
      <c r="P390" s="1065" t="s">
        <v>200</v>
      </c>
      <c r="Q390" s="1067">
        <v>1</v>
      </c>
      <c r="R390" s="1068">
        <v>25000000</v>
      </c>
      <c r="S390" s="393"/>
      <c r="T390" s="1042">
        <v>25000000</v>
      </c>
      <c r="U390" s="1168">
        <f t="shared" si="7"/>
        <v>0</v>
      </c>
    </row>
    <row r="391" spans="1:21" s="367" customFormat="1" x14ac:dyDescent="0.25">
      <c r="A391" s="620"/>
      <c r="B391" s="564">
        <v>2</v>
      </c>
      <c r="C391" s="564">
        <v>8</v>
      </c>
      <c r="D391" s="564">
        <v>1</v>
      </c>
      <c r="E391" s="564">
        <v>1</v>
      </c>
      <c r="F391" s="564">
        <v>6</v>
      </c>
      <c r="G391" s="393"/>
      <c r="H391" s="1062" t="s">
        <v>614</v>
      </c>
      <c r="I391" s="548"/>
      <c r="J391" s="548"/>
      <c r="K391" s="1063"/>
      <c r="L391" s="1064"/>
      <c r="M391" s="1063">
        <v>2014</v>
      </c>
      <c r="N391" s="1065"/>
      <c r="O391" s="1066" t="s">
        <v>315</v>
      </c>
      <c r="P391" s="1065" t="s">
        <v>200</v>
      </c>
      <c r="Q391" s="1067">
        <v>1</v>
      </c>
      <c r="R391" s="1068">
        <v>2000000</v>
      </c>
      <c r="S391" s="393"/>
      <c r="T391" s="1042">
        <v>2000000</v>
      </c>
      <c r="U391" s="1168">
        <f t="shared" si="7"/>
        <v>0</v>
      </c>
    </row>
    <row r="392" spans="1:21" s="367" customFormat="1" x14ac:dyDescent="0.25">
      <c r="A392" s="620"/>
      <c r="B392" s="564">
        <v>2</v>
      </c>
      <c r="C392" s="564">
        <v>8</v>
      </c>
      <c r="D392" s="564">
        <v>1</v>
      </c>
      <c r="E392" s="564">
        <v>1</v>
      </c>
      <c r="F392" s="564">
        <v>4</v>
      </c>
      <c r="G392" s="393"/>
      <c r="H392" s="1062" t="s">
        <v>615</v>
      </c>
      <c r="I392" s="548"/>
      <c r="J392" s="548"/>
      <c r="K392" s="1063"/>
      <c r="L392" s="1064"/>
      <c r="M392" s="1063">
        <v>2014</v>
      </c>
      <c r="N392" s="1065"/>
      <c r="O392" s="1066" t="s">
        <v>315</v>
      </c>
      <c r="P392" s="1065" t="s">
        <v>200</v>
      </c>
      <c r="Q392" s="1067">
        <v>1</v>
      </c>
      <c r="R392" s="1068">
        <v>1000000</v>
      </c>
      <c r="S392" s="393"/>
      <c r="T392" s="1042">
        <v>1000000</v>
      </c>
      <c r="U392" s="1168">
        <f t="shared" si="7"/>
        <v>0</v>
      </c>
    </row>
    <row r="393" spans="1:21" s="367" customFormat="1" x14ac:dyDescent="0.25">
      <c r="A393" s="620"/>
      <c r="B393" s="564">
        <v>2</v>
      </c>
      <c r="C393" s="564">
        <v>8</v>
      </c>
      <c r="D393" s="564">
        <v>1</v>
      </c>
      <c r="E393" s="564">
        <v>12</v>
      </c>
      <c r="F393" s="564">
        <v>68</v>
      </c>
      <c r="G393" s="393"/>
      <c r="H393" s="1062" t="s">
        <v>616</v>
      </c>
      <c r="I393" s="548"/>
      <c r="J393" s="548"/>
      <c r="K393" s="1063"/>
      <c r="L393" s="1064"/>
      <c r="M393" s="1063">
        <v>2014</v>
      </c>
      <c r="N393" s="1065"/>
      <c r="O393" s="1066" t="s">
        <v>315</v>
      </c>
      <c r="P393" s="1065" t="s">
        <v>200</v>
      </c>
      <c r="Q393" s="1067">
        <v>1</v>
      </c>
      <c r="R393" s="1068">
        <v>2000000</v>
      </c>
      <c r="S393" s="393"/>
      <c r="T393" s="1042">
        <v>2000000</v>
      </c>
      <c r="U393" s="1168">
        <f t="shared" si="7"/>
        <v>0</v>
      </c>
    </row>
    <row r="394" spans="1:21" s="367" customFormat="1" x14ac:dyDescent="0.25">
      <c r="A394" s="620"/>
      <c r="B394" s="564">
        <v>2</v>
      </c>
      <c r="C394" s="564">
        <v>8</v>
      </c>
      <c r="D394" s="564">
        <v>1</v>
      </c>
      <c r="E394" s="564">
        <v>12</v>
      </c>
      <c r="F394" s="564">
        <v>68</v>
      </c>
      <c r="G394" s="393"/>
      <c r="H394" s="1062" t="s">
        <v>617</v>
      </c>
      <c r="I394" s="548"/>
      <c r="J394" s="548"/>
      <c r="K394" s="1063"/>
      <c r="L394" s="1064"/>
      <c r="M394" s="1063">
        <v>2014</v>
      </c>
      <c r="N394" s="1065"/>
      <c r="O394" s="1066" t="s">
        <v>315</v>
      </c>
      <c r="P394" s="1065" t="s">
        <v>200</v>
      </c>
      <c r="Q394" s="1067">
        <v>1</v>
      </c>
      <c r="R394" s="1068">
        <v>2000000</v>
      </c>
      <c r="S394" s="393"/>
      <c r="T394" s="1042">
        <v>2000000</v>
      </c>
      <c r="U394" s="1168">
        <f t="shared" si="7"/>
        <v>0</v>
      </c>
    </row>
    <row r="395" spans="1:21" s="367" customFormat="1" x14ac:dyDescent="0.25">
      <c r="A395" s="620"/>
      <c r="B395" s="564">
        <v>2</v>
      </c>
      <c r="C395" s="564">
        <v>8</v>
      </c>
      <c r="D395" s="564">
        <v>1</v>
      </c>
      <c r="E395" s="564">
        <v>1</v>
      </c>
      <c r="F395" s="564">
        <v>75</v>
      </c>
      <c r="G395" s="393"/>
      <c r="H395" s="1062" t="s">
        <v>618</v>
      </c>
      <c r="I395" s="548"/>
      <c r="J395" s="548"/>
      <c r="K395" s="1063"/>
      <c r="L395" s="1064"/>
      <c r="M395" s="1063">
        <v>2014</v>
      </c>
      <c r="N395" s="1065"/>
      <c r="O395" s="1066" t="s">
        <v>315</v>
      </c>
      <c r="P395" s="1065" t="s">
        <v>200</v>
      </c>
      <c r="Q395" s="1067">
        <v>1</v>
      </c>
      <c r="R395" s="1068">
        <v>1000000</v>
      </c>
      <c r="S395" s="393"/>
      <c r="T395" s="1042">
        <v>1000000</v>
      </c>
      <c r="U395" s="1168">
        <f t="shared" si="7"/>
        <v>0</v>
      </c>
    </row>
    <row r="396" spans="1:21" s="367" customFormat="1" x14ac:dyDescent="0.25">
      <c r="A396" s="620"/>
      <c r="B396" s="564">
        <v>2</v>
      </c>
      <c r="C396" s="564">
        <v>8</v>
      </c>
      <c r="D396" s="564">
        <v>1</v>
      </c>
      <c r="E396" s="564">
        <v>12</v>
      </c>
      <c r="F396" s="564">
        <v>68</v>
      </c>
      <c r="G396" s="393"/>
      <c r="H396" s="1062" t="s">
        <v>619</v>
      </c>
      <c r="I396" s="548"/>
      <c r="J396" s="548"/>
      <c r="K396" s="1063"/>
      <c r="L396" s="1064"/>
      <c r="M396" s="1063">
        <v>2014</v>
      </c>
      <c r="N396" s="1065"/>
      <c r="O396" s="1066" t="s">
        <v>315</v>
      </c>
      <c r="P396" s="1065" t="s">
        <v>200</v>
      </c>
      <c r="Q396" s="1067">
        <v>1</v>
      </c>
      <c r="R396" s="1068">
        <v>1500000</v>
      </c>
      <c r="S396" s="393"/>
      <c r="T396" s="1042">
        <v>1500000</v>
      </c>
      <c r="U396" s="1168">
        <f t="shared" si="7"/>
        <v>0</v>
      </c>
    </row>
    <row r="397" spans="1:21" s="367" customFormat="1" x14ac:dyDescent="0.25">
      <c r="A397" s="620"/>
      <c r="B397" s="564">
        <v>2</v>
      </c>
      <c r="C397" s="564">
        <v>8</v>
      </c>
      <c r="D397" s="564">
        <v>1</v>
      </c>
      <c r="E397" s="564">
        <v>12</v>
      </c>
      <c r="F397" s="564">
        <v>68</v>
      </c>
      <c r="G397" s="393"/>
      <c r="H397" s="1062" t="s">
        <v>597</v>
      </c>
      <c r="I397" s="548"/>
      <c r="J397" s="548"/>
      <c r="K397" s="1063"/>
      <c r="L397" s="1064"/>
      <c r="M397" s="1063">
        <v>2014</v>
      </c>
      <c r="N397" s="1065"/>
      <c r="O397" s="1066" t="s">
        <v>315</v>
      </c>
      <c r="P397" s="1065" t="s">
        <v>200</v>
      </c>
      <c r="Q397" s="1067">
        <v>6</v>
      </c>
      <c r="R397" s="1069">
        <v>18000000</v>
      </c>
      <c r="S397" s="393"/>
      <c r="T397" s="1042">
        <v>18000000</v>
      </c>
      <c r="U397" s="1168">
        <f t="shared" si="7"/>
        <v>0</v>
      </c>
    </row>
    <row r="398" spans="1:21" s="367" customFormat="1" x14ac:dyDescent="0.25">
      <c r="A398" s="620"/>
      <c r="B398" s="564">
        <v>2</v>
      </c>
      <c r="C398" s="564">
        <v>8</v>
      </c>
      <c r="D398" s="564">
        <v>1</v>
      </c>
      <c r="E398" s="564">
        <v>12</v>
      </c>
      <c r="F398" s="564">
        <v>68</v>
      </c>
      <c r="G398" s="393"/>
      <c r="H398" s="1062" t="s">
        <v>620</v>
      </c>
      <c r="I398" s="548"/>
      <c r="J398" s="548"/>
      <c r="K398" s="1063"/>
      <c r="L398" s="1064"/>
      <c r="M398" s="1063">
        <v>2014</v>
      </c>
      <c r="N398" s="1065"/>
      <c r="O398" s="1066" t="s">
        <v>315</v>
      </c>
      <c r="P398" s="1065" t="s">
        <v>200</v>
      </c>
      <c r="Q398" s="1067">
        <v>5</v>
      </c>
      <c r="R398" s="1069">
        <v>5000000</v>
      </c>
      <c r="S398" s="393"/>
      <c r="T398" s="1042">
        <v>5000000</v>
      </c>
      <c r="U398" s="1168">
        <f t="shared" si="7"/>
        <v>0</v>
      </c>
    </row>
    <row r="399" spans="1:21" s="367" customFormat="1" x14ac:dyDescent="0.25">
      <c r="A399" s="620"/>
      <c r="B399" s="564">
        <v>2</v>
      </c>
      <c r="C399" s="564">
        <v>8</v>
      </c>
      <c r="D399" s="564">
        <v>1</v>
      </c>
      <c r="E399" s="564">
        <v>12</v>
      </c>
      <c r="F399" s="564">
        <v>68</v>
      </c>
      <c r="G399" s="393"/>
      <c r="H399" s="1062" t="s">
        <v>621</v>
      </c>
      <c r="I399" s="548"/>
      <c r="J399" s="548"/>
      <c r="K399" s="1063"/>
      <c r="L399" s="1064"/>
      <c r="M399" s="1063">
        <v>2014</v>
      </c>
      <c r="N399" s="1065"/>
      <c r="O399" s="1066" t="s">
        <v>315</v>
      </c>
      <c r="P399" s="1065" t="s">
        <v>200</v>
      </c>
      <c r="Q399" s="1067">
        <v>1</v>
      </c>
      <c r="R399" s="1068">
        <v>1200000</v>
      </c>
      <c r="S399" s="393"/>
      <c r="T399" s="1042">
        <v>1200000</v>
      </c>
      <c r="U399" s="1168">
        <f t="shared" si="7"/>
        <v>0</v>
      </c>
    </row>
    <row r="400" spans="1:21" s="367" customFormat="1" x14ac:dyDescent="0.25">
      <c r="A400" s="620"/>
      <c r="B400" s="564">
        <v>2</v>
      </c>
      <c r="C400" s="564">
        <v>8</v>
      </c>
      <c r="D400" s="564">
        <v>1</v>
      </c>
      <c r="E400" s="564">
        <v>12</v>
      </c>
      <c r="F400" s="564">
        <v>68</v>
      </c>
      <c r="G400" s="393"/>
      <c r="H400" s="1062" t="s">
        <v>622</v>
      </c>
      <c r="I400" s="548"/>
      <c r="J400" s="548"/>
      <c r="K400" s="1063"/>
      <c r="L400" s="1064"/>
      <c r="M400" s="1063">
        <v>2014</v>
      </c>
      <c r="N400" s="1065"/>
      <c r="O400" s="1066" t="s">
        <v>315</v>
      </c>
      <c r="P400" s="1065" t="s">
        <v>200</v>
      </c>
      <c r="Q400" s="1067">
        <v>1</v>
      </c>
      <c r="R400" s="1068">
        <v>2000000</v>
      </c>
      <c r="S400" s="393"/>
      <c r="T400" s="1042">
        <v>2000000</v>
      </c>
      <c r="U400" s="1168">
        <f t="shared" si="7"/>
        <v>0</v>
      </c>
    </row>
    <row r="401" spans="1:27" s="367" customFormat="1" x14ac:dyDescent="0.25">
      <c r="A401" s="620"/>
      <c r="B401" s="564">
        <v>2</v>
      </c>
      <c r="C401" s="564">
        <v>8</v>
      </c>
      <c r="D401" s="564">
        <v>1</v>
      </c>
      <c r="E401" s="564">
        <v>12</v>
      </c>
      <c r="F401" s="564">
        <v>68</v>
      </c>
      <c r="G401" s="393"/>
      <c r="H401" s="1062" t="s">
        <v>623</v>
      </c>
      <c r="I401" s="548"/>
      <c r="J401" s="548"/>
      <c r="K401" s="1063"/>
      <c r="L401" s="1064"/>
      <c r="M401" s="1063">
        <v>2014</v>
      </c>
      <c r="N401" s="1065"/>
      <c r="O401" s="1066" t="s">
        <v>315</v>
      </c>
      <c r="P401" s="1065" t="s">
        <v>200</v>
      </c>
      <c r="Q401" s="1067">
        <v>10</v>
      </c>
      <c r="R401" s="1069">
        <v>20000000</v>
      </c>
      <c r="S401" s="393"/>
      <c r="T401" s="1042">
        <v>20000000</v>
      </c>
      <c r="U401" s="1168">
        <f t="shared" si="7"/>
        <v>0</v>
      </c>
    </row>
    <row r="402" spans="1:27" s="367" customFormat="1" x14ac:dyDescent="0.25">
      <c r="A402" s="620"/>
      <c r="B402" s="564">
        <v>2</v>
      </c>
      <c r="C402" s="564">
        <v>8</v>
      </c>
      <c r="D402" s="564">
        <v>1</v>
      </c>
      <c r="E402" s="564">
        <v>12</v>
      </c>
      <c r="F402" s="564">
        <v>68</v>
      </c>
      <c r="G402" s="393"/>
      <c r="H402" s="1062" t="s">
        <v>624</v>
      </c>
      <c r="I402" s="548"/>
      <c r="J402" s="548"/>
      <c r="K402" s="1063"/>
      <c r="L402" s="1064"/>
      <c r="M402" s="1063">
        <v>2014</v>
      </c>
      <c r="N402" s="1065"/>
      <c r="O402" s="1066" t="s">
        <v>315</v>
      </c>
      <c r="P402" s="1065" t="s">
        <v>200</v>
      </c>
      <c r="Q402" s="1067">
        <v>7</v>
      </c>
      <c r="R402" s="1069">
        <v>29400000</v>
      </c>
      <c r="S402" s="393"/>
      <c r="T402" s="1042">
        <v>29400000</v>
      </c>
      <c r="U402" s="1168">
        <f t="shared" si="7"/>
        <v>0</v>
      </c>
    </row>
    <row r="403" spans="1:27" s="540" customFormat="1" x14ac:dyDescent="0.25">
      <c r="A403" s="630"/>
      <c r="B403" s="529"/>
      <c r="C403" s="529"/>
      <c r="D403" s="529"/>
      <c r="E403" s="529"/>
      <c r="F403" s="529"/>
      <c r="G403" s="530"/>
      <c r="H403" s="1062" t="s">
        <v>625</v>
      </c>
      <c r="I403" s="548"/>
      <c r="J403" s="548"/>
      <c r="K403" s="1063"/>
      <c r="L403" s="532" t="s">
        <v>454</v>
      </c>
      <c r="M403" s="1063">
        <v>2015</v>
      </c>
      <c r="N403" s="1065"/>
      <c r="O403" s="1066" t="s">
        <v>315</v>
      </c>
      <c r="P403" s="1065" t="s">
        <v>200</v>
      </c>
      <c r="Q403" s="1067">
        <v>8</v>
      </c>
      <c r="R403" s="1068">
        <v>1100000</v>
      </c>
      <c r="S403" s="530"/>
      <c r="T403" s="1042">
        <v>1100000</v>
      </c>
      <c r="U403" s="1168">
        <f t="shared" si="7"/>
        <v>0</v>
      </c>
    </row>
    <row r="404" spans="1:27" s="540" customFormat="1" x14ac:dyDescent="0.25">
      <c r="A404" s="630"/>
      <c r="B404" s="529"/>
      <c r="C404" s="529"/>
      <c r="D404" s="529"/>
      <c r="E404" s="529"/>
      <c r="F404" s="529"/>
      <c r="G404" s="530"/>
      <c r="H404" s="1062" t="s">
        <v>626</v>
      </c>
      <c r="I404" s="548"/>
      <c r="J404" s="548"/>
      <c r="K404" s="1063"/>
      <c r="L404" s="532" t="s">
        <v>454</v>
      </c>
      <c r="M404" s="1063">
        <v>2015</v>
      </c>
      <c r="N404" s="1065"/>
      <c r="O404" s="1066" t="s">
        <v>315</v>
      </c>
      <c r="P404" s="1065" t="s">
        <v>200</v>
      </c>
      <c r="Q404" s="1067">
        <v>11</v>
      </c>
      <c r="R404" s="1069">
        <v>160000</v>
      </c>
      <c r="S404" s="530"/>
      <c r="T404" s="1042">
        <v>160000</v>
      </c>
      <c r="U404" s="1168">
        <f t="shared" si="7"/>
        <v>0</v>
      </c>
    </row>
    <row r="405" spans="1:27" s="540" customFormat="1" x14ac:dyDescent="0.25">
      <c r="A405" s="630"/>
      <c r="B405" s="529"/>
      <c r="C405" s="529"/>
      <c r="D405" s="529"/>
      <c r="E405" s="529"/>
      <c r="F405" s="529"/>
      <c r="G405" s="530"/>
      <c r="H405" s="1062" t="s">
        <v>627</v>
      </c>
      <c r="I405" s="548"/>
      <c r="J405" s="548"/>
      <c r="K405" s="1063"/>
      <c r="L405" s="532" t="s">
        <v>454</v>
      </c>
      <c r="M405" s="1063">
        <v>2015</v>
      </c>
      <c r="N405" s="1065"/>
      <c r="O405" s="1066" t="s">
        <v>315</v>
      </c>
      <c r="P405" s="1065" t="s">
        <v>200</v>
      </c>
      <c r="Q405" s="1067">
        <v>1</v>
      </c>
      <c r="R405" s="1068">
        <v>1733400</v>
      </c>
      <c r="S405" s="530"/>
      <c r="T405" s="1042">
        <v>1733000</v>
      </c>
      <c r="U405" s="1168">
        <f t="shared" si="7"/>
        <v>400</v>
      </c>
    </row>
    <row r="406" spans="1:27" s="540" customFormat="1" x14ac:dyDescent="0.25">
      <c r="A406" s="630"/>
      <c r="B406" s="529">
        <v>2</v>
      </c>
      <c r="C406" s="529">
        <v>8</v>
      </c>
      <c r="D406" s="529">
        <v>1</v>
      </c>
      <c r="E406" s="529">
        <v>12</v>
      </c>
      <c r="F406" s="529">
        <v>68</v>
      </c>
      <c r="G406" s="530"/>
      <c r="H406" s="1062" t="s">
        <v>548</v>
      </c>
      <c r="I406" s="548"/>
      <c r="J406" s="548"/>
      <c r="K406" s="1063"/>
      <c r="L406" s="532" t="s">
        <v>454</v>
      </c>
      <c r="M406" s="1063">
        <v>2015</v>
      </c>
      <c r="N406" s="1065"/>
      <c r="O406" s="1066" t="s">
        <v>315</v>
      </c>
      <c r="P406" s="1065" t="s">
        <v>200</v>
      </c>
      <c r="Q406" s="1067">
        <v>3</v>
      </c>
      <c r="R406" s="1069">
        <v>750000</v>
      </c>
      <c r="S406" s="530"/>
      <c r="T406" s="1042">
        <v>750000</v>
      </c>
      <c r="U406" s="1168">
        <f>R406-T406</f>
        <v>0</v>
      </c>
    </row>
    <row r="407" spans="1:27" s="540" customFormat="1" x14ac:dyDescent="0.25">
      <c r="A407" s="630"/>
      <c r="B407" s="529"/>
      <c r="C407" s="529"/>
      <c r="D407" s="529"/>
      <c r="E407" s="529"/>
      <c r="F407" s="529"/>
      <c r="G407" s="530"/>
      <c r="H407" s="1062" t="s">
        <v>8182</v>
      </c>
      <c r="I407" s="548"/>
      <c r="J407" s="548"/>
      <c r="K407" s="1063"/>
      <c r="L407" s="532" t="s">
        <v>454</v>
      </c>
      <c r="M407" s="1063">
        <v>2015</v>
      </c>
      <c r="N407" s="1065"/>
      <c r="O407" s="1066" t="s">
        <v>315</v>
      </c>
      <c r="P407" s="1065" t="s">
        <v>200</v>
      </c>
      <c r="Q407" s="1067">
        <v>4</v>
      </c>
      <c r="R407" s="1069">
        <v>4000000</v>
      </c>
      <c r="S407" s="530"/>
      <c r="T407" s="1042"/>
      <c r="U407" s="1168"/>
    </row>
    <row r="408" spans="1:27" s="540" customFormat="1" x14ac:dyDescent="0.25">
      <c r="A408" s="630"/>
      <c r="B408" s="529"/>
      <c r="C408" s="529"/>
      <c r="D408" s="529"/>
      <c r="E408" s="529"/>
      <c r="F408" s="529"/>
      <c r="G408" s="530"/>
      <c r="H408" s="1062" t="s">
        <v>8183</v>
      </c>
      <c r="I408" s="548"/>
      <c r="J408" s="548"/>
      <c r="K408" s="1063"/>
      <c r="L408" s="532" t="s">
        <v>454</v>
      </c>
      <c r="M408" s="1063">
        <v>2015</v>
      </c>
      <c r="N408" s="1065"/>
      <c r="O408" s="1066" t="s">
        <v>315</v>
      </c>
      <c r="P408" s="1065" t="s">
        <v>200</v>
      </c>
      <c r="Q408" s="1067">
        <v>13</v>
      </c>
      <c r="R408" s="1069">
        <v>3250000</v>
      </c>
      <c r="S408" s="530"/>
      <c r="T408" s="1042"/>
      <c r="U408" s="1168"/>
    </row>
    <row r="409" spans="1:27" s="1146" customFormat="1" ht="15" customHeight="1" x14ac:dyDescent="0.25">
      <c r="B409" s="1147"/>
      <c r="C409" s="1148"/>
      <c r="D409" s="1149"/>
      <c r="F409" s="1151"/>
      <c r="G409" s="1152"/>
      <c r="H409" s="1150" t="s">
        <v>8176</v>
      </c>
      <c r="I409" s="1153"/>
      <c r="K409" s="1154"/>
      <c r="L409" s="532" t="s">
        <v>8177</v>
      </c>
      <c r="M409" s="1152">
        <v>2015</v>
      </c>
      <c r="N409" s="1152"/>
      <c r="O409" s="532" t="s">
        <v>315</v>
      </c>
      <c r="P409" s="532" t="s">
        <v>200</v>
      </c>
      <c r="Q409" s="1156">
        <v>1</v>
      </c>
      <c r="R409" s="1157">
        <v>6000000</v>
      </c>
      <c r="U409" s="1197"/>
      <c r="V409" s="1198"/>
      <c r="W409" s="1199"/>
      <c r="X409" s="1200"/>
      <c r="Y409" s="1160"/>
      <c r="Z409" s="1160"/>
      <c r="AA409" s="1161"/>
    </row>
    <row r="410" spans="1:27" s="367" customFormat="1" x14ac:dyDescent="0.25">
      <c r="A410" s="641"/>
      <c r="B410" s="564"/>
      <c r="C410" s="564"/>
      <c r="D410" s="564"/>
      <c r="E410" s="564"/>
      <c r="F410" s="564"/>
      <c r="G410" s="393"/>
      <c r="H410" s="642"/>
      <c r="I410" s="393"/>
      <c r="J410" s="393"/>
      <c r="K410" s="387"/>
      <c r="L410" s="532"/>
      <c r="M410" s="387"/>
      <c r="N410" s="387"/>
      <c r="O410" s="387"/>
      <c r="P410" s="387"/>
      <c r="Q410" s="585"/>
      <c r="R410" s="585"/>
      <c r="S410" s="393"/>
      <c r="T410" s="779"/>
    </row>
    <row r="411" spans="1:27" s="21" customFormat="1" x14ac:dyDescent="0.25">
      <c r="A411" s="647"/>
      <c r="B411" s="648"/>
      <c r="C411" s="648"/>
      <c r="D411" s="648"/>
      <c r="E411" s="648"/>
      <c r="F411" s="648"/>
      <c r="G411" s="382"/>
      <c r="H411" s="649" t="s">
        <v>61</v>
      </c>
      <c r="I411" s="382"/>
      <c r="J411" s="382"/>
      <c r="K411" s="379"/>
      <c r="L411" s="532"/>
      <c r="M411" s="379"/>
      <c r="N411" s="379"/>
      <c r="O411" s="379"/>
      <c r="P411" s="379"/>
      <c r="Q411" s="433"/>
      <c r="R411" s="433"/>
      <c r="S411" s="382"/>
      <c r="T411" s="780"/>
    </row>
    <row r="412" spans="1:27" s="367" customFormat="1" x14ac:dyDescent="0.25">
      <c r="A412" s="384"/>
      <c r="B412" s="564"/>
      <c r="C412" s="564"/>
      <c r="D412" s="564"/>
      <c r="E412" s="564"/>
      <c r="F412" s="564"/>
      <c r="G412" s="393"/>
      <c r="H412" s="404" t="s">
        <v>628</v>
      </c>
      <c r="I412" s="393"/>
      <c r="J412" s="393"/>
      <c r="K412" s="387"/>
      <c r="L412" s="532"/>
      <c r="M412" s="387"/>
      <c r="N412" s="387"/>
      <c r="O412" s="387"/>
      <c r="P412" s="407"/>
      <c r="Q412" s="566">
        <f>SUM(Q413:Q434)</f>
        <v>24</v>
      </c>
      <c r="R412" s="566">
        <f>SUM(R413:R434)</f>
        <v>187935000</v>
      </c>
      <c r="S412" s="393"/>
      <c r="T412" s="1042"/>
    </row>
    <row r="413" spans="1:27" s="367" customFormat="1" x14ac:dyDescent="0.25">
      <c r="A413" s="384"/>
      <c r="B413" s="564">
        <v>2</v>
      </c>
      <c r="C413" s="564">
        <v>8</v>
      </c>
      <c r="D413" s="564">
        <v>1</v>
      </c>
      <c r="E413" s="564">
        <v>12</v>
      </c>
      <c r="F413" s="564">
        <v>68</v>
      </c>
      <c r="G413" s="393"/>
      <c r="H413" s="102" t="s">
        <v>62</v>
      </c>
      <c r="I413" s="393"/>
      <c r="J413" s="393"/>
      <c r="K413" s="387"/>
      <c r="L413" s="532"/>
      <c r="M413" s="387">
        <v>2007</v>
      </c>
      <c r="N413" s="387" t="s">
        <v>313</v>
      </c>
      <c r="O413" s="387" t="s">
        <v>315</v>
      </c>
      <c r="P413" s="387" t="s">
        <v>200</v>
      </c>
      <c r="Q413" s="596">
        <v>1</v>
      </c>
      <c r="R413" s="1070">
        <v>20800000</v>
      </c>
      <c r="S413" s="393"/>
      <c r="T413" s="1042"/>
    </row>
    <row r="414" spans="1:27" s="367" customFormat="1" x14ac:dyDescent="0.25">
      <c r="A414" s="384"/>
      <c r="B414" s="564">
        <v>2</v>
      </c>
      <c r="C414" s="564">
        <v>8</v>
      </c>
      <c r="D414" s="564">
        <v>1</v>
      </c>
      <c r="E414" s="564">
        <v>12</v>
      </c>
      <c r="F414" s="564">
        <v>68</v>
      </c>
      <c r="G414" s="393"/>
      <c r="H414" s="102" t="s">
        <v>63</v>
      </c>
      <c r="I414" s="393"/>
      <c r="J414" s="393"/>
      <c r="K414" s="387"/>
      <c r="L414" s="532"/>
      <c r="M414" s="387">
        <v>2007</v>
      </c>
      <c r="N414" s="387" t="s">
        <v>313</v>
      </c>
      <c r="O414" s="387" t="s">
        <v>315</v>
      </c>
      <c r="P414" s="387" t="s">
        <v>200</v>
      </c>
      <c r="Q414" s="596">
        <v>1</v>
      </c>
      <c r="R414" s="1070">
        <v>27300000</v>
      </c>
      <c r="S414" s="393"/>
      <c r="T414" s="779"/>
    </row>
    <row r="415" spans="1:27" s="367" customFormat="1" x14ac:dyDescent="0.25">
      <c r="A415" s="384"/>
      <c r="B415" s="564">
        <v>2</v>
      </c>
      <c r="C415" s="564">
        <v>8</v>
      </c>
      <c r="D415" s="564">
        <v>1</v>
      </c>
      <c r="E415" s="564">
        <v>12</v>
      </c>
      <c r="F415" s="564">
        <v>68</v>
      </c>
      <c r="G415" s="393"/>
      <c r="H415" s="102" t="s">
        <v>64</v>
      </c>
      <c r="I415" s="393"/>
      <c r="J415" s="393"/>
      <c r="K415" s="387"/>
      <c r="L415" s="532"/>
      <c r="M415" s="387">
        <v>2007</v>
      </c>
      <c r="N415" s="387" t="s">
        <v>313</v>
      </c>
      <c r="O415" s="387" t="s">
        <v>315</v>
      </c>
      <c r="P415" s="387" t="s">
        <v>200</v>
      </c>
      <c r="Q415" s="596">
        <v>1</v>
      </c>
      <c r="R415" s="1070">
        <v>780000</v>
      </c>
      <c r="S415" s="393"/>
      <c r="T415" s="779"/>
    </row>
    <row r="416" spans="1:27" s="367" customFormat="1" x14ac:dyDescent="0.25">
      <c r="A416" s="384"/>
      <c r="B416" s="564">
        <v>2</v>
      </c>
      <c r="C416" s="564">
        <v>8</v>
      </c>
      <c r="D416" s="564">
        <v>1</v>
      </c>
      <c r="E416" s="564">
        <v>12</v>
      </c>
      <c r="F416" s="564">
        <v>68</v>
      </c>
      <c r="G416" s="393"/>
      <c r="H416" s="102" t="s">
        <v>65</v>
      </c>
      <c r="I416" s="393"/>
      <c r="J416" s="393"/>
      <c r="K416" s="387"/>
      <c r="L416" s="532"/>
      <c r="M416" s="387">
        <v>2007</v>
      </c>
      <c r="N416" s="387" t="s">
        <v>313</v>
      </c>
      <c r="O416" s="387" t="s">
        <v>315</v>
      </c>
      <c r="P416" s="387" t="s">
        <v>200</v>
      </c>
      <c r="Q416" s="596">
        <v>1</v>
      </c>
      <c r="R416" s="1070">
        <v>260000</v>
      </c>
      <c r="S416" s="393"/>
      <c r="T416" s="779"/>
    </row>
    <row r="417" spans="1:20" s="367" customFormat="1" x14ac:dyDescent="0.25">
      <c r="A417" s="384"/>
      <c r="B417" s="564">
        <v>2</v>
      </c>
      <c r="C417" s="564">
        <v>8</v>
      </c>
      <c r="D417" s="564">
        <v>1</v>
      </c>
      <c r="E417" s="564">
        <v>12</v>
      </c>
      <c r="F417" s="564">
        <v>68</v>
      </c>
      <c r="G417" s="393"/>
      <c r="H417" s="102" t="s">
        <v>629</v>
      </c>
      <c r="I417" s="393"/>
      <c r="J417" s="393"/>
      <c r="K417" s="387"/>
      <c r="L417" s="532" t="s">
        <v>8180</v>
      </c>
      <c r="M417" s="387">
        <v>2007</v>
      </c>
      <c r="N417" s="387" t="s">
        <v>313</v>
      </c>
      <c r="O417" s="387" t="s">
        <v>315</v>
      </c>
      <c r="P417" s="387" t="s">
        <v>200</v>
      </c>
      <c r="Q417" s="596">
        <v>1</v>
      </c>
      <c r="R417" s="1070">
        <v>1560000</v>
      </c>
      <c r="S417" s="393"/>
      <c r="T417" s="779"/>
    </row>
    <row r="418" spans="1:20" s="367" customFormat="1" x14ac:dyDescent="0.25">
      <c r="A418" s="384"/>
      <c r="B418" s="564">
        <v>2</v>
      </c>
      <c r="C418" s="564">
        <v>8</v>
      </c>
      <c r="D418" s="564">
        <v>1</v>
      </c>
      <c r="E418" s="564">
        <v>12</v>
      </c>
      <c r="F418" s="564">
        <v>68</v>
      </c>
      <c r="G418" s="393"/>
      <c r="H418" s="102" t="s">
        <v>66</v>
      </c>
      <c r="I418" s="393"/>
      <c r="J418" s="393"/>
      <c r="K418" s="387"/>
      <c r="L418" s="407"/>
      <c r="M418" s="387">
        <v>2007</v>
      </c>
      <c r="N418" s="387" t="s">
        <v>313</v>
      </c>
      <c r="O418" s="387" t="s">
        <v>315</v>
      </c>
      <c r="P418" s="387" t="s">
        <v>200</v>
      </c>
      <c r="Q418" s="596">
        <v>1</v>
      </c>
      <c r="R418" s="1070">
        <v>13000000</v>
      </c>
      <c r="S418" s="393"/>
      <c r="T418" s="779"/>
    </row>
    <row r="419" spans="1:20" s="367" customFormat="1" x14ac:dyDescent="0.25">
      <c r="A419" s="384"/>
      <c r="B419" s="564">
        <v>2</v>
      </c>
      <c r="C419" s="564">
        <v>8</v>
      </c>
      <c r="D419" s="564">
        <v>1</v>
      </c>
      <c r="E419" s="564">
        <v>1</v>
      </c>
      <c r="F419" s="564">
        <v>6</v>
      </c>
      <c r="G419" s="393"/>
      <c r="H419" s="106" t="s">
        <v>67</v>
      </c>
      <c r="I419" s="393"/>
      <c r="J419" s="393"/>
      <c r="K419" s="411" t="s">
        <v>572</v>
      </c>
      <c r="L419" s="411"/>
      <c r="M419" s="411">
        <v>1999</v>
      </c>
      <c r="N419" s="411"/>
      <c r="O419" s="605" t="s">
        <v>315</v>
      </c>
      <c r="P419" s="411" t="s">
        <v>200</v>
      </c>
      <c r="Q419" s="607">
        <v>1</v>
      </c>
      <c r="R419" s="1070">
        <v>40000</v>
      </c>
      <c r="S419" s="393"/>
      <c r="T419" s="779"/>
    </row>
    <row r="420" spans="1:20" s="367" customFormat="1" x14ac:dyDescent="0.25">
      <c r="A420" s="384"/>
      <c r="B420" s="564">
        <v>2</v>
      </c>
      <c r="C420" s="564">
        <v>8</v>
      </c>
      <c r="D420" s="564">
        <v>1</v>
      </c>
      <c r="E420" s="564">
        <v>16</v>
      </c>
      <c r="F420" s="564">
        <v>1</v>
      </c>
      <c r="G420" s="393"/>
      <c r="H420" s="106" t="s">
        <v>68</v>
      </c>
      <c r="I420" s="393"/>
      <c r="J420" s="393"/>
      <c r="K420" s="411" t="s">
        <v>572</v>
      </c>
      <c r="L420" s="411"/>
      <c r="M420" s="411">
        <v>1999</v>
      </c>
      <c r="N420" s="411"/>
      <c r="O420" s="605" t="s">
        <v>315</v>
      </c>
      <c r="P420" s="411" t="s">
        <v>200</v>
      </c>
      <c r="Q420" s="607">
        <v>2</v>
      </c>
      <c r="R420" s="1070">
        <v>10000</v>
      </c>
      <c r="S420" s="393"/>
      <c r="T420" s="779"/>
    </row>
    <row r="421" spans="1:20" s="367" customFormat="1" x14ac:dyDescent="0.25">
      <c r="A421" s="384"/>
      <c r="B421" s="564">
        <v>2</v>
      </c>
      <c r="C421" s="564">
        <v>8</v>
      </c>
      <c r="D421" s="564">
        <v>1</v>
      </c>
      <c r="E421" s="564">
        <v>2</v>
      </c>
      <c r="F421" s="564">
        <v>6</v>
      </c>
      <c r="G421" s="393"/>
      <c r="H421" s="106" t="s">
        <v>571</v>
      </c>
      <c r="I421" s="393"/>
      <c r="J421" s="393"/>
      <c r="K421" s="411" t="s">
        <v>630</v>
      </c>
      <c r="L421" s="411"/>
      <c r="M421" s="411">
        <v>2006</v>
      </c>
      <c r="N421" s="411"/>
      <c r="O421" s="605" t="s">
        <v>315</v>
      </c>
      <c r="P421" s="411" t="s">
        <v>200</v>
      </c>
      <c r="Q421" s="607">
        <v>1</v>
      </c>
      <c r="R421" s="1070">
        <v>50000</v>
      </c>
      <c r="S421" s="393"/>
      <c r="T421" s="779"/>
    </row>
    <row r="422" spans="1:20" s="367" customFormat="1" x14ac:dyDescent="0.25">
      <c r="A422" s="384"/>
      <c r="B422" s="564">
        <v>2</v>
      </c>
      <c r="C422" s="564">
        <v>8</v>
      </c>
      <c r="D422" s="564">
        <v>1</v>
      </c>
      <c r="E422" s="564">
        <v>12</v>
      </c>
      <c r="F422" s="564">
        <v>68</v>
      </c>
      <c r="G422" s="393"/>
      <c r="H422" s="106" t="s">
        <v>69</v>
      </c>
      <c r="I422" s="393"/>
      <c r="J422" s="393"/>
      <c r="K422" s="411" t="s">
        <v>572</v>
      </c>
      <c r="L422" s="411"/>
      <c r="M422" s="411">
        <v>2006</v>
      </c>
      <c r="N422" s="411"/>
      <c r="O422" s="605" t="s">
        <v>315</v>
      </c>
      <c r="P422" s="411" t="s">
        <v>200</v>
      </c>
      <c r="Q422" s="607">
        <v>2</v>
      </c>
      <c r="R422" s="1070">
        <v>50000</v>
      </c>
      <c r="S422" s="393"/>
      <c r="T422" s="779"/>
    </row>
    <row r="423" spans="1:20" s="367" customFormat="1" x14ac:dyDescent="0.25">
      <c r="A423" s="384"/>
      <c r="B423" s="564">
        <v>2</v>
      </c>
      <c r="C423" s="564">
        <v>8</v>
      </c>
      <c r="D423" s="564">
        <v>1</v>
      </c>
      <c r="E423" s="564">
        <v>2</v>
      </c>
      <c r="F423" s="564">
        <v>6</v>
      </c>
      <c r="G423" s="393"/>
      <c r="H423" s="106" t="s">
        <v>631</v>
      </c>
      <c r="I423" s="393"/>
      <c r="J423" s="393"/>
      <c r="K423" s="411" t="s">
        <v>344</v>
      </c>
      <c r="L423" s="411"/>
      <c r="M423" s="411">
        <v>2006</v>
      </c>
      <c r="N423" s="411"/>
      <c r="O423" s="605" t="s">
        <v>315</v>
      </c>
      <c r="P423" s="411" t="s">
        <v>200</v>
      </c>
      <c r="Q423" s="583"/>
      <c r="R423" s="415"/>
      <c r="S423" s="393"/>
      <c r="T423" s="779"/>
    </row>
    <row r="424" spans="1:20" s="367" customFormat="1" x14ac:dyDescent="0.25">
      <c r="A424" s="384"/>
      <c r="B424" s="564">
        <v>2</v>
      </c>
      <c r="C424" s="564">
        <v>8</v>
      </c>
      <c r="D424" s="564">
        <v>1</v>
      </c>
      <c r="E424" s="564">
        <v>2</v>
      </c>
      <c r="F424" s="564">
        <v>6</v>
      </c>
      <c r="G424" s="393"/>
      <c r="H424" s="106" t="s">
        <v>632</v>
      </c>
      <c r="I424" s="393"/>
      <c r="J424" s="393"/>
      <c r="K424" s="411" t="s">
        <v>325</v>
      </c>
      <c r="L424" s="411"/>
      <c r="M424" s="411">
        <v>2006</v>
      </c>
      <c r="N424" s="411"/>
      <c r="O424" s="605" t="s">
        <v>315</v>
      </c>
      <c r="P424" s="411" t="s">
        <v>200</v>
      </c>
      <c r="Q424" s="607"/>
      <c r="R424" s="415"/>
      <c r="S424" s="393"/>
      <c r="T424" s="779"/>
    </row>
    <row r="425" spans="1:20" s="367" customFormat="1" x14ac:dyDescent="0.25">
      <c r="A425" s="384"/>
      <c r="B425" s="564">
        <v>2</v>
      </c>
      <c r="C425" s="564">
        <v>8</v>
      </c>
      <c r="D425" s="564">
        <v>1</v>
      </c>
      <c r="E425" s="564">
        <v>2</v>
      </c>
      <c r="F425" s="564">
        <v>6</v>
      </c>
      <c r="G425" s="393"/>
      <c r="H425" s="106" t="s">
        <v>633</v>
      </c>
      <c r="I425" s="393"/>
      <c r="J425" s="393"/>
      <c r="K425" s="411" t="s">
        <v>370</v>
      </c>
      <c r="L425" s="411"/>
      <c r="M425" s="411">
        <v>2006</v>
      </c>
      <c r="N425" s="411"/>
      <c r="O425" s="605" t="s">
        <v>315</v>
      </c>
      <c r="P425" s="411" t="s">
        <v>200</v>
      </c>
      <c r="Q425" s="607"/>
      <c r="R425" s="415"/>
      <c r="S425" s="393"/>
      <c r="T425" s="779"/>
    </row>
    <row r="426" spans="1:20" s="367" customFormat="1" x14ac:dyDescent="0.25">
      <c r="A426" s="384"/>
      <c r="B426" s="564">
        <v>2</v>
      </c>
      <c r="C426" s="564">
        <v>8</v>
      </c>
      <c r="D426" s="564">
        <v>1</v>
      </c>
      <c r="E426" s="564">
        <v>2</v>
      </c>
      <c r="F426" s="564">
        <v>6</v>
      </c>
      <c r="G426" s="393"/>
      <c r="H426" s="106" t="s">
        <v>634</v>
      </c>
      <c r="I426" s="393"/>
      <c r="J426" s="393"/>
      <c r="K426" s="411" t="s">
        <v>370</v>
      </c>
      <c r="L426" s="411"/>
      <c r="M426" s="411">
        <v>2006</v>
      </c>
      <c r="N426" s="411"/>
      <c r="O426" s="605" t="s">
        <v>315</v>
      </c>
      <c r="P426" s="411" t="s">
        <v>200</v>
      </c>
      <c r="Q426" s="607"/>
      <c r="R426" s="415"/>
      <c r="S426" s="393"/>
      <c r="T426" s="779"/>
    </row>
    <row r="427" spans="1:20" s="367" customFormat="1" x14ac:dyDescent="0.25">
      <c r="A427" s="384"/>
      <c r="B427" s="564">
        <v>2</v>
      </c>
      <c r="C427" s="564">
        <v>8</v>
      </c>
      <c r="D427" s="564">
        <v>1</v>
      </c>
      <c r="E427" s="564">
        <v>1</v>
      </c>
      <c r="F427" s="564">
        <v>5</v>
      </c>
      <c r="G427" s="393"/>
      <c r="H427" s="106" t="s">
        <v>70</v>
      </c>
      <c r="I427" s="393"/>
      <c r="J427" s="393"/>
      <c r="K427" s="411"/>
      <c r="L427" s="411"/>
      <c r="M427" s="411">
        <v>2005</v>
      </c>
      <c r="N427" s="411"/>
      <c r="O427" s="605" t="s">
        <v>315</v>
      </c>
      <c r="P427" s="411" t="s">
        <v>200</v>
      </c>
      <c r="Q427" s="607">
        <v>1</v>
      </c>
      <c r="R427" s="1070">
        <v>20000000</v>
      </c>
      <c r="S427" s="393"/>
      <c r="T427" s="779"/>
    </row>
    <row r="428" spans="1:20" s="367" customFormat="1" x14ac:dyDescent="0.25">
      <c r="A428" s="384"/>
      <c r="B428" s="564">
        <v>2</v>
      </c>
      <c r="C428" s="564">
        <v>8</v>
      </c>
      <c r="D428" s="564">
        <v>1</v>
      </c>
      <c r="E428" s="564">
        <v>1</v>
      </c>
      <c r="F428" s="564">
        <v>5</v>
      </c>
      <c r="G428" s="393"/>
      <c r="H428" s="106" t="s">
        <v>71</v>
      </c>
      <c r="I428" s="393"/>
      <c r="J428" s="393"/>
      <c r="K428" s="411"/>
      <c r="L428" s="411"/>
      <c r="M428" s="411">
        <v>2005</v>
      </c>
      <c r="N428" s="411"/>
      <c r="O428" s="605" t="s">
        <v>315</v>
      </c>
      <c r="P428" s="411" t="s">
        <v>200</v>
      </c>
      <c r="Q428" s="607">
        <v>1</v>
      </c>
      <c r="R428" s="1070">
        <v>1950000</v>
      </c>
      <c r="S428" s="393"/>
      <c r="T428" s="779"/>
    </row>
    <row r="429" spans="1:20" s="367" customFormat="1" x14ac:dyDescent="0.25">
      <c r="A429" s="384"/>
      <c r="B429" s="564">
        <v>2</v>
      </c>
      <c r="C429" s="564">
        <v>8</v>
      </c>
      <c r="D429" s="564">
        <v>1</v>
      </c>
      <c r="E429" s="564">
        <v>12</v>
      </c>
      <c r="F429" s="564">
        <v>68</v>
      </c>
      <c r="G429" s="393"/>
      <c r="H429" s="106" t="s">
        <v>72</v>
      </c>
      <c r="I429" s="393"/>
      <c r="J429" s="393"/>
      <c r="K429" s="411"/>
      <c r="L429" s="411"/>
      <c r="M429" s="411">
        <v>2007</v>
      </c>
      <c r="N429" s="411"/>
      <c r="O429" s="605" t="s">
        <v>315</v>
      </c>
      <c r="P429" s="411" t="s">
        <v>200</v>
      </c>
      <c r="Q429" s="607">
        <v>1</v>
      </c>
      <c r="R429" s="1070">
        <v>1900000</v>
      </c>
      <c r="S429" s="393"/>
      <c r="T429" s="779"/>
    </row>
    <row r="430" spans="1:20" s="367" customFormat="1" x14ac:dyDescent="0.25">
      <c r="A430" s="620"/>
      <c r="B430" s="564">
        <v>2</v>
      </c>
      <c r="C430" s="564">
        <v>8</v>
      </c>
      <c r="D430" s="564">
        <v>1</v>
      </c>
      <c r="E430" s="564">
        <v>12</v>
      </c>
      <c r="F430" s="564">
        <v>68</v>
      </c>
      <c r="G430" s="393"/>
      <c r="H430" s="658" t="s">
        <v>635</v>
      </c>
      <c r="I430" s="393"/>
      <c r="J430" s="393"/>
      <c r="K430" s="624" t="s">
        <v>301</v>
      </c>
      <c r="L430" s="623"/>
      <c r="M430" s="622">
        <v>2014</v>
      </c>
      <c r="N430" s="624"/>
      <c r="O430" s="625" t="s">
        <v>315</v>
      </c>
      <c r="P430" s="659" t="s">
        <v>200</v>
      </c>
      <c r="Q430" s="627">
        <v>1</v>
      </c>
      <c r="R430" s="1071">
        <v>64735000</v>
      </c>
      <c r="S430" s="393"/>
      <c r="T430" s="779"/>
    </row>
    <row r="431" spans="1:20" s="367" customFormat="1" x14ac:dyDescent="0.25">
      <c r="A431" s="620"/>
      <c r="B431" s="564">
        <v>2</v>
      </c>
      <c r="C431" s="564">
        <v>8</v>
      </c>
      <c r="D431" s="564">
        <v>1</v>
      </c>
      <c r="E431" s="564">
        <v>1</v>
      </c>
      <c r="F431" s="564">
        <v>4</v>
      </c>
      <c r="G431" s="393"/>
      <c r="H431" s="661" t="s">
        <v>636</v>
      </c>
      <c r="I431" s="393"/>
      <c r="J431" s="393"/>
      <c r="K431" s="624"/>
      <c r="L431" s="624"/>
      <c r="M431" s="624">
        <v>2014</v>
      </c>
      <c r="N431" s="624"/>
      <c r="O431" s="624" t="s">
        <v>315</v>
      </c>
      <c r="P431" s="624" t="s">
        <v>200</v>
      </c>
      <c r="Q431" s="627">
        <v>1</v>
      </c>
      <c r="R431" s="1071">
        <v>3500000</v>
      </c>
      <c r="S431" s="393"/>
      <c r="T431" s="779"/>
    </row>
    <row r="432" spans="1:20" s="367" customFormat="1" x14ac:dyDescent="0.25">
      <c r="A432" s="620"/>
      <c r="B432" s="564">
        <v>2</v>
      </c>
      <c r="C432" s="564">
        <v>8</v>
      </c>
      <c r="D432" s="564">
        <v>1</v>
      </c>
      <c r="E432" s="564">
        <v>1</v>
      </c>
      <c r="F432" s="564">
        <v>10</v>
      </c>
      <c r="G432" s="393"/>
      <c r="H432" s="661" t="s">
        <v>637</v>
      </c>
      <c r="I432" s="393"/>
      <c r="J432" s="393"/>
      <c r="K432" s="624"/>
      <c r="L432" s="624"/>
      <c r="M432" s="624">
        <v>2014</v>
      </c>
      <c r="N432" s="624"/>
      <c r="O432" s="624" t="s">
        <v>315</v>
      </c>
      <c r="P432" s="624" t="s">
        <v>200</v>
      </c>
      <c r="Q432" s="627">
        <v>1</v>
      </c>
      <c r="R432" s="1071">
        <v>4000000</v>
      </c>
      <c r="S432" s="393"/>
      <c r="T432" s="779"/>
    </row>
    <row r="433" spans="1:20" s="367" customFormat="1" x14ac:dyDescent="0.25">
      <c r="A433" s="620"/>
      <c r="B433" s="595"/>
      <c r="C433" s="595"/>
      <c r="D433" s="595"/>
      <c r="E433" s="595"/>
      <c r="F433" s="595"/>
      <c r="G433" s="393"/>
      <c r="H433" s="661" t="s">
        <v>638</v>
      </c>
      <c r="I433" s="393"/>
      <c r="J433" s="393"/>
      <c r="K433" s="624"/>
      <c r="L433" s="624"/>
      <c r="M433" s="624">
        <v>2014</v>
      </c>
      <c r="N433" s="624"/>
      <c r="O433" s="624" t="s">
        <v>315</v>
      </c>
      <c r="P433" s="624" t="s">
        <v>200</v>
      </c>
      <c r="Q433" s="627">
        <v>1</v>
      </c>
      <c r="R433" s="1071">
        <v>3000000</v>
      </c>
      <c r="S433" s="393"/>
      <c r="T433" s="779"/>
    </row>
    <row r="434" spans="1:20" s="367" customFormat="1" x14ac:dyDescent="0.25">
      <c r="A434" s="620"/>
      <c r="B434" s="403" t="str">
        <f>MID(A435,1,2)</f>
        <v/>
      </c>
      <c r="C434" s="403" t="str">
        <f>MID(A435,4,2)</f>
        <v/>
      </c>
      <c r="D434" s="403" t="str">
        <f>MID(A435,7,2)</f>
        <v/>
      </c>
      <c r="E434" s="403" t="str">
        <f>MID(A435,10,2)</f>
        <v/>
      </c>
      <c r="F434" s="403" t="str">
        <f>MID(A435,13,3)</f>
        <v/>
      </c>
      <c r="G434" s="393"/>
      <c r="H434" s="661" t="s">
        <v>639</v>
      </c>
      <c r="I434" s="393"/>
      <c r="J434" s="393"/>
      <c r="K434" s="624"/>
      <c r="L434" s="624"/>
      <c r="M434" s="624">
        <v>2014</v>
      </c>
      <c r="N434" s="624"/>
      <c r="O434" s="624" t="s">
        <v>315</v>
      </c>
      <c r="P434" s="624" t="s">
        <v>200</v>
      </c>
      <c r="Q434" s="627">
        <v>5</v>
      </c>
      <c r="R434" s="1071">
        <v>25000000</v>
      </c>
      <c r="S434" s="393"/>
      <c r="T434" s="779"/>
    </row>
    <row r="435" spans="1:20" s="367" customFormat="1" x14ac:dyDescent="0.25">
      <c r="A435" s="384"/>
      <c r="B435" s="403"/>
      <c r="C435" s="403"/>
      <c r="D435" s="403"/>
      <c r="E435" s="403"/>
      <c r="F435" s="403"/>
      <c r="G435" s="393"/>
      <c r="H435" s="106"/>
      <c r="I435" s="393"/>
      <c r="J435" s="393"/>
      <c r="K435" s="411"/>
      <c r="L435" s="411"/>
      <c r="M435" s="411"/>
      <c r="N435" s="411"/>
      <c r="O435" s="411"/>
      <c r="P435" s="411"/>
      <c r="Q435" s="414"/>
      <c r="R435" s="414"/>
      <c r="S435" s="393"/>
      <c r="T435" s="779"/>
    </row>
    <row r="436" spans="1:20" s="21" customFormat="1" x14ac:dyDescent="0.25">
      <c r="A436" s="394"/>
      <c r="B436" s="396"/>
      <c r="C436" s="396"/>
      <c r="D436" s="396"/>
      <c r="E436" s="396"/>
      <c r="F436" s="396"/>
      <c r="G436" s="382"/>
      <c r="H436" s="378" t="s">
        <v>149</v>
      </c>
      <c r="I436" s="382"/>
      <c r="J436" s="382"/>
      <c r="K436" s="379"/>
      <c r="L436" s="398"/>
      <c r="M436" s="379"/>
      <c r="N436" s="379"/>
      <c r="O436" s="379"/>
      <c r="P436" s="379"/>
      <c r="Q436" s="665">
        <f>SUM(Q437:Q447)</f>
        <v>7</v>
      </c>
      <c r="R436" s="666">
        <f>SUM(R437:R447)</f>
        <v>1953061949.9106369</v>
      </c>
      <c r="S436" s="382"/>
      <c r="T436" s="1042"/>
    </row>
    <row r="437" spans="1:20" s="367" customFormat="1" x14ac:dyDescent="0.25">
      <c r="A437" s="641"/>
      <c r="B437" s="403" t="s">
        <v>242</v>
      </c>
      <c r="C437" s="403" t="s">
        <v>256</v>
      </c>
      <c r="D437" s="403" t="s">
        <v>241</v>
      </c>
      <c r="E437" s="403" t="s">
        <v>242</v>
      </c>
      <c r="F437" s="403" t="s">
        <v>640</v>
      </c>
      <c r="G437" s="393"/>
      <c r="H437" s="668" t="s">
        <v>641</v>
      </c>
      <c r="I437" s="393"/>
      <c r="J437" s="393"/>
      <c r="K437" s="669" t="s">
        <v>313</v>
      </c>
      <c r="L437" s="669"/>
      <c r="M437" s="669">
        <v>2008</v>
      </c>
      <c r="N437" s="669"/>
      <c r="O437" s="669" t="s">
        <v>315</v>
      </c>
      <c r="P437" s="669" t="s">
        <v>200</v>
      </c>
      <c r="Q437" s="671">
        <v>1</v>
      </c>
      <c r="R437" s="672">
        <v>122528000</v>
      </c>
      <c r="S437" s="393"/>
      <c r="T437" s="779"/>
    </row>
    <row r="438" spans="1:20" s="367" customFormat="1" x14ac:dyDescent="0.25">
      <c r="A438" s="641"/>
      <c r="B438" s="403" t="s">
        <v>242</v>
      </c>
      <c r="C438" s="403" t="s">
        <v>256</v>
      </c>
      <c r="D438" s="403" t="s">
        <v>241</v>
      </c>
      <c r="E438" s="403" t="s">
        <v>242</v>
      </c>
      <c r="F438" s="403" t="s">
        <v>640</v>
      </c>
      <c r="G438" s="393"/>
      <c r="H438" s="668" t="s">
        <v>642</v>
      </c>
      <c r="I438" s="393"/>
      <c r="J438" s="393"/>
      <c r="K438" s="669" t="s">
        <v>313</v>
      </c>
      <c r="L438" s="669"/>
      <c r="M438" s="669">
        <v>2012</v>
      </c>
      <c r="N438" s="669"/>
      <c r="O438" s="669" t="s">
        <v>315</v>
      </c>
      <c r="P438" s="669" t="s">
        <v>200</v>
      </c>
      <c r="Q438" s="671">
        <v>1</v>
      </c>
      <c r="R438" s="672">
        <v>691138755.9419595</v>
      </c>
      <c r="S438" s="393"/>
      <c r="T438" s="779"/>
    </row>
    <row r="439" spans="1:20" s="367" customFormat="1" x14ac:dyDescent="0.25">
      <c r="A439" s="641"/>
      <c r="B439" s="403" t="s">
        <v>242</v>
      </c>
      <c r="C439" s="403" t="s">
        <v>256</v>
      </c>
      <c r="D439" s="403" t="s">
        <v>241</v>
      </c>
      <c r="E439" s="403" t="s">
        <v>242</v>
      </c>
      <c r="F439" s="403" t="s">
        <v>640</v>
      </c>
      <c r="G439" s="393"/>
      <c r="H439" s="668" t="s">
        <v>643</v>
      </c>
      <c r="I439" s="393"/>
      <c r="J439" s="393"/>
      <c r="K439" s="669" t="s">
        <v>313</v>
      </c>
      <c r="L439" s="669"/>
      <c r="M439" s="669">
        <v>2013</v>
      </c>
      <c r="N439" s="669"/>
      <c r="O439" s="669" t="s">
        <v>315</v>
      </c>
      <c r="P439" s="669" t="s">
        <v>200</v>
      </c>
      <c r="Q439" s="671">
        <v>1</v>
      </c>
      <c r="R439" s="672">
        <v>260070338.9686774</v>
      </c>
      <c r="S439" s="393"/>
      <c r="T439" s="779"/>
    </row>
    <row r="440" spans="1:20" s="367" customFormat="1" x14ac:dyDescent="0.25">
      <c r="A440" s="641"/>
      <c r="B440" s="604">
        <v>2</v>
      </c>
      <c r="C440" s="604">
        <v>9</v>
      </c>
      <c r="D440" s="604">
        <v>2</v>
      </c>
      <c r="E440" s="604"/>
      <c r="F440" s="604"/>
      <c r="G440" s="393"/>
      <c r="H440" s="668" t="s">
        <v>644</v>
      </c>
      <c r="I440" s="393"/>
      <c r="J440" s="393"/>
      <c r="K440" s="669"/>
      <c r="L440" s="669"/>
      <c r="M440" s="669">
        <v>2010</v>
      </c>
      <c r="N440" s="669" t="s">
        <v>645</v>
      </c>
      <c r="O440" s="673" t="s">
        <v>646</v>
      </c>
      <c r="P440" s="673" t="s">
        <v>200</v>
      </c>
      <c r="Q440" s="671">
        <v>1</v>
      </c>
      <c r="R440" s="672">
        <v>122528000</v>
      </c>
      <c r="S440" s="393"/>
      <c r="T440" s="779"/>
    </row>
    <row r="441" spans="1:20" s="367" customFormat="1" x14ac:dyDescent="0.25">
      <c r="A441" s="641"/>
      <c r="B441" s="604">
        <v>2</v>
      </c>
      <c r="C441" s="604">
        <v>9</v>
      </c>
      <c r="D441" s="604">
        <v>1</v>
      </c>
      <c r="E441" s="604">
        <v>2</v>
      </c>
      <c r="F441" s="604">
        <v>8</v>
      </c>
      <c r="G441" s="393"/>
      <c r="H441" s="668" t="s">
        <v>644</v>
      </c>
      <c r="I441" s="393"/>
      <c r="J441" s="393"/>
      <c r="K441" s="669"/>
      <c r="L441" s="669"/>
      <c r="M441" s="669">
        <v>2012</v>
      </c>
      <c r="N441" s="669"/>
      <c r="O441" s="673" t="s">
        <v>646</v>
      </c>
      <c r="P441" s="673" t="s">
        <v>200</v>
      </c>
      <c r="Q441" s="671">
        <v>1</v>
      </c>
      <c r="R441" s="672">
        <v>672386000</v>
      </c>
      <c r="S441" s="393"/>
      <c r="T441" s="779"/>
    </row>
    <row r="442" spans="1:20" s="367" customFormat="1" x14ac:dyDescent="0.25">
      <c r="A442" s="641"/>
      <c r="B442" s="604">
        <v>2</v>
      </c>
      <c r="C442" s="604">
        <v>9</v>
      </c>
      <c r="D442" s="604">
        <v>1</v>
      </c>
      <c r="E442" s="604">
        <v>14</v>
      </c>
      <c r="F442" s="604">
        <v>75</v>
      </c>
      <c r="G442" s="393"/>
      <c r="H442" s="668" t="s">
        <v>647</v>
      </c>
      <c r="I442" s="393"/>
      <c r="J442" s="393"/>
      <c r="K442" s="669"/>
      <c r="L442" s="669"/>
      <c r="M442" s="669">
        <v>2012</v>
      </c>
      <c r="N442" s="669"/>
      <c r="O442" s="673" t="s">
        <v>646</v>
      </c>
      <c r="P442" s="673" t="s">
        <v>200</v>
      </c>
      <c r="Q442" s="671">
        <v>1</v>
      </c>
      <c r="R442" s="672">
        <v>18752755</v>
      </c>
      <c r="S442" s="393"/>
      <c r="T442" s="779"/>
    </row>
    <row r="443" spans="1:20" s="367" customFormat="1" x14ac:dyDescent="0.25">
      <c r="A443" s="641"/>
      <c r="B443" s="604">
        <v>2</v>
      </c>
      <c r="C443" s="604">
        <v>9</v>
      </c>
      <c r="D443" s="604">
        <v>1</v>
      </c>
      <c r="E443" s="604"/>
      <c r="F443" s="604"/>
      <c r="G443" s="393"/>
      <c r="H443" s="668" t="s">
        <v>648</v>
      </c>
      <c r="I443" s="393"/>
      <c r="J443" s="393"/>
      <c r="K443" s="669"/>
      <c r="L443" s="669"/>
      <c r="M443" s="669">
        <v>2011</v>
      </c>
      <c r="N443" s="669" t="s">
        <v>649</v>
      </c>
      <c r="O443" s="673" t="s">
        <v>646</v>
      </c>
      <c r="P443" s="673" t="s">
        <v>200</v>
      </c>
      <c r="Q443" s="671">
        <v>1</v>
      </c>
      <c r="R443" s="672">
        <v>65658100</v>
      </c>
      <c r="S443" s="393"/>
      <c r="T443" s="779"/>
    </row>
    <row r="444" spans="1:20" s="367" customFormat="1" x14ac:dyDescent="0.25">
      <c r="A444" s="641"/>
      <c r="B444" s="604">
        <v>2</v>
      </c>
      <c r="C444" s="604">
        <v>9</v>
      </c>
      <c r="D444" s="604">
        <v>1</v>
      </c>
      <c r="E444" s="604"/>
      <c r="F444" s="604"/>
      <c r="G444" s="393"/>
      <c r="H444" s="668" t="s">
        <v>650</v>
      </c>
      <c r="I444" s="393"/>
      <c r="J444" s="393"/>
      <c r="K444" s="669"/>
      <c r="L444" s="669"/>
      <c r="M444" s="669"/>
      <c r="N444" s="669" t="s">
        <v>651</v>
      </c>
      <c r="O444" s="673" t="s">
        <v>646</v>
      </c>
      <c r="P444" s="673" t="s">
        <v>200</v>
      </c>
      <c r="Q444" s="675"/>
      <c r="R444" s="676"/>
      <c r="S444" s="393"/>
      <c r="T444" s="779"/>
    </row>
    <row r="445" spans="1:20" s="367" customFormat="1" x14ac:dyDescent="0.25">
      <c r="A445" s="641"/>
      <c r="B445" s="604">
        <v>2</v>
      </c>
      <c r="C445" s="604">
        <v>9</v>
      </c>
      <c r="D445" s="604">
        <v>1</v>
      </c>
      <c r="E445" s="604"/>
      <c r="F445" s="604"/>
      <c r="G445" s="393"/>
      <c r="H445" s="668" t="s">
        <v>652</v>
      </c>
      <c r="I445" s="393"/>
      <c r="J445" s="393"/>
      <c r="K445" s="669"/>
      <c r="L445" s="669"/>
      <c r="M445" s="669"/>
      <c r="N445" s="669" t="s">
        <v>651</v>
      </c>
      <c r="O445" s="673" t="s">
        <v>646</v>
      </c>
      <c r="P445" s="673" t="s">
        <v>200</v>
      </c>
      <c r="Q445" s="675"/>
      <c r="R445" s="676"/>
      <c r="S445" s="393"/>
      <c r="T445" s="779"/>
    </row>
    <row r="446" spans="1:20" s="367" customFormat="1" x14ac:dyDescent="0.25">
      <c r="A446" s="641"/>
      <c r="B446" s="604">
        <v>2</v>
      </c>
      <c r="C446" s="604">
        <v>9</v>
      </c>
      <c r="D446" s="604">
        <v>1</v>
      </c>
      <c r="E446" s="604"/>
      <c r="F446" s="604"/>
      <c r="G446" s="393"/>
      <c r="H446" s="668" t="s">
        <v>653</v>
      </c>
      <c r="I446" s="393"/>
      <c r="J446" s="393"/>
      <c r="K446" s="669"/>
      <c r="L446" s="669"/>
      <c r="M446" s="669"/>
      <c r="N446" s="669" t="s">
        <v>654</v>
      </c>
      <c r="O446" s="673" t="s">
        <v>646</v>
      </c>
      <c r="P446" s="673" t="s">
        <v>200</v>
      </c>
      <c r="Q446" s="675"/>
      <c r="R446" s="676"/>
      <c r="S446" s="393"/>
      <c r="T446" s="779"/>
    </row>
    <row r="447" spans="1:20" s="367" customFormat="1" ht="15" customHeight="1" x14ac:dyDescent="0.25">
      <c r="A447" s="641"/>
      <c r="B447" s="604">
        <v>2</v>
      </c>
      <c r="C447" s="604">
        <v>9</v>
      </c>
      <c r="D447" s="604">
        <v>2</v>
      </c>
      <c r="E447" s="604">
        <v>12</v>
      </c>
      <c r="F447" s="604">
        <v>10</v>
      </c>
      <c r="G447" s="393"/>
      <c r="H447" s="668" t="s">
        <v>655</v>
      </c>
      <c r="I447" s="393"/>
      <c r="J447" s="393"/>
      <c r="K447" s="669"/>
      <c r="L447" s="669"/>
      <c r="M447" s="669"/>
      <c r="N447" s="669" t="s">
        <v>654</v>
      </c>
      <c r="O447" s="673" t="s">
        <v>646</v>
      </c>
      <c r="P447" s="673" t="s">
        <v>200</v>
      </c>
      <c r="Q447" s="675"/>
      <c r="R447" s="676"/>
      <c r="S447" s="393"/>
      <c r="T447" s="779"/>
    </row>
    <row r="448" spans="1:20" s="367" customFormat="1" ht="22.5" customHeight="1" x14ac:dyDescent="0.25">
      <c r="A448" s="384"/>
      <c r="B448" s="604">
        <v>2</v>
      </c>
      <c r="C448" s="604">
        <v>9</v>
      </c>
      <c r="D448" s="604">
        <v>2</v>
      </c>
      <c r="E448" s="604">
        <v>12</v>
      </c>
      <c r="F448" s="604">
        <v>10</v>
      </c>
      <c r="G448" s="393"/>
      <c r="H448" s="106"/>
      <c r="I448" s="393"/>
      <c r="J448" s="393"/>
      <c r="K448" s="411"/>
      <c r="L448" s="411"/>
      <c r="M448" s="411"/>
      <c r="N448" s="411"/>
      <c r="O448" s="411"/>
      <c r="P448" s="411"/>
      <c r="Q448" s="414"/>
      <c r="R448" s="414"/>
      <c r="S448" s="393"/>
      <c r="T448" s="779"/>
    </row>
    <row r="449" spans="1:26" s="21" customFormat="1" x14ac:dyDescent="0.25">
      <c r="A449" s="394"/>
      <c r="B449" s="678"/>
      <c r="C449" s="678"/>
      <c r="D449" s="678"/>
      <c r="E449" s="678"/>
      <c r="F449" s="678"/>
      <c r="G449" s="382"/>
      <c r="H449" s="378" t="s">
        <v>656</v>
      </c>
      <c r="I449" s="382"/>
      <c r="J449" s="382"/>
      <c r="K449" s="379"/>
      <c r="L449" s="398"/>
      <c r="M449" s="379"/>
      <c r="N449" s="379"/>
      <c r="O449" s="379"/>
      <c r="P449" s="379"/>
      <c r="Q449" s="665">
        <f>SUM(Q450:Q451)</f>
        <v>5</v>
      </c>
      <c r="R449" s="666">
        <f>SUM(R450:R451)</f>
        <v>8067500</v>
      </c>
      <c r="S449" s="382"/>
      <c r="T449" s="1042"/>
    </row>
    <row r="450" spans="1:26" s="367" customFormat="1" ht="19.5" customHeight="1" x14ac:dyDescent="0.25">
      <c r="A450" s="384"/>
      <c r="B450" s="604">
        <v>2</v>
      </c>
      <c r="C450" s="604">
        <v>9</v>
      </c>
      <c r="D450" s="604">
        <v>7</v>
      </c>
      <c r="E450" s="604">
        <v>5</v>
      </c>
      <c r="F450" s="604">
        <v>12</v>
      </c>
      <c r="G450" s="393"/>
      <c r="H450" s="102" t="s">
        <v>657</v>
      </c>
      <c r="I450" s="393"/>
      <c r="J450" s="393"/>
      <c r="K450" s="387"/>
      <c r="L450" s="407"/>
      <c r="M450" s="387"/>
      <c r="N450" s="387"/>
      <c r="O450" s="387" t="s">
        <v>315</v>
      </c>
      <c r="P450" s="387" t="s">
        <v>200</v>
      </c>
      <c r="Q450" s="596">
        <v>1</v>
      </c>
      <c r="R450" s="415">
        <v>800000</v>
      </c>
      <c r="S450" s="393"/>
      <c r="T450" s="779"/>
    </row>
    <row r="451" spans="1:26" s="688" customFormat="1" x14ac:dyDescent="0.25">
      <c r="A451" s="416"/>
      <c r="B451" s="682"/>
      <c r="C451" s="682"/>
      <c r="D451" s="682"/>
      <c r="E451" s="682"/>
      <c r="F451" s="682"/>
      <c r="G451" s="425"/>
      <c r="H451" s="683" t="s">
        <v>657</v>
      </c>
      <c r="I451" s="425"/>
      <c r="J451" s="425"/>
      <c r="K451" s="684"/>
      <c r="L451" s="684"/>
      <c r="M451" s="684">
        <v>2015</v>
      </c>
      <c r="N451" s="684"/>
      <c r="O451" s="684" t="s">
        <v>315</v>
      </c>
      <c r="P451" s="684" t="s">
        <v>200</v>
      </c>
      <c r="Q451" s="686">
        <v>4</v>
      </c>
      <c r="R451" s="424">
        <v>7267500</v>
      </c>
      <c r="S451" s="425"/>
      <c r="T451" s="781"/>
    </row>
    <row r="452" spans="1:26" s="367" customFormat="1" ht="15.75" x14ac:dyDescent="0.25">
      <c r="A452" s="384"/>
      <c r="B452" s="564"/>
      <c r="C452" s="564"/>
      <c r="D452" s="564"/>
      <c r="E452" s="564"/>
      <c r="F452" s="564"/>
      <c r="G452" s="393"/>
      <c r="H452" s="689"/>
      <c r="I452" s="393"/>
      <c r="J452" s="393"/>
      <c r="K452" s="387"/>
      <c r="L452" s="387"/>
      <c r="M452" s="387"/>
      <c r="N452" s="387"/>
      <c r="O452" s="387"/>
      <c r="P452" s="387"/>
      <c r="Q452" s="585"/>
      <c r="R452" s="585"/>
      <c r="S452" s="393"/>
      <c r="T452" s="779"/>
    </row>
    <row r="453" spans="1:26" s="701" customFormat="1" ht="15.75" x14ac:dyDescent="0.25">
      <c r="A453" s="693"/>
      <c r="B453" s="693"/>
      <c r="C453" s="693"/>
      <c r="D453" s="693"/>
      <c r="E453" s="693"/>
      <c r="F453" s="693"/>
      <c r="G453" s="693"/>
      <c r="H453" s="694" t="s">
        <v>658</v>
      </c>
      <c r="I453" s="693"/>
      <c r="J453" s="693"/>
      <c r="K453" s="695"/>
      <c r="L453" s="695"/>
      <c r="M453" s="695"/>
      <c r="N453" s="695"/>
      <c r="O453" s="695"/>
      <c r="P453" s="695"/>
      <c r="Q453" s="698">
        <f>Q24+Q34+Q244+Q250+Q412+Q436+Q449</f>
        <v>815</v>
      </c>
      <c r="R453" s="699">
        <f>R24+R34+R244+R250+R412+R436+R449</f>
        <v>3579072335.9106369</v>
      </c>
      <c r="S453" s="693"/>
      <c r="T453" s="1072"/>
    </row>
    <row r="455" spans="1:26" x14ac:dyDescent="0.25">
      <c r="Q455" s="365"/>
      <c r="R455" s="365"/>
    </row>
    <row r="456" spans="1:26" s="243" customFormat="1" x14ac:dyDescent="0.25">
      <c r="E456" s="344"/>
      <c r="F456" s="344"/>
      <c r="G456" s="1270" t="s">
        <v>272</v>
      </c>
      <c r="H456" s="1270"/>
      <c r="I456" s="1270"/>
      <c r="P456" s="1271" t="s">
        <v>271</v>
      </c>
      <c r="Q456" s="1271"/>
      <c r="R456" s="1271"/>
      <c r="T456" s="234"/>
    </row>
    <row r="457" spans="1:26" s="243" customFormat="1" ht="12.95" customHeight="1" x14ac:dyDescent="0.25">
      <c r="G457" s="1272" t="s">
        <v>273</v>
      </c>
      <c r="H457" s="1272"/>
      <c r="I457" s="1272"/>
      <c r="P457" s="359"/>
      <c r="T457" s="234"/>
    </row>
    <row r="458" spans="1:26" s="243" customFormat="1" ht="12.95" customHeight="1" x14ac:dyDescent="0.25">
      <c r="G458" s="1270" t="s">
        <v>229</v>
      </c>
      <c r="H458" s="1270"/>
      <c r="I458" s="1270"/>
      <c r="P458" s="360"/>
      <c r="Q458" s="360" t="s">
        <v>99</v>
      </c>
      <c r="R458" s="360"/>
      <c r="T458" s="234"/>
    </row>
    <row r="459" spans="1:26" s="243" customFormat="1" x14ac:dyDescent="0.25">
      <c r="G459" s="361"/>
      <c r="H459" s="362"/>
      <c r="I459" s="362"/>
      <c r="P459" s="272"/>
      <c r="Q459" s="360"/>
      <c r="R459" s="360"/>
      <c r="T459" s="234"/>
    </row>
    <row r="460" spans="1:26" s="243" customFormat="1" x14ac:dyDescent="0.25">
      <c r="P460" s="363"/>
      <c r="Q460" s="360"/>
      <c r="R460" s="360"/>
      <c r="T460" s="234"/>
    </row>
    <row r="461" spans="1:26" s="243" customFormat="1" x14ac:dyDescent="0.25">
      <c r="T461" s="234"/>
    </row>
    <row r="462" spans="1:26" x14ac:dyDescent="0.25">
      <c r="G462" s="1273" t="s">
        <v>94</v>
      </c>
      <c r="H462" s="1273"/>
      <c r="I462" s="1273"/>
      <c r="M462" s="702"/>
      <c r="Q462" s="243" t="s">
        <v>100</v>
      </c>
      <c r="W462" s="704"/>
      <c r="X462" s="704"/>
      <c r="Z462" s="365"/>
    </row>
    <row r="463" spans="1:26" x14ac:dyDescent="0.25">
      <c r="G463" s="1274" t="s">
        <v>274</v>
      </c>
      <c r="H463" s="1274"/>
      <c r="I463" s="1274"/>
      <c r="M463" s="702"/>
      <c r="P463" s="1275" t="s">
        <v>275</v>
      </c>
      <c r="Q463" s="1275"/>
      <c r="R463" s="1275"/>
      <c r="Z463" s="365"/>
    </row>
  </sheetData>
  <mergeCells count="28">
    <mergeCell ref="G458:I458"/>
    <mergeCell ref="G462:I462"/>
    <mergeCell ref="G463:I463"/>
    <mergeCell ref="P463:R463"/>
    <mergeCell ref="B16:F16"/>
    <mergeCell ref="A251:A257"/>
    <mergeCell ref="A258:A270"/>
    <mergeCell ref="G456:I456"/>
    <mergeCell ref="P456:R456"/>
    <mergeCell ref="G457:I457"/>
    <mergeCell ref="Q10:R11"/>
    <mergeCell ref="S10:S15"/>
    <mergeCell ref="A12:A15"/>
    <mergeCell ref="B12:F15"/>
    <mergeCell ref="G12:G15"/>
    <mergeCell ref="I12:I15"/>
    <mergeCell ref="J12:J15"/>
    <mergeCell ref="Q12:Q15"/>
    <mergeCell ref="R12:R15"/>
    <mergeCell ref="A1:P1"/>
    <mergeCell ref="A2:P2"/>
    <mergeCell ref="A10:F11"/>
    <mergeCell ref="G10:K11"/>
    <mergeCell ref="L10:L15"/>
    <mergeCell ref="M10:M15"/>
    <mergeCell ref="N10:N15"/>
    <mergeCell ref="O10:O15"/>
    <mergeCell ref="P10:P15"/>
  </mergeCells>
  <dataValidations count="2">
    <dataValidation type="list" allowBlank="1" showInputMessage="1" showErrorMessage="1" error="PILIH DARI DAFTAR" sqref="F65574:F65578 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WVN983078:WVN983082 WLR983078:WLR983082 WBV983078:WBV983082 VRZ983078:VRZ983082 VID983078:VID983082 UYH983078:UYH983082 UOL983078:UOL983082 UEP983078:UEP983082 TUT983078:TUT983082 TKX983078:TKX983082 TBB983078:TBB983082 SRF983078:SRF983082 SHJ983078:SHJ983082 RXN983078:RXN983082 RNR983078:RNR983082 RDV983078:RDV983082 QTZ983078:QTZ983082 QKD983078:QKD983082 QAH983078:QAH983082 PQL983078:PQL983082 PGP983078:PGP983082 OWT983078:OWT983082 OMX983078:OMX983082 ODB983078:ODB983082 NTF983078:NTF983082 NJJ983078:NJJ983082 MZN983078:MZN983082 MPR983078:MPR983082 MFV983078:MFV983082 LVZ983078:LVZ983082 LMD983078:LMD983082 LCH983078:LCH983082 KSL983078:KSL983082 KIP983078:KIP983082 JYT983078:JYT983082 JOX983078:JOX983082 JFB983078:JFB983082 IVF983078:IVF983082 ILJ983078:ILJ983082 IBN983078:IBN983082 HRR983078:HRR983082 HHV983078:HHV983082 GXZ983078:GXZ983082 GOD983078:GOD983082 GEH983078:GEH983082 FUL983078:FUL983082 FKP983078:FKP983082 FAT983078:FAT983082 EQX983078:EQX983082 EHB983078:EHB983082 DXF983078:DXF983082 DNJ983078:DNJ983082 DDN983078:DDN983082 CTR983078:CTR983082 CJV983078:CJV983082 BZZ983078:BZZ983082 BQD983078:BQD983082 BGH983078:BGH983082 AWL983078:AWL983082 AMP983078:AMP983082 ACT983078:ACT983082 SX983078:SX983082 JB983078:JB983082 F983078:F983082 WVN917542:WVN917546 WLR917542:WLR917546 WBV917542:WBV917546 VRZ917542:VRZ917546 VID917542:VID917546 UYH917542:UYH917546 UOL917542:UOL917546 UEP917542:UEP917546 TUT917542:TUT917546 TKX917542:TKX917546 TBB917542:TBB917546 SRF917542:SRF917546 SHJ917542:SHJ917546 RXN917542:RXN917546 RNR917542:RNR917546 RDV917542:RDV917546 QTZ917542:QTZ917546 QKD917542:QKD917546 QAH917542:QAH917546 PQL917542:PQL917546 PGP917542:PGP917546 OWT917542:OWT917546 OMX917542:OMX917546 ODB917542:ODB917546 NTF917542:NTF917546 NJJ917542:NJJ917546 MZN917542:MZN917546 MPR917542:MPR917546 MFV917542:MFV917546 LVZ917542:LVZ917546 LMD917542:LMD917546 LCH917542:LCH917546 KSL917542:KSL917546 KIP917542:KIP917546 JYT917542:JYT917546 JOX917542:JOX917546 JFB917542:JFB917546 IVF917542:IVF917546 ILJ917542:ILJ917546 IBN917542:IBN917546 HRR917542:HRR917546 HHV917542:HHV917546 GXZ917542:GXZ917546 GOD917542:GOD917546 GEH917542:GEH917546 FUL917542:FUL917546 FKP917542:FKP917546 FAT917542:FAT917546 EQX917542:EQX917546 EHB917542:EHB917546 DXF917542:DXF917546 DNJ917542:DNJ917546 DDN917542:DDN917546 CTR917542:CTR917546 CJV917542:CJV917546 BZZ917542:BZZ917546 BQD917542:BQD917546 BGH917542:BGH917546 AWL917542:AWL917546 AMP917542:AMP917546 ACT917542:ACT917546 SX917542:SX917546 JB917542:JB917546 F917542:F917546 WVN852006:WVN852010 WLR852006:WLR852010 WBV852006:WBV852010 VRZ852006:VRZ852010 VID852006:VID852010 UYH852006:UYH852010 UOL852006:UOL852010 UEP852006:UEP852010 TUT852006:TUT852010 TKX852006:TKX852010 TBB852006:TBB852010 SRF852006:SRF852010 SHJ852006:SHJ852010 RXN852006:RXN852010 RNR852006:RNR852010 RDV852006:RDV852010 QTZ852006:QTZ852010 QKD852006:QKD852010 QAH852006:QAH852010 PQL852006:PQL852010 PGP852006:PGP852010 OWT852006:OWT852010 OMX852006:OMX852010 ODB852006:ODB852010 NTF852006:NTF852010 NJJ852006:NJJ852010 MZN852006:MZN852010 MPR852006:MPR852010 MFV852006:MFV852010 LVZ852006:LVZ852010 LMD852006:LMD852010 LCH852006:LCH852010 KSL852006:KSL852010 KIP852006:KIP852010 JYT852006:JYT852010 JOX852006:JOX852010 JFB852006:JFB852010 IVF852006:IVF852010 ILJ852006:ILJ852010 IBN852006:IBN852010 HRR852006:HRR852010 HHV852006:HHV852010 GXZ852006:GXZ852010 GOD852006:GOD852010 GEH852006:GEH852010 FUL852006:FUL852010 FKP852006:FKP852010 FAT852006:FAT852010 EQX852006:EQX852010 EHB852006:EHB852010 DXF852006:DXF852010 DNJ852006:DNJ852010 DDN852006:DDN852010 CTR852006:CTR852010 CJV852006:CJV852010 BZZ852006:BZZ852010 BQD852006:BQD852010 BGH852006:BGH852010 AWL852006:AWL852010 AMP852006:AMP852010 ACT852006:ACT852010 SX852006:SX852010 JB852006:JB852010 F852006:F852010 WVN786470:WVN786474 WLR786470:WLR786474 WBV786470:WBV786474 VRZ786470:VRZ786474 VID786470:VID786474 UYH786470:UYH786474 UOL786470:UOL786474 UEP786470:UEP786474 TUT786470:TUT786474 TKX786470:TKX786474 TBB786470:TBB786474 SRF786470:SRF786474 SHJ786470:SHJ786474 RXN786470:RXN786474 RNR786470:RNR786474 RDV786470:RDV786474 QTZ786470:QTZ786474 QKD786470:QKD786474 QAH786470:QAH786474 PQL786470:PQL786474 PGP786470:PGP786474 OWT786470:OWT786474 OMX786470:OMX786474 ODB786470:ODB786474 NTF786470:NTF786474 NJJ786470:NJJ786474 MZN786470:MZN786474 MPR786470:MPR786474 MFV786470:MFV786474 LVZ786470:LVZ786474 LMD786470:LMD786474 LCH786470:LCH786474 KSL786470:KSL786474 KIP786470:KIP786474 JYT786470:JYT786474 JOX786470:JOX786474 JFB786470:JFB786474 IVF786470:IVF786474 ILJ786470:ILJ786474 IBN786470:IBN786474 HRR786470:HRR786474 HHV786470:HHV786474 GXZ786470:GXZ786474 GOD786470:GOD786474 GEH786470:GEH786474 FUL786470:FUL786474 FKP786470:FKP786474 FAT786470:FAT786474 EQX786470:EQX786474 EHB786470:EHB786474 DXF786470:DXF786474 DNJ786470:DNJ786474 DDN786470:DDN786474 CTR786470:CTR786474 CJV786470:CJV786474 BZZ786470:BZZ786474 BQD786470:BQD786474 BGH786470:BGH786474 AWL786470:AWL786474 AMP786470:AMP786474 ACT786470:ACT786474 SX786470:SX786474 JB786470:JB786474 F786470:F786474 WVN720934:WVN720938 WLR720934:WLR720938 WBV720934:WBV720938 VRZ720934:VRZ720938 VID720934:VID720938 UYH720934:UYH720938 UOL720934:UOL720938 UEP720934:UEP720938 TUT720934:TUT720938 TKX720934:TKX720938 TBB720934:TBB720938 SRF720934:SRF720938 SHJ720934:SHJ720938 RXN720934:RXN720938 RNR720934:RNR720938 RDV720934:RDV720938 QTZ720934:QTZ720938 QKD720934:QKD720938 QAH720934:QAH720938 PQL720934:PQL720938 PGP720934:PGP720938 OWT720934:OWT720938 OMX720934:OMX720938 ODB720934:ODB720938 NTF720934:NTF720938 NJJ720934:NJJ720938 MZN720934:MZN720938 MPR720934:MPR720938 MFV720934:MFV720938 LVZ720934:LVZ720938 LMD720934:LMD720938 LCH720934:LCH720938 KSL720934:KSL720938 KIP720934:KIP720938 JYT720934:JYT720938 JOX720934:JOX720938 JFB720934:JFB720938 IVF720934:IVF720938 ILJ720934:ILJ720938 IBN720934:IBN720938 HRR720934:HRR720938 HHV720934:HHV720938 GXZ720934:GXZ720938 GOD720934:GOD720938 GEH720934:GEH720938 FUL720934:FUL720938 FKP720934:FKP720938 FAT720934:FAT720938 EQX720934:EQX720938 EHB720934:EHB720938 DXF720934:DXF720938 DNJ720934:DNJ720938 DDN720934:DDN720938 CTR720934:CTR720938 CJV720934:CJV720938 BZZ720934:BZZ720938 BQD720934:BQD720938 BGH720934:BGH720938 AWL720934:AWL720938 AMP720934:AMP720938 ACT720934:ACT720938 SX720934:SX720938 JB720934:JB720938 F720934:F720938 WVN655398:WVN655402 WLR655398:WLR655402 WBV655398:WBV655402 VRZ655398:VRZ655402 VID655398:VID655402 UYH655398:UYH655402 UOL655398:UOL655402 UEP655398:UEP655402 TUT655398:TUT655402 TKX655398:TKX655402 TBB655398:TBB655402 SRF655398:SRF655402 SHJ655398:SHJ655402 RXN655398:RXN655402 RNR655398:RNR655402 RDV655398:RDV655402 QTZ655398:QTZ655402 QKD655398:QKD655402 QAH655398:QAH655402 PQL655398:PQL655402 PGP655398:PGP655402 OWT655398:OWT655402 OMX655398:OMX655402 ODB655398:ODB655402 NTF655398:NTF655402 NJJ655398:NJJ655402 MZN655398:MZN655402 MPR655398:MPR655402 MFV655398:MFV655402 LVZ655398:LVZ655402 LMD655398:LMD655402 LCH655398:LCH655402 KSL655398:KSL655402 KIP655398:KIP655402 JYT655398:JYT655402 JOX655398:JOX655402 JFB655398:JFB655402 IVF655398:IVF655402 ILJ655398:ILJ655402 IBN655398:IBN655402 HRR655398:HRR655402 HHV655398:HHV655402 GXZ655398:GXZ655402 GOD655398:GOD655402 GEH655398:GEH655402 FUL655398:FUL655402 FKP655398:FKP655402 FAT655398:FAT655402 EQX655398:EQX655402 EHB655398:EHB655402 DXF655398:DXF655402 DNJ655398:DNJ655402 DDN655398:DDN655402 CTR655398:CTR655402 CJV655398:CJV655402 BZZ655398:BZZ655402 BQD655398:BQD655402 BGH655398:BGH655402 AWL655398:AWL655402 AMP655398:AMP655402 ACT655398:ACT655402 SX655398:SX655402 JB655398:JB655402 F655398:F655402 WVN589862:WVN589866 WLR589862:WLR589866 WBV589862:WBV589866 VRZ589862:VRZ589866 VID589862:VID589866 UYH589862:UYH589866 UOL589862:UOL589866 UEP589862:UEP589866 TUT589862:TUT589866 TKX589862:TKX589866 TBB589862:TBB589866 SRF589862:SRF589866 SHJ589862:SHJ589866 RXN589862:RXN589866 RNR589862:RNR589866 RDV589862:RDV589866 QTZ589862:QTZ589866 QKD589862:QKD589866 QAH589862:QAH589866 PQL589862:PQL589866 PGP589862:PGP589866 OWT589862:OWT589866 OMX589862:OMX589866 ODB589862:ODB589866 NTF589862:NTF589866 NJJ589862:NJJ589866 MZN589862:MZN589866 MPR589862:MPR589866 MFV589862:MFV589866 LVZ589862:LVZ589866 LMD589862:LMD589866 LCH589862:LCH589866 KSL589862:KSL589866 KIP589862:KIP589866 JYT589862:JYT589866 JOX589862:JOX589866 JFB589862:JFB589866 IVF589862:IVF589866 ILJ589862:ILJ589866 IBN589862:IBN589866 HRR589862:HRR589866 HHV589862:HHV589866 GXZ589862:GXZ589866 GOD589862:GOD589866 GEH589862:GEH589866 FUL589862:FUL589866 FKP589862:FKP589866 FAT589862:FAT589866 EQX589862:EQX589866 EHB589862:EHB589866 DXF589862:DXF589866 DNJ589862:DNJ589866 DDN589862:DDN589866 CTR589862:CTR589866 CJV589862:CJV589866 BZZ589862:BZZ589866 BQD589862:BQD589866 BGH589862:BGH589866 AWL589862:AWL589866 AMP589862:AMP589866 ACT589862:ACT589866 SX589862:SX589866 JB589862:JB589866 F589862:F589866 WVN524326:WVN524330 WLR524326:WLR524330 WBV524326:WBV524330 VRZ524326:VRZ524330 VID524326:VID524330 UYH524326:UYH524330 UOL524326:UOL524330 UEP524326:UEP524330 TUT524326:TUT524330 TKX524326:TKX524330 TBB524326:TBB524330 SRF524326:SRF524330 SHJ524326:SHJ524330 RXN524326:RXN524330 RNR524326:RNR524330 RDV524326:RDV524330 QTZ524326:QTZ524330 QKD524326:QKD524330 QAH524326:QAH524330 PQL524326:PQL524330 PGP524326:PGP524330 OWT524326:OWT524330 OMX524326:OMX524330 ODB524326:ODB524330 NTF524326:NTF524330 NJJ524326:NJJ524330 MZN524326:MZN524330 MPR524326:MPR524330 MFV524326:MFV524330 LVZ524326:LVZ524330 LMD524326:LMD524330 LCH524326:LCH524330 KSL524326:KSL524330 KIP524326:KIP524330 JYT524326:JYT524330 JOX524326:JOX524330 JFB524326:JFB524330 IVF524326:IVF524330 ILJ524326:ILJ524330 IBN524326:IBN524330 HRR524326:HRR524330 HHV524326:HHV524330 GXZ524326:GXZ524330 GOD524326:GOD524330 GEH524326:GEH524330 FUL524326:FUL524330 FKP524326:FKP524330 FAT524326:FAT524330 EQX524326:EQX524330 EHB524326:EHB524330 DXF524326:DXF524330 DNJ524326:DNJ524330 DDN524326:DDN524330 CTR524326:CTR524330 CJV524326:CJV524330 BZZ524326:BZZ524330 BQD524326:BQD524330 BGH524326:BGH524330 AWL524326:AWL524330 AMP524326:AMP524330 ACT524326:ACT524330 SX524326:SX524330 JB524326:JB524330 F524326:F524330 WVN458790:WVN458794 WLR458790:WLR458794 WBV458790:WBV458794 VRZ458790:VRZ458794 VID458790:VID458794 UYH458790:UYH458794 UOL458790:UOL458794 UEP458790:UEP458794 TUT458790:TUT458794 TKX458790:TKX458794 TBB458790:TBB458794 SRF458790:SRF458794 SHJ458790:SHJ458794 RXN458790:RXN458794 RNR458790:RNR458794 RDV458790:RDV458794 QTZ458790:QTZ458794 QKD458790:QKD458794 QAH458790:QAH458794 PQL458790:PQL458794 PGP458790:PGP458794 OWT458790:OWT458794 OMX458790:OMX458794 ODB458790:ODB458794 NTF458790:NTF458794 NJJ458790:NJJ458794 MZN458790:MZN458794 MPR458790:MPR458794 MFV458790:MFV458794 LVZ458790:LVZ458794 LMD458790:LMD458794 LCH458790:LCH458794 KSL458790:KSL458794 KIP458790:KIP458794 JYT458790:JYT458794 JOX458790:JOX458794 JFB458790:JFB458794 IVF458790:IVF458794 ILJ458790:ILJ458794 IBN458790:IBN458794 HRR458790:HRR458794 HHV458790:HHV458794 GXZ458790:GXZ458794 GOD458790:GOD458794 GEH458790:GEH458794 FUL458790:FUL458794 FKP458790:FKP458794 FAT458790:FAT458794 EQX458790:EQX458794 EHB458790:EHB458794 DXF458790:DXF458794 DNJ458790:DNJ458794 DDN458790:DDN458794 CTR458790:CTR458794 CJV458790:CJV458794 BZZ458790:BZZ458794 BQD458790:BQD458794 BGH458790:BGH458794 AWL458790:AWL458794 AMP458790:AMP458794 ACT458790:ACT458794 SX458790:SX458794 JB458790:JB458794 F458790:F458794 WVN393254:WVN393258 WLR393254:WLR393258 WBV393254:WBV393258 VRZ393254:VRZ393258 VID393254:VID393258 UYH393254:UYH393258 UOL393254:UOL393258 UEP393254:UEP393258 TUT393254:TUT393258 TKX393254:TKX393258 TBB393254:TBB393258 SRF393254:SRF393258 SHJ393254:SHJ393258 RXN393254:RXN393258 RNR393254:RNR393258 RDV393254:RDV393258 QTZ393254:QTZ393258 QKD393254:QKD393258 QAH393254:QAH393258 PQL393254:PQL393258 PGP393254:PGP393258 OWT393254:OWT393258 OMX393254:OMX393258 ODB393254:ODB393258 NTF393254:NTF393258 NJJ393254:NJJ393258 MZN393254:MZN393258 MPR393254:MPR393258 MFV393254:MFV393258 LVZ393254:LVZ393258 LMD393254:LMD393258 LCH393254:LCH393258 KSL393254:KSL393258 KIP393254:KIP393258 JYT393254:JYT393258 JOX393254:JOX393258 JFB393254:JFB393258 IVF393254:IVF393258 ILJ393254:ILJ393258 IBN393254:IBN393258 HRR393254:HRR393258 HHV393254:HHV393258 GXZ393254:GXZ393258 GOD393254:GOD393258 GEH393254:GEH393258 FUL393254:FUL393258 FKP393254:FKP393258 FAT393254:FAT393258 EQX393254:EQX393258 EHB393254:EHB393258 DXF393254:DXF393258 DNJ393254:DNJ393258 DDN393254:DDN393258 CTR393254:CTR393258 CJV393254:CJV393258 BZZ393254:BZZ393258 BQD393254:BQD393258 BGH393254:BGH393258 AWL393254:AWL393258 AMP393254:AMP393258 ACT393254:ACT393258 SX393254:SX393258 JB393254:JB393258 F393254:F393258 WVN327718:WVN327722 WLR327718:WLR327722 WBV327718:WBV327722 VRZ327718:VRZ327722 VID327718:VID327722 UYH327718:UYH327722 UOL327718:UOL327722 UEP327718:UEP327722 TUT327718:TUT327722 TKX327718:TKX327722 TBB327718:TBB327722 SRF327718:SRF327722 SHJ327718:SHJ327722 RXN327718:RXN327722 RNR327718:RNR327722 RDV327718:RDV327722 QTZ327718:QTZ327722 QKD327718:QKD327722 QAH327718:QAH327722 PQL327718:PQL327722 PGP327718:PGP327722 OWT327718:OWT327722 OMX327718:OMX327722 ODB327718:ODB327722 NTF327718:NTF327722 NJJ327718:NJJ327722 MZN327718:MZN327722 MPR327718:MPR327722 MFV327718:MFV327722 LVZ327718:LVZ327722 LMD327718:LMD327722 LCH327718:LCH327722 KSL327718:KSL327722 KIP327718:KIP327722 JYT327718:JYT327722 JOX327718:JOX327722 JFB327718:JFB327722 IVF327718:IVF327722 ILJ327718:ILJ327722 IBN327718:IBN327722 HRR327718:HRR327722 HHV327718:HHV327722 GXZ327718:GXZ327722 GOD327718:GOD327722 GEH327718:GEH327722 FUL327718:FUL327722 FKP327718:FKP327722 FAT327718:FAT327722 EQX327718:EQX327722 EHB327718:EHB327722 DXF327718:DXF327722 DNJ327718:DNJ327722 DDN327718:DDN327722 CTR327718:CTR327722 CJV327718:CJV327722 BZZ327718:BZZ327722 BQD327718:BQD327722 BGH327718:BGH327722 AWL327718:AWL327722 AMP327718:AMP327722 ACT327718:ACT327722 SX327718:SX327722 JB327718:JB327722 F327718:F327722 WVN262182:WVN262186 WLR262182:WLR262186 WBV262182:WBV262186 VRZ262182:VRZ262186 VID262182:VID262186 UYH262182:UYH262186 UOL262182:UOL262186 UEP262182:UEP262186 TUT262182:TUT262186 TKX262182:TKX262186 TBB262182:TBB262186 SRF262182:SRF262186 SHJ262182:SHJ262186 RXN262182:RXN262186 RNR262182:RNR262186 RDV262182:RDV262186 QTZ262182:QTZ262186 QKD262182:QKD262186 QAH262182:QAH262186 PQL262182:PQL262186 PGP262182:PGP262186 OWT262182:OWT262186 OMX262182:OMX262186 ODB262182:ODB262186 NTF262182:NTF262186 NJJ262182:NJJ262186 MZN262182:MZN262186 MPR262182:MPR262186 MFV262182:MFV262186 LVZ262182:LVZ262186 LMD262182:LMD262186 LCH262182:LCH262186 KSL262182:KSL262186 KIP262182:KIP262186 JYT262182:JYT262186 JOX262182:JOX262186 JFB262182:JFB262186 IVF262182:IVF262186 ILJ262182:ILJ262186 IBN262182:IBN262186 HRR262182:HRR262186 HHV262182:HHV262186 GXZ262182:GXZ262186 GOD262182:GOD262186 GEH262182:GEH262186 FUL262182:FUL262186 FKP262182:FKP262186 FAT262182:FAT262186 EQX262182:EQX262186 EHB262182:EHB262186 DXF262182:DXF262186 DNJ262182:DNJ262186 DDN262182:DDN262186 CTR262182:CTR262186 CJV262182:CJV262186 BZZ262182:BZZ262186 BQD262182:BQD262186 BGH262182:BGH262186 AWL262182:AWL262186 AMP262182:AMP262186 ACT262182:ACT262186 SX262182:SX262186 JB262182:JB262186 F262182:F262186 WVN196646:WVN196650 WLR196646:WLR196650 WBV196646:WBV196650 VRZ196646:VRZ196650 VID196646:VID196650 UYH196646:UYH196650 UOL196646:UOL196650 UEP196646:UEP196650 TUT196646:TUT196650 TKX196646:TKX196650 TBB196646:TBB196650 SRF196646:SRF196650 SHJ196646:SHJ196650 RXN196646:RXN196650 RNR196646:RNR196650 RDV196646:RDV196650 QTZ196646:QTZ196650 QKD196646:QKD196650 QAH196646:QAH196650 PQL196646:PQL196650 PGP196646:PGP196650 OWT196646:OWT196650 OMX196646:OMX196650 ODB196646:ODB196650 NTF196646:NTF196650 NJJ196646:NJJ196650 MZN196646:MZN196650 MPR196646:MPR196650 MFV196646:MFV196650 LVZ196646:LVZ196650 LMD196646:LMD196650 LCH196646:LCH196650 KSL196646:KSL196650 KIP196646:KIP196650 JYT196646:JYT196650 JOX196646:JOX196650 JFB196646:JFB196650 IVF196646:IVF196650 ILJ196646:ILJ196650 IBN196646:IBN196650 HRR196646:HRR196650 HHV196646:HHV196650 GXZ196646:GXZ196650 GOD196646:GOD196650 GEH196646:GEH196650 FUL196646:FUL196650 FKP196646:FKP196650 FAT196646:FAT196650 EQX196646:EQX196650 EHB196646:EHB196650 DXF196646:DXF196650 DNJ196646:DNJ196650 DDN196646:DDN196650 CTR196646:CTR196650 CJV196646:CJV196650 BZZ196646:BZZ196650 BQD196646:BQD196650 BGH196646:BGH196650 AWL196646:AWL196650 AMP196646:AMP196650 ACT196646:ACT196650 SX196646:SX196650 JB196646:JB196650 F196646:F196650 WVN131110:WVN131114 WLR131110:WLR131114 WBV131110:WBV131114 VRZ131110:VRZ131114 VID131110:VID131114 UYH131110:UYH131114 UOL131110:UOL131114 UEP131110:UEP131114 TUT131110:TUT131114 TKX131110:TKX131114 TBB131110:TBB131114 SRF131110:SRF131114 SHJ131110:SHJ131114 RXN131110:RXN131114 RNR131110:RNR131114 RDV131110:RDV131114 QTZ131110:QTZ131114 QKD131110:QKD131114 QAH131110:QAH131114 PQL131110:PQL131114 PGP131110:PGP131114 OWT131110:OWT131114 OMX131110:OMX131114 ODB131110:ODB131114 NTF131110:NTF131114 NJJ131110:NJJ131114 MZN131110:MZN131114 MPR131110:MPR131114 MFV131110:MFV131114 LVZ131110:LVZ131114 LMD131110:LMD131114 LCH131110:LCH131114 KSL131110:KSL131114 KIP131110:KIP131114 JYT131110:JYT131114 JOX131110:JOX131114 JFB131110:JFB131114 IVF131110:IVF131114 ILJ131110:ILJ131114 IBN131110:IBN131114 HRR131110:HRR131114 HHV131110:HHV131114 GXZ131110:GXZ131114 GOD131110:GOD131114 GEH131110:GEH131114 FUL131110:FUL131114 FKP131110:FKP131114 FAT131110:FAT131114 EQX131110:EQX131114 EHB131110:EHB131114 DXF131110:DXF131114 DNJ131110:DNJ131114 DDN131110:DDN131114 CTR131110:CTR131114 CJV131110:CJV131114 BZZ131110:BZZ131114 BQD131110:BQD131114 BGH131110:BGH131114 AWL131110:AWL131114 AMP131110:AMP131114 ACT131110:ACT131114 SX131110:SX131114 JB131110:JB131114 F131110:F131114 WVN65574:WVN65578 WLR65574:WLR65578 WBV65574:WBV65578 VRZ65574:VRZ65578 VID65574:VID65578 UYH65574:UYH65578 UOL65574:UOL65578 UEP65574:UEP65578 TUT65574:TUT65578 TKX65574:TKX65578 TBB65574:TBB65578 SRF65574:SRF65578 SHJ65574:SHJ65578 RXN65574:RXN65578 RNR65574:RNR65578 RDV65574:RDV65578 QTZ65574:QTZ65578 QKD65574:QKD65578 QAH65574:QAH65578 PQL65574:PQL65578 PGP65574:PGP65578 OWT65574:OWT65578 OMX65574:OMX65578 ODB65574:ODB65578 NTF65574:NTF65578 NJJ65574:NJJ65578 MZN65574:MZN65578 MPR65574:MPR65578 MFV65574:MFV65578 LVZ65574:LVZ65578 LMD65574:LMD65578 LCH65574:LCH65578 KSL65574:KSL65578 KIP65574:KIP65578 JYT65574:JYT65578 JOX65574:JOX65578 JFB65574:JFB65578 IVF65574:IVF65578 ILJ65574:ILJ65578 IBN65574:IBN65578 HRR65574:HRR65578 HHV65574:HHV65578 GXZ65574:GXZ65578 GOD65574:GOD65578 GEH65574:GEH65578 FUL65574:FUL65578 FKP65574:FKP65578 FAT65574:FAT65578 EQX65574:EQX65578 EHB65574:EHB65578 DXF65574:DXF65578 DNJ65574:DNJ65578 DDN65574:DDN65578 CTR65574:CTR65578 CJV65574:CJV65578 BZZ65574:BZZ65578 BQD65574:BQD65578 BGH65574:BGH65578 AWL65574:AWL65578 AMP65574:AMP65578 ACT65574:ACT65578 SX65574:SX65578 JB65574:JB65578">
      <formula1>KIBA</formula1>
    </dataValidation>
    <dataValidation type="list" allowBlank="1" showInputMessage="1" showErrorMessage="1" error="PILIH DARI DAFTAR" sqref="B245:B246 C226:C241 JB23:JB24 SX23:SX24 ACT23:ACT24 AMP23:AMP24 AWL23:AWL24 BGH23:BGH24 BQD23:BQD24 BZZ23:BZZ24 CJV23:CJV24 CTR23:CTR24 DDN23:DDN24 DNJ23:DNJ24 DXF23:DXF24 EHB23:EHB24 EQX23:EQX24 FAT23:FAT24 FKP23:FKP24 FUL23:FUL24 GEH23:GEH24 GOD23:GOD24 GXZ23:GXZ24 HHV23:HHV24 HRR23:HRR24 IBN23:IBN24 ILJ23:ILJ24 IVF23:IVF24 JFB23:JFB24 JOX23:JOX24 JYT23:JYT24 KIP23:KIP24 KSL23:KSL24 LCH23:LCH24 LMD23:LMD24 LVZ23:LVZ24 MFV23:MFV24 MPR23:MPR24 MZN23:MZN24 NJJ23:NJJ24 NTF23:NTF24 ODB23:ODB24 OMX23:OMX24 OWT23:OWT24 PGP23:PGP24 PQL23:PQL24 QAH23:QAH24 QKD23:QKD24 QTZ23:QTZ24 RDV23:RDV24 RNR23:RNR24 RXN23:RXN24 SHJ23:SHJ24 SRF23:SRF24 TBB23:TBB24 TKX23:TKX24 TUT23:TUT24 UEP23:UEP24 UOL23:UOL24 UYH23:UYH24 VID23:VID24 VRZ23:VRZ24 WBV23:WBV24 WLR23:WLR24 WVN23:WVN24 WVN983083:WVN983084 WLR983083:WLR983084 WBV983083:WBV983084 VRZ983083:VRZ983084 VID983083:VID983084 UYH983083:UYH983084 UOL983083:UOL983084 UEP983083:UEP983084 TUT983083:TUT983084 TKX983083:TKX983084 TBB983083:TBB983084 SRF983083:SRF983084 SHJ983083:SHJ983084 RXN983083:RXN983084 RNR983083:RNR983084 RDV983083:RDV983084 QTZ983083:QTZ983084 QKD983083:QKD983084 QAH983083:QAH983084 PQL983083:PQL983084 PGP983083:PGP983084 OWT983083:OWT983084 OMX983083:OMX983084 ODB983083:ODB983084 NTF983083:NTF983084 NJJ983083:NJJ983084 MZN983083:MZN983084 MPR983083:MPR983084 MFV983083:MFV983084 LVZ983083:LVZ983084 LMD983083:LMD983084 LCH983083:LCH983084 KSL983083:KSL983084 KIP983083:KIP983084 JYT983083:JYT983084 JOX983083:JOX983084 JFB983083:JFB983084 IVF983083:IVF983084 ILJ983083:ILJ983084 IBN983083:IBN983084 HRR983083:HRR983084 HHV983083:HHV983084 GXZ983083:GXZ983084 GOD983083:GOD983084 GEH983083:GEH983084 FUL983083:FUL983084 FKP983083:FKP983084 FAT983083:FAT983084 EQX983083:EQX983084 EHB983083:EHB983084 DXF983083:DXF983084 DNJ983083:DNJ983084 DDN983083:DDN983084 CTR983083:CTR983084 CJV983083:CJV983084 BZZ983083:BZZ983084 BQD983083:BQD983084 BGH983083:BGH983084 AWL983083:AWL983084 AMP983083:AMP983084 ACT983083:ACT983084 SX983083:SX983084 JB983083:JB983084 F983083:F983084 WVN917547:WVN917548 WLR917547:WLR917548 WBV917547:WBV917548 VRZ917547:VRZ917548 VID917547:VID917548 UYH917547:UYH917548 UOL917547:UOL917548 UEP917547:UEP917548 TUT917547:TUT917548 TKX917547:TKX917548 TBB917547:TBB917548 SRF917547:SRF917548 SHJ917547:SHJ917548 RXN917547:RXN917548 RNR917547:RNR917548 RDV917547:RDV917548 QTZ917547:QTZ917548 QKD917547:QKD917548 QAH917547:QAH917548 PQL917547:PQL917548 PGP917547:PGP917548 OWT917547:OWT917548 OMX917547:OMX917548 ODB917547:ODB917548 NTF917547:NTF917548 NJJ917547:NJJ917548 MZN917547:MZN917548 MPR917547:MPR917548 MFV917547:MFV917548 LVZ917547:LVZ917548 LMD917547:LMD917548 LCH917547:LCH917548 KSL917547:KSL917548 KIP917547:KIP917548 JYT917547:JYT917548 JOX917547:JOX917548 JFB917547:JFB917548 IVF917547:IVF917548 ILJ917547:ILJ917548 IBN917547:IBN917548 HRR917547:HRR917548 HHV917547:HHV917548 GXZ917547:GXZ917548 GOD917547:GOD917548 GEH917547:GEH917548 FUL917547:FUL917548 FKP917547:FKP917548 FAT917547:FAT917548 EQX917547:EQX917548 EHB917547:EHB917548 DXF917547:DXF917548 DNJ917547:DNJ917548 DDN917547:DDN917548 CTR917547:CTR917548 CJV917547:CJV917548 BZZ917547:BZZ917548 BQD917547:BQD917548 BGH917547:BGH917548 AWL917547:AWL917548 AMP917547:AMP917548 ACT917547:ACT917548 SX917547:SX917548 JB917547:JB917548 F917547:F917548 WVN852011:WVN852012 WLR852011:WLR852012 WBV852011:WBV852012 VRZ852011:VRZ852012 VID852011:VID852012 UYH852011:UYH852012 UOL852011:UOL852012 UEP852011:UEP852012 TUT852011:TUT852012 TKX852011:TKX852012 TBB852011:TBB852012 SRF852011:SRF852012 SHJ852011:SHJ852012 RXN852011:RXN852012 RNR852011:RNR852012 RDV852011:RDV852012 QTZ852011:QTZ852012 QKD852011:QKD852012 QAH852011:QAH852012 PQL852011:PQL852012 PGP852011:PGP852012 OWT852011:OWT852012 OMX852011:OMX852012 ODB852011:ODB852012 NTF852011:NTF852012 NJJ852011:NJJ852012 MZN852011:MZN852012 MPR852011:MPR852012 MFV852011:MFV852012 LVZ852011:LVZ852012 LMD852011:LMD852012 LCH852011:LCH852012 KSL852011:KSL852012 KIP852011:KIP852012 JYT852011:JYT852012 JOX852011:JOX852012 JFB852011:JFB852012 IVF852011:IVF852012 ILJ852011:ILJ852012 IBN852011:IBN852012 HRR852011:HRR852012 HHV852011:HHV852012 GXZ852011:GXZ852012 GOD852011:GOD852012 GEH852011:GEH852012 FUL852011:FUL852012 FKP852011:FKP852012 FAT852011:FAT852012 EQX852011:EQX852012 EHB852011:EHB852012 DXF852011:DXF852012 DNJ852011:DNJ852012 DDN852011:DDN852012 CTR852011:CTR852012 CJV852011:CJV852012 BZZ852011:BZZ852012 BQD852011:BQD852012 BGH852011:BGH852012 AWL852011:AWL852012 AMP852011:AMP852012 ACT852011:ACT852012 SX852011:SX852012 JB852011:JB852012 F852011:F852012 WVN786475:WVN786476 WLR786475:WLR786476 WBV786475:WBV786476 VRZ786475:VRZ786476 VID786475:VID786476 UYH786475:UYH786476 UOL786475:UOL786476 UEP786475:UEP786476 TUT786475:TUT786476 TKX786475:TKX786476 TBB786475:TBB786476 SRF786475:SRF786476 SHJ786475:SHJ786476 RXN786475:RXN786476 RNR786475:RNR786476 RDV786475:RDV786476 QTZ786475:QTZ786476 QKD786475:QKD786476 QAH786475:QAH786476 PQL786475:PQL786476 PGP786475:PGP786476 OWT786475:OWT786476 OMX786475:OMX786476 ODB786475:ODB786476 NTF786475:NTF786476 NJJ786475:NJJ786476 MZN786475:MZN786476 MPR786475:MPR786476 MFV786475:MFV786476 LVZ786475:LVZ786476 LMD786475:LMD786476 LCH786475:LCH786476 KSL786475:KSL786476 KIP786475:KIP786476 JYT786475:JYT786476 JOX786475:JOX786476 JFB786475:JFB786476 IVF786475:IVF786476 ILJ786475:ILJ786476 IBN786475:IBN786476 HRR786475:HRR786476 HHV786475:HHV786476 GXZ786475:GXZ786476 GOD786475:GOD786476 GEH786475:GEH786476 FUL786475:FUL786476 FKP786475:FKP786476 FAT786475:FAT786476 EQX786475:EQX786476 EHB786475:EHB786476 DXF786475:DXF786476 DNJ786475:DNJ786476 DDN786475:DDN786476 CTR786475:CTR786476 CJV786475:CJV786476 BZZ786475:BZZ786476 BQD786475:BQD786476 BGH786475:BGH786476 AWL786475:AWL786476 AMP786475:AMP786476 ACT786475:ACT786476 SX786475:SX786476 JB786475:JB786476 F786475:F786476 WVN720939:WVN720940 WLR720939:WLR720940 WBV720939:WBV720940 VRZ720939:VRZ720940 VID720939:VID720940 UYH720939:UYH720940 UOL720939:UOL720940 UEP720939:UEP720940 TUT720939:TUT720940 TKX720939:TKX720940 TBB720939:TBB720940 SRF720939:SRF720940 SHJ720939:SHJ720940 RXN720939:RXN720940 RNR720939:RNR720940 RDV720939:RDV720940 QTZ720939:QTZ720940 QKD720939:QKD720940 QAH720939:QAH720940 PQL720939:PQL720940 PGP720939:PGP720940 OWT720939:OWT720940 OMX720939:OMX720940 ODB720939:ODB720940 NTF720939:NTF720940 NJJ720939:NJJ720940 MZN720939:MZN720940 MPR720939:MPR720940 MFV720939:MFV720940 LVZ720939:LVZ720940 LMD720939:LMD720940 LCH720939:LCH720940 KSL720939:KSL720940 KIP720939:KIP720940 JYT720939:JYT720940 JOX720939:JOX720940 JFB720939:JFB720940 IVF720939:IVF720940 ILJ720939:ILJ720940 IBN720939:IBN720940 HRR720939:HRR720940 HHV720939:HHV720940 GXZ720939:GXZ720940 GOD720939:GOD720940 GEH720939:GEH720940 FUL720939:FUL720940 FKP720939:FKP720940 FAT720939:FAT720940 EQX720939:EQX720940 EHB720939:EHB720940 DXF720939:DXF720940 DNJ720939:DNJ720940 DDN720939:DDN720940 CTR720939:CTR720940 CJV720939:CJV720940 BZZ720939:BZZ720940 BQD720939:BQD720940 BGH720939:BGH720940 AWL720939:AWL720940 AMP720939:AMP720940 ACT720939:ACT720940 SX720939:SX720940 JB720939:JB720940 F720939:F720940 WVN655403:WVN655404 WLR655403:WLR655404 WBV655403:WBV655404 VRZ655403:VRZ655404 VID655403:VID655404 UYH655403:UYH655404 UOL655403:UOL655404 UEP655403:UEP655404 TUT655403:TUT655404 TKX655403:TKX655404 TBB655403:TBB655404 SRF655403:SRF655404 SHJ655403:SHJ655404 RXN655403:RXN655404 RNR655403:RNR655404 RDV655403:RDV655404 QTZ655403:QTZ655404 QKD655403:QKD655404 QAH655403:QAH655404 PQL655403:PQL655404 PGP655403:PGP655404 OWT655403:OWT655404 OMX655403:OMX655404 ODB655403:ODB655404 NTF655403:NTF655404 NJJ655403:NJJ655404 MZN655403:MZN655404 MPR655403:MPR655404 MFV655403:MFV655404 LVZ655403:LVZ655404 LMD655403:LMD655404 LCH655403:LCH655404 KSL655403:KSL655404 KIP655403:KIP655404 JYT655403:JYT655404 JOX655403:JOX655404 JFB655403:JFB655404 IVF655403:IVF655404 ILJ655403:ILJ655404 IBN655403:IBN655404 HRR655403:HRR655404 HHV655403:HHV655404 GXZ655403:GXZ655404 GOD655403:GOD655404 GEH655403:GEH655404 FUL655403:FUL655404 FKP655403:FKP655404 FAT655403:FAT655404 EQX655403:EQX655404 EHB655403:EHB655404 DXF655403:DXF655404 DNJ655403:DNJ655404 DDN655403:DDN655404 CTR655403:CTR655404 CJV655403:CJV655404 BZZ655403:BZZ655404 BQD655403:BQD655404 BGH655403:BGH655404 AWL655403:AWL655404 AMP655403:AMP655404 ACT655403:ACT655404 SX655403:SX655404 JB655403:JB655404 F655403:F655404 WVN589867:WVN589868 WLR589867:WLR589868 WBV589867:WBV589868 VRZ589867:VRZ589868 VID589867:VID589868 UYH589867:UYH589868 UOL589867:UOL589868 UEP589867:UEP589868 TUT589867:TUT589868 TKX589867:TKX589868 TBB589867:TBB589868 SRF589867:SRF589868 SHJ589867:SHJ589868 RXN589867:RXN589868 RNR589867:RNR589868 RDV589867:RDV589868 QTZ589867:QTZ589868 QKD589867:QKD589868 QAH589867:QAH589868 PQL589867:PQL589868 PGP589867:PGP589868 OWT589867:OWT589868 OMX589867:OMX589868 ODB589867:ODB589868 NTF589867:NTF589868 NJJ589867:NJJ589868 MZN589867:MZN589868 MPR589867:MPR589868 MFV589867:MFV589868 LVZ589867:LVZ589868 LMD589867:LMD589868 LCH589867:LCH589868 KSL589867:KSL589868 KIP589867:KIP589868 JYT589867:JYT589868 JOX589867:JOX589868 JFB589867:JFB589868 IVF589867:IVF589868 ILJ589867:ILJ589868 IBN589867:IBN589868 HRR589867:HRR589868 HHV589867:HHV589868 GXZ589867:GXZ589868 GOD589867:GOD589868 GEH589867:GEH589868 FUL589867:FUL589868 FKP589867:FKP589868 FAT589867:FAT589868 EQX589867:EQX589868 EHB589867:EHB589868 DXF589867:DXF589868 DNJ589867:DNJ589868 DDN589867:DDN589868 CTR589867:CTR589868 CJV589867:CJV589868 BZZ589867:BZZ589868 BQD589867:BQD589868 BGH589867:BGH589868 AWL589867:AWL589868 AMP589867:AMP589868 ACT589867:ACT589868 SX589867:SX589868 JB589867:JB589868 F589867:F589868 WVN524331:WVN524332 WLR524331:WLR524332 WBV524331:WBV524332 VRZ524331:VRZ524332 VID524331:VID524332 UYH524331:UYH524332 UOL524331:UOL524332 UEP524331:UEP524332 TUT524331:TUT524332 TKX524331:TKX524332 TBB524331:TBB524332 SRF524331:SRF524332 SHJ524331:SHJ524332 RXN524331:RXN524332 RNR524331:RNR524332 RDV524331:RDV524332 QTZ524331:QTZ524332 QKD524331:QKD524332 QAH524331:QAH524332 PQL524331:PQL524332 PGP524331:PGP524332 OWT524331:OWT524332 OMX524331:OMX524332 ODB524331:ODB524332 NTF524331:NTF524332 NJJ524331:NJJ524332 MZN524331:MZN524332 MPR524331:MPR524332 MFV524331:MFV524332 LVZ524331:LVZ524332 LMD524331:LMD524332 LCH524331:LCH524332 KSL524331:KSL524332 KIP524331:KIP524332 JYT524331:JYT524332 JOX524331:JOX524332 JFB524331:JFB524332 IVF524331:IVF524332 ILJ524331:ILJ524332 IBN524331:IBN524332 HRR524331:HRR524332 HHV524331:HHV524332 GXZ524331:GXZ524332 GOD524331:GOD524332 GEH524331:GEH524332 FUL524331:FUL524332 FKP524331:FKP524332 FAT524331:FAT524332 EQX524331:EQX524332 EHB524331:EHB524332 DXF524331:DXF524332 DNJ524331:DNJ524332 DDN524331:DDN524332 CTR524331:CTR524332 CJV524331:CJV524332 BZZ524331:BZZ524332 BQD524331:BQD524332 BGH524331:BGH524332 AWL524331:AWL524332 AMP524331:AMP524332 ACT524331:ACT524332 SX524331:SX524332 JB524331:JB524332 F524331:F524332 WVN458795:WVN458796 WLR458795:WLR458796 WBV458795:WBV458796 VRZ458795:VRZ458796 VID458795:VID458796 UYH458795:UYH458796 UOL458795:UOL458796 UEP458795:UEP458796 TUT458795:TUT458796 TKX458795:TKX458796 TBB458795:TBB458796 SRF458795:SRF458796 SHJ458795:SHJ458796 RXN458795:RXN458796 RNR458795:RNR458796 RDV458795:RDV458796 QTZ458795:QTZ458796 QKD458795:QKD458796 QAH458795:QAH458796 PQL458795:PQL458796 PGP458795:PGP458796 OWT458795:OWT458796 OMX458795:OMX458796 ODB458795:ODB458796 NTF458795:NTF458796 NJJ458795:NJJ458796 MZN458795:MZN458796 MPR458795:MPR458796 MFV458795:MFV458796 LVZ458795:LVZ458796 LMD458795:LMD458796 LCH458795:LCH458796 KSL458795:KSL458796 KIP458795:KIP458796 JYT458795:JYT458796 JOX458795:JOX458796 JFB458795:JFB458796 IVF458795:IVF458796 ILJ458795:ILJ458796 IBN458795:IBN458796 HRR458795:HRR458796 HHV458795:HHV458796 GXZ458795:GXZ458796 GOD458795:GOD458796 GEH458795:GEH458796 FUL458795:FUL458796 FKP458795:FKP458796 FAT458795:FAT458796 EQX458795:EQX458796 EHB458795:EHB458796 DXF458795:DXF458796 DNJ458795:DNJ458796 DDN458795:DDN458796 CTR458795:CTR458796 CJV458795:CJV458796 BZZ458795:BZZ458796 BQD458795:BQD458796 BGH458795:BGH458796 AWL458795:AWL458796 AMP458795:AMP458796 ACT458795:ACT458796 SX458795:SX458796 JB458795:JB458796 F458795:F458796 WVN393259:WVN393260 WLR393259:WLR393260 WBV393259:WBV393260 VRZ393259:VRZ393260 VID393259:VID393260 UYH393259:UYH393260 UOL393259:UOL393260 UEP393259:UEP393260 TUT393259:TUT393260 TKX393259:TKX393260 TBB393259:TBB393260 SRF393259:SRF393260 SHJ393259:SHJ393260 RXN393259:RXN393260 RNR393259:RNR393260 RDV393259:RDV393260 QTZ393259:QTZ393260 QKD393259:QKD393260 QAH393259:QAH393260 PQL393259:PQL393260 PGP393259:PGP393260 OWT393259:OWT393260 OMX393259:OMX393260 ODB393259:ODB393260 NTF393259:NTF393260 NJJ393259:NJJ393260 MZN393259:MZN393260 MPR393259:MPR393260 MFV393259:MFV393260 LVZ393259:LVZ393260 LMD393259:LMD393260 LCH393259:LCH393260 KSL393259:KSL393260 KIP393259:KIP393260 JYT393259:JYT393260 JOX393259:JOX393260 JFB393259:JFB393260 IVF393259:IVF393260 ILJ393259:ILJ393260 IBN393259:IBN393260 HRR393259:HRR393260 HHV393259:HHV393260 GXZ393259:GXZ393260 GOD393259:GOD393260 GEH393259:GEH393260 FUL393259:FUL393260 FKP393259:FKP393260 FAT393259:FAT393260 EQX393259:EQX393260 EHB393259:EHB393260 DXF393259:DXF393260 DNJ393259:DNJ393260 DDN393259:DDN393260 CTR393259:CTR393260 CJV393259:CJV393260 BZZ393259:BZZ393260 BQD393259:BQD393260 BGH393259:BGH393260 AWL393259:AWL393260 AMP393259:AMP393260 ACT393259:ACT393260 SX393259:SX393260 JB393259:JB393260 F393259:F393260 WVN327723:WVN327724 WLR327723:WLR327724 WBV327723:WBV327724 VRZ327723:VRZ327724 VID327723:VID327724 UYH327723:UYH327724 UOL327723:UOL327724 UEP327723:UEP327724 TUT327723:TUT327724 TKX327723:TKX327724 TBB327723:TBB327724 SRF327723:SRF327724 SHJ327723:SHJ327724 RXN327723:RXN327724 RNR327723:RNR327724 RDV327723:RDV327724 QTZ327723:QTZ327724 QKD327723:QKD327724 QAH327723:QAH327724 PQL327723:PQL327724 PGP327723:PGP327724 OWT327723:OWT327724 OMX327723:OMX327724 ODB327723:ODB327724 NTF327723:NTF327724 NJJ327723:NJJ327724 MZN327723:MZN327724 MPR327723:MPR327724 MFV327723:MFV327724 LVZ327723:LVZ327724 LMD327723:LMD327724 LCH327723:LCH327724 KSL327723:KSL327724 KIP327723:KIP327724 JYT327723:JYT327724 JOX327723:JOX327724 JFB327723:JFB327724 IVF327723:IVF327724 ILJ327723:ILJ327724 IBN327723:IBN327724 HRR327723:HRR327724 HHV327723:HHV327724 GXZ327723:GXZ327724 GOD327723:GOD327724 GEH327723:GEH327724 FUL327723:FUL327724 FKP327723:FKP327724 FAT327723:FAT327724 EQX327723:EQX327724 EHB327723:EHB327724 DXF327723:DXF327724 DNJ327723:DNJ327724 DDN327723:DDN327724 CTR327723:CTR327724 CJV327723:CJV327724 BZZ327723:BZZ327724 BQD327723:BQD327724 BGH327723:BGH327724 AWL327723:AWL327724 AMP327723:AMP327724 ACT327723:ACT327724 SX327723:SX327724 JB327723:JB327724 F327723:F327724 WVN262187:WVN262188 WLR262187:WLR262188 WBV262187:WBV262188 VRZ262187:VRZ262188 VID262187:VID262188 UYH262187:UYH262188 UOL262187:UOL262188 UEP262187:UEP262188 TUT262187:TUT262188 TKX262187:TKX262188 TBB262187:TBB262188 SRF262187:SRF262188 SHJ262187:SHJ262188 RXN262187:RXN262188 RNR262187:RNR262188 RDV262187:RDV262188 QTZ262187:QTZ262188 QKD262187:QKD262188 QAH262187:QAH262188 PQL262187:PQL262188 PGP262187:PGP262188 OWT262187:OWT262188 OMX262187:OMX262188 ODB262187:ODB262188 NTF262187:NTF262188 NJJ262187:NJJ262188 MZN262187:MZN262188 MPR262187:MPR262188 MFV262187:MFV262188 LVZ262187:LVZ262188 LMD262187:LMD262188 LCH262187:LCH262188 KSL262187:KSL262188 KIP262187:KIP262188 JYT262187:JYT262188 JOX262187:JOX262188 JFB262187:JFB262188 IVF262187:IVF262188 ILJ262187:ILJ262188 IBN262187:IBN262188 HRR262187:HRR262188 HHV262187:HHV262188 GXZ262187:GXZ262188 GOD262187:GOD262188 GEH262187:GEH262188 FUL262187:FUL262188 FKP262187:FKP262188 FAT262187:FAT262188 EQX262187:EQX262188 EHB262187:EHB262188 DXF262187:DXF262188 DNJ262187:DNJ262188 DDN262187:DDN262188 CTR262187:CTR262188 CJV262187:CJV262188 BZZ262187:BZZ262188 BQD262187:BQD262188 BGH262187:BGH262188 AWL262187:AWL262188 AMP262187:AMP262188 ACT262187:ACT262188 SX262187:SX262188 JB262187:JB262188 F262187:F262188 WVN196651:WVN196652 WLR196651:WLR196652 WBV196651:WBV196652 VRZ196651:VRZ196652 VID196651:VID196652 UYH196651:UYH196652 UOL196651:UOL196652 UEP196651:UEP196652 TUT196651:TUT196652 TKX196651:TKX196652 TBB196651:TBB196652 SRF196651:SRF196652 SHJ196651:SHJ196652 RXN196651:RXN196652 RNR196651:RNR196652 RDV196651:RDV196652 QTZ196651:QTZ196652 QKD196651:QKD196652 QAH196651:QAH196652 PQL196651:PQL196652 PGP196651:PGP196652 OWT196651:OWT196652 OMX196651:OMX196652 ODB196651:ODB196652 NTF196651:NTF196652 NJJ196651:NJJ196652 MZN196651:MZN196652 MPR196651:MPR196652 MFV196651:MFV196652 LVZ196651:LVZ196652 LMD196651:LMD196652 LCH196651:LCH196652 KSL196651:KSL196652 KIP196651:KIP196652 JYT196651:JYT196652 JOX196651:JOX196652 JFB196651:JFB196652 IVF196651:IVF196652 ILJ196651:ILJ196652 IBN196651:IBN196652 HRR196651:HRR196652 HHV196651:HHV196652 GXZ196651:GXZ196652 GOD196651:GOD196652 GEH196651:GEH196652 FUL196651:FUL196652 FKP196651:FKP196652 FAT196651:FAT196652 EQX196651:EQX196652 EHB196651:EHB196652 DXF196651:DXF196652 DNJ196651:DNJ196652 DDN196651:DDN196652 CTR196651:CTR196652 CJV196651:CJV196652 BZZ196651:BZZ196652 BQD196651:BQD196652 BGH196651:BGH196652 AWL196651:AWL196652 AMP196651:AMP196652 ACT196651:ACT196652 SX196651:SX196652 JB196651:JB196652 F196651:F196652 WVN131115:WVN131116 WLR131115:WLR131116 WBV131115:WBV131116 VRZ131115:VRZ131116 VID131115:VID131116 UYH131115:UYH131116 UOL131115:UOL131116 UEP131115:UEP131116 TUT131115:TUT131116 TKX131115:TKX131116 TBB131115:TBB131116 SRF131115:SRF131116 SHJ131115:SHJ131116 RXN131115:RXN131116 RNR131115:RNR131116 RDV131115:RDV131116 QTZ131115:QTZ131116 QKD131115:QKD131116 QAH131115:QAH131116 PQL131115:PQL131116 PGP131115:PGP131116 OWT131115:OWT131116 OMX131115:OMX131116 ODB131115:ODB131116 NTF131115:NTF131116 NJJ131115:NJJ131116 MZN131115:MZN131116 MPR131115:MPR131116 MFV131115:MFV131116 LVZ131115:LVZ131116 LMD131115:LMD131116 LCH131115:LCH131116 KSL131115:KSL131116 KIP131115:KIP131116 JYT131115:JYT131116 JOX131115:JOX131116 JFB131115:JFB131116 IVF131115:IVF131116 ILJ131115:ILJ131116 IBN131115:IBN131116 HRR131115:HRR131116 HHV131115:HHV131116 GXZ131115:GXZ131116 GOD131115:GOD131116 GEH131115:GEH131116 FUL131115:FUL131116 FKP131115:FKP131116 FAT131115:FAT131116 EQX131115:EQX131116 EHB131115:EHB131116 DXF131115:DXF131116 DNJ131115:DNJ131116 DDN131115:DDN131116 CTR131115:CTR131116 CJV131115:CJV131116 BZZ131115:BZZ131116 BQD131115:BQD131116 BGH131115:BGH131116 AWL131115:AWL131116 AMP131115:AMP131116 ACT131115:ACT131116 SX131115:SX131116 JB131115:JB131116 F131115:F131116 WVN65579:WVN65580 WLR65579:WLR65580 WBV65579:WBV65580 VRZ65579:VRZ65580 VID65579:VID65580 UYH65579:UYH65580 UOL65579:UOL65580 UEP65579:UEP65580 TUT65579:TUT65580 TKX65579:TKX65580 TBB65579:TBB65580 SRF65579:SRF65580 SHJ65579:SHJ65580 RXN65579:RXN65580 RNR65579:RNR65580 RDV65579:RDV65580 QTZ65579:QTZ65580 QKD65579:QKD65580 QAH65579:QAH65580 PQL65579:PQL65580 PGP65579:PGP65580 OWT65579:OWT65580 OMX65579:OMX65580 ODB65579:ODB65580 NTF65579:NTF65580 NJJ65579:NJJ65580 MZN65579:MZN65580 MPR65579:MPR65580 MFV65579:MFV65580 LVZ65579:LVZ65580 LMD65579:LMD65580 LCH65579:LCH65580 KSL65579:KSL65580 KIP65579:KIP65580 JYT65579:JYT65580 JOX65579:JOX65580 JFB65579:JFB65580 IVF65579:IVF65580 ILJ65579:ILJ65580 IBN65579:IBN65580 HRR65579:HRR65580 HHV65579:HHV65580 GXZ65579:GXZ65580 GOD65579:GOD65580 GEH65579:GEH65580 FUL65579:FUL65580 FKP65579:FKP65580 FAT65579:FAT65580 EQX65579:EQX65580 EHB65579:EHB65580 DXF65579:DXF65580 DNJ65579:DNJ65580 DDN65579:DDN65580 CTR65579:CTR65580 CJV65579:CJV65580 BZZ65579:BZZ65580 BQD65579:BQD65580 BGH65579:BGH65580 AWL65579:AWL65580 AMP65579:AMP65580 ACT65579:ACT65580 SX65579:SX65580 JB65579:JB65580 F65579:F65580 WVJ983288:WVJ983289 WLN983288:WLN983289 WBR983288:WBR983289 VRV983288:VRV983289 VHZ983288:VHZ983289 UYD983288:UYD983289 UOH983288:UOH983289 UEL983288:UEL983289 TUP983288:TUP983289 TKT983288:TKT983289 TAX983288:TAX983289 SRB983288:SRB983289 SHF983288:SHF983289 RXJ983288:RXJ983289 RNN983288:RNN983289 RDR983288:RDR983289 QTV983288:QTV983289 QJZ983288:QJZ983289 QAD983288:QAD983289 PQH983288:PQH983289 PGL983288:PGL983289 OWP983288:OWP983289 OMT983288:OMT983289 OCX983288:OCX983289 NTB983288:NTB983289 NJF983288:NJF983289 MZJ983288:MZJ983289 MPN983288:MPN983289 MFR983288:MFR983289 LVV983288:LVV983289 LLZ983288:LLZ983289 LCD983288:LCD983289 KSH983288:KSH983289 KIL983288:KIL983289 JYP983288:JYP983289 JOT983288:JOT983289 JEX983288:JEX983289 IVB983288:IVB983289 ILF983288:ILF983289 IBJ983288:IBJ983289 HRN983288:HRN983289 HHR983288:HHR983289 GXV983288:GXV983289 GNZ983288:GNZ983289 GED983288:GED983289 FUH983288:FUH983289 FKL983288:FKL983289 FAP983288:FAP983289 EQT983288:EQT983289 EGX983288:EGX983289 DXB983288:DXB983289 DNF983288:DNF983289 DDJ983288:DDJ983289 CTN983288:CTN983289 CJR983288:CJR983289 BZV983288:BZV983289 BPZ983288:BPZ983289 BGD983288:BGD983289 AWH983288:AWH983289 AML983288:AML983289 ACP983288:ACP983289 ST983288:ST983289 IX983288:IX983289 B983288:B983289 WVJ917752:WVJ917753 WLN917752:WLN917753 WBR917752:WBR917753 VRV917752:VRV917753 VHZ917752:VHZ917753 UYD917752:UYD917753 UOH917752:UOH917753 UEL917752:UEL917753 TUP917752:TUP917753 TKT917752:TKT917753 TAX917752:TAX917753 SRB917752:SRB917753 SHF917752:SHF917753 RXJ917752:RXJ917753 RNN917752:RNN917753 RDR917752:RDR917753 QTV917752:QTV917753 QJZ917752:QJZ917753 QAD917752:QAD917753 PQH917752:PQH917753 PGL917752:PGL917753 OWP917752:OWP917753 OMT917752:OMT917753 OCX917752:OCX917753 NTB917752:NTB917753 NJF917752:NJF917753 MZJ917752:MZJ917753 MPN917752:MPN917753 MFR917752:MFR917753 LVV917752:LVV917753 LLZ917752:LLZ917753 LCD917752:LCD917753 KSH917752:KSH917753 KIL917752:KIL917753 JYP917752:JYP917753 JOT917752:JOT917753 JEX917752:JEX917753 IVB917752:IVB917753 ILF917752:ILF917753 IBJ917752:IBJ917753 HRN917752:HRN917753 HHR917752:HHR917753 GXV917752:GXV917753 GNZ917752:GNZ917753 GED917752:GED917753 FUH917752:FUH917753 FKL917752:FKL917753 FAP917752:FAP917753 EQT917752:EQT917753 EGX917752:EGX917753 DXB917752:DXB917753 DNF917752:DNF917753 DDJ917752:DDJ917753 CTN917752:CTN917753 CJR917752:CJR917753 BZV917752:BZV917753 BPZ917752:BPZ917753 BGD917752:BGD917753 AWH917752:AWH917753 AML917752:AML917753 ACP917752:ACP917753 ST917752:ST917753 IX917752:IX917753 B917752:B917753 WVJ852216:WVJ852217 WLN852216:WLN852217 WBR852216:WBR852217 VRV852216:VRV852217 VHZ852216:VHZ852217 UYD852216:UYD852217 UOH852216:UOH852217 UEL852216:UEL852217 TUP852216:TUP852217 TKT852216:TKT852217 TAX852216:TAX852217 SRB852216:SRB852217 SHF852216:SHF852217 RXJ852216:RXJ852217 RNN852216:RNN852217 RDR852216:RDR852217 QTV852216:QTV852217 QJZ852216:QJZ852217 QAD852216:QAD852217 PQH852216:PQH852217 PGL852216:PGL852217 OWP852216:OWP852217 OMT852216:OMT852217 OCX852216:OCX852217 NTB852216:NTB852217 NJF852216:NJF852217 MZJ852216:MZJ852217 MPN852216:MPN852217 MFR852216:MFR852217 LVV852216:LVV852217 LLZ852216:LLZ852217 LCD852216:LCD852217 KSH852216:KSH852217 KIL852216:KIL852217 JYP852216:JYP852217 JOT852216:JOT852217 JEX852216:JEX852217 IVB852216:IVB852217 ILF852216:ILF852217 IBJ852216:IBJ852217 HRN852216:HRN852217 HHR852216:HHR852217 GXV852216:GXV852217 GNZ852216:GNZ852217 GED852216:GED852217 FUH852216:FUH852217 FKL852216:FKL852217 FAP852216:FAP852217 EQT852216:EQT852217 EGX852216:EGX852217 DXB852216:DXB852217 DNF852216:DNF852217 DDJ852216:DDJ852217 CTN852216:CTN852217 CJR852216:CJR852217 BZV852216:BZV852217 BPZ852216:BPZ852217 BGD852216:BGD852217 AWH852216:AWH852217 AML852216:AML852217 ACP852216:ACP852217 ST852216:ST852217 IX852216:IX852217 B852216:B852217 WVJ786680:WVJ786681 WLN786680:WLN786681 WBR786680:WBR786681 VRV786680:VRV786681 VHZ786680:VHZ786681 UYD786680:UYD786681 UOH786680:UOH786681 UEL786680:UEL786681 TUP786680:TUP786681 TKT786680:TKT786681 TAX786680:TAX786681 SRB786680:SRB786681 SHF786680:SHF786681 RXJ786680:RXJ786681 RNN786680:RNN786681 RDR786680:RDR786681 QTV786680:QTV786681 QJZ786680:QJZ786681 QAD786680:QAD786681 PQH786680:PQH786681 PGL786680:PGL786681 OWP786680:OWP786681 OMT786680:OMT786681 OCX786680:OCX786681 NTB786680:NTB786681 NJF786680:NJF786681 MZJ786680:MZJ786681 MPN786680:MPN786681 MFR786680:MFR786681 LVV786680:LVV786681 LLZ786680:LLZ786681 LCD786680:LCD786681 KSH786680:KSH786681 KIL786680:KIL786681 JYP786680:JYP786681 JOT786680:JOT786681 JEX786680:JEX786681 IVB786680:IVB786681 ILF786680:ILF786681 IBJ786680:IBJ786681 HRN786680:HRN786681 HHR786680:HHR786681 GXV786680:GXV786681 GNZ786680:GNZ786681 GED786680:GED786681 FUH786680:FUH786681 FKL786680:FKL786681 FAP786680:FAP786681 EQT786680:EQT786681 EGX786680:EGX786681 DXB786680:DXB786681 DNF786680:DNF786681 DDJ786680:DDJ786681 CTN786680:CTN786681 CJR786680:CJR786681 BZV786680:BZV786681 BPZ786680:BPZ786681 BGD786680:BGD786681 AWH786680:AWH786681 AML786680:AML786681 ACP786680:ACP786681 ST786680:ST786681 IX786680:IX786681 B786680:B786681 WVJ721144:WVJ721145 WLN721144:WLN721145 WBR721144:WBR721145 VRV721144:VRV721145 VHZ721144:VHZ721145 UYD721144:UYD721145 UOH721144:UOH721145 UEL721144:UEL721145 TUP721144:TUP721145 TKT721144:TKT721145 TAX721144:TAX721145 SRB721144:SRB721145 SHF721144:SHF721145 RXJ721144:RXJ721145 RNN721144:RNN721145 RDR721144:RDR721145 QTV721144:QTV721145 QJZ721144:QJZ721145 QAD721144:QAD721145 PQH721144:PQH721145 PGL721144:PGL721145 OWP721144:OWP721145 OMT721144:OMT721145 OCX721144:OCX721145 NTB721144:NTB721145 NJF721144:NJF721145 MZJ721144:MZJ721145 MPN721144:MPN721145 MFR721144:MFR721145 LVV721144:LVV721145 LLZ721144:LLZ721145 LCD721144:LCD721145 KSH721144:KSH721145 KIL721144:KIL721145 JYP721144:JYP721145 JOT721144:JOT721145 JEX721144:JEX721145 IVB721144:IVB721145 ILF721144:ILF721145 IBJ721144:IBJ721145 HRN721144:HRN721145 HHR721144:HHR721145 GXV721144:GXV721145 GNZ721144:GNZ721145 GED721144:GED721145 FUH721144:FUH721145 FKL721144:FKL721145 FAP721144:FAP721145 EQT721144:EQT721145 EGX721144:EGX721145 DXB721144:DXB721145 DNF721144:DNF721145 DDJ721144:DDJ721145 CTN721144:CTN721145 CJR721144:CJR721145 BZV721144:BZV721145 BPZ721144:BPZ721145 BGD721144:BGD721145 AWH721144:AWH721145 AML721144:AML721145 ACP721144:ACP721145 ST721144:ST721145 IX721144:IX721145 B721144:B721145 WVJ655608:WVJ655609 WLN655608:WLN655609 WBR655608:WBR655609 VRV655608:VRV655609 VHZ655608:VHZ655609 UYD655608:UYD655609 UOH655608:UOH655609 UEL655608:UEL655609 TUP655608:TUP655609 TKT655608:TKT655609 TAX655608:TAX655609 SRB655608:SRB655609 SHF655608:SHF655609 RXJ655608:RXJ655609 RNN655608:RNN655609 RDR655608:RDR655609 QTV655608:QTV655609 QJZ655608:QJZ655609 QAD655608:QAD655609 PQH655608:PQH655609 PGL655608:PGL655609 OWP655608:OWP655609 OMT655608:OMT655609 OCX655608:OCX655609 NTB655608:NTB655609 NJF655608:NJF655609 MZJ655608:MZJ655609 MPN655608:MPN655609 MFR655608:MFR655609 LVV655608:LVV655609 LLZ655608:LLZ655609 LCD655608:LCD655609 KSH655608:KSH655609 KIL655608:KIL655609 JYP655608:JYP655609 JOT655608:JOT655609 JEX655608:JEX655609 IVB655608:IVB655609 ILF655608:ILF655609 IBJ655608:IBJ655609 HRN655608:HRN655609 HHR655608:HHR655609 GXV655608:GXV655609 GNZ655608:GNZ655609 GED655608:GED655609 FUH655608:FUH655609 FKL655608:FKL655609 FAP655608:FAP655609 EQT655608:EQT655609 EGX655608:EGX655609 DXB655608:DXB655609 DNF655608:DNF655609 DDJ655608:DDJ655609 CTN655608:CTN655609 CJR655608:CJR655609 BZV655608:BZV655609 BPZ655608:BPZ655609 BGD655608:BGD655609 AWH655608:AWH655609 AML655608:AML655609 ACP655608:ACP655609 ST655608:ST655609 IX655608:IX655609 B655608:B655609 WVJ590072:WVJ590073 WLN590072:WLN590073 WBR590072:WBR590073 VRV590072:VRV590073 VHZ590072:VHZ590073 UYD590072:UYD590073 UOH590072:UOH590073 UEL590072:UEL590073 TUP590072:TUP590073 TKT590072:TKT590073 TAX590072:TAX590073 SRB590072:SRB590073 SHF590072:SHF590073 RXJ590072:RXJ590073 RNN590072:RNN590073 RDR590072:RDR590073 QTV590072:QTV590073 QJZ590072:QJZ590073 QAD590072:QAD590073 PQH590072:PQH590073 PGL590072:PGL590073 OWP590072:OWP590073 OMT590072:OMT590073 OCX590072:OCX590073 NTB590072:NTB590073 NJF590072:NJF590073 MZJ590072:MZJ590073 MPN590072:MPN590073 MFR590072:MFR590073 LVV590072:LVV590073 LLZ590072:LLZ590073 LCD590072:LCD590073 KSH590072:KSH590073 KIL590072:KIL590073 JYP590072:JYP590073 JOT590072:JOT590073 JEX590072:JEX590073 IVB590072:IVB590073 ILF590072:ILF590073 IBJ590072:IBJ590073 HRN590072:HRN590073 HHR590072:HHR590073 GXV590072:GXV590073 GNZ590072:GNZ590073 GED590072:GED590073 FUH590072:FUH590073 FKL590072:FKL590073 FAP590072:FAP590073 EQT590072:EQT590073 EGX590072:EGX590073 DXB590072:DXB590073 DNF590072:DNF590073 DDJ590072:DDJ590073 CTN590072:CTN590073 CJR590072:CJR590073 BZV590072:BZV590073 BPZ590072:BPZ590073 BGD590072:BGD590073 AWH590072:AWH590073 AML590072:AML590073 ACP590072:ACP590073 ST590072:ST590073 IX590072:IX590073 B590072:B590073 WVJ524536:WVJ524537 WLN524536:WLN524537 WBR524536:WBR524537 VRV524536:VRV524537 VHZ524536:VHZ524537 UYD524536:UYD524537 UOH524536:UOH524537 UEL524536:UEL524537 TUP524536:TUP524537 TKT524536:TKT524537 TAX524536:TAX524537 SRB524536:SRB524537 SHF524536:SHF524537 RXJ524536:RXJ524537 RNN524536:RNN524537 RDR524536:RDR524537 QTV524536:QTV524537 QJZ524536:QJZ524537 QAD524536:QAD524537 PQH524536:PQH524537 PGL524536:PGL524537 OWP524536:OWP524537 OMT524536:OMT524537 OCX524536:OCX524537 NTB524536:NTB524537 NJF524536:NJF524537 MZJ524536:MZJ524537 MPN524536:MPN524537 MFR524536:MFR524537 LVV524536:LVV524537 LLZ524536:LLZ524537 LCD524536:LCD524537 KSH524536:KSH524537 KIL524536:KIL524537 JYP524536:JYP524537 JOT524536:JOT524537 JEX524536:JEX524537 IVB524536:IVB524537 ILF524536:ILF524537 IBJ524536:IBJ524537 HRN524536:HRN524537 HHR524536:HHR524537 GXV524536:GXV524537 GNZ524536:GNZ524537 GED524536:GED524537 FUH524536:FUH524537 FKL524536:FKL524537 FAP524536:FAP524537 EQT524536:EQT524537 EGX524536:EGX524537 DXB524536:DXB524537 DNF524536:DNF524537 DDJ524536:DDJ524537 CTN524536:CTN524537 CJR524536:CJR524537 BZV524536:BZV524537 BPZ524536:BPZ524537 BGD524536:BGD524537 AWH524536:AWH524537 AML524536:AML524537 ACP524536:ACP524537 ST524536:ST524537 IX524536:IX524537 B524536:B524537 WVJ459000:WVJ459001 WLN459000:WLN459001 WBR459000:WBR459001 VRV459000:VRV459001 VHZ459000:VHZ459001 UYD459000:UYD459001 UOH459000:UOH459001 UEL459000:UEL459001 TUP459000:TUP459001 TKT459000:TKT459001 TAX459000:TAX459001 SRB459000:SRB459001 SHF459000:SHF459001 RXJ459000:RXJ459001 RNN459000:RNN459001 RDR459000:RDR459001 QTV459000:QTV459001 QJZ459000:QJZ459001 QAD459000:QAD459001 PQH459000:PQH459001 PGL459000:PGL459001 OWP459000:OWP459001 OMT459000:OMT459001 OCX459000:OCX459001 NTB459000:NTB459001 NJF459000:NJF459001 MZJ459000:MZJ459001 MPN459000:MPN459001 MFR459000:MFR459001 LVV459000:LVV459001 LLZ459000:LLZ459001 LCD459000:LCD459001 KSH459000:KSH459001 KIL459000:KIL459001 JYP459000:JYP459001 JOT459000:JOT459001 JEX459000:JEX459001 IVB459000:IVB459001 ILF459000:ILF459001 IBJ459000:IBJ459001 HRN459000:HRN459001 HHR459000:HHR459001 GXV459000:GXV459001 GNZ459000:GNZ459001 GED459000:GED459001 FUH459000:FUH459001 FKL459000:FKL459001 FAP459000:FAP459001 EQT459000:EQT459001 EGX459000:EGX459001 DXB459000:DXB459001 DNF459000:DNF459001 DDJ459000:DDJ459001 CTN459000:CTN459001 CJR459000:CJR459001 BZV459000:BZV459001 BPZ459000:BPZ459001 BGD459000:BGD459001 AWH459000:AWH459001 AML459000:AML459001 ACP459000:ACP459001 ST459000:ST459001 IX459000:IX459001 B459000:B459001 WVJ393464:WVJ393465 WLN393464:WLN393465 WBR393464:WBR393465 VRV393464:VRV393465 VHZ393464:VHZ393465 UYD393464:UYD393465 UOH393464:UOH393465 UEL393464:UEL393465 TUP393464:TUP393465 TKT393464:TKT393465 TAX393464:TAX393465 SRB393464:SRB393465 SHF393464:SHF393465 RXJ393464:RXJ393465 RNN393464:RNN393465 RDR393464:RDR393465 QTV393464:QTV393465 QJZ393464:QJZ393465 QAD393464:QAD393465 PQH393464:PQH393465 PGL393464:PGL393465 OWP393464:OWP393465 OMT393464:OMT393465 OCX393464:OCX393465 NTB393464:NTB393465 NJF393464:NJF393465 MZJ393464:MZJ393465 MPN393464:MPN393465 MFR393464:MFR393465 LVV393464:LVV393465 LLZ393464:LLZ393465 LCD393464:LCD393465 KSH393464:KSH393465 KIL393464:KIL393465 JYP393464:JYP393465 JOT393464:JOT393465 JEX393464:JEX393465 IVB393464:IVB393465 ILF393464:ILF393465 IBJ393464:IBJ393465 HRN393464:HRN393465 HHR393464:HHR393465 GXV393464:GXV393465 GNZ393464:GNZ393465 GED393464:GED393465 FUH393464:FUH393465 FKL393464:FKL393465 FAP393464:FAP393465 EQT393464:EQT393465 EGX393464:EGX393465 DXB393464:DXB393465 DNF393464:DNF393465 DDJ393464:DDJ393465 CTN393464:CTN393465 CJR393464:CJR393465 BZV393464:BZV393465 BPZ393464:BPZ393465 BGD393464:BGD393465 AWH393464:AWH393465 AML393464:AML393465 ACP393464:ACP393465 ST393464:ST393465 IX393464:IX393465 B393464:B393465 WVJ327928:WVJ327929 WLN327928:WLN327929 WBR327928:WBR327929 VRV327928:VRV327929 VHZ327928:VHZ327929 UYD327928:UYD327929 UOH327928:UOH327929 UEL327928:UEL327929 TUP327928:TUP327929 TKT327928:TKT327929 TAX327928:TAX327929 SRB327928:SRB327929 SHF327928:SHF327929 RXJ327928:RXJ327929 RNN327928:RNN327929 RDR327928:RDR327929 QTV327928:QTV327929 QJZ327928:QJZ327929 QAD327928:QAD327929 PQH327928:PQH327929 PGL327928:PGL327929 OWP327928:OWP327929 OMT327928:OMT327929 OCX327928:OCX327929 NTB327928:NTB327929 NJF327928:NJF327929 MZJ327928:MZJ327929 MPN327928:MPN327929 MFR327928:MFR327929 LVV327928:LVV327929 LLZ327928:LLZ327929 LCD327928:LCD327929 KSH327928:KSH327929 KIL327928:KIL327929 JYP327928:JYP327929 JOT327928:JOT327929 JEX327928:JEX327929 IVB327928:IVB327929 ILF327928:ILF327929 IBJ327928:IBJ327929 HRN327928:HRN327929 HHR327928:HHR327929 GXV327928:GXV327929 GNZ327928:GNZ327929 GED327928:GED327929 FUH327928:FUH327929 FKL327928:FKL327929 FAP327928:FAP327929 EQT327928:EQT327929 EGX327928:EGX327929 DXB327928:DXB327929 DNF327928:DNF327929 DDJ327928:DDJ327929 CTN327928:CTN327929 CJR327928:CJR327929 BZV327928:BZV327929 BPZ327928:BPZ327929 BGD327928:BGD327929 AWH327928:AWH327929 AML327928:AML327929 ACP327928:ACP327929 ST327928:ST327929 IX327928:IX327929 B327928:B327929 WVJ262392:WVJ262393 WLN262392:WLN262393 WBR262392:WBR262393 VRV262392:VRV262393 VHZ262392:VHZ262393 UYD262392:UYD262393 UOH262392:UOH262393 UEL262392:UEL262393 TUP262392:TUP262393 TKT262392:TKT262393 TAX262392:TAX262393 SRB262392:SRB262393 SHF262392:SHF262393 RXJ262392:RXJ262393 RNN262392:RNN262393 RDR262392:RDR262393 QTV262392:QTV262393 QJZ262392:QJZ262393 QAD262392:QAD262393 PQH262392:PQH262393 PGL262392:PGL262393 OWP262392:OWP262393 OMT262392:OMT262393 OCX262392:OCX262393 NTB262392:NTB262393 NJF262392:NJF262393 MZJ262392:MZJ262393 MPN262392:MPN262393 MFR262392:MFR262393 LVV262392:LVV262393 LLZ262392:LLZ262393 LCD262392:LCD262393 KSH262392:KSH262393 KIL262392:KIL262393 JYP262392:JYP262393 JOT262392:JOT262393 JEX262392:JEX262393 IVB262392:IVB262393 ILF262392:ILF262393 IBJ262392:IBJ262393 HRN262392:HRN262393 HHR262392:HHR262393 GXV262392:GXV262393 GNZ262392:GNZ262393 GED262392:GED262393 FUH262392:FUH262393 FKL262392:FKL262393 FAP262392:FAP262393 EQT262392:EQT262393 EGX262392:EGX262393 DXB262392:DXB262393 DNF262392:DNF262393 DDJ262392:DDJ262393 CTN262392:CTN262393 CJR262392:CJR262393 BZV262392:BZV262393 BPZ262392:BPZ262393 BGD262392:BGD262393 AWH262392:AWH262393 AML262392:AML262393 ACP262392:ACP262393 ST262392:ST262393 IX262392:IX262393 B262392:B262393 WVJ196856:WVJ196857 WLN196856:WLN196857 WBR196856:WBR196857 VRV196856:VRV196857 VHZ196856:VHZ196857 UYD196856:UYD196857 UOH196856:UOH196857 UEL196856:UEL196857 TUP196856:TUP196857 TKT196856:TKT196857 TAX196856:TAX196857 SRB196856:SRB196857 SHF196856:SHF196857 RXJ196856:RXJ196857 RNN196856:RNN196857 RDR196856:RDR196857 QTV196856:QTV196857 QJZ196856:QJZ196857 QAD196856:QAD196857 PQH196856:PQH196857 PGL196856:PGL196857 OWP196856:OWP196857 OMT196856:OMT196857 OCX196856:OCX196857 NTB196856:NTB196857 NJF196856:NJF196857 MZJ196856:MZJ196857 MPN196856:MPN196857 MFR196856:MFR196857 LVV196856:LVV196857 LLZ196856:LLZ196857 LCD196856:LCD196857 KSH196856:KSH196857 KIL196856:KIL196857 JYP196856:JYP196857 JOT196856:JOT196857 JEX196856:JEX196857 IVB196856:IVB196857 ILF196856:ILF196857 IBJ196856:IBJ196857 HRN196856:HRN196857 HHR196856:HHR196857 GXV196856:GXV196857 GNZ196856:GNZ196857 GED196856:GED196857 FUH196856:FUH196857 FKL196856:FKL196857 FAP196856:FAP196857 EQT196856:EQT196857 EGX196856:EGX196857 DXB196856:DXB196857 DNF196856:DNF196857 DDJ196856:DDJ196857 CTN196856:CTN196857 CJR196856:CJR196857 BZV196856:BZV196857 BPZ196856:BPZ196857 BGD196856:BGD196857 AWH196856:AWH196857 AML196856:AML196857 ACP196856:ACP196857 ST196856:ST196857 IX196856:IX196857 B196856:B196857 WVJ131320:WVJ131321 WLN131320:WLN131321 WBR131320:WBR131321 VRV131320:VRV131321 VHZ131320:VHZ131321 UYD131320:UYD131321 UOH131320:UOH131321 UEL131320:UEL131321 TUP131320:TUP131321 TKT131320:TKT131321 TAX131320:TAX131321 SRB131320:SRB131321 SHF131320:SHF131321 RXJ131320:RXJ131321 RNN131320:RNN131321 RDR131320:RDR131321 QTV131320:QTV131321 QJZ131320:QJZ131321 QAD131320:QAD131321 PQH131320:PQH131321 PGL131320:PGL131321 OWP131320:OWP131321 OMT131320:OMT131321 OCX131320:OCX131321 NTB131320:NTB131321 NJF131320:NJF131321 MZJ131320:MZJ131321 MPN131320:MPN131321 MFR131320:MFR131321 LVV131320:LVV131321 LLZ131320:LLZ131321 LCD131320:LCD131321 KSH131320:KSH131321 KIL131320:KIL131321 JYP131320:JYP131321 JOT131320:JOT131321 JEX131320:JEX131321 IVB131320:IVB131321 ILF131320:ILF131321 IBJ131320:IBJ131321 HRN131320:HRN131321 HHR131320:HHR131321 GXV131320:GXV131321 GNZ131320:GNZ131321 GED131320:GED131321 FUH131320:FUH131321 FKL131320:FKL131321 FAP131320:FAP131321 EQT131320:EQT131321 EGX131320:EGX131321 DXB131320:DXB131321 DNF131320:DNF131321 DDJ131320:DDJ131321 CTN131320:CTN131321 CJR131320:CJR131321 BZV131320:BZV131321 BPZ131320:BPZ131321 BGD131320:BGD131321 AWH131320:AWH131321 AML131320:AML131321 ACP131320:ACP131321 ST131320:ST131321 IX131320:IX131321 B131320:B131321 WVJ65784:WVJ65785 WLN65784:WLN65785 WBR65784:WBR65785 VRV65784:VRV65785 VHZ65784:VHZ65785 UYD65784:UYD65785 UOH65784:UOH65785 UEL65784:UEL65785 TUP65784:TUP65785 TKT65784:TKT65785 TAX65784:TAX65785 SRB65784:SRB65785 SHF65784:SHF65785 RXJ65784:RXJ65785 RNN65784:RNN65785 RDR65784:RDR65785 QTV65784:QTV65785 QJZ65784:QJZ65785 QAD65784:QAD65785 PQH65784:PQH65785 PGL65784:PGL65785 OWP65784:OWP65785 OMT65784:OMT65785 OCX65784:OCX65785 NTB65784:NTB65785 NJF65784:NJF65785 MZJ65784:MZJ65785 MPN65784:MPN65785 MFR65784:MFR65785 LVV65784:LVV65785 LLZ65784:LLZ65785 LCD65784:LCD65785 KSH65784:KSH65785 KIL65784:KIL65785 JYP65784:JYP65785 JOT65784:JOT65785 JEX65784:JEX65785 IVB65784:IVB65785 ILF65784:ILF65785 IBJ65784:IBJ65785 HRN65784:HRN65785 HHR65784:HHR65785 GXV65784:GXV65785 GNZ65784:GNZ65785 GED65784:GED65785 FUH65784:FUH65785 FKL65784:FKL65785 FAP65784:FAP65785 EQT65784:EQT65785 EGX65784:EGX65785 DXB65784:DXB65785 DNF65784:DNF65785 DDJ65784:DDJ65785 CTN65784:CTN65785 CJR65784:CJR65785 BZV65784:BZV65785 BPZ65784:BPZ65785 BGD65784:BGD65785 AWH65784:AWH65785 AML65784:AML65785 ACP65784:ACP65785 ST65784:ST65785 IX65784:IX65785 B65784:B65785 WVJ245:WVJ246 WLN245:WLN246 WBR245:WBR246 VRV245:VRV246 VHZ245:VHZ246 UYD245:UYD246 UOH245:UOH246 UEL245:UEL246 TUP245:TUP246 TKT245:TKT246 TAX245:TAX246 SRB245:SRB246 SHF245:SHF246 RXJ245:RXJ246 RNN245:RNN246 RDR245:RDR246 QTV245:QTV246 QJZ245:QJZ246 QAD245:QAD246 PQH245:PQH246 PGL245:PGL246 OWP245:OWP246 OMT245:OMT246 OCX245:OCX246 NTB245:NTB246 NJF245:NJF246 MZJ245:MZJ246 MPN245:MPN246 MFR245:MFR246 LVV245:LVV246 LLZ245:LLZ246 LCD245:LCD246 KSH245:KSH246 KIL245:KIL246 JYP245:JYP246 JOT245:JOT246 JEX245:JEX246 IVB245:IVB246 ILF245:ILF246 IBJ245:IBJ246 HRN245:HRN246 HHR245:HHR246 GXV245:GXV246 GNZ245:GNZ246 GED245:GED246 FUH245:FUH246 FKL245:FKL246 FAP245:FAP246 EQT245:EQT246 EGX245:EGX246 DXB245:DXB246 DNF245:DNF246 DDJ245:DDJ246 CTN245:CTN246 CJR245:CJR246 BZV245:BZV246 BPZ245:BPZ246 BGD245:BGD246 AWH245:AWH246 AML245:AML246 ACP245:ACP246 ST245:ST246 IX245:IX246 F23:F24 WVK226:WVK241 WLO226:WLO241 WBS226:WBS241 VRW226:VRW241 VIA226:VIA241 UYE226:UYE241 UOI226:UOI241 UEM226:UEM241 TUQ226:TUQ241 TKU226:TKU241 TAY226:TAY241 SRC226:SRC241 SHG226:SHG241 RXK226:RXK241 RNO226:RNO241 RDS226:RDS241 QTW226:QTW241 QKA226:QKA241 QAE226:QAE241 PQI226:PQI241 PGM226:PGM241 OWQ226:OWQ241 OMU226:OMU241 OCY226:OCY241 NTC226:NTC241 NJG226:NJG241 MZK226:MZK241 MPO226:MPO241 MFS226:MFS241 LVW226:LVW241 LMA226:LMA241 LCE226:LCE241 KSI226:KSI241 KIM226:KIM241 JYQ226:JYQ241 JOU226:JOU241 JEY226:JEY241 IVC226:IVC241 ILG226:ILG241 IBK226:IBK241 HRO226:HRO241 HHS226:HHS241 GXW226:GXW241 GOA226:GOA241 GEE226:GEE241 FUI226:FUI241 FKM226:FKM241 FAQ226:FAQ241 EQU226:EQU241 EGY226:EGY241 DXC226:DXC241 DNG226:DNG241 DDK226:DDK241 CTO226:CTO241 CJS226:CJS241 BZW226:BZW241 BQA226:BQA241 BGE226:BGE241 AWI226:AWI241 AMM226:AMM241 ACQ226:ACQ241 SU226:SU241 IY226:IY241 C409 WVK409 WLO409 WBS409 VRW409 VIA409 UYE409 UOI409 UEM409 TUQ409 TKU409 TAY409 SRC409 SHG409 RXK409 RNO409 RDS409 QTW409 QKA409 QAE409 PQI409 PGM409 OWQ409 OMU409 OCY409 NTC409 NJG409 MZK409 MPO409 MFS409 LVW409 LMA409 LCE409 KSI409 KIM409 JYQ409 JOU409 JEY409 IVC409 ILG409 IBK409 HRO409 HHS409 GXW409 GOA409 GEE409 FUI409 FKM409 FAQ409 EQU409 EGY409 DXC409 DNG409 DDK409 CTO409 CJS409 BZW409 BQA409 BGE409 AWI409 AMM409 ACQ409 SU409 IY409">
      <formula1>KIBB</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259"/>
  <sheetViews>
    <sheetView topLeftCell="A229" zoomScale="80" zoomScaleNormal="80" workbookViewId="0">
      <selection activeCell="H248" sqref="H248:H249"/>
    </sheetView>
  </sheetViews>
  <sheetFormatPr defaultRowHeight="15" x14ac:dyDescent="0.25"/>
  <cols>
    <col min="1" max="1" width="6.42578125" customWidth="1"/>
    <col min="2" max="2" width="33.140625" customWidth="1"/>
    <col min="3" max="3" width="19.140625" customWidth="1"/>
    <col min="4" max="4" width="18.7109375" customWidth="1"/>
    <col min="5" max="5" width="18.28515625" customWidth="1"/>
    <col min="6" max="6" width="16.7109375" customWidth="1"/>
    <col min="7" max="12" width="18.7109375" customWidth="1"/>
    <col min="13" max="16" width="18.5703125" customWidth="1"/>
  </cols>
  <sheetData>
    <row r="1" spans="1:18" x14ac:dyDescent="0.25">
      <c r="A1" s="1"/>
      <c r="B1" s="2"/>
      <c r="C1" s="3"/>
      <c r="D1" s="3"/>
      <c r="E1" s="3"/>
      <c r="F1" s="3"/>
      <c r="G1" s="3"/>
      <c r="H1" s="3"/>
      <c r="I1" s="3"/>
      <c r="J1" s="3"/>
      <c r="K1" s="3"/>
      <c r="L1" s="3"/>
      <c r="M1" s="1"/>
      <c r="N1" s="3"/>
      <c r="O1" s="3"/>
      <c r="P1" s="3"/>
    </row>
    <row r="2" spans="1:18" ht="15.75" x14ac:dyDescent="0.25">
      <c r="A2" s="4" t="s">
        <v>0</v>
      </c>
      <c r="B2" s="5" t="s">
        <v>1</v>
      </c>
      <c r="C2" s="5"/>
      <c r="D2" s="5"/>
      <c r="E2" s="5"/>
      <c r="F2" s="6"/>
      <c r="G2" s="7"/>
      <c r="H2" s="7"/>
      <c r="I2" s="7"/>
      <c r="J2" s="7"/>
      <c r="K2" s="7"/>
      <c r="L2" s="7"/>
      <c r="M2" s="7"/>
      <c r="N2" s="7"/>
      <c r="O2" s="7"/>
      <c r="P2" s="7"/>
      <c r="Q2" s="8"/>
      <c r="R2" s="8"/>
    </row>
    <row r="3" spans="1:18" ht="15.75" thickBot="1" x14ac:dyDescent="0.3">
      <c r="A3" s="9" t="s">
        <v>2</v>
      </c>
      <c r="B3" s="10" t="s">
        <v>3</v>
      </c>
      <c r="C3" s="11" t="s">
        <v>4</v>
      </c>
      <c r="D3" s="11" t="s">
        <v>5</v>
      </c>
      <c r="E3" s="12" t="s">
        <v>6</v>
      </c>
      <c r="F3" s="13" t="s">
        <v>7</v>
      </c>
      <c r="G3" s="1"/>
      <c r="H3" s="1214"/>
      <c r="I3" s="1214"/>
      <c r="J3" s="1214"/>
      <c r="K3" s="2"/>
      <c r="L3" s="2"/>
      <c r="M3" s="1"/>
      <c r="N3" s="1"/>
      <c r="O3" s="1"/>
      <c r="P3" s="1"/>
    </row>
    <row r="4" spans="1:18" s="21" customFormat="1" ht="15.75" thickBot="1" x14ac:dyDescent="0.3">
      <c r="A4" s="14"/>
      <c r="B4" s="15" t="s">
        <v>141</v>
      </c>
      <c r="C4" s="14"/>
      <c r="D4" s="14">
        <f>SUM(D5:D6)</f>
        <v>2</v>
      </c>
      <c r="E4" s="16">
        <f>SUM(E5:E6)</f>
        <v>6400000</v>
      </c>
      <c r="F4" s="14"/>
      <c r="G4" s="17"/>
      <c r="H4" s="18"/>
      <c r="I4" s="18"/>
      <c r="J4" s="18"/>
      <c r="K4" s="19"/>
      <c r="L4" s="19"/>
      <c r="M4" s="17"/>
      <c r="N4" s="17"/>
      <c r="O4" s="20"/>
      <c r="P4" s="20"/>
    </row>
    <row r="5" spans="1:18" s="21" customFormat="1" x14ac:dyDescent="0.25">
      <c r="A5" s="22">
        <v>1</v>
      </c>
      <c r="B5" s="23" t="s">
        <v>9</v>
      </c>
      <c r="C5" s="24"/>
      <c r="D5" s="25">
        <v>1</v>
      </c>
      <c r="E5" s="26">
        <v>3200000</v>
      </c>
      <c r="F5" s="27"/>
      <c r="G5" s="28"/>
      <c r="H5" s="18"/>
      <c r="I5" s="18"/>
      <c r="J5" s="18"/>
      <c r="K5" s="19"/>
      <c r="L5" s="19"/>
      <c r="M5" s="17"/>
      <c r="N5" s="17"/>
      <c r="O5" s="20"/>
      <c r="P5" s="20"/>
    </row>
    <row r="6" spans="1:18" s="21" customFormat="1" ht="15.75" thickBot="1" x14ac:dyDescent="0.3">
      <c r="A6" s="29">
        <v>2</v>
      </c>
      <c r="B6" s="30" t="s">
        <v>9</v>
      </c>
      <c r="C6" s="31"/>
      <c r="D6" s="32">
        <v>1</v>
      </c>
      <c r="E6" s="33">
        <v>3200000</v>
      </c>
      <c r="F6" s="34"/>
      <c r="G6" s="17"/>
      <c r="H6" s="18"/>
      <c r="I6" s="18"/>
      <c r="J6" s="18"/>
      <c r="K6" s="19"/>
      <c r="L6" s="19"/>
      <c r="M6" s="17"/>
      <c r="N6" s="17"/>
      <c r="O6" s="20"/>
      <c r="P6" s="20"/>
    </row>
    <row r="7" spans="1:18" s="21" customFormat="1" ht="15.75" thickBot="1" x14ac:dyDescent="0.3">
      <c r="A7" s="14"/>
      <c r="B7" s="35" t="s">
        <v>10</v>
      </c>
      <c r="C7" s="14"/>
      <c r="D7" s="36">
        <f>SUM(D8:D60)</f>
        <v>66</v>
      </c>
      <c r="E7" s="37">
        <f>SUM(E8:E60)</f>
        <v>63943335</v>
      </c>
      <c r="F7" s="14"/>
      <c r="G7" s="17"/>
      <c r="H7" s="18"/>
      <c r="I7" s="18"/>
      <c r="J7" s="18"/>
      <c r="K7" s="19"/>
      <c r="L7" s="19"/>
      <c r="M7" s="17"/>
      <c r="N7" s="17"/>
      <c r="O7" s="20"/>
      <c r="P7" s="20"/>
    </row>
    <row r="8" spans="1:18" s="21" customFormat="1" x14ac:dyDescent="0.25">
      <c r="A8" s="22">
        <v>3</v>
      </c>
      <c r="B8" s="38" t="s">
        <v>11</v>
      </c>
      <c r="C8" s="24"/>
      <c r="D8" s="25">
        <v>1</v>
      </c>
      <c r="E8" s="39">
        <v>1100000</v>
      </c>
      <c r="F8" s="27"/>
      <c r="G8" s="17"/>
      <c r="H8" s="18"/>
      <c r="I8" s="18"/>
      <c r="J8" s="18"/>
      <c r="K8" s="19"/>
      <c r="L8" s="19"/>
      <c r="M8" s="17"/>
      <c r="N8" s="17"/>
      <c r="O8" s="20"/>
      <c r="P8" s="20"/>
    </row>
    <row r="9" spans="1:18" s="21" customFormat="1" x14ac:dyDescent="0.25">
      <c r="A9" s="22">
        <v>4</v>
      </c>
      <c r="B9" s="40" t="s">
        <v>12</v>
      </c>
      <c r="C9" s="31"/>
      <c r="D9" s="41">
        <v>1</v>
      </c>
      <c r="E9" s="42">
        <v>535500</v>
      </c>
      <c r="F9" s="43"/>
      <c r="G9" s="17"/>
      <c r="H9" s="18"/>
      <c r="I9" s="18"/>
      <c r="J9" s="18"/>
      <c r="K9" s="19"/>
      <c r="L9" s="19"/>
      <c r="M9" s="17"/>
      <c r="N9" s="17"/>
      <c r="O9" s="20"/>
      <c r="P9" s="20"/>
    </row>
    <row r="10" spans="1:18" s="21" customFormat="1" x14ac:dyDescent="0.25">
      <c r="A10" s="22">
        <v>5</v>
      </c>
      <c r="B10" s="40" t="s">
        <v>13</v>
      </c>
      <c r="C10" s="31"/>
      <c r="D10" s="41">
        <v>2</v>
      </c>
      <c r="E10" s="42">
        <v>400000</v>
      </c>
      <c r="F10" s="43"/>
      <c r="G10" s="17"/>
      <c r="H10" s="18"/>
      <c r="I10" s="18"/>
      <c r="J10" s="18"/>
      <c r="K10" s="19"/>
      <c r="L10" s="19"/>
      <c r="M10" s="17"/>
      <c r="N10" s="17"/>
      <c r="O10" s="20"/>
      <c r="P10" s="20"/>
    </row>
    <row r="11" spans="1:18" s="21" customFormat="1" x14ac:dyDescent="0.25">
      <c r="A11" s="22">
        <v>6</v>
      </c>
      <c r="B11" s="40" t="s">
        <v>12</v>
      </c>
      <c r="C11" s="31"/>
      <c r="D11" s="41">
        <v>1</v>
      </c>
      <c r="E11" s="44">
        <v>150000</v>
      </c>
      <c r="F11" s="43"/>
      <c r="G11" s="17"/>
      <c r="H11" s="18"/>
      <c r="I11" s="18"/>
      <c r="J11" s="18"/>
      <c r="K11" s="19"/>
      <c r="L11" s="19"/>
      <c r="M11" s="17"/>
      <c r="N11" s="17"/>
      <c r="O11" s="20"/>
      <c r="P11" s="20"/>
    </row>
    <row r="12" spans="1:18" s="21" customFormat="1" x14ac:dyDescent="0.25">
      <c r="A12" s="22">
        <v>7</v>
      </c>
      <c r="B12" s="40" t="s">
        <v>14</v>
      </c>
      <c r="C12" s="45"/>
      <c r="D12" s="46">
        <v>1</v>
      </c>
      <c r="E12" s="47">
        <v>250000</v>
      </c>
      <c r="F12" s="45"/>
      <c r="G12" s="17"/>
      <c r="H12" s="17"/>
      <c r="I12" s="17"/>
      <c r="J12" s="17"/>
      <c r="K12" s="17"/>
      <c r="L12" s="17"/>
      <c r="M12" s="17"/>
      <c r="N12" s="17"/>
      <c r="O12" s="20"/>
      <c r="P12" s="20"/>
    </row>
    <row r="13" spans="1:18" s="21" customFormat="1" x14ac:dyDescent="0.25">
      <c r="A13" s="22">
        <v>8</v>
      </c>
      <c r="B13" s="40" t="s">
        <v>15</v>
      </c>
      <c r="C13" s="48"/>
      <c r="D13" s="41">
        <v>1</v>
      </c>
      <c r="E13" s="47">
        <v>60000</v>
      </c>
      <c r="F13" s="45"/>
      <c r="G13" s="28"/>
      <c r="H13" s="17"/>
      <c r="I13" s="17"/>
      <c r="J13" s="17"/>
      <c r="K13" s="17"/>
      <c r="L13" s="17"/>
      <c r="M13" s="17"/>
      <c r="N13" s="17"/>
      <c r="O13" s="20"/>
      <c r="P13" s="20"/>
    </row>
    <row r="14" spans="1:18" s="21" customFormat="1" x14ac:dyDescent="0.25">
      <c r="A14" s="22">
        <v>9</v>
      </c>
      <c r="B14" s="49" t="s">
        <v>16</v>
      </c>
      <c r="C14" s="48"/>
      <c r="D14" s="41">
        <v>1</v>
      </c>
      <c r="E14" s="47">
        <v>15000</v>
      </c>
      <c r="F14" s="45"/>
      <c r="G14" s="17"/>
      <c r="H14" s="17"/>
      <c r="I14" s="17"/>
      <c r="J14" s="17"/>
      <c r="K14" s="17"/>
      <c r="L14" s="17"/>
      <c r="M14" s="17"/>
      <c r="N14" s="17"/>
      <c r="O14" s="20"/>
      <c r="P14" s="20"/>
    </row>
    <row r="15" spans="1:18" s="21" customFormat="1" x14ac:dyDescent="0.25">
      <c r="A15" s="22">
        <v>10</v>
      </c>
      <c r="B15" s="40" t="s">
        <v>17</v>
      </c>
      <c r="C15" s="48"/>
      <c r="D15" s="41">
        <v>1</v>
      </c>
      <c r="E15" s="47">
        <v>25000</v>
      </c>
      <c r="F15" s="45"/>
      <c r="G15" s="17"/>
      <c r="H15" s="17"/>
      <c r="I15" s="17"/>
      <c r="J15" s="17"/>
      <c r="K15" s="17"/>
      <c r="L15" s="17"/>
      <c r="M15" s="17"/>
      <c r="N15" s="17"/>
      <c r="O15" s="20"/>
      <c r="P15" s="20"/>
    </row>
    <row r="16" spans="1:18" x14ac:dyDescent="0.25">
      <c r="A16" s="22">
        <v>11</v>
      </c>
      <c r="B16" s="50" t="s">
        <v>18</v>
      </c>
      <c r="C16" s="51"/>
      <c r="D16" s="52">
        <v>1</v>
      </c>
      <c r="E16" s="53">
        <v>75000</v>
      </c>
      <c r="F16" s="54"/>
      <c r="G16" s="55"/>
      <c r="H16" s="55"/>
      <c r="I16" s="55"/>
      <c r="J16" s="55"/>
      <c r="K16" s="55"/>
      <c r="L16" s="55"/>
      <c r="M16" s="55"/>
      <c r="N16" s="55"/>
      <c r="O16" s="56"/>
      <c r="P16" s="56"/>
      <c r="Q16" s="57"/>
      <c r="R16" s="57"/>
    </row>
    <row r="17" spans="1:16" x14ac:dyDescent="0.25">
      <c r="A17" s="22">
        <v>12</v>
      </c>
      <c r="B17" s="58" t="s">
        <v>19</v>
      </c>
      <c r="C17" s="58"/>
      <c r="D17" s="59">
        <v>1</v>
      </c>
      <c r="E17" s="60">
        <v>125000</v>
      </c>
      <c r="F17" s="58"/>
      <c r="G17" s="1"/>
      <c r="H17" s="1"/>
      <c r="I17" s="1"/>
      <c r="J17" s="1"/>
      <c r="K17" s="1"/>
      <c r="L17" s="1"/>
      <c r="M17" s="1"/>
      <c r="N17" s="1"/>
      <c r="O17" s="1"/>
      <c r="P17" s="1"/>
    </row>
    <row r="18" spans="1:16" x14ac:dyDescent="0.25">
      <c r="A18" s="22">
        <v>13</v>
      </c>
      <c r="B18" s="58" t="s">
        <v>20</v>
      </c>
      <c r="C18" s="58"/>
      <c r="D18" s="59">
        <v>1</v>
      </c>
      <c r="E18" s="60">
        <v>40000</v>
      </c>
      <c r="F18" s="58"/>
      <c r="G18" s="1"/>
      <c r="H18" s="1"/>
      <c r="I18" s="1"/>
      <c r="J18" s="1"/>
      <c r="K18" s="1"/>
      <c r="L18" s="1"/>
      <c r="M18" s="1"/>
      <c r="N18" s="1"/>
      <c r="O18" s="1"/>
      <c r="P18" s="1"/>
    </row>
    <row r="19" spans="1:16" x14ac:dyDescent="0.25">
      <c r="A19" s="22">
        <v>14</v>
      </c>
      <c r="B19" s="58" t="s">
        <v>21</v>
      </c>
      <c r="C19" s="58"/>
      <c r="D19" s="59">
        <v>1</v>
      </c>
      <c r="E19" s="60">
        <v>500000</v>
      </c>
      <c r="F19" s="58"/>
      <c r="G19" s="1"/>
      <c r="H19" s="1"/>
      <c r="I19" s="1"/>
      <c r="J19" s="1"/>
      <c r="K19" s="1"/>
      <c r="L19" s="1"/>
      <c r="M19" s="1"/>
      <c r="N19" s="1"/>
      <c r="O19" s="1"/>
      <c r="P19" s="1"/>
    </row>
    <row r="20" spans="1:16" x14ac:dyDescent="0.25">
      <c r="A20" s="22">
        <v>15</v>
      </c>
      <c r="B20" s="58" t="s">
        <v>22</v>
      </c>
      <c r="C20" s="58"/>
      <c r="D20" s="59">
        <v>5</v>
      </c>
      <c r="E20" s="60">
        <v>250000</v>
      </c>
      <c r="F20" s="58"/>
      <c r="G20" s="1"/>
      <c r="H20" s="1"/>
      <c r="I20" s="1"/>
      <c r="J20" s="1"/>
      <c r="K20" s="1"/>
      <c r="L20" s="1"/>
      <c r="M20" s="1"/>
      <c r="N20" s="1"/>
      <c r="O20" s="1"/>
      <c r="P20" s="1"/>
    </row>
    <row r="21" spans="1:16" x14ac:dyDescent="0.25">
      <c r="A21" s="22">
        <v>16</v>
      </c>
      <c r="B21" s="58" t="s">
        <v>23</v>
      </c>
      <c r="C21" s="58"/>
      <c r="D21" s="59">
        <v>1</v>
      </c>
      <c r="E21" s="60">
        <v>6386620</v>
      </c>
      <c r="F21" s="58"/>
      <c r="G21" s="1"/>
      <c r="H21" s="1"/>
      <c r="I21" s="1"/>
      <c r="J21" s="1"/>
      <c r="K21" s="1"/>
      <c r="L21" s="1"/>
      <c r="M21" s="1"/>
      <c r="N21" s="1"/>
      <c r="O21" s="1"/>
      <c r="P21" s="1"/>
    </row>
    <row r="22" spans="1:16" x14ac:dyDescent="0.25">
      <c r="A22" s="22">
        <v>17</v>
      </c>
      <c r="B22" s="58" t="s">
        <v>24</v>
      </c>
      <c r="C22" s="58"/>
      <c r="D22" s="59">
        <v>1</v>
      </c>
      <c r="E22" s="60">
        <v>5082000</v>
      </c>
      <c r="F22" s="58"/>
      <c r="G22" s="1"/>
      <c r="H22" s="1"/>
      <c r="I22" s="1"/>
      <c r="J22" s="1"/>
      <c r="K22" s="1"/>
      <c r="L22" s="1"/>
      <c r="M22" s="1"/>
      <c r="N22" s="1"/>
      <c r="O22" s="1"/>
      <c r="P22" s="1"/>
    </row>
    <row r="23" spans="1:16" x14ac:dyDescent="0.25">
      <c r="A23" s="22">
        <v>18</v>
      </c>
      <c r="B23" s="58" t="s">
        <v>24</v>
      </c>
      <c r="C23" s="58"/>
      <c r="D23" s="59">
        <v>1</v>
      </c>
      <c r="E23" s="60">
        <v>6500000</v>
      </c>
      <c r="F23" s="58"/>
      <c r="G23" s="1"/>
      <c r="H23" s="1"/>
      <c r="I23" s="1"/>
      <c r="J23" s="1"/>
      <c r="K23" s="1"/>
      <c r="L23" s="1"/>
      <c r="M23" s="1"/>
      <c r="N23" s="1"/>
      <c r="O23" s="1"/>
      <c r="P23" s="1"/>
    </row>
    <row r="24" spans="1:16" x14ac:dyDescent="0.25">
      <c r="A24" s="22">
        <v>19</v>
      </c>
      <c r="B24" s="58" t="s">
        <v>25</v>
      </c>
      <c r="C24" s="58"/>
      <c r="D24" s="59">
        <v>1</v>
      </c>
      <c r="E24" s="60">
        <v>550000</v>
      </c>
      <c r="F24" s="58"/>
      <c r="G24" s="1"/>
      <c r="H24" s="1"/>
      <c r="I24" s="1"/>
      <c r="J24" s="1"/>
      <c r="K24" s="1"/>
      <c r="L24" s="1"/>
      <c r="M24" s="1"/>
      <c r="N24" s="1"/>
      <c r="O24" s="1"/>
      <c r="P24" s="1"/>
    </row>
    <row r="25" spans="1:16" x14ac:dyDescent="0.25">
      <c r="A25" s="61">
        <v>20</v>
      </c>
      <c r="B25" s="58" t="s">
        <v>26</v>
      </c>
      <c r="C25" s="58"/>
      <c r="D25" s="59">
        <v>1</v>
      </c>
      <c r="E25" s="60">
        <v>450000</v>
      </c>
      <c r="F25" s="58"/>
      <c r="G25" s="1"/>
      <c r="H25" s="1"/>
      <c r="I25" s="1"/>
      <c r="J25" s="1"/>
      <c r="K25" s="1"/>
      <c r="L25" s="1"/>
      <c r="M25" s="1"/>
      <c r="N25" s="1"/>
      <c r="O25" s="1"/>
      <c r="P25" s="1"/>
    </row>
    <row r="26" spans="1:16" x14ac:dyDescent="0.25">
      <c r="A26" s="61">
        <v>21</v>
      </c>
      <c r="B26" s="58" t="s">
        <v>20</v>
      </c>
      <c r="C26" s="58"/>
      <c r="D26" s="59">
        <v>1</v>
      </c>
      <c r="E26" s="60">
        <v>125000</v>
      </c>
      <c r="F26" s="58"/>
      <c r="G26" s="1"/>
      <c r="H26" s="1"/>
      <c r="I26" s="1"/>
      <c r="J26" s="1"/>
      <c r="K26" s="1"/>
      <c r="L26" s="1"/>
      <c r="M26" s="1"/>
      <c r="N26" s="1"/>
      <c r="O26" s="1"/>
      <c r="P26" s="1"/>
    </row>
    <row r="27" spans="1:16" x14ac:dyDescent="0.25">
      <c r="A27" s="61">
        <v>22</v>
      </c>
      <c r="B27" s="58" t="s">
        <v>27</v>
      </c>
      <c r="C27" s="58"/>
      <c r="D27" s="59">
        <v>1</v>
      </c>
      <c r="E27" s="60">
        <v>250000</v>
      </c>
      <c r="F27" s="58"/>
      <c r="G27" s="1"/>
      <c r="H27" s="1"/>
      <c r="I27" s="1"/>
      <c r="J27" s="1"/>
      <c r="K27" s="1"/>
      <c r="L27" s="1"/>
      <c r="M27" s="1"/>
      <c r="N27" s="1"/>
      <c r="O27" s="1"/>
      <c r="P27" s="1"/>
    </row>
    <row r="28" spans="1:16" x14ac:dyDescent="0.25">
      <c r="A28" s="61">
        <v>23</v>
      </c>
      <c r="B28" s="58" t="s">
        <v>28</v>
      </c>
      <c r="C28" s="58"/>
      <c r="D28" s="59">
        <v>1</v>
      </c>
      <c r="E28" s="60">
        <v>8220000</v>
      </c>
      <c r="F28" s="58"/>
      <c r="G28" s="1"/>
      <c r="H28" s="1"/>
      <c r="I28" s="1"/>
      <c r="J28" s="1"/>
      <c r="K28" s="1"/>
      <c r="L28" s="1"/>
      <c r="M28" s="1"/>
      <c r="N28" s="1"/>
      <c r="O28" s="1"/>
      <c r="P28" s="1"/>
    </row>
    <row r="29" spans="1:16" ht="15.75" customHeight="1" x14ac:dyDescent="0.25">
      <c r="A29" s="62">
        <v>24</v>
      </c>
      <c r="B29" s="63" t="s">
        <v>29</v>
      </c>
      <c r="C29" s="63"/>
      <c r="D29" s="64">
        <v>1</v>
      </c>
      <c r="E29" s="65">
        <v>6201000</v>
      </c>
      <c r="F29" s="58"/>
      <c r="G29" s="1"/>
      <c r="H29" s="1"/>
      <c r="I29" s="1"/>
      <c r="J29" s="1"/>
      <c r="K29" s="1"/>
      <c r="L29" s="1"/>
      <c r="M29" s="1"/>
      <c r="N29" s="1"/>
      <c r="O29" s="1"/>
      <c r="P29" s="1"/>
    </row>
    <row r="30" spans="1:16" ht="15.75" customHeight="1" x14ac:dyDescent="0.25">
      <c r="A30" s="62">
        <v>25</v>
      </c>
      <c r="B30" s="63" t="s">
        <v>30</v>
      </c>
      <c r="C30" s="63"/>
      <c r="D30" s="64">
        <v>1</v>
      </c>
      <c r="E30" s="65">
        <v>6500000</v>
      </c>
      <c r="F30" s="66"/>
      <c r="G30" s="1"/>
      <c r="H30" s="1"/>
      <c r="I30" s="1"/>
      <c r="J30" s="1"/>
      <c r="K30" s="1"/>
      <c r="L30" s="1"/>
      <c r="M30" s="1"/>
      <c r="N30" s="1"/>
      <c r="O30" s="1"/>
      <c r="P30" s="1"/>
    </row>
    <row r="31" spans="1:16" ht="15.75" customHeight="1" x14ac:dyDescent="0.25">
      <c r="A31" s="62">
        <v>26</v>
      </c>
      <c r="B31" s="67" t="s">
        <v>31</v>
      </c>
      <c r="C31" s="58"/>
      <c r="D31" s="68">
        <v>1</v>
      </c>
      <c r="E31" s="69">
        <v>16585715</v>
      </c>
      <c r="F31" s="58"/>
      <c r="G31" s="1"/>
      <c r="H31" s="1"/>
      <c r="I31" s="1"/>
      <c r="J31" s="1"/>
      <c r="K31" s="1"/>
      <c r="L31" s="1"/>
      <c r="M31" s="1"/>
      <c r="N31" s="1"/>
      <c r="O31" s="1"/>
      <c r="P31" s="1"/>
    </row>
    <row r="32" spans="1:16" ht="15.75" customHeight="1" x14ac:dyDescent="0.25">
      <c r="A32" s="62">
        <v>27</v>
      </c>
      <c r="B32" s="70" t="s">
        <v>18</v>
      </c>
      <c r="C32" s="58"/>
      <c r="D32" s="71">
        <v>1</v>
      </c>
      <c r="E32" s="72">
        <v>15000</v>
      </c>
      <c r="F32" s="58"/>
      <c r="G32" s="1"/>
      <c r="H32" s="1"/>
      <c r="I32" s="1"/>
      <c r="J32" s="1"/>
      <c r="K32" s="1"/>
      <c r="L32" s="1"/>
      <c r="M32" s="1"/>
      <c r="N32" s="1"/>
      <c r="O32" s="1"/>
      <c r="P32" s="1"/>
    </row>
    <row r="33" spans="1:16" ht="15.75" customHeight="1" x14ac:dyDescent="0.25">
      <c r="A33" s="62">
        <v>28</v>
      </c>
      <c r="B33" s="70" t="s">
        <v>32</v>
      </c>
      <c r="C33" s="58"/>
      <c r="D33" s="71">
        <v>1</v>
      </c>
      <c r="E33" s="42">
        <v>100000</v>
      </c>
      <c r="F33" s="58"/>
      <c r="G33" s="1"/>
      <c r="H33" s="1"/>
      <c r="I33" s="1"/>
      <c r="J33" s="1"/>
      <c r="K33" s="1"/>
      <c r="L33" s="1"/>
      <c r="M33" s="1"/>
      <c r="N33" s="1"/>
      <c r="O33" s="1"/>
      <c r="P33" s="1"/>
    </row>
    <row r="34" spans="1:16" ht="15.75" customHeight="1" x14ac:dyDescent="0.25">
      <c r="A34" s="62">
        <v>29</v>
      </c>
      <c r="B34" s="70" t="s">
        <v>33</v>
      </c>
      <c r="C34" s="58"/>
      <c r="D34" s="71">
        <v>1</v>
      </c>
      <c r="E34" s="42">
        <v>200000</v>
      </c>
      <c r="F34" s="58"/>
      <c r="G34" s="1"/>
      <c r="H34" s="1"/>
      <c r="I34" s="1"/>
      <c r="J34" s="1"/>
      <c r="K34" s="1"/>
      <c r="L34" s="1"/>
      <c r="M34" s="1"/>
      <c r="N34" s="1"/>
      <c r="O34" s="1"/>
      <c r="P34" s="1"/>
    </row>
    <row r="35" spans="1:16" ht="15.75" customHeight="1" x14ac:dyDescent="0.25">
      <c r="A35" s="62">
        <v>30</v>
      </c>
      <c r="B35" s="70" t="s">
        <v>34</v>
      </c>
      <c r="C35" s="58"/>
      <c r="D35" s="71">
        <v>1</v>
      </c>
      <c r="E35" s="42">
        <v>50000</v>
      </c>
      <c r="F35" s="58"/>
      <c r="G35" s="1"/>
      <c r="H35" s="1"/>
      <c r="I35" s="1"/>
      <c r="J35" s="1"/>
      <c r="K35" s="1"/>
      <c r="L35" s="1"/>
      <c r="M35" s="1"/>
      <c r="N35" s="1"/>
      <c r="O35" s="1"/>
      <c r="P35" s="1"/>
    </row>
    <row r="36" spans="1:16" ht="15.75" customHeight="1" x14ac:dyDescent="0.25">
      <c r="A36" s="62">
        <v>31</v>
      </c>
      <c r="B36" s="70" t="s">
        <v>35</v>
      </c>
      <c r="C36" s="58"/>
      <c r="D36" s="71">
        <v>1</v>
      </c>
      <c r="E36" s="42">
        <v>25000</v>
      </c>
      <c r="F36" s="58"/>
      <c r="G36" s="1"/>
      <c r="H36" s="1"/>
      <c r="I36" s="1"/>
      <c r="J36" s="1"/>
      <c r="K36" s="1"/>
      <c r="L36" s="1"/>
      <c r="M36" s="1"/>
      <c r="N36" s="1"/>
      <c r="O36" s="1"/>
      <c r="P36" s="1"/>
    </row>
    <row r="37" spans="1:16" ht="15.75" customHeight="1" x14ac:dyDescent="0.25">
      <c r="A37" s="62">
        <v>32</v>
      </c>
      <c r="B37" s="70" t="s">
        <v>18</v>
      </c>
      <c r="C37" s="58"/>
      <c r="D37" s="71">
        <v>1</v>
      </c>
      <c r="E37" s="42">
        <v>40000</v>
      </c>
      <c r="F37" s="58"/>
      <c r="G37" s="1"/>
      <c r="H37" s="1"/>
      <c r="I37" s="1"/>
      <c r="J37" s="1"/>
      <c r="K37" s="1"/>
      <c r="L37" s="1"/>
      <c r="M37" s="1"/>
      <c r="N37" s="1"/>
      <c r="O37" s="1"/>
      <c r="P37" s="1"/>
    </row>
    <row r="38" spans="1:16" ht="15.75" customHeight="1" x14ac:dyDescent="0.25">
      <c r="A38" s="62">
        <v>33</v>
      </c>
      <c r="B38" s="70" t="s">
        <v>12</v>
      </c>
      <c r="C38" s="58"/>
      <c r="D38" s="71">
        <v>1</v>
      </c>
      <c r="E38" s="42">
        <v>175000</v>
      </c>
      <c r="F38" s="58"/>
      <c r="G38" s="1"/>
      <c r="H38" s="1"/>
      <c r="I38" s="1"/>
      <c r="J38" s="1"/>
      <c r="K38" s="1"/>
      <c r="L38" s="1"/>
      <c r="M38" s="1"/>
      <c r="N38" s="1"/>
      <c r="O38" s="1"/>
      <c r="P38" s="1"/>
    </row>
    <row r="39" spans="1:16" ht="15.75" customHeight="1" x14ac:dyDescent="0.25">
      <c r="A39" s="62">
        <v>34</v>
      </c>
      <c r="B39" s="67" t="s">
        <v>36</v>
      </c>
      <c r="C39" s="58"/>
      <c r="D39" s="68">
        <v>6</v>
      </c>
      <c r="E39" s="73">
        <v>60000</v>
      </c>
      <c r="F39" s="58"/>
      <c r="G39" s="1"/>
      <c r="H39" s="1"/>
      <c r="I39" s="1"/>
      <c r="J39" s="1"/>
      <c r="K39" s="1"/>
      <c r="L39" s="1"/>
      <c r="M39" s="1"/>
      <c r="N39" s="1"/>
      <c r="O39" s="1"/>
      <c r="P39" s="1"/>
    </row>
    <row r="40" spans="1:16" ht="15.75" customHeight="1" x14ac:dyDescent="0.25">
      <c r="A40" s="62">
        <v>35</v>
      </c>
      <c r="B40" s="67" t="s">
        <v>18</v>
      </c>
      <c r="C40" s="58"/>
      <c r="D40" s="68">
        <v>1</v>
      </c>
      <c r="E40" s="73">
        <v>40000</v>
      </c>
      <c r="F40" s="58"/>
      <c r="G40" s="1"/>
      <c r="H40" s="1"/>
      <c r="I40" s="1"/>
      <c r="J40" s="1"/>
      <c r="K40" s="1"/>
      <c r="L40" s="1"/>
      <c r="M40" s="1"/>
      <c r="N40" s="1"/>
      <c r="O40" s="1"/>
      <c r="P40" s="1"/>
    </row>
    <row r="41" spans="1:16" ht="15.75" customHeight="1" x14ac:dyDescent="0.25">
      <c r="A41" s="62">
        <v>36</v>
      </c>
      <c r="B41" s="67" t="s">
        <v>18</v>
      </c>
      <c r="C41" s="58"/>
      <c r="D41" s="68">
        <v>2</v>
      </c>
      <c r="E41" s="73">
        <v>70000</v>
      </c>
      <c r="F41" s="58"/>
      <c r="G41" s="1"/>
      <c r="H41" s="1"/>
      <c r="I41" s="1"/>
      <c r="J41" s="1"/>
      <c r="K41" s="1"/>
      <c r="L41" s="1"/>
      <c r="M41" s="1"/>
      <c r="N41" s="1"/>
      <c r="O41" s="1"/>
      <c r="P41" s="1"/>
    </row>
    <row r="42" spans="1:16" ht="15.75" customHeight="1" x14ac:dyDescent="0.25">
      <c r="A42" s="62">
        <v>37</v>
      </c>
      <c r="B42" s="67" t="s">
        <v>37</v>
      </c>
      <c r="C42" s="58"/>
      <c r="D42" s="68">
        <v>1</v>
      </c>
      <c r="E42" s="73">
        <v>15000</v>
      </c>
      <c r="F42" s="58"/>
      <c r="G42" s="1"/>
      <c r="H42" s="1"/>
      <c r="I42" s="1"/>
      <c r="J42" s="1"/>
      <c r="K42" s="1"/>
      <c r="L42" s="1"/>
      <c r="M42" s="1"/>
      <c r="N42" s="1"/>
      <c r="O42" s="1"/>
      <c r="P42" s="1"/>
    </row>
    <row r="43" spans="1:16" ht="15.75" customHeight="1" x14ac:dyDescent="0.25">
      <c r="A43" s="62">
        <v>38</v>
      </c>
      <c r="B43" s="67" t="s">
        <v>38</v>
      </c>
      <c r="C43" s="58"/>
      <c r="D43" s="68">
        <v>1</v>
      </c>
      <c r="E43" s="73">
        <v>125000</v>
      </c>
      <c r="F43" s="58"/>
      <c r="G43" s="1"/>
      <c r="H43" s="1"/>
      <c r="I43" s="1"/>
      <c r="J43" s="1"/>
      <c r="K43" s="1"/>
      <c r="L43" s="1"/>
      <c r="M43" s="1"/>
      <c r="N43" s="1"/>
      <c r="O43" s="1"/>
      <c r="P43" s="1"/>
    </row>
    <row r="44" spans="1:16" ht="15.75" customHeight="1" x14ac:dyDescent="0.25">
      <c r="A44" s="62">
        <v>39</v>
      </c>
      <c r="B44" s="67" t="s">
        <v>39</v>
      </c>
      <c r="C44" s="58"/>
      <c r="D44" s="68">
        <v>1</v>
      </c>
      <c r="E44" s="73">
        <v>5000</v>
      </c>
      <c r="F44" s="58"/>
      <c r="G44" s="1"/>
      <c r="H44" s="1"/>
      <c r="I44" s="1"/>
      <c r="J44" s="1"/>
      <c r="K44" s="1"/>
      <c r="L44" s="1"/>
      <c r="M44" s="1"/>
      <c r="N44" s="1"/>
      <c r="O44" s="1"/>
      <c r="P44" s="1"/>
    </row>
    <row r="45" spans="1:16" ht="15.75" customHeight="1" x14ac:dyDescent="0.25">
      <c r="A45" s="62">
        <v>40</v>
      </c>
      <c r="B45" s="67" t="s">
        <v>40</v>
      </c>
      <c r="C45" s="58"/>
      <c r="D45" s="68">
        <v>1</v>
      </c>
      <c r="E45" s="73">
        <v>75000</v>
      </c>
      <c r="F45" s="58"/>
      <c r="G45" s="1"/>
      <c r="H45" s="1"/>
      <c r="I45" s="1"/>
      <c r="J45" s="1"/>
      <c r="K45" s="1"/>
      <c r="L45" s="1"/>
      <c r="M45" s="1"/>
      <c r="N45" s="1"/>
      <c r="O45" s="1"/>
      <c r="P45" s="1"/>
    </row>
    <row r="46" spans="1:16" ht="15.75" customHeight="1" x14ac:dyDescent="0.25">
      <c r="A46" s="62">
        <v>41</v>
      </c>
      <c r="B46" s="67" t="s">
        <v>41</v>
      </c>
      <c r="C46" s="58"/>
      <c r="D46" s="68">
        <v>1</v>
      </c>
      <c r="E46" s="73">
        <v>3500</v>
      </c>
      <c r="F46" s="58"/>
      <c r="G46" s="1"/>
      <c r="H46" s="1"/>
      <c r="I46" s="1"/>
      <c r="J46" s="1"/>
      <c r="K46" s="1"/>
      <c r="L46" s="1"/>
      <c r="M46" s="1"/>
      <c r="N46" s="1"/>
      <c r="O46" s="1"/>
      <c r="P46" s="1"/>
    </row>
    <row r="47" spans="1:16" ht="15.75" customHeight="1" x14ac:dyDescent="0.25">
      <c r="A47" s="62">
        <v>42</v>
      </c>
      <c r="B47" s="67" t="s">
        <v>42</v>
      </c>
      <c r="C47" s="58"/>
      <c r="D47" s="68">
        <v>1</v>
      </c>
      <c r="E47" s="73">
        <v>2500</v>
      </c>
      <c r="F47" s="58"/>
      <c r="G47" s="1"/>
      <c r="H47" s="1"/>
      <c r="I47" s="1"/>
      <c r="J47" s="1"/>
      <c r="K47" s="1"/>
      <c r="L47" s="1"/>
      <c r="M47" s="1"/>
      <c r="N47" s="1"/>
      <c r="O47" s="1"/>
      <c r="P47" s="1"/>
    </row>
    <row r="48" spans="1:16" ht="15.75" customHeight="1" x14ac:dyDescent="0.25">
      <c r="A48" s="62">
        <v>43</v>
      </c>
      <c r="B48" s="67" t="s">
        <v>18</v>
      </c>
      <c r="C48" s="58"/>
      <c r="D48" s="68">
        <v>1</v>
      </c>
      <c r="E48" s="73">
        <v>3500</v>
      </c>
      <c r="F48" s="58"/>
      <c r="G48" s="1"/>
      <c r="H48" s="1"/>
      <c r="I48" s="1"/>
      <c r="J48" s="1"/>
      <c r="K48" s="1"/>
      <c r="L48" s="1"/>
      <c r="M48" s="1"/>
      <c r="N48" s="1"/>
      <c r="O48" s="1"/>
      <c r="P48" s="1"/>
    </row>
    <row r="49" spans="1:16" ht="15.75" customHeight="1" x14ac:dyDescent="0.25">
      <c r="A49" s="62">
        <v>44</v>
      </c>
      <c r="B49" s="67" t="s">
        <v>37</v>
      </c>
      <c r="C49" s="58"/>
      <c r="D49" s="68">
        <v>2</v>
      </c>
      <c r="E49" s="73">
        <v>15000</v>
      </c>
      <c r="F49" s="58"/>
      <c r="G49" s="1"/>
      <c r="H49" s="1"/>
      <c r="I49" s="1"/>
      <c r="J49" s="1"/>
      <c r="K49" s="1"/>
      <c r="L49" s="1"/>
      <c r="M49" s="1"/>
      <c r="N49" s="1"/>
      <c r="O49" s="1"/>
      <c r="P49" s="1"/>
    </row>
    <row r="50" spans="1:16" ht="15.75" customHeight="1" x14ac:dyDescent="0.25">
      <c r="A50" s="62">
        <v>45</v>
      </c>
      <c r="B50" s="67" t="s">
        <v>43</v>
      </c>
      <c r="C50" s="58"/>
      <c r="D50" s="68">
        <v>1</v>
      </c>
      <c r="E50" s="73">
        <v>30000</v>
      </c>
      <c r="F50" s="58"/>
      <c r="G50" s="1"/>
      <c r="H50" s="1"/>
      <c r="I50" s="1"/>
      <c r="J50" s="1"/>
      <c r="K50" s="1"/>
      <c r="L50" s="1"/>
      <c r="M50" s="1"/>
      <c r="N50" s="1"/>
      <c r="O50" s="1"/>
      <c r="P50" s="1"/>
    </row>
    <row r="51" spans="1:16" ht="15.75" customHeight="1" x14ac:dyDescent="0.25">
      <c r="A51" s="62">
        <v>46</v>
      </c>
      <c r="B51" s="67" t="s">
        <v>12</v>
      </c>
      <c r="C51" s="58"/>
      <c r="D51" s="68">
        <v>1</v>
      </c>
      <c r="E51" s="73">
        <v>265000</v>
      </c>
      <c r="F51" s="58"/>
      <c r="G51" s="1"/>
      <c r="H51" s="1"/>
      <c r="I51" s="1"/>
      <c r="J51" s="1"/>
      <c r="K51" s="1"/>
      <c r="L51" s="1"/>
      <c r="M51" s="1"/>
      <c r="N51" s="1"/>
      <c r="O51" s="1"/>
      <c r="P51" s="1"/>
    </row>
    <row r="52" spans="1:16" ht="15.75" customHeight="1" x14ac:dyDescent="0.25">
      <c r="A52" s="62">
        <v>47</v>
      </c>
      <c r="B52" s="70" t="s">
        <v>18</v>
      </c>
      <c r="C52" s="58"/>
      <c r="D52" s="71">
        <v>1</v>
      </c>
      <c r="E52" s="42">
        <v>40000</v>
      </c>
      <c r="F52" s="58"/>
      <c r="G52" s="1"/>
      <c r="H52" s="1"/>
      <c r="I52" s="1"/>
      <c r="J52" s="1"/>
      <c r="K52" s="1"/>
      <c r="L52" s="1"/>
      <c r="M52" s="1"/>
      <c r="N52" s="1"/>
      <c r="O52" s="1"/>
      <c r="P52" s="1"/>
    </row>
    <row r="53" spans="1:16" ht="15.75" customHeight="1" x14ac:dyDescent="0.25">
      <c r="A53" s="62">
        <v>48</v>
      </c>
      <c r="B53" s="70" t="s">
        <v>44</v>
      </c>
      <c r="C53" s="58"/>
      <c r="D53" s="71">
        <v>1</v>
      </c>
      <c r="E53" s="42">
        <v>350000</v>
      </c>
      <c r="F53" s="58"/>
      <c r="G53" s="1"/>
      <c r="H53" s="1"/>
      <c r="I53" s="1"/>
      <c r="J53" s="1"/>
      <c r="K53" s="1"/>
      <c r="L53" s="1"/>
      <c r="M53" s="1"/>
      <c r="N53" s="1"/>
      <c r="O53" s="1"/>
      <c r="P53" s="1"/>
    </row>
    <row r="54" spans="1:16" ht="15.75" customHeight="1" x14ac:dyDescent="0.25">
      <c r="A54" s="62">
        <v>49</v>
      </c>
      <c r="B54" s="70" t="s">
        <v>18</v>
      </c>
      <c r="C54" s="58"/>
      <c r="D54" s="71">
        <v>1</v>
      </c>
      <c r="E54" s="42">
        <v>4000</v>
      </c>
      <c r="F54" s="58"/>
      <c r="G54" s="1"/>
      <c r="H54" s="1"/>
      <c r="I54" s="1"/>
      <c r="J54" s="1"/>
      <c r="K54" s="1"/>
      <c r="L54" s="1"/>
      <c r="M54" s="1"/>
      <c r="N54" s="1"/>
      <c r="O54" s="1"/>
      <c r="P54" s="1"/>
    </row>
    <row r="55" spans="1:16" ht="15.75" customHeight="1" x14ac:dyDescent="0.25">
      <c r="A55" s="62">
        <v>50</v>
      </c>
      <c r="B55" s="70" t="s">
        <v>18</v>
      </c>
      <c r="C55" s="58"/>
      <c r="D55" s="71">
        <v>1</v>
      </c>
      <c r="E55" s="42">
        <v>4000</v>
      </c>
      <c r="F55" s="58"/>
      <c r="G55" s="1"/>
      <c r="H55" s="1"/>
      <c r="I55" s="1"/>
      <c r="J55" s="1"/>
      <c r="K55" s="1"/>
      <c r="L55" s="1"/>
      <c r="M55" s="1"/>
      <c r="N55" s="1"/>
      <c r="O55" s="1"/>
      <c r="P55" s="1"/>
    </row>
    <row r="56" spans="1:16" ht="15.75" customHeight="1" x14ac:dyDescent="0.25">
      <c r="A56" s="62">
        <v>51</v>
      </c>
      <c r="B56" s="70" t="s">
        <v>18</v>
      </c>
      <c r="C56" s="58"/>
      <c r="D56" s="71">
        <v>2</v>
      </c>
      <c r="E56" s="42">
        <v>1500000</v>
      </c>
      <c r="F56" s="58"/>
      <c r="G56" s="1"/>
      <c r="H56" s="1"/>
      <c r="I56" s="1"/>
      <c r="J56" s="1"/>
      <c r="K56" s="1"/>
      <c r="L56" s="1"/>
      <c r="M56" s="1"/>
      <c r="N56" s="1"/>
      <c r="O56" s="1"/>
      <c r="P56" s="1"/>
    </row>
    <row r="57" spans="1:16" ht="15.75" customHeight="1" x14ac:dyDescent="0.25">
      <c r="A57" s="62">
        <v>52</v>
      </c>
      <c r="B57" s="70" t="s">
        <v>35</v>
      </c>
      <c r="C57" s="58"/>
      <c r="D57" s="71">
        <v>1</v>
      </c>
      <c r="E57" s="42">
        <v>50000</v>
      </c>
      <c r="F57" s="58"/>
      <c r="G57" s="1"/>
      <c r="H57" s="1"/>
      <c r="I57" s="1"/>
      <c r="J57" s="1"/>
      <c r="K57" s="1"/>
      <c r="L57" s="1"/>
      <c r="M57" s="1"/>
      <c r="N57" s="1"/>
      <c r="O57" s="1"/>
      <c r="P57" s="1"/>
    </row>
    <row r="58" spans="1:16" ht="15.75" customHeight="1" x14ac:dyDescent="0.25">
      <c r="A58" s="62">
        <v>53</v>
      </c>
      <c r="B58" s="70" t="s">
        <v>45</v>
      </c>
      <c r="C58" s="58"/>
      <c r="D58" s="71">
        <v>1</v>
      </c>
      <c r="E58" s="42">
        <v>250000</v>
      </c>
      <c r="F58" s="58"/>
      <c r="G58" s="1"/>
      <c r="H58" s="1"/>
      <c r="I58" s="1"/>
      <c r="J58" s="1"/>
      <c r="K58" s="1"/>
      <c r="L58" s="1"/>
      <c r="M58" s="1"/>
      <c r="N58" s="1"/>
      <c r="O58" s="1"/>
      <c r="P58" s="1"/>
    </row>
    <row r="59" spans="1:16" ht="15.75" customHeight="1" x14ac:dyDescent="0.25">
      <c r="A59" s="62">
        <v>54</v>
      </c>
      <c r="B59" s="70" t="s">
        <v>41</v>
      </c>
      <c r="C59" s="58"/>
      <c r="D59" s="71">
        <v>1</v>
      </c>
      <c r="E59" s="42">
        <v>20000</v>
      </c>
      <c r="F59" s="58"/>
      <c r="G59" s="1"/>
      <c r="H59" s="1"/>
      <c r="I59" s="1"/>
      <c r="J59" s="1"/>
      <c r="K59" s="1"/>
      <c r="L59" s="1"/>
      <c r="M59" s="1"/>
      <c r="N59" s="1"/>
      <c r="O59" s="1"/>
      <c r="P59" s="1"/>
    </row>
    <row r="60" spans="1:16" ht="15.75" customHeight="1" thickBot="1" x14ac:dyDescent="0.3">
      <c r="A60" s="62">
        <v>55</v>
      </c>
      <c r="B60" s="74" t="s">
        <v>46</v>
      </c>
      <c r="C60" s="63"/>
      <c r="D60" s="75">
        <v>1</v>
      </c>
      <c r="E60" s="76">
        <v>35000</v>
      </c>
      <c r="F60" s="63"/>
      <c r="G60" s="1"/>
      <c r="H60" s="1"/>
      <c r="I60" s="1"/>
      <c r="J60" s="1"/>
      <c r="K60" s="1"/>
      <c r="L60" s="1"/>
      <c r="M60" s="1"/>
      <c r="N60" s="1"/>
      <c r="O60" s="1"/>
      <c r="P60" s="1"/>
    </row>
    <row r="61" spans="1:16" ht="15.75" customHeight="1" thickBot="1" x14ac:dyDescent="0.3">
      <c r="A61" s="14"/>
      <c r="B61" s="77" t="s">
        <v>47</v>
      </c>
      <c r="C61" s="77"/>
      <c r="D61" s="78">
        <f>SUM(D62:D80)</f>
        <v>35</v>
      </c>
      <c r="E61" s="79">
        <f>SUM(E62:E80)</f>
        <v>60597614</v>
      </c>
      <c r="F61" s="80"/>
      <c r="G61" s="1"/>
      <c r="H61" s="1"/>
      <c r="I61" s="1"/>
      <c r="J61" s="1"/>
      <c r="K61" s="1"/>
      <c r="L61" s="1"/>
      <c r="M61" s="1"/>
      <c r="N61" s="1"/>
      <c r="O61" s="1"/>
      <c r="P61" s="1"/>
    </row>
    <row r="62" spans="1:16" x14ac:dyDescent="0.25">
      <c r="A62" s="22"/>
      <c r="B62" s="81" t="s">
        <v>48</v>
      </c>
      <c r="C62" s="81"/>
      <c r="D62" s="82">
        <v>1</v>
      </c>
      <c r="E62" s="83">
        <v>11000000</v>
      </c>
      <c r="F62" s="81"/>
      <c r="G62" s="1"/>
      <c r="H62" s="1"/>
      <c r="I62" s="1"/>
      <c r="J62" s="1"/>
      <c r="K62" s="1"/>
      <c r="L62" s="1"/>
      <c r="M62" s="1"/>
      <c r="N62" s="1"/>
      <c r="O62" s="1"/>
      <c r="P62" s="1"/>
    </row>
    <row r="63" spans="1:16" x14ac:dyDescent="0.25">
      <c r="A63" s="61"/>
      <c r="B63" s="84" t="s">
        <v>49</v>
      </c>
      <c r="C63" s="58"/>
      <c r="D63" s="68">
        <v>1</v>
      </c>
      <c r="E63" s="85">
        <v>8887125</v>
      </c>
      <c r="F63" s="58"/>
      <c r="G63" s="1"/>
      <c r="H63" s="1"/>
      <c r="I63" s="1"/>
      <c r="J63" s="1"/>
      <c r="K63" s="1"/>
      <c r="L63" s="1"/>
      <c r="M63" s="1"/>
      <c r="N63" s="1"/>
      <c r="O63" s="1"/>
      <c r="P63" s="1"/>
    </row>
    <row r="64" spans="1:16" x14ac:dyDescent="0.25">
      <c r="A64" s="61"/>
      <c r="B64" s="67" t="s">
        <v>50</v>
      </c>
      <c r="C64" s="58"/>
      <c r="D64" s="68">
        <v>4</v>
      </c>
      <c r="E64" s="86">
        <v>400000</v>
      </c>
      <c r="F64" s="58"/>
      <c r="G64" s="1"/>
      <c r="H64" s="1"/>
      <c r="I64" s="1"/>
      <c r="J64" s="1"/>
      <c r="K64" s="1"/>
      <c r="L64" s="1"/>
      <c r="M64" s="1"/>
      <c r="N64" s="1"/>
      <c r="O64" s="1"/>
      <c r="P64" s="1"/>
    </row>
    <row r="65" spans="1:16" x14ac:dyDescent="0.25">
      <c r="A65" s="61"/>
      <c r="B65" s="67" t="s">
        <v>50</v>
      </c>
      <c r="C65" s="58"/>
      <c r="D65" s="68">
        <v>1</v>
      </c>
      <c r="E65" s="86">
        <v>100000</v>
      </c>
      <c r="F65" s="58"/>
      <c r="G65" s="1"/>
      <c r="H65" s="1"/>
      <c r="I65" s="1"/>
      <c r="J65" s="1"/>
      <c r="K65" s="1"/>
      <c r="L65" s="1"/>
      <c r="M65" s="1"/>
      <c r="N65" s="1"/>
      <c r="O65" s="1"/>
      <c r="P65" s="1"/>
    </row>
    <row r="66" spans="1:16" x14ac:dyDescent="0.25">
      <c r="A66" s="61"/>
      <c r="B66" s="67" t="s">
        <v>51</v>
      </c>
      <c r="C66" s="58"/>
      <c r="D66" s="68">
        <v>5</v>
      </c>
      <c r="E66" s="86">
        <v>300000</v>
      </c>
      <c r="F66" s="58"/>
      <c r="G66" s="1"/>
      <c r="H66" s="1"/>
      <c r="I66" s="1"/>
      <c r="J66" s="1"/>
      <c r="K66" s="1"/>
      <c r="L66" s="1"/>
      <c r="M66" s="1"/>
      <c r="N66" s="1"/>
      <c r="O66" s="1"/>
      <c r="P66" s="1"/>
    </row>
    <row r="67" spans="1:16" x14ac:dyDescent="0.25">
      <c r="A67" s="61"/>
      <c r="B67" s="67" t="s">
        <v>51</v>
      </c>
      <c r="C67" s="58"/>
      <c r="D67" s="68">
        <v>9</v>
      </c>
      <c r="E67" s="87">
        <v>2970000</v>
      </c>
      <c r="F67" s="58"/>
      <c r="G67" s="1"/>
      <c r="H67" s="1"/>
      <c r="I67" s="1"/>
      <c r="J67" s="1"/>
      <c r="K67" s="1"/>
      <c r="L67" s="1"/>
      <c r="M67" s="1"/>
      <c r="N67" s="1"/>
      <c r="O67" s="1"/>
      <c r="P67" s="1"/>
    </row>
    <row r="68" spans="1:16" x14ac:dyDescent="0.25">
      <c r="A68" s="61"/>
      <c r="B68" s="67" t="s">
        <v>52</v>
      </c>
      <c r="C68" s="58"/>
      <c r="D68" s="68">
        <v>1</v>
      </c>
      <c r="E68" s="86">
        <v>1884375</v>
      </c>
      <c r="F68" s="58"/>
      <c r="G68" s="1"/>
      <c r="H68" s="1"/>
      <c r="I68" s="1"/>
      <c r="J68" s="1"/>
      <c r="K68" s="1"/>
      <c r="L68" s="1"/>
      <c r="M68" s="1"/>
      <c r="N68" s="1"/>
      <c r="O68" s="1"/>
      <c r="P68" s="1"/>
    </row>
    <row r="69" spans="1:16" x14ac:dyDescent="0.25">
      <c r="A69" s="61"/>
      <c r="B69" s="67" t="s">
        <v>52</v>
      </c>
      <c r="C69" s="58"/>
      <c r="D69" s="68">
        <v>1</v>
      </c>
      <c r="E69" s="86">
        <v>1884375</v>
      </c>
      <c r="F69" s="58"/>
      <c r="G69" s="1"/>
      <c r="H69" s="1"/>
      <c r="I69" s="1"/>
      <c r="J69" s="1"/>
      <c r="K69" s="1"/>
      <c r="L69" s="1"/>
      <c r="M69" s="1"/>
      <c r="N69" s="1"/>
      <c r="O69" s="1"/>
      <c r="P69" s="1"/>
    </row>
    <row r="70" spans="1:16" x14ac:dyDescent="0.25">
      <c r="A70" s="61"/>
      <c r="B70" s="67" t="s">
        <v>48</v>
      </c>
      <c r="C70" s="58"/>
      <c r="D70" s="68">
        <v>1</v>
      </c>
      <c r="E70" s="86">
        <v>11000000</v>
      </c>
      <c r="F70" s="58"/>
      <c r="G70" s="1"/>
      <c r="H70" s="1"/>
      <c r="I70" s="1"/>
      <c r="J70" s="1"/>
      <c r="K70" s="1"/>
      <c r="L70" s="1"/>
      <c r="M70" s="1"/>
      <c r="N70" s="1"/>
      <c r="O70" s="1"/>
      <c r="P70" s="1"/>
    </row>
    <row r="71" spans="1:16" x14ac:dyDescent="0.25">
      <c r="A71" s="61"/>
      <c r="B71" s="67" t="s">
        <v>53</v>
      </c>
      <c r="C71" s="58"/>
      <c r="D71" s="68">
        <v>1</v>
      </c>
      <c r="E71" s="86">
        <v>888713</v>
      </c>
      <c r="F71" s="58"/>
      <c r="G71" s="1"/>
      <c r="H71" s="1"/>
      <c r="I71" s="1"/>
      <c r="J71" s="1"/>
      <c r="K71" s="1"/>
      <c r="L71" s="1"/>
      <c r="M71" s="1"/>
      <c r="N71" s="1"/>
      <c r="O71" s="1"/>
      <c r="P71" s="1"/>
    </row>
    <row r="72" spans="1:16" x14ac:dyDescent="0.25">
      <c r="A72" s="61"/>
      <c r="B72" s="67" t="s">
        <v>53</v>
      </c>
      <c r="C72" s="58"/>
      <c r="D72" s="68">
        <v>1</v>
      </c>
      <c r="E72" s="86">
        <v>888713</v>
      </c>
      <c r="F72" s="58"/>
      <c r="G72" s="1"/>
      <c r="H72" s="1"/>
      <c r="I72" s="1"/>
      <c r="J72" s="1"/>
      <c r="K72" s="1"/>
      <c r="L72" s="1"/>
      <c r="M72" s="1"/>
      <c r="N72" s="1"/>
      <c r="O72" s="1"/>
      <c r="P72" s="1"/>
    </row>
    <row r="73" spans="1:16" x14ac:dyDescent="0.25">
      <c r="A73" s="61"/>
      <c r="B73" s="84" t="s">
        <v>54</v>
      </c>
      <c r="C73" s="58"/>
      <c r="D73" s="88">
        <v>1</v>
      </c>
      <c r="E73" s="89">
        <v>1650000</v>
      </c>
      <c r="F73" s="58"/>
      <c r="G73" s="1"/>
      <c r="H73" s="1"/>
      <c r="I73" s="1"/>
      <c r="J73" s="1"/>
      <c r="K73" s="1"/>
      <c r="L73" s="1"/>
      <c r="M73" s="1"/>
      <c r="N73" s="1"/>
      <c r="O73" s="1"/>
      <c r="P73" s="1"/>
    </row>
    <row r="74" spans="1:16" x14ac:dyDescent="0.25">
      <c r="A74" s="61"/>
      <c r="B74" s="84" t="s">
        <v>55</v>
      </c>
      <c r="C74" s="58"/>
      <c r="D74" s="88">
        <v>1</v>
      </c>
      <c r="E74" s="89">
        <v>600000</v>
      </c>
      <c r="F74" s="58"/>
      <c r="G74" s="1"/>
      <c r="H74" s="1"/>
      <c r="I74" s="1"/>
      <c r="J74" s="1"/>
      <c r="K74" s="1"/>
      <c r="L74" s="1"/>
      <c r="M74" s="1"/>
      <c r="N74" s="1"/>
      <c r="O74" s="1"/>
      <c r="P74" s="1"/>
    </row>
    <row r="75" spans="1:16" x14ac:dyDescent="0.25">
      <c r="A75" s="61"/>
      <c r="B75" s="90" t="s">
        <v>56</v>
      </c>
      <c r="C75" s="58"/>
      <c r="D75" s="88">
        <v>1</v>
      </c>
      <c r="E75" s="89">
        <v>650000</v>
      </c>
      <c r="F75" s="58"/>
      <c r="G75" s="1"/>
      <c r="H75" s="1"/>
      <c r="I75" s="1"/>
      <c r="J75" s="1"/>
      <c r="K75" s="1"/>
      <c r="L75" s="1"/>
      <c r="M75" s="1"/>
      <c r="N75" s="1"/>
      <c r="O75" s="1"/>
      <c r="P75" s="1"/>
    </row>
    <row r="76" spans="1:16" x14ac:dyDescent="0.25">
      <c r="A76" s="61"/>
      <c r="B76" s="84" t="s">
        <v>57</v>
      </c>
      <c r="C76" s="58"/>
      <c r="D76" s="88">
        <v>1</v>
      </c>
      <c r="E76" s="89">
        <v>11000000</v>
      </c>
      <c r="F76" s="58"/>
      <c r="G76" s="1"/>
      <c r="H76" s="1"/>
      <c r="I76" s="1"/>
      <c r="J76" s="1"/>
      <c r="K76" s="1"/>
      <c r="L76" s="1"/>
      <c r="M76" s="1"/>
      <c r="N76" s="1"/>
      <c r="O76" s="1"/>
      <c r="P76" s="1"/>
    </row>
    <row r="77" spans="1:16" x14ac:dyDescent="0.25">
      <c r="A77" s="61"/>
      <c r="B77" s="90" t="s">
        <v>58</v>
      </c>
      <c r="C77" s="58"/>
      <c r="D77" s="88">
        <v>1</v>
      </c>
      <c r="E77" s="89">
        <v>676163</v>
      </c>
      <c r="F77" s="58"/>
      <c r="G77" s="1"/>
      <c r="H77" s="1"/>
      <c r="I77" s="1"/>
      <c r="J77" s="1"/>
      <c r="K77" s="1"/>
      <c r="L77" s="1"/>
      <c r="M77" s="1"/>
      <c r="N77" s="1"/>
      <c r="O77" s="1"/>
      <c r="P77" s="1"/>
    </row>
    <row r="78" spans="1:16" x14ac:dyDescent="0.25">
      <c r="A78" s="61"/>
      <c r="B78" s="84" t="s">
        <v>59</v>
      </c>
      <c r="C78" s="58"/>
      <c r="D78" s="88">
        <v>1</v>
      </c>
      <c r="E78" s="89">
        <v>500000</v>
      </c>
      <c r="F78" s="58"/>
      <c r="G78" s="1"/>
      <c r="H78" s="1"/>
      <c r="I78" s="1"/>
      <c r="J78" s="1"/>
      <c r="K78" s="1"/>
      <c r="L78" s="1"/>
      <c r="M78" s="1"/>
      <c r="N78" s="1"/>
      <c r="O78" s="1"/>
      <c r="P78" s="1"/>
    </row>
    <row r="79" spans="1:16" x14ac:dyDescent="0.25">
      <c r="A79" s="62"/>
      <c r="B79" s="84" t="s">
        <v>59</v>
      </c>
      <c r="C79" s="58"/>
      <c r="D79" s="88">
        <v>1</v>
      </c>
      <c r="E79" s="89">
        <v>4700000</v>
      </c>
      <c r="F79" s="63"/>
      <c r="G79" s="1"/>
      <c r="H79" s="1"/>
      <c r="I79" s="1"/>
      <c r="J79" s="1"/>
      <c r="K79" s="1"/>
      <c r="L79" s="1"/>
      <c r="M79" s="1"/>
      <c r="N79" s="1"/>
      <c r="O79" s="1"/>
      <c r="P79" s="1"/>
    </row>
    <row r="80" spans="1:16" ht="15.75" thickBot="1" x14ac:dyDescent="0.3">
      <c r="A80" s="62"/>
      <c r="B80" s="91" t="s">
        <v>60</v>
      </c>
      <c r="C80" s="91"/>
      <c r="D80" s="92">
        <v>2</v>
      </c>
      <c r="E80" s="93">
        <v>618150</v>
      </c>
      <c r="F80" s="63"/>
      <c r="G80" s="1"/>
      <c r="H80" s="1"/>
      <c r="I80" s="1"/>
      <c r="J80" s="1"/>
      <c r="K80" s="1"/>
      <c r="L80" s="1"/>
      <c r="M80" s="1"/>
      <c r="N80" s="1"/>
      <c r="O80" s="1"/>
      <c r="P80" s="1"/>
    </row>
    <row r="81" spans="1:16" ht="17.25" customHeight="1" thickBot="1" x14ac:dyDescent="0.3">
      <c r="A81" s="94"/>
      <c r="B81" s="77" t="s">
        <v>61</v>
      </c>
      <c r="C81" s="80"/>
      <c r="D81" s="95">
        <f>SUM(D82:D92)</f>
        <v>13</v>
      </c>
      <c r="E81" s="79">
        <f>SUM(E82:E92)</f>
        <v>86090000</v>
      </c>
      <c r="F81" s="96"/>
      <c r="G81" s="1"/>
      <c r="H81" s="1"/>
      <c r="I81" s="1"/>
      <c r="J81" s="1"/>
      <c r="K81" s="1"/>
      <c r="L81" s="1"/>
      <c r="M81" s="1"/>
      <c r="N81" s="1"/>
      <c r="O81" s="1"/>
      <c r="P81" s="1"/>
    </row>
    <row r="82" spans="1:16" ht="15.75" customHeight="1" x14ac:dyDescent="0.25">
      <c r="A82" s="29"/>
      <c r="B82" s="97" t="s">
        <v>62</v>
      </c>
      <c r="C82" s="98"/>
      <c r="D82" s="99">
        <v>1</v>
      </c>
      <c r="E82" s="100">
        <v>20800000</v>
      </c>
      <c r="F82" s="58"/>
      <c r="G82" s="1"/>
      <c r="H82" s="1"/>
      <c r="I82" s="1"/>
      <c r="J82" s="1"/>
      <c r="K82" s="1"/>
      <c r="L82" s="1"/>
      <c r="M82" s="1"/>
      <c r="N82" s="1"/>
      <c r="O82" s="1"/>
      <c r="P82" s="1"/>
    </row>
    <row r="83" spans="1:16" ht="15.75" customHeight="1" x14ac:dyDescent="0.25">
      <c r="A83" s="101"/>
      <c r="B83" s="102" t="s">
        <v>63</v>
      </c>
      <c r="C83" s="103"/>
      <c r="D83" s="104">
        <v>1</v>
      </c>
      <c r="E83" s="105">
        <v>27300000</v>
      </c>
      <c r="F83" s="58"/>
      <c r="G83" s="1"/>
      <c r="H83" s="1"/>
      <c r="I83" s="1"/>
      <c r="J83" s="1"/>
      <c r="K83" s="1"/>
      <c r="L83" s="1"/>
      <c r="M83" s="1"/>
      <c r="N83" s="1"/>
      <c r="O83" s="1"/>
      <c r="P83" s="1"/>
    </row>
    <row r="84" spans="1:16" ht="15.75" customHeight="1" x14ac:dyDescent="0.25">
      <c r="A84" s="101"/>
      <c r="B84" s="102" t="s">
        <v>64</v>
      </c>
      <c r="C84" s="103"/>
      <c r="D84" s="104">
        <v>1</v>
      </c>
      <c r="E84" s="105">
        <v>780000</v>
      </c>
      <c r="F84" s="58"/>
      <c r="G84" s="1"/>
      <c r="H84" s="1"/>
      <c r="I84" s="1"/>
      <c r="J84" s="1"/>
      <c r="K84" s="1"/>
      <c r="L84" s="1"/>
      <c r="M84" s="1"/>
      <c r="N84" s="1"/>
      <c r="O84" s="1"/>
      <c r="P84" s="1"/>
    </row>
    <row r="85" spans="1:16" ht="15.75" customHeight="1" x14ac:dyDescent="0.25">
      <c r="A85" s="101"/>
      <c r="B85" s="102" t="s">
        <v>65</v>
      </c>
      <c r="C85" s="103"/>
      <c r="D85" s="104">
        <v>1</v>
      </c>
      <c r="E85" s="105">
        <v>260000</v>
      </c>
      <c r="F85" s="58"/>
      <c r="G85" s="1"/>
      <c r="H85" s="1"/>
      <c r="I85" s="1"/>
      <c r="J85" s="1"/>
      <c r="K85" s="1"/>
      <c r="L85" s="1"/>
      <c r="M85" s="1"/>
      <c r="N85" s="1"/>
      <c r="O85" s="1"/>
      <c r="P85" s="1"/>
    </row>
    <row r="86" spans="1:16" ht="15.75" customHeight="1" x14ac:dyDescent="0.25">
      <c r="A86" s="101"/>
      <c r="B86" s="102" t="s">
        <v>66</v>
      </c>
      <c r="C86" s="103"/>
      <c r="D86" s="104">
        <v>1</v>
      </c>
      <c r="E86" s="105">
        <v>13000000</v>
      </c>
      <c r="F86" s="58"/>
      <c r="G86" s="1"/>
      <c r="H86" s="1"/>
      <c r="I86" s="1"/>
      <c r="J86" s="1"/>
      <c r="K86" s="1"/>
      <c r="L86" s="1"/>
      <c r="M86" s="1"/>
      <c r="N86" s="1"/>
      <c r="O86" s="1"/>
      <c r="P86" s="1"/>
    </row>
    <row r="87" spans="1:16" ht="15.75" customHeight="1" x14ac:dyDescent="0.25">
      <c r="A87" s="101"/>
      <c r="B87" s="106" t="s">
        <v>67</v>
      </c>
      <c r="C87" s="103"/>
      <c r="D87" s="104">
        <v>1</v>
      </c>
      <c r="E87" s="105">
        <v>40000</v>
      </c>
      <c r="F87" s="58"/>
      <c r="G87" s="1"/>
      <c r="H87" s="1"/>
      <c r="I87" s="1"/>
      <c r="J87" s="1"/>
      <c r="K87" s="1"/>
      <c r="L87" s="1"/>
      <c r="M87" s="1"/>
      <c r="N87" s="1"/>
      <c r="O87" s="1"/>
      <c r="P87" s="1"/>
    </row>
    <row r="88" spans="1:16" ht="15.75" customHeight="1" x14ac:dyDescent="0.25">
      <c r="A88" s="101"/>
      <c r="B88" s="106" t="s">
        <v>68</v>
      </c>
      <c r="C88" s="103"/>
      <c r="D88" s="104">
        <v>2</v>
      </c>
      <c r="E88" s="105">
        <v>10000</v>
      </c>
      <c r="F88" s="58"/>
      <c r="G88" s="1"/>
      <c r="H88" s="1"/>
      <c r="I88" s="1"/>
      <c r="J88" s="1"/>
      <c r="K88" s="1"/>
      <c r="L88" s="1"/>
      <c r="M88" s="1"/>
      <c r="N88" s="1"/>
      <c r="O88" s="1"/>
      <c r="P88" s="1"/>
    </row>
    <row r="89" spans="1:16" ht="15.75" customHeight="1" x14ac:dyDescent="0.25">
      <c r="A89" s="101"/>
      <c r="B89" s="106" t="s">
        <v>69</v>
      </c>
      <c r="C89" s="103"/>
      <c r="D89" s="104">
        <v>2</v>
      </c>
      <c r="E89" s="105">
        <v>50000</v>
      </c>
      <c r="F89" s="58"/>
      <c r="G89" s="1"/>
      <c r="H89" s="1"/>
      <c r="I89" s="1"/>
      <c r="J89" s="1"/>
      <c r="K89" s="1"/>
      <c r="L89" s="1"/>
      <c r="M89" s="1"/>
      <c r="N89" s="1"/>
      <c r="O89" s="1"/>
      <c r="P89" s="1"/>
    </row>
    <row r="90" spans="1:16" ht="15.75" customHeight="1" x14ac:dyDescent="0.25">
      <c r="A90" s="101"/>
      <c r="B90" s="106" t="s">
        <v>70</v>
      </c>
      <c r="C90" s="103"/>
      <c r="D90" s="104">
        <v>1</v>
      </c>
      <c r="E90" s="105">
        <v>20000000</v>
      </c>
      <c r="F90" s="58"/>
      <c r="G90" s="1"/>
      <c r="H90" s="1"/>
      <c r="I90" s="1"/>
      <c r="J90" s="1"/>
      <c r="K90" s="1"/>
      <c r="L90" s="1"/>
      <c r="M90" s="1"/>
      <c r="N90" s="1"/>
      <c r="O90" s="1"/>
      <c r="P90" s="1"/>
    </row>
    <row r="91" spans="1:16" ht="15.75" customHeight="1" x14ac:dyDescent="0.25">
      <c r="A91" s="101"/>
      <c r="B91" s="106" t="s">
        <v>71</v>
      </c>
      <c r="C91" s="103"/>
      <c r="D91" s="104">
        <v>1</v>
      </c>
      <c r="E91" s="105">
        <v>1950000</v>
      </c>
      <c r="F91" s="58"/>
      <c r="G91" s="1"/>
      <c r="H91" s="1"/>
      <c r="I91" s="1"/>
      <c r="J91" s="1"/>
      <c r="K91" s="1"/>
      <c r="L91" s="1"/>
      <c r="M91" s="1"/>
      <c r="N91" s="1"/>
      <c r="O91" s="1"/>
      <c r="P91" s="1"/>
    </row>
    <row r="92" spans="1:16" ht="15.75" customHeight="1" thickBot="1" x14ac:dyDescent="0.3">
      <c r="A92" s="101"/>
      <c r="B92" s="106" t="s">
        <v>72</v>
      </c>
      <c r="C92" s="103"/>
      <c r="D92" s="104">
        <v>1</v>
      </c>
      <c r="E92" s="105">
        <v>1900000</v>
      </c>
      <c r="F92" s="58"/>
      <c r="G92" s="1"/>
      <c r="H92" s="1"/>
      <c r="I92" s="1"/>
      <c r="J92" s="1"/>
      <c r="K92" s="1"/>
      <c r="L92" s="1"/>
      <c r="M92" s="1"/>
      <c r="N92" s="1"/>
      <c r="O92" s="1"/>
      <c r="P92" s="1"/>
    </row>
    <row r="93" spans="1:16" ht="15.75" customHeight="1" thickBot="1" x14ac:dyDescent="0.3">
      <c r="A93" s="14"/>
      <c r="B93" s="77" t="s">
        <v>73</v>
      </c>
      <c r="C93" s="77"/>
      <c r="D93" s="95">
        <f>D4+D7+D61+D81</f>
        <v>116</v>
      </c>
      <c r="E93" s="95">
        <f>E4+E7+E61+E81</f>
        <v>217030949</v>
      </c>
      <c r="F93" s="80"/>
      <c r="G93" s="1"/>
      <c r="H93" s="1"/>
      <c r="I93" s="1"/>
      <c r="J93" s="1"/>
      <c r="K93" s="1"/>
      <c r="L93" s="1"/>
      <c r="M93" s="1"/>
      <c r="N93" s="1"/>
      <c r="O93" s="1"/>
      <c r="P93" s="1"/>
    </row>
    <row r="94" spans="1:16" x14ac:dyDescent="0.25">
      <c r="A94" s="107"/>
      <c r="B94" s="108"/>
      <c r="C94" s="108"/>
      <c r="D94" s="107"/>
      <c r="E94" s="109"/>
      <c r="F94" s="108"/>
      <c r="G94" s="1"/>
      <c r="H94" s="1"/>
      <c r="I94" s="1"/>
      <c r="J94" s="1"/>
      <c r="K94" s="1"/>
      <c r="L94" s="1"/>
      <c r="M94" s="1"/>
      <c r="N94" s="1"/>
      <c r="O94" s="1"/>
      <c r="P94" s="1"/>
    </row>
    <row r="95" spans="1:16" x14ac:dyDescent="0.25">
      <c r="A95" s="110" t="s">
        <v>74</v>
      </c>
      <c r="B95" s="111" t="s">
        <v>75</v>
      </c>
      <c r="C95" s="112"/>
      <c r="D95" s="113"/>
      <c r="E95" s="114"/>
      <c r="F95" s="115"/>
      <c r="G95" s="1"/>
      <c r="H95" s="1"/>
      <c r="I95" s="1"/>
      <c r="J95" s="1"/>
      <c r="K95" s="1"/>
      <c r="L95" s="1"/>
      <c r="M95" s="1"/>
      <c r="N95" s="1"/>
      <c r="O95" s="1"/>
      <c r="P95" s="1"/>
    </row>
    <row r="96" spans="1:16" ht="15.75" thickBot="1" x14ac:dyDescent="0.3">
      <c r="A96" s="12" t="s">
        <v>2</v>
      </c>
      <c r="B96" s="116" t="s">
        <v>3</v>
      </c>
      <c r="C96" s="12" t="s">
        <v>4</v>
      </c>
      <c r="D96" s="12" t="s">
        <v>5</v>
      </c>
      <c r="E96" s="117" t="s">
        <v>6</v>
      </c>
      <c r="F96" s="12" t="s">
        <v>7</v>
      </c>
      <c r="G96" s="1"/>
      <c r="H96" s="1"/>
      <c r="I96" s="1"/>
      <c r="J96" s="1"/>
      <c r="K96" s="1"/>
      <c r="L96" s="1"/>
      <c r="M96" s="1"/>
      <c r="N96" s="1"/>
      <c r="O96" s="1"/>
      <c r="P96" s="1"/>
    </row>
    <row r="97" spans="1:16" ht="15.75" thickBot="1" x14ac:dyDescent="0.3">
      <c r="A97" s="118"/>
      <c r="B97" s="119" t="s">
        <v>10</v>
      </c>
      <c r="C97" s="118"/>
      <c r="D97" s="120">
        <f>SUM(D98:D173)</f>
        <v>145</v>
      </c>
      <c r="E97" s="121">
        <f>SUM(E98:E173)</f>
        <v>18757760</v>
      </c>
      <c r="F97" s="118"/>
      <c r="G97" s="1"/>
      <c r="H97" s="1"/>
      <c r="I97" s="1"/>
      <c r="J97" s="1"/>
      <c r="K97" s="1"/>
      <c r="L97" s="1"/>
      <c r="M97" s="1"/>
      <c r="N97" s="1"/>
      <c r="O97" s="1"/>
      <c r="P97" s="1"/>
    </row>
    <row r="98" spans="1:16" x14ac:dyDescent="0.25">
      <c r="A98" s="82">
        <v>1</v>
      </c>
      <c r="B98" s="122" t="str">
        <f>'[1]BI PKM DEMAK 2'!Z37</f>
        <v>Kitchen Set</v>
      </c>
      <c r="C98" s="81"/>
      <c r="D98" s="123">
        <f>'[1]BI PKM DEMAK 2'!X37</f>
        <v>1</v>
      </c>
      <c r="E98" s="124">
        <f>'[1]BI PKM DEMAK 2'!W37</f>
        <v>172000</v>
      </c>
      <c r="F98" s="81"/>
      <c r="G98" s="1"/>
      <c r="H98" s="1"/>
      <c r="I98" s="1"/>
      <c r="J98" s="1"/>
      <c r="K98" s="1"/>
      <c r="L98" s="1"/>
      <c r="M98" s="1"/>
      <c r="N98" s="1"/>
      <c r="O98" s="1"/>
      <c r="P98" s="1"/>
    </row>
    <row r="99" spans="1:16" x14ac:dyDescent="0.25">
      <c r="A99" s="125">
        <v>2</v>
      </c>
      <c r="B99" s="126" t="str">
        <f>'[1]BI PKM DEMAK 2'!Z44</f>
        <v>Kipas angin</v>
      </c>
      <c r="C99" s="103"/>
      <c r="D99" s="127">
        <f>'[1]BI PKM DEMAK 2'!X44</f>
        <v>1</v>
      </c>
      <c r="E99" s="128">
        <f>'[1]BI PKM DEMAK 2'!W44</f>
        <v>215000</v>
      </c>
      <c r="F99" s="103"/>
    </row>
    <row r="100" spans="1:16" ht="15" customHeight="1" x14ac:dyDescent="0.25">
      <c r="A100" s="59">
        <v>3</v>
      </c>
      <c r="B100" s="126" t="str">
        <f>'[1]BI PKM DEMAK 2'!Z45</f>
        <v>Lemari</v>
      </c>
      <c r="C100" s="103"/>
      <c r="D100" s="127">
        <f>'[1]BI PKM DEMAK 2'!X45</f>
        <v>1</v>
      </c>
      <c r="E100" s="128">
        <f>'[1]BI PKM DEMAK 2'!W45</f>
        <v>250000</v>
      </c>
      <c r="F100" s="103"/>
    </row>
    <row r="101" spans="1:16" x14ac:dyDescent="0.25">
      <c r="A101" s="125">
        <v>4</v>
      </c>
      <c r="B101" s="126" t="str">
        <f>'[1]BI PKM DEMAK 2'!Z50</f>
        <v>Kursi Tunggu Pasien</v>
      </c>
      <c r="C101" s="103"/>
      <c r="D101" s="127">
        <f>'[1]BI PKM DEMAK 2'!X50</f>
        <v>4</v>
      </c>
      <c r="E101" s="128">
        <f>'[1]BI PKM DEMAK 2'!W50</f>
        <v>900000</v>
      </c>
      <c r="F101" s="103"/>
    </row>
    <row r="102" spans="1:16" x14ac:dyDescent="0.25">
      <c r="A102" s="59">
        <v>5</v>
      </c>
      <c r="B102" s="126" t="str">
        <f>'[1]BI PKM DEMAK 2'!Z53</f>
        <v>Catridge Print</v>
      </c>
      <c r="C102" s="103"/>
      <c r="D102" s="127">
        <f>'[1]BI PKM DEMAK 2'!X53</f>
        <v>1</v>
      </c>
      <c r="E102" s="128">
        <f>'[1]BI PKM DEMAK 2'!W53</f>
        <v>190000</v>
      </c>
      <c r="F102" s="103"/>
    </row>
    <row r="103" spans="1:16" x14ac:dyDescent="0.25">
      <c r="A103" s="125">
        <v>6</v>
      </c>
      <c r="B103" s="126" t="str">
        <f>'[1]BI PKM DEMAK 2'!Z57</f>
        <v>Meja    Kerja</v>
      </c>
      <c r="C103" s="103"/>
      <c r="D103" s="127">
        <f>'[1]BI PKM DEMAK 2'!X57</f>
        <v>2</v>
      </c>
      <c r="E103" s="128">
        <f>'[1]BI PKM DEMAK 2'!W57</f>
        <v>400000</v>
      </c>
      <c r="F103" s="103"/>
    </row>
    <row r="104" spans="1:16" x14ac:dyDescent="0.25">
      <c r="A104" s="59">
        <v>7</v>
      </c>
      <c r="B104" s="126" t="str">
        <f>'[1]BI PKM DEMAK 2'!Z58</f>
        <v>Kursi</v>
      </c>
      <c r="C104" s="103"/>
      <c r="D104" s="127">
        <f>'[1]BI PKM DEMAK 2'!X58</f>
        <v>1</v>
      </c>
      <c r="E104" s="128">
        <f>'[1]BI PKM DEMAK 2'!W58</f>
        <v>100000</v>
      </c>
      <c r="F104" s="103"/>
    </row>
    <row r="105" spans="1:16" ht="15" customHeight="1" x14ac:dyDescent="0.25">
      <c r="A105" s="125">
        <v>8</v>
      </c>
      <c r="B105" s="126" t="str">
        <f>'[1]BI PKM DEMAK 2'!Z59</f>
        <v>Rak Status</v>
      </c>
      <c r="C105" s="103"/>
      <c r="D105" s="127">
        <f>'[1]BI PKM DEMAK 2'!X59</f>
        <v>4</v>
      </c>
      <c r="E105" s="128">
        <f>'[1]BI PKM DEMAK 2'!W59</f>
        <v>400000</v>
      </c>
      <c r="F105" s="103"/>
    </row>
    <row r="106" spans="1:16" x14ac:dyDescent="0.25">
      <c r="A106" s="125">
        <v>10</v>
      </c>
      <c r="B106" s="126" t="str">
        <f>'[1]BI PKM DEMAK 2'!Z61</f>
        <v>Jam  Dinding</v>
      </c>
      <c r="C106" s="103"/>
      <c r="D106" s="127">
        <f>'[1]BI PKM DEMAK 2'!X61</f>
        <v>1</v>
      </c>
      <c r="E106" s="128">
        <f>'[1]BI PKM DEMAK 2'!W61</f>
        <v>30000</v>
      </c>
      <c r="F106" s="103"/>
    </row>
    <row r="107" spans="1:16" x14ac:dyDescent="0.25">
      <c r="A107" s="59">
        <v>11</v>
      </c>
      <c r="B107" s="126" t="str">
        <f>'[1]BI PKM DEMAK 2'!Z63</f>
        <v>Kursi   Lipat</v>
      </c>
      <c r="C107" s="103"/>
      <c r="D107" s="127">
        <f>'[1]BI PKM DEMAK 2'!X63</f>
        <v>1</v>
      </c>
      <c r="E107" s="128">
        <f>'[1]BI PKM DEMAK 2'!W63</f>
        <v>230400</v>
      </c>
      <c r="F107" s="103"/>
    </row>
    <row r="108" spans="1:16" x14ac:dyDescent="0.25">
      <c r="A108" s="125">
        <v>12</v>
      </c>
      <c r="B108" s="126" t="str">
        <f>'[1]BI PKM DEMAK 2'!Z64</f>
        <v>Kipas  Angin</v>
      </c>
      <c r="C108" s="103"/>
      <c r="D108" s="127">
        <f>'[1]BI PKM DEMAK 2'!X64</f>
        <v>1</v>
      </c>
      <c r="E108" s="128">
        <f>'[1]BI PKM DEMAK 2'!W64</f>
        <v>85000</v>
      </c>
      <c r="F108" s="103"/>
    </row>
    <row r="109" spans="1:16" x14ac:dyDescent="0.25">
      <c r="A109" s="59">
        <v>13</v>
      </c>
      <c r="B109" s="126" t="str">
        <f>'[1]BI PKM DEMAK 2'!Z65</f>
        <v>Kursi  Plastik</v>
      </c>
      <c r="C109" s="103"/>
      <c r="D109" s="127">
        <f>'[1]BI PKM DEMAK 2'!X65</f>
        <v>1</v>
      </c>
      <c r="E109" s="128">
        <f>'[1]BI PKM DEMAK 2'!W65</f>
        <v>35000</v>
      </c>
      <c r="F109" s="103"/>
    </row>
    <row r="110" spans="1:16" x14ac:dyDescent="0.25">
      <c r="A110" s="125">
        <v>14</v>
      </c>
      <c r="B110" s="126" t="str">
        <f>'[1]BI PKM DEMAK 2'!Z70</f>
        <v>Jam Dinding</v>
      </c>
      <c r="C110" s="103"/>
      <c r="D110" s="127">
        <f>'[1]BI PKM DEMAK 2'!X70</f>
        <v>1</v>
      </c>
      <c r="E110" s="128">
        <f>'[1]BI PKM DEMAK 2'!W70</f>
        <v>30000</v>
      </c>
      <c r="F110" s="103"/>
    </row>
    <row r="111" spans="1:16" x14ac:dyDescent="0.25">
      <c r="A111" s="125">
        <v>20</v>
      </c>
      <c r="B111" s="126" t="str">
        <f>'[1]BI PKM DEMAK 2'!Z76</f>
        <v>Meja</v>
      </c>
      <c r="C111" s="103"/>
      <c r="D111" s="127">
        <f>'[1]BI PKM DEMAK 2'!X76</f>
        <v>1</v>
      </c>
      <c r="E111" s="128">
        <f>'[1]BI PKM DEMAK 2'!W76</f>
        <v>180000</v>
      </c>
      <c r="F111" s="103"/>
    </row>
    <row r="112" spans="1:16" x14ac:dyDescent="0.25">
      <c r="A112" s="59">
        <v>21</v>
      </c>
      <c r="B112" s="126" t="str">
        <f>'[1]BI PKM DEMAK 2'!Z77</f>
        <v>Kursi   Kerja</v>
      </c>
      <c r="C112" s="103"/>
      <c r="D112" s="127">
        <f>'[1]BI PKM DEMAK 2'!X77</f>
        <v>2</v>
      </c>
      <c r="E112" s="128">
        <f>'[1]BI PKM DEMAK 2'!W77</f>
        <v>200000</v>
      </c>
      <c r="F112" s="103"/>
    </row>
    <row r="113" spans="1:6" x14ac:dyDescent="0.25">
      <c r="A113" s="125">
        <v>22</v>
      </c>
      <c r="B113" s="126" t="str">
        <f>'[1]BI PKM DEMAK 2'!Z78</f>
        <v>Rak</v>
      </c>
      <c r="C113" s="103"/>
      <c r="D113" s="127">
        <f>'[1]BI PKM DEMAK 2'!X78</f>
        <v>1</v>
      </c>
      <c r="E113" s="128">
        <f>'[1]BI PKM DEMAK 2'!W78</f>
        <v>50000</v>
      </c>
      <c r="F113" s="103"/>
    </row>
    <row r="114" spans="1:6" x14ac:dyDescent="0.25">
      <c r="A114" s="125">
        <v>24</v>
      </c>
      <c r="B114" s="126" t="str">
        <f>'[1]BI PKM DEMAK 2'!Z80</f>
        <v>Jam Dinding</v>
      </c>
      <c r="C114" s="103"/>
      <c r="D114" s="127">
        <f>'[1]BI PKM DEMAK 2'!X80</f>
        <v>1</v>
      </c>
      <c r="E114" s="128">
        <f>'[1]BI PKM DEMAK 2'!W80</f>
        <v>30000</v>
      </c>
      <c r="F114" s="103"/>
    </row>
    <row r="115" spans="1:6" x14ac:dyDescent="0.25">
      <c r="A115" s="125">
        <v>26</v>
      </c>
      <c r="B115" s="126" t="str">
        <f>'[1]BI PKM DEMAK 2'!Z82</f>
        <v>Meja Tulis</v>
      </c>
      <c r="C115" s="103"/>
      <c r="D115" s="127">
        <f>'[1]BI PKM DEMAK 2'!X82</f>
        <v>3</v>
      </c>
      <c r="E115" s="128">
        <f>'[1]BI PKM DEMAK 2'!W82</f>
        <v>360000</v>
      </c>
      <c r="F115" s="103"/>
    </row>
    <row r="116" spans="1:6" x14ac:dyDescent="0.25">
      <c r="A116" s="59">
        <v>27</v>
      </c>
      <c r="B116" s="126" t="str">
        <f>'[1]BI PKM DEMAK 2'!Z83</f>
        <v>Kursi</v>
      </c>
      <c r="C116" s="103"/>
      <c r="D116" s="127">
        <f>'[1]BI PKM DEMAK 2'!X83</f>
        <v>2</v>
      </c>
      <c r="E116" s="128">
        <f>'[1]BI PKM DEMAK 2'!W83</f>
        <v>200000</v>
      </c>
      <c r="F116" s="103"/>
    </row>
    <row r="117" spans="1:6" x14ac:dyDescent="0.25">
      <c r="A117" s="59">
        <v>29</v>
      </c>
      <c r="B117" s="126" t="str">
        <f>'[1]BI PKM DEMAK 2'!Z86</f>
        <v>Kursi    Lipat</v>
      </c>
      <c r="C117" s="103"/>
      <c r="D117" s="127">
        <f>'[1]BI PKM DEMAK 2'!X86</f>
        <v>1</v>
      </c>
      <c r="E117" s="128">
        <f>'[1]BI PKM DEMAK 2'!W86</f>
        <v>230400</v>
      </c>
      <c r="F117" s="103"/>
    </row>
    <row r="118" spans="1:6" x14ac:dyDescent="0.25">
      <c r="A118" s="125">
        <v>30</v>
      </c>
      <c r="B118" s="126" t="str">
        <f>'[1]BI PKM DEMAK 2'!Z87</f>
        <v>Tempat Sampah</v>
      </c>
      <c r="C118" s="103"/>
      <c r="D118" s="127">
        <f>'[1]BI PKM DEMAK 2'!X87</f>
        <v>1</v>
      </c>
      <c r="E118" s="128">
        <f>'[1]BI PKM DEMAK 2'!W87</f>
        <v>40000</v>
      </c>
      <c r="F118" s="103"/>
    </row>
    <row r="119" spans="1:6" x14ac:dyDescent="0.25">
      <c r="A119" s="59">
        <v>31</v>
      </c>
      <c r="B119" s="126" t="str">
        <f>'[1]BI PKM DEMAK 2'!Z88</f>
        <v>Meja    Panjang   Ukur TB</v>
      </c>
      <c r="C119" s="103"/>
      <c r="D119" s="127">
        <f>'[1]BI PKM DEMAK 2'!X88</f>
        <v>1</v>
      </c>
      <c r="E119" s="128">
        <f>'[1]BI PKM DEMAK 2'!W88</f>
        <v>150000</v>
      </c>
      <c r="F119" s="103"/>
    </row>
    <row r="120" spans="1:6" x14ac:dyDescent="0.25">
      <c r="A120" s="125">
        <v>32</v>
      </c>
      <c r="B120" s="126" t="str">
        <f>'[1]BI PKM DEMAK 2'!Z89</f>
        <v>Jam Dinding</v>
      </c>
      <c r="C120" s="103"/>
      <c r="D120" s="127">
        <f>'[1]BI PKM DEMAK 2'!X89</f>
        <v>1</v>
      </c>
      <c r="E120" s="128">
        <f>'[1]BI PKM DEMAK 2'!W89</f>
        <v>150000</v>
      </c>
      <c r="F120" s="103"/>
    </row>
    <row r="121" spans="1:6" x14ac:dyDescent="0.25">
      <c r="A121" s="59">
        <v>35</v>
      </c>
      <c r="B121" s="126" t="str">
        <f>'[1]BI PKM DEMAK 2'!Z92</f>
        <v>Meja Kerja</v>
      </c>
      <c r="C121" s="103"/>
      <c r="D121" s="127">
        <f>'[1]BI PKM DEMAK 2'!X92</f>
        <v>1</v>
      </c>
      <c r="E121" s="128">
        <f>'[1]BI PKM DEMAK 2'!W92</f>
        <v>200000</v>
      </c>
      <c r="F121" s="103"/>
    </row>
    <row r="122" spans="1:6" x14ac:dyDescent="0.25">
      <c r="A122" s="125">
        <v>36</v>
      </c>
      <c r="B122" s="126" t="str">
        <f>'[1]BI PKM DEMAK 2'!Z93</f>
        <v xml:space="preserve">Kursi </v>
      </c>
      <c r="C122" s="103"/>
      <c r="D122" s="127">
        <f>'[1]BI PKM DEMAK 2'!X93</f>
        <v>1</v>
      </c>
      <c r="E122" s="128">
        <f>'[1]BI PKM DEMAK 2'!W93</f>
        <v>150000</v>
      </c>
      <c r="F122" s="103"/>
    </row>
    <row r="123" spans="1:6" x14ac:dyDescent="0.25">
      <c r="A123" s="59">
        <v>37</v>
      </c>
      <c r="B123" s="126" t="str">
        <f>'[1]BI PKM DEMAK 2'!Z94</f>
        <v>Jam Dinding</v>
      </c>
      <c r="C123" s="103"/>
      <c r="D123" s="127">
        <f>'[1]BI PKM DEMAK 2'!X94</f>
        <v>1</v>
      </c>
      <c r="E123" s="128">
        <f>'[1]BI PKM DEMAK 2'!W94</f>
        <v>30000</v>
      </c>
      <c r="F123" s="103"/>
    </row>
    <row r="124" spans="1:6" x14ac:dyDescent="0.25">
      <c r="A124" s="125">
        <v>38</v>
      </c>
      <c r="B124" s="126" t="str">
        <f>'[1]BI PKM DEMAK 2'!Z97</f>
        <v>Kursi</v>
      </c>
      <c r="C124" s="103"/>
      <c r="D124" s="127">
        <f>'[1]BI PKM DEMAK 2'!X97</f>
        <v>2</v>
      </c>
      <c r="E124" s="128">
        <f>'[1]BI PKM DEMAK 2'!W97</f>
        <v>200000</v>
      </c>
      <c r="F124" s="103"/>
    </row>
    <row r="125" spans="1:6" x14ac:dyDescent="0.25">
      <c r="A125" s="59">
        <v>39</v>
      </c>
      <c r="B125" s="126" t="str">
        <f>'[1]BI PKM DEMAK 2'!Z99</f>
        <v>Kursi Plastik</v>
      </c>
      <c r="C125" s="103"/>
      <c r="D125" s="127">
        <f>'[1]BI PKM DEMAK 2'!X99</f>
        <v>1</v>
      </c>
      <c r="E125" s="128">
        <f>'[1]BI PKM DEMAK 2'!W99</f>
        <v>15000</v>
      </c>
      <c r="F125" s="103"/>
    </row>
    <row r="126" spans="1:6" x14ac:dyDescent="0.25">
      <c r="A126" s="59">
        <v>41</v>
      </c>
      <c r="B126" s="126" t="str">
        <f>'[1]BI PKM DEMAK 2'!Z101</f>
        <v>Jam dinding</v>
      </c>
      <c r="C126" s="103"/>
      <c r="D126" s="127">
        <f>'[1]BI PKM DEMAK 2'!X101</f>
        <v>1</v>
      </c>
      <c r="E126" s="128">
        <f>'[1]BI PKM DEMAK 2'!W101</f>
        <v>30000</v>
      </c>
      <c r="F126" s="103"/>
    </row>
    <row r="127" spans="1:6" x14ac:dyDescent="0.25">
      <c r="A127" s="125">
        <v>44</v>
      </c>
      <c r="B127" s="126" t="str">
        <f>'[1]BI PKM DEMAK 2'!Z104</f>
        <v>Meja</v>
      </c>
      <c r="C127" s="103"/>
      <c r="D127" s="127">
        <f>'[1]BI PKM DEMAK 2'!X104</f>
        <v>1</v>
      </c>
      <c r="E127" s="128">
        <f>'[1]BI PKM DEMAK 2'!W104</f>
        <v>65000</v>
      </c>
      <c r="F127" s="103"/>
    </row>
    <row r="128" spans="1:6" x14ac:dyDescent="0.25">
      <c r="A128" s="59">
        <v>45</v>
      </c>
      <c r="B128" s="126" t="str">
        <f>'[1]BI PKM DEMAK 2'!Z105</f>
        <v>Jam  Dinding</v>
      </c>
      <c r="C128" s="103"/>
      <c r="D128" s="127">
        <f>'[1]BI PKM DEMAK 2'!X105</f>
        <v>1</v>
      </c>
      <c r="E128" s="128">
        <f>'[1]BI PKM DEMAK 2'!W105</f>
        <v>20000</v>
      </c>
      <c r="F128" s="103"/>
    </row>
    <row r="129" spans="1:6" x14ac:dyDescent="0.25">
      <c r="A129" s="125">
        <v>52</v>
      </c>
      <c r="B129" s="126" t="str">
        <f>'[1]BI PKM DEMAK 2'!Z115</f>
        <v>Meja Tulis</v>
      </c>
      <c r="C129" s="103"/>
      <c r="D129" s="127">
        <f>'[1]BI PKM DEMAK 2'!X115</f>
        <v>2</v>
      </c>
      <c r="E129" s="128">
        <f>'[1]BI PKM DEMAK 2'!W115</f>
        <v>250000</v>
      </c>
      <c r="F129" s="103"/>
    </row>
    <row r="130" spans="1:6" x14ac:dyDescent="0.25">
      <c r="A130" s="59">
        <v>53</v>
      </c>
      <c r="B130" s="126" t="str">
        <f>'[1]BI PKM DEMAK 2'!Z116</f>
        <v>Kursi</v>
      </c>
      <c r="C130" s="103"/>
      <c r="D130" s="127">
        <f>'[1]BI PKM DEMAK 2'!X116</f>
        <v>1</v>
      </c>
      <c r="E130" s="128">
        <f>'[1]BI PKM DEMAK 2'!W116</f>
        <v>150000</v>
      </c>
      <c r="F130" s="103"/>
    </row>
    <row r="131" spans="1:6" x14ac:dyDescent="0.25">
      <c r="A131" s="125">
        <v>54</v>
      </c>
      <c r="B131" s="126" t="str">
        <f>'[1]BI PKM DEMAK 2'!Z117</f>
        <v>Kursi</v>
      </c>
      <c r="C131" s="103"/>
      <c r="D131" s="127">
        <f>'[1]BI PKM DEMAK 2'!X117</f>
        <v>1</v>
      </c>
      <c r="E131" s="128">
        <f>'[1]BI PKM DEMAK 2'!W117</f>
        <v>150000</v>
      </c>
      <c r="F131" s="103"/>
    </row>
    <row r="132" spans="1:6" x14ac:dyDescent="0.25">
      <c r="A132" s="59">
        <v>61</v>
      </c>
      <c r="B132" s="126" t="str">
        <f>'[1]BI PKM DEMAK 2'!Z124</f>
        <v>Dispenser   set</v>
      </c>
      <c r="C132" s="103"/>
      <c r="D132" s="127">
        <f>'[1]BI PKM DEMAK 2'!X124</f>
        <v>1</v>
      </c>
      <c r="E132" s="128">
        <f>'[1]BI PKM DEMAK 2'!W124</f>
        <v>250000</v>
      </c>
      <c r="F132" s="103"/>
    </row>
    <row r="133" spans="1:6" x14ac:dyDescent="0.25">
      <c r="A133" s="125">
        <v>62</v>
      </c>
      <c r="B133" s="126" t="str">
        <f>'[1]BI PKM DEMAK 2'!Z125</f>
        <v>Micro phone</v>
      </c>
      <c r="C133" s="103"/>
      <c r="D133" s="127">
        <f>'[1]BI PKM DEMAK 2'!X125</f>
        <v>1</v>
      </c>
      <c r="E133" s="128">
        <f>'[1]BI PKM DEMAK 2'!W125</f>
        <v>60000</v>
      </c>
      <c r="F133" s="103"/>
    </row>
    <row r="134" spans="1:6" x14ac:dyDescent="0.25">
      <c r="A134" s="125">
        <v>64</v>
      </c>
      <c r="B134" s="126" t="str">
        <f>'[1]BI PKM DEMAK 2'!Z129</f>
        <v>Kursi Bangku</v>
      </c>
      <c r="C134" s="103"/>
      <c r="D134" s="127">
        <f>'[1]BI PKM DEMAK 2'!X129</f>
        <v>2</v>
      </c>
      <c r="E134" s="128">
        <f>'[1]BI PKM DEMAK 2'!W129</f>
        <v>175000</v>
      </c>
      <c r="F134" s="103"/>
    </row>
    <row r="135" spans="1:6" x14ac:dyDescent="0.25">
      <c r="A135" s="125">
        <v>66</v>
      </c>
      <c r="B135" s="126" t="str">
        <f>'[1]BI PKM DEMAK 2'!Z133</f>
        <v>Tempat Galon ;/guci</v>
      </c>
      <c r="C135" s="103"/>
      <c r="D135" s="127">
        <f>'[1]BI PKM DEMAK 2'!X133</f>
        <v>1</v>
      </c>
      <c r="E135" s="128">
        <f>'[1]BI PKM DEMAK 2'!W133</f>
        <v>100000</v>
      </c>
      <c r="F135" s="103"/>
    </row>
    <row r="136" spans="1:6" x14ac:dyDescent="0.25">
      <c r="A136" s="125">
        <v>70</v>
      </c>
      <c r="B136" s="126" t="str">
        <f>'[1]BI PKM DEMAK 2'!Z138</f>
        <v>Jam  Dinding</v>
      </c>
      <c r="C136" s="103"/>
      <c r="D136" s="127">
        <f>'[1]BI PKM DEMAK 2'!X138</f>
        <v>1</v>
      </c>
      <c r="E136" s="128">
        <f>'[1]BI PKM DEMAK 2'!W138</f>
        <v>30000</v>
      </c>
      <c r="F136" s="103"/>
    </row>
    <row r="137" spans="1:6" x14ac:dyDescent="0.25">
      <c r="A137" s="125">
        <v>72</v>
      </c>
      <c r="B137" s="126" t="str">
        <f>'[1]BI PKM DEMAK 2'!Z141</f>
        <v>Kursi</v>
      </c>
      <c r="C137" s="103"/>
      <c r="D137" s="127">
        <f>'[1]BI PKM DEMAK 2'!X141</f>
        <v>2</v>
      </c>
      <c r="E137" s="128">
        <f>'[1]BI PKM DEMAK 2'!W141</f>
        <v>150000</v>
      </c>
      <c r="F137" s="103"/>
    </row>
    <row r="138" spans="1:6" ht="14.25" customHeight="1" x14ac:dyDescent="0.25">
      <c r="A138" s="59">
        <v>73</v>
      </c>
      <c r="B138" s="126" t="str">
        <f>'[1]BI PKM DEMAK 2'!Z142</f>
        <v>Kipas Angin</v>
      </c>
      <c r="C138" s="103"/>
      <c r="D138" s="127">
        <f>'[1]BI PKM DEMAK 2'!X142</f>
        <v>1</v>
      </c>
      <c r="E138" s="128">
        <f>'[1]BI PKM DEMAK 2'!W142</f>
        <v>350000</v>
      </c>
      <c r="F138" s="103"/>
    </row>
    <row r="139" spans="1:6" x14ac:dyDescent="0.25">
      <c r="A139" s="125">
        <v>74</v>
      </c>
      <c r="B139" s="126" t="str">
        <f>'[1]BI PKM DEMAK 2'!Z145</f>
        <v>Kursi</v>
      </c>
      <c r="C139" s="103"/>
      <c r="D139" s="127">
        <f>'[1]BI PKM DEMAK 2'!X145</f>
        <v>1</v>
      </c>
      <c r="E139" s="128">
        <f>'[1]BI PKM DEMAK 2'!W145</f>
        <v>150000</v>
      </c>
      <c r="F139" s="103"/>
    </row>
    <row r="140" spans="1:6" x14ac:dyDescent="0.25">
      <c r="A140" s="59">
        <v>75</v>
      </c>
      <c r="B140" s="126" t="str">
        <f>'[1]BI PKM DEMAK 2'!Z147</f>
        <v>Tempat Sampah</v>
      </c>
      <c r="C140" s="103"/>
      <c r="D140" s="127">
        <f>'[1]BI PKM DEMAK 2'!X147</f>
        <v>1</v>
      </c>
      <c r="E140" s="128">
        <f>'[1]BI PKM DEMAK 2'!W147</f>
        <v>4000</v>
      </c>
      <c r="F140" s="103"/>
    </row>
    <row r="141" spans="1:6" x14ac:dyDescent="0.25">
      <c r="A141" s="125">
        <v>76</v>
      </c>
      <c r="B141" s="126" t="str">
        <f>'[1]BI PKM DEMAK 2'!Z149</f>
        <v>Jam Dinding</v>
      </c>
      <c r="C141" s="103"/>
      <c r="D141" s="127">
        <f>'[1]BI PKM DEMAK 2'!X149</f>
        <v>1</v>
      </c>
      <c r="E141" s="128">
        <f>'[1]BI PKM DEMAK 2'!W149</f>
        <v>30000</v>
      </c>
      <c r="F141" s="103"/>
    </row>
    <row r="142" spans="1:6" x14ac:dyDescent="0.25">
      <c r="A142" s="59">
        <v>77</v>
      </c>
      <c r="B142" s="126" t="str">
        <f>'[1]BI PKM DEMAK 2'!Z151</f>
        <v>Meja</v>
      </c>
      <c r="C142" s="103"/>
      <c r="D142" s="127">
        <f>'[1]BI PKM DEMAK 2'!X151</f>
        <v>1</v>
      </c>
      <c r="E142" s="128">
        <f>'[1]BI PKM DEMAK 2'!W151</f>
        <v>250000</v>
      </c>
      <c r="F142" s="103"/>
    </row>
    <row r="143" spans="1:6" x14ac:dyDescent="0.25">
      <c r="A143" s="125">
        <v>78</v>
      </c>
      <c r="B143" s="126" t="str">
        <f>'[1]BI PKM DEMAK 2'!Z152</f>
        <v>Kursi</v>
      </c>
      <c r="C143" s="103"/>
      <c r="D143" s="127">
        <f>'[1]BI PKM DEMAK 2'!X152</f>
        <v>1</v>
      </c>
      <c r="E143" s="128">
        <f>'[1]BI PKM DEMAK 2'!W152</f>
        <v>150000</v>
      </c>
      <c r="F143" s="103"/>
    </row>
    <row r="144" spans="1:6" x14ac:dyDescent="0.25">
      <c r="A144" s="59">
        <v>79</v>
      </c>
      <c r="B144" s="126" t="str">
        <f>'[1]BI PKM DEMAK 2'!Z153</f>
        <v>Kursi</v>
      </c>
      <c r="C144" s="103"/>
      <c r="D144" s="127">
        <f>'[1]BI PKM DEMAK 2'!X153</f>
        <v>2</v>
      </c>
      <c r="E144" s="128">
        <f>'[1]BI PKM DEMAK 2'!W153</f>
        <v>40000</v>
      </c>
      <c r="F144" s="103"/>
    </row>
    <row r="145" spans="1:6" x14ac:dyDescent="0.25">
      <c r="A145" s="125">
        <v>80</v>
      </c>
      <c r="B145" s="126" t="str">
        <f>'[1]BI PKM DEMAK 2'!Z154</f>
        <v>Jam Dinding</v>
      </c>
      <c r="C145" s="103"/>
      <c r="D145" s="127">
        <f>'[1]BI PKM DEMAK 2'!X154</f>
        <v>1</v>
      </c>
      <c r="E145" s="128">
        <f>'[1]BI PKM DEMAK 2'!W154</f>
        <v>30000</v>
      </c>
      <c r="F145" s="103"/>
    </row>
    <row r="146" spans="1:6" x14ac:dyDescent="0.25">
      <c r="A146" s="59">
        <v>81</v>
      </c>
      <c r="B146" s="126" t="str">
        <f>'[1]BI PKM DEMAK 2'!Z155</f>
        <v>Kipas Angin</v>
      </c>
      <c r="C146" s="103"/>
      <c r="D146" s="127">
        <f>'[1]BI PKM DEMAK 2'!X155</f>
        <v>1</v>
      </c>
      <c r="E146" s="128">
        <f>'[1]BI PKM DEMAK 2'!W155</f>
        <v>175000</v>
      </c>
      <c r="F146" s="103"/>
    </row>
    <row r="147" spans="1:6" x14ac:dyDescent="0.25">
      <c r="A147" s="125">
        <v>82</v>
      </c>
      <c r="B147" s="126" t="str">
        <f>'[1]BI PKM DEMAK 2'!Z156</f>
        <v>Lemari data</v>
      </c>
      <c r="C147" s="103"/>
      <c r="D147" s="127">
        <f>'[1]BI PKM DEMAK 2'!X156</f>
        <v>1</v>
      </c>
      <c r="E147" s="128">
        <f>'[1]BI PKM DEMAK 2'!W156</f>
        <v>150000</v>
      </c>
      <c r="F147" s="103"/>
    </row>
    <row r="148" spans="1:6" x14ac:dyDescent="0.25">
      <c r="A148" s="59">
        <v>83</v>
      </c>
      <c r="B148" s="126" t="str">
        <f>'[1]BI PKM DEMAK 2'!Z158</f>
        <v>Meja</v>
      </c>
      <c r="C148" s="103"/>
      <c r="D148" s="127">
        <f>'[1]BI PKM DEMAK 2'!X158</f>
        <v>2</v>
      </c>
      <c r="E148" s="128">
        <f>'[1]BI PKM DEMAK 2'!W158</f>
        <v>140000</v>
      </c>
      <c r="F148" s="103"/>
    </row>
    <row r="149" spans="1:6" x14ac:dyDescent="0.25">
      <c r="A149" s="125">
        <v>84</v>
      </c>
      <c r="B149" s="126" t="str">
        <f>'[1]BI PKM DEMAK 2'!Z160</f>
        <v>Kursi</v>
      </c>
      <c r="C149" s="103"/>
      <c r="D149" s="127">
        <f>'[1]BI PKM DEMAK 2'!X160</f>
        <v>2</v>
      </c>
      <c r="E149" s="128">
        <f>'[1]BI PKM DEMAK 2'!W160</f>
        <v>300000</v>
      </c>
      <c r="F149" s="103"/>
    </row>
    <row r="150" spans="1:6" x14ac:dyDescent="0.25">
      <c r="A150" s="59">
        <v>85</v>
      </c>
      <c r="B150" s="126" t="str">
        <f>'[1]BI PKM DEMAK 2'!Z161</f>
        <v>Rak Satus</v>
      </c>
      <c r="C150" s="103"/>
      <c r="D150" s="127">
        <f>'[1]BI PKM DEMAK 2'!X161</f>
        <v>3</v>
      </c>
      <c r="E150" s="128">
        <f>'[1]BI PKM DEMAK 2'!W161</f>
        <v>150000</v>
      </c>
      <c r="F150" s="103"/>
    </row>
    <row r="151" spans="1:6" x14ac:dyDescent="0.25">
      <c r="A151" s="59">
        <v>89</v>
      </c>
      <c r="B151" s="126" t="str">
        <f>'[1]BI PKM DEMAK 2'!Z166</f>
        <v>Kipas   Angin</v>
      </c>
      <c r="C151" s="103"/>
      <c r="D151" s="127">
        <f>'[1]BI PKM DEMAK 2'!X166</f>
        <v>1</v>
      </c>
      <c r="E151" s="128">
        <f>'[1]BI PKM DEMAK 2'!W166</f>
        <v>130000</v>
      </c>
      <c r="F151" s="103"/>
    </row>
    <row r="152" spans="1:6" x14ac:dyDescent="0.25">
      <c r="A152" s="125">
        <v>90</v>
      </c>
      <c r="B152" s="126" t="str">
        <f>'[1]BI PKM DEMAK 2'!Z170</f>
        <v>Lemari   Sorok</v>
      </c>
      <c r="C152" s="103"/>
      <c r="D152" s="127">
        <f>'[1]BI PKM DEMAK 2'!X170</f>
        <v>1</v>
      </c>
      <c r="E152" s="128">
        <f>'[1]BI PKM DEMAK 2'!W170</f>
        <v>150000</v>
      </c>
      <c r="F152" s="103"/>
    </row>
    <row r="153" spans="1:6" x14ac:dyDescent="0.25">
      <c r="A153" s="125">
        <v>92</v>
      </c>
      <c r="B153" s="126" t="str">
        <f>'[1]BI PKM DEMAK 2'!Z173</f>
        <v>vigura Cermin</v>
      </c>
      <c r="C153" s="103"/>
      <c r="D153" s="127">
        <f>'[1]BI PKM DEMAK 2'!X173</f>
        <v>1</v>
      </c>
      <c r="E153" s="128">
        <f>'[1]BI PKM DEMAK 2'!W173</f>
        <v>100000</v>
      </c>
      <c r="F153" s="103"/>
    </row>
    <row r="154" spans="1:6" x14ac:dyDescent="0.25">
      <c r="A154" s="125">
        <v>94</v>
      </c>
      <c r="B154" s="126" t="str">
        <f>'[1]BI PKM DEMAK 2'!Z175</f>
        <v>Jam Dinding</v>
      </c>
      <c r="C154" s="103"/>
      <c r="D154" s="127">
        <f>'[1]BI PKM DEMAK 2'!X175</f>
        <v>1</v>
      </c>
      <c r="E154" s="128">
        <f>'[1]BI PKM DEMAK 2'!W175</f>
        <v>30000</v>
      </c>
      <c r="F154" s="103"/>
    </row>
    <row r="155" spans="1:6" x14ac:dyDescent="0.25">
      <c r="A155" s="59">
        <v>95</v>
      </c>
      <c r="B155" s="126" t="str">
        <f>'[1]BI PKM DEMAK 2'!Z176</f>
        <v>Meja Tulis</v>
      </c>
      <c r="C155" s="103"/>
      <c r="D155" s="127">
        <f>'[1]BI PKM DEMAK 2'!X176</f>
        <v>1</v>
      </c>
      <c r="E155" s="128">
        <f>'[1]BI PKM DEMAK 2'!W176</f>
        <v>200000</v>
      </c>
      <c r="F155" s="103"/>
    </row>
    <row r="156" spans="1:6" x14ac:dyDescent="0.25">
      <c r="A156" s="59">
        <v>97</v>
      </c>
      <c r="B156" s="126" t="str">
        <f>'[1]BI PKM DEMAK 2'!Z179</f>
        <v>Kursi</v>
      </c>
      <c r="C156" s="103"/>
      <c r="D156" s="127">
        <f>'[1]BI PKM DEMAK 2'!X179</f>
        <v>2</v>
      </c>
      <c r="E156" s="128">
        <f>'[1]BI PKM DEMAK 2'!W179</f>
        <v>150000</v>
      </c>
      <c r="F156" s="103"/>
    </row>
    <row r="157" spans="1:6" x14ac:dyDescent="0.25">
      <c r="A157" s="125">
        <v>98</v>
      </c>
      <c r="B157" s="126" t="str">
        <f>'[1]BI PKM DEMAK 2'!Z180</f>
        <v>Kotak Sorok</v>
      </c>
      <c r="C157" s="103"/>
      <c r="D157" s="127">
        <f>'[1]BI PKM DEMAK 2'!X180</f>
        <v>1</v>
      </c>
      <c r="E157" s="128">
        <f>'[1]BI PKM DEMAK 2'!W180</f>
        <v>150000</v>
      </c>
      <c r="F157" s="103"/>
    </row>
    <row r="158" spans="1:6" x14ac:dyDescent="0.25">
      <c r="A158" s="59">
        <v>99</v>
      </c>
      <c r="B158" s="126" t="str">
        <f>'[1]BI PKM DEMAK 2'!Z181</f>
        <v>Peta Wilayah Kerja</v>
      </c>
      <c r="C158" s="103"/>
      <c r="D158" s="127">
        <f>'[1]BI PKM DEMAK 2'!X181</f>
        <v>1</v>
      </c>
      <c r="E158" s="128">
        <f>'[1]BI PKM DEMAK 2'!W181</f>
        <v>150000</v>
      </c>
      <c r="F158" s="103"/>
    </row>
    <row r="159" spans="1:6" x14ac:dyDescent="0.25">
      <c r="A159" s="125">
        <v>100</v>
      </c>
      <c r="B159" s="126" t="str">
        <f>'[1]BI PKM DEMAK 2'!Z182</f>
        <v>Tempat Sampah</v>
      </c>
      <c r="C159" s="103"/>
      <c r="D159" s="127">
        <f>'[1]BI PKM DEMAK 2'!X182</f>
        <v>1</v>
      </c>
      <c r="E159" s="128">
        <f>'[1]BI PKM DEMAK 2'!W182</f>
        <v>40000</v>
      </c>
      <c r="F159" s="103"/>
    </row>
    <row r="160" spans="1:6" x14ac:dyDescent="0.25">
      <c r="A160" s="59">
        <v>101</v>
      </c>
      <c r="B160" s="126" t="str">
        <f>'[1]BI PKM DEMAK 2'!Z184</f>
        <v xml:space="preserve">Rak Obat </v>
      </c>
      <c r="C160" s="103"/>
      <c r="D160" s="127">
        <f>'[1]BI PKM DEMAK 2'!X184</f>
        <v>4</v>
      </c>
      <c r="E160" s="128">
        <f>'[1]BI PKM DEMAK 2'!W184</f>
        <v>475000</v>
      </c>
      <c r="F160" s="103"/>
    </row>
    <row r="161" spans="1:6" x14ac:dyDescent="0.25">
      <c r="A161" s="125">
        <v>102</v>
      </c>
      <c r="B161" s="126" t="str">
        <f>'[1]BI PKM DEMAK 2'!Z185</f>
        <v>Kursi</v>
      </c>
      <c r="C161" s="103"/>
      <c r="D161" s="127">
        <f>'[1]BI PKM DEMAK 2'!X185</f>
        <v>2</v>
      </c>
      <c r="E161" s="128">
        <f>'[1]BI PKM DEMAK 2'!W185</f>
        <v>200000</v>
      </c>
      <c r="F161" s="103"/>
    </row>
    <row r="162" spans="1:6" x14ac:dyDescent="0.25">
      <c r="A162" s="125">
        <v>104</v>
      </c>
      <c r="B162" s="126" t="str">
        <f>'[1]BI PKM DEMAK 2'!Z188</f>
        <v>Tempat sampah</v>
      </c>
      <c r="C162" s="103"/>
      <c r="D162" s="127">
        <f>'[1]BI PKM DEMAK 2'!X188</f>
        <v>2</v>
      </c>
      <c r="E162" s="128">
        <f>'[1]BI PKM DEMAK 2'!W188</f>
        <v>70000</v>
      </c>
      <c r="F162" s="103"/>
    </row>
    <row r="163" spans="1:6" x14ac:dyDescent="0.25">
      <c r="A163" s="59">
        <v>105</v>
      </c>
      <c r="B163" s="126" t="str">
        <f>'[1]BI PKM DEMAK 2'!Z189</f>
        <v>Jam dinding</v>
      </c>
      <c r="C163" s="103"/>
      <c r="D163" s="127">
        <f>'[1]BI PKM DEMAK 2'!X189</f>
        <v>1</v>
      </c>
      <c r="E163" s="128">
        <f>'[1]BI PKM DEMAK 2'!W189</f>
        <v>30000</v>
      </c>
      <c r="F163" s="103"/>
    </row>
    <row r="164" spans="1:6" x14ac:dyDescent="0.25">
      <c r="A164" s="125">
        <v>106</v>
      </c>
      <c r="B164" s="126" t="str">
        <f>'[1]BI PKM DEMAK 2'!Z193</f>
        <v>Kompor   Gas</v>
      </c>
      <c r="C164" s="103"/>
      <c r="D164" s="127">
        <f>'[1]BI PKM DEMAK 2'!X193</f>
        <v>1</v>
      </c>
      <c r="E164" s="128">
        <f>'[1]BI PKM DEMAK 2'!W193</f>
        <v>210000</v>
      </c>
      <c r="F164" s="103"/>
    </row>
    <row r="165" spans="1:6" x14ac:dyDescent="0.25">
      <c r="A165" s="59">
        <v>107</v>
      </c>
      <c r="B165" s="126" t="str">
        <f>'[1]BI PKM DEMAK 2'!Z196</f>
        <v>Troli</v>
      </c>
      <c r="C165" s="103"/>
      <c r="D165" s="127">
        <f>'[1]BI PKM DEMAK 2'!X196</f>
        <v>1</v>
      </c>
      <c r="E165" s="128">
        <f>'[1]BI PKM DEMAK 2'!W196</f>
        <v>298000</v>
      </c>
      <c r="F165" s="103"/>
    </row>
    <row r="166" spans="1:6" x14ac:dyDescent="0.25">
      <c r="A166" s="125">
        <v>108</v>
      </c>
      <c r="B166" s="126" t="str">
        <f>'[1]BI PKM DEMAK 2'!Z197</f>
        <v>Container</v>
      </c>
      <c r="C166" s="103"/>
      <c r="D166" s="127">
        <f>'[1]BI PKM DEMAK 2'!X197</f>
        <v>1</v>
      </c>
      <c r="E166" s="128">
        <f>'[1]BI PKM DEMAK 2'!W197</f>
        <v>199000</v>
      </c>
      <c r="F166" s="103"/>
    </row>
    <row r="167" spans="1:6" x14ac:dyDescent="0.25">
      <c r="A167" s="59">
        <v>109</v>
      </c>
      <c r="B167" s="126" t="str">
        <f>'[1]BI PKM DEMAK 2'!Z198</f>
        <v>Gambar   Sop</v>
      </c>
      <c r="C167" s="103"/>
      <c r="D167" s="127">
        <f>'[1]BI PKM DEMAK 2'!X198</f>
        <v>9</v>
      </c>
      <c r="E167" s="128">
        <f>'[1]BI PKM DEMAK 2'!W198</f>
        <v>450000</v>
      </c>
      <c r="F167" s="103"/>
    </row>
    <row r="168" spans="1:6" x14ac:dyDescent="0.25">
      <c r="A168" s="125">
        <v>110</v>
      </c>
      <c r="B168" s="126" t="str">
        <f>'[1]BI PKM DEMAK 2'!Z200</f>
        <v>Korden</v>
      </c>
      <c r="C168" s="103"/>
      <c r="D168" s="127">
        <f>'[1]BI PKM DEMAK 2'!X200</f>
        <v>1</v>
      </c>
      <c r="E168" s="128">
        <f>'[1]BI PKM DEMAK 2'!W200</f>
        <v>20000</v>
      </c>
      <c r="F168" s="103"/>
    </row>
    <row r="169" spans="1:6" ht="15.75" customHeight="1" x14ac:dyDescent="0.25">
      <c r="A169" s="59">
        <v>111</v>
      </c>
      <c r="B169" s="126" t="str">
        <f>'[1]BI PKM DEMAK 2'!Z205</f>
        <v>Kursi Kerja</v>
      </c>
      <c r="C169" s="103"/>
      <c r="D169" s="127">
        <f>'[1]BI PKM DEMAK 2'!X205</f>
        <v>10</v>
      </c>
      <c r="E169" s="128">
        <f>'[1]BI PKM DEMAK 2'!W205</f>
        <v>1000000</v>
      </c>
      <c r="F169" s="103"/>
    </row>
    <row r="170" spans="1:6" x14ac:dyDescent="0.25">
      <c r="A170" s="125">
        <v>112</v>
      </c>
      <c r="B170" s="126" t="str">
        <f>'[1]BI PKM DEMAK 2'!Z208</f>
        <v>kursi kerja kayu</v>
      </c>
      <c r="C170" s="103"/>
      <c r="D170" s="127">
        <f>'[1]BI PKM DEMAK 2'!X208</f>
        <v>10</v>
      </c>
      <c r="E170" s="128">
        <f>'[1]BI PKM DEMAK 2'!W208</f>
        <v>1000000</v>
      </c>
      <c r="F170" s="103"/>
    </row>
    <row r="171" spans="1:6" x14ac:dyDescent="0.25">
      <c r="A171" s="59">
        <v>113</v>
      </c>
      <c r="B171" s="126" t="str">
        <f>'[1]BI PKM DEMAK 2'!Z209</f>
        <v>kipas angin maspion</v>
      </c>
      <c r="C171" s="103"/>
      <c r="D171" s="127">
        <f>'[1]BI PKM DEMAK 2'!X209</f>
        <v>1</v>
      </c>
      <c r="E171" s="128">
        <f>'[1]BI PKM DEMAK 2'!W209</f>
        <v>260000</v>
      </c>
      <c r="F171" s="103"/>
    </row>
    <row r="172" spans="1:6" x14ac:dyDescent="0.25">
      <c r="A172" s="125">
        <v>114</v>
      </c>
      <c r="B172" s="126" t="str">
        <f>'[1]BI PKM DEMAK 2'!Z210</f>
        <v>despenser miyako</v>
      </c>
      <c r="C172" s="103"/>
      <c r="D172" s="127">
        <f>'[1]BI PKM DEMAK 2'!X210</f>
        <v>4</v>
      </c>
      <c r="E172" s="128">
        <f>'[1]BI PKM DEMAK 2'!W210</f>
        <v>973960</v>
      </c>
      <c r="F172" s="103"/>
    </row>
    <row r="173" spans="1:6" ht="15.75" thickBot="1" x14ac:dyDescent="0.3">
      <c r="A173" s="64">
        <v>115</v>
      </c>
      <c r="B173" s="129" t="str">
        <f>'[1]BI PKM DEMAK 2'!Z211</f>
        <v>kipas angin maspion</v>
      </c>
      <c r="C173" s="130"/>
      <c r="D173" s="131">
        <f>'[1]BI PKM DEMAK 2'!X211</f>
        <v>15</v>
      </c>
      <c r="E173" s="132">
        <f>'[1]BI PKM DEMAK 2'!W211</f>
        <v>3900000</v>
      </c>
      <c r="F173" s="130"/>
    </row>
    <row r="174" spans="1:6" ht="15.75" thickBot="1" x14ac:dyDescent="0.3">
      <c r="A174" s="78"/>
      <c r="B174" s="133" t="s">
        <v>47</v>
      </c>
      <c r="C174" s="134"/>
      <c r="D174" s="95">
        <v>92</v>
      </c>
      <c r="E174" s="79">
        <v>7301400</v>
      </c>
      <c r="F174" s="135"/>
    </row>
    <row r="175" spans="1:6" x14ac:dyDescent="0.25">
      <c r="A175" s="136">
        <v>116</v>
      </c>
      <c r="B175" s="122" t="str">
        <f>'[1]BI PKM DEMAK 2'!Z261</f>
        <v>Bak Instrumen Besar</v>
      </c>
      <c r="C175" s="98"/>
      <c r="D175" s="123">
        <v>1</v>
      </c>
      <c r="E175" s="124">
        <v>250000</v>
      </c>
      <c r="F175" s="98"/>
    </row>
    <row r="176" spans="1:6" x14ac:dyDescent="0.25">
      <c r="A176" s="59">
        <v>117</v>
      </c>
      <c r="B176" s="126" t="str">
        <f>'[1]BI PKM DEMAK 2'!Z262</f>
        <v>Waskom Stainles</v>
      </c>
      <c r="C176" s="103"/>
      <c r="D176" s="127">
        <v>1</v>
      </c>
      <c r="E176" s="128">
        <v>120000</v>
      </c>
      <c r="F176" s="103"/>
    </row>
    <row r="177" spans="1:6" x14ac:dyDescent="0.25">
      <c r="A177" s="125">
        <v>118</v>
      </c>
      <c r="B177" s="126" t="str">
        <f>'[1]BI PKM DEMAK 2'!Z263</f>
        <v>Alat Isihara Tes</v>
      </c>
      <c r="C177" s="103"/>
      <c r="D177" s="127">
        <v>1</v>
      </c>
      <c r="E177" s="128">
        <v>65000</v>
      </c>
      <c r="F177" s="103"/>
    </row>
    <row r="178" spans="1:6" x14ac:dyDescent="0.25">
      <c r="A178" s="59">
        <v>119</v>
      </c>
      <c r="B178" s="126" t="str">
        <f>'[1]BI PKM DEMAK 2'!Z273</f>
        <v>STETHOSCOPE</v>
      </c>
      <c r="C178" s="103"/>
      <c r="D178" s="127">
        <v>1</v>
      </c>
      <c r="E178" s="128">
        <v>80000</v>
      </c>
      <c r="F178" s="103"/>
    </row>
    <row r="179" spans="1:6" x14ac:dyDescent="0.25">
      <c r="A179" s="125">
        <v>120</v>
      </c>
      <c r="B179" s="126" t="str">
        <f>'[1]BI PKM DEMAK 2'!Z274</f>
        <v>THERMOMETER</v>
      </c>
      <c r="C179" s="103"/>
      <c r="D179" s="127">
        <v>1</v>
      </c>
      <c r="E179" s="128">
        <v>24000</v>
      </c>
      <c r="F179" s="103"/>
    </row>
    <row r="180" spans="1:6" x14ac:dyDescent="0.25">
      <c r="A180" s="59">
        <v>121</v>
      </c>
      <c r="B180" s="126" t="str">
        <f>'[1]BI PKM DEMAK 2'!Z286</f>
        <v>BAK INSTRUMENT</v>
      </c>
      <c r="C180" s="103"/>
      <c r="D180" s="127">
        <v>1</v>
      </c>
      <c r="E180" s="128">
        <v>85000</v>
      </c>
      <c r="F180" s="103"/>
    </row>
    <row r="181" spans="1:6" x14ac:dyDescent="0.25">
      <c r="A181" s="125">
        <v>122</v>
      </c>
      <c r="B181" s="126" t="str">
        <f>'[1]BI PKM DEMAK 2'!Z287</f>
        <v>BENGKOK</v>
      </c>
      <c r="C181" s="103"/>
      <c r="D181" s="127">
        <v>1</v>
      </c>
      <c r="E181" s="128">
        <v>40000</v>
      </c>
      <c r="F181" s="103"/>
    </row>
    <row r="182" spans="1:6" x14ac:dyDescent="0.25">
      <c r="A182" s="59">
        <v>123</v>
      </c>
      <c r="B182" s="126" t="str">
        <f>'[1]BI PKM DEMAK 2'!Z288</f>
        <v>KOM</v>
      </c>
      <c r="C182" s="103"/>
      <c r="D182" s="127">
        <v>1</v>
      </c>
      <c r="E182" s="128">
        <v>17000</v>
      </c>
      <c r="F182" s="103"/>
    </row>
    <row r="183" spans="1:6" ht="14.25" customHeight="1" x14ac:dyDescent="0.25">
      <c r="A183" s="125">
        <v>124</v>
      </c>
      <c r="B183" s="126" t="str">
        <f>'[1]BI PKM DEMAK 2'!Z291</f>
        <v>URINAL (MALE/FEMALE)</v>
      </c>
      <c r="C183" s="103"/>
      <c r="D183" s="127">
        <v>1</v>
      </c>
      <c r="E183" s="128">
        <v>150000</v>
      </c>
      <c r="F183" s="103"/>
    </row>
    <row r="184" spans="1:6" ht="14.25" customHeight="1" x14ac:dyDescent="0.25">
      <c r="A184" s="59">
        <v>125</v>
      </c>
      <c r="B184" s="126" t="str">
        <f>'[1]BI PKM DEMAK 2'!Z292</f>
        <v>TROMOL KASSA</v>
      </c>
      <c r="C184" s="103"/>
      <c r="D184" s="127">
        <v>1</v>
      </c>
      <c r="E184" s="128">
        <v>270000</v>
      </c>
      <c r="F184" s="103"/>
    </row>
    <row r="185" spans="1:6" x14ac:dyDescent="0.25">
      <c r="A185" s="125">
        <v>126</v>
      </c>
      <c r="B185" s="126" t="str">
        <f>'[1]BI PKM DEMAK 2'!Z295</f>
        <v>Timbangan Injak</v>
      </c>
      <c r="C185" s="103"/>
      <c r="D185" s="127">
        <v>1</v>
      </c>
      <c r="E185" s="128">
        <v>40000</v>
      </c>
      <c r="F185" s="103"/>
    </row>
    <row r="186" spans="1:6" x14ac:dyDescent="0.25">
      <c r="A186" s="59">
        <v>127</v>
      </c>
      <c r="B186" s="126" t="str">
        <f>'[1]BI PKM DEMAK 2'!Z296</f>
        <v>Tensimeter Dw</v>
      </c>
      <c r="C186" s="103"/>
      <c r="D186" s="127">
        <v>4</v>
      </c>
      <c r="E186" s="128">
        <v>400000</v>
      </c>
      <c r="F186" s="103"/>
    </row>
    <row r="187" spans="1:6" x14ac:dyDescent="0.25">
      <c r="A187" s="125">
        <v>128</v>
      </c>
      <c r="B187" s="126" t="str">
        <f>'[1]BI PKM DEMAK 2'!Z297</f>
        <v>Stetoskop</v>
      </c>
      <c r="C187" s="103"/>
      <c r="D187" s="127">
        <v>2</v>
      </c>
      <c r="E187" s="128">
        <v>253400</v>
      </c>
      <c r="F187" s="103"/>
    </row>
    <row r="188" spans="1:6" x14ac:dyDescent="0.25">
      <c r="A188" s="59">
        <v>129</v>
      </c>
      <c r="B188" s="126" t="str">
        <f>'[1]BI PKM DEMAK 2'!Z303</f>
        <v>Mikrotois</v>
      </c>
      <c r="C188" s="103"/>
      <c r="D188" s="127">
        <v>9</v>
      </c>
      <c r="E188" s="128">
        <v>594000</v>
      </c>
      <c r="F188" s="103"/>
    </row>
    <row r="189" spans="1:6" x14ac:dyDescent="0.25">
      <c r="A189" s="125">
        <v>130</v>
      </c>
      <c r="B189" s="126" t="str">
        <f>'[1]BI PKM DEMAK 2'!Z309</f>
        <v>Koremtang</v>
      </c>
      <c r="C189" s="103"/>
      <c r="D189" s="127">
        <v>1</v>
      </c>
      <c r="E189" s="128">
        <v>25000</v>
      </c>
      <c r="F189" s="103"/>
    </row>
    <row r="190" spans="1:6" x14ac:dyDescent="0.25">
      <c r="A190" s="59">
        <v>131</v>
      </c>
      <c r="B190" s="126" t="str">
        <f>'[1]BI PKM DEMAK 2'!Z310</f>
        <v>Speculum</v>
      </c>
      <c r="C190" s="103"/>
      <c r="D190" s="127">
        <v>1</v>
      </c>
      <c r="E190" s="128">
        <v>20000</v>
      </c>
      <c r="F190" s="103"/>
    </row>
    <row r="191" spans="1:6" x14ac:dyDescent="0.25">
      <c r="A191" s="125">
        <v>132</v>
      </c>
      <c r="B191" s="126" t="str">
        <f>'[1]BI PKM DEMAK 2'!Z313</f>
        <v>Timbangan    Dewasa</v>
      </c>
      <c r="C191" s="103"/>
      <c r="D191" s="127">
        <v>1</v>
      </c>
      <c r="E191" s="128">
        <v>20000</v>
      </c>
      <c r="F191" s="103"/>
    </row>
    <row r="192" spans="1:6" x14ac:dyDescent="0.25">
      <c r="A192" s="59">
        <v>133</v>
      </c>
      <c r="B192" s="126" t="str">
        <f>'[1]BI PKM DEMAK 2'!Z314</f>
        <v>Timbangan  Bayi</v>
      </c>
      <c r="C192" s="103"/>
      <c r="D192" s="127">
        <v>1</v>
      </c>
      <c r="E192" s="128">
        <v>30000</v>
      </c>
      <c r="F192" s="103"/>
    </row>
    <row r="193" spans="1:6" x14ac:dyDescent="0.25">
      <c r="A193" s="125">
        <v>134</v>
      </c>
      <c r="B193" s="126" t="str">
        <f>'[1]BI PKM DEMAK 2'!Z315</f>
        <v>Rak  Instrument</v>
      </c>
      <c r="C193" s="103"/>
      <c r="D193" s="127">
        <v>1</v>
      </c>
      <c r="E193" s="128">
        <v>40000</v>
      </c>
      <c r="F193" s="103"/>
    </row>
    <row r="194" spans="1:6" x14ac:dyDescent="0.25">
      <c r="A194" s="59">
        <v>135</v>
      </c>
      <c r="B194" s="126" t="str">
        <f>'[1]BI PKM DEMAK 2'!Z316</f>
        <v>Meja gizi set</v>
      </c>
      <c r="C194" s="103"/>
      <c r="D194" s="127">
        <v>1</v>
      </c>
      <c r="E194" s="128">
        <v>150000</v>
      </c>
      <c r="F194" s="103"/>
    </row>
    <row r="195" spans="1:6" x14ac:dyDescent="0.25">
      <c r="A195" s="125">
        <v>136</v>
      </c>
      <c r="B195" s="126" t="str">
        <f>'[1]BI PKM DEMAK 2'!Z318</f>
        <v>Termos Kolpex</v>
      </c>
      <c r="C195" s="103"/>
      <c r="D195" s="127">
        <v>2</v>
      </c>
      <c r="E195" s="128">
        <v>125000</v>
      </c>
      <c r="F195" s="103"/>
    </row>
    <row r="196" spans="1:6" x14ac:dyDescent="0.25">
      <c r="A196" s="59">
        <v>137</v>
      </c>
      <c r="B196" s="126" t="str">
        <f>'[1]BI PKM DEMAK 2'!Z321</f>
        <v>Waskom</v>
      </c>
      <c r="C196" s="103"/>
      <c r="D196" s="127">
        <v>1</v>
      </c>
      <c r="E196" s="128">
        <v>25000</v>
      </c>
      <c r="F196" s="103"/>
    </row>
    <row r="197" spans="1:6" x14ac:dyDescent="0.25">
      <c r="A197" s="125">
        <v>138</v>
      </c>
      <c r="B197" s="126" t="str">
        <f>'[1]BI PKM DEMAK 2'!Z322</f>
        <v>Rak Tabung</v>
      </c>
      <c r="C197" s="103"/>
      <c r="D197" s="127">
        <v>1</v>
      </c>
      <c r="E197" s="128">
        <v>10000</v>
      </c>
      <c r="F197" s="103"/>
    </row>
    <row r="198" spans="1:6" ht="14.25" customHeight="1" x14ac:dyDescent="0.25">
      <c r="A198" s="59">
        <v>139</v>
      </c>
      <c r="B198" s="126" t="str">
        <f>'[1]BI PKM DEMAK 2'!Z323</f>
        <v>Lampu Speritus</v>
      </c>
      <c r="C198" s="103"/>
      <c r="D198" s="127">
        <v>2</v>
      </c>
      <c r="E198" s="128">
        <v>150000</v>
      </c>
      <c r="F198" s="103"/>
    </row>
    <row r="199" spans="1:6" ht="0.75" hidden="1" customHeight="1" x14ac:dyDescent="0.25">
      <c r="A199" s="125">
        <v>140</v>
      </c>
      <c r="B199" s="126" t="e">
        <f>'[1]BI PKM DEMAK 2'!Z324</f>
        <v>#REF!</v>
      </c>
      <c r="C199" s="103"/>
      <c r="D199" s="127" t="e">
        <v>#REF!</v>
      </c>
      <c r="E199" s="128" t="e">
        <v>#REF!</v>
      </c>
      <c r="F199" s="103"/>
    </row>
    <row r="200" spans="1:6" x14ac:dyDescent="0.25">
      <c r="A200" s="59">
        <v>140</v>
      </c>
      <c r="B200" s="126" t="str">
        <f>'[1]BI PKM DEMAK 2'!Z327</f>
        <v>Timbangan Injak</v>
      </c>
      <c r="C200" s="103"/>
      <c r="D200" s="127">
        <v>1</v>
      </c>
      <c r="E200" s="128">
        <v>150000</v>
      </c>
      <c r="F200" s="103"/>
    </row>
    <row r="201" spans="1:6" x14ac:dyDescent="0.25">
      <c r="A201" s="125">
        <v>141</v>
      </c>
      <c r="B201" s="126" t="str">
        <f>'[1]BI PKM DEMAK 2'!Z331</f>
        <v>Bem</v>
      </c>
      <c r="C201" s="103"/>
      <c r="D201" s="127">
        <v>1</v>
      </c>
      <c r="E201" s="128">
        <v>200000</v>
      </c>
      <c r="F201" s="103"/>
    </row>
    <row r="202" spans="1:6" x14ac:dyDescent="0.25">
      <c r="A202" s="59">
        <v>142</v>
      </c>
      <c r="B202" s="126" t="str">
        <f>'[1]BI PKM DEMAK 2'!Z333</f>
        <v>Gelas</v>
      </c>
      <c r="C202" s="103"/>
      <c r="D202" s="127">
        <v>1</v>
      </c>
      <c r="E202" s="128">
        <v>3000</v>
      </c>
      <c r="F202" s="103"/>
    </row>
    <row r="203" spans="1:6" x14ac:dyDescent="0.25">
      <c r="A203" s="125">
        <v>143</v>
      </c>
      <c r="B203" s="126" t="str">
        <f>'[1]BI PKM DEMAK 2'!Z335</f>
        <v>Korden</v>
      </c>
      <c r="C203" s="103"/>
      <c r="D203" s="127">
        <v>1</v>
      </c>
      <c r="E203" s="128">
        <v>20000</v>
      </c>
      <c r="F203" s="103"/>
    </row>
    <row r="204" spans="1:6" x14ac:dyDescent="0.25">
      <c r="A204" s="59">
        <v>144</v>
      </c>
      <c r="B204" s="126" t="str">
        <f>'[1]BI PKM DEMAK 2'!Z338</f>
        <v>Alat  Ukur  TB</v>
      </c>
      <c r="C204" s="103"/>
      <c r="D204" s="127">
        <v>1</v>
      </c>
      <c r="E204" s="128">
        <v>200000</v>
      </c>
      <c r="F204" s="103"/>
    </row>
    <row r="205" spans="1:6" x14ac:dyDescent="0.25">
      <c r="A205" s="125">
        <v>145</v>
      </c>
      <c r="B205" s="126" t="str">
        <f>'[1]BI PKM DEMAK 2'!Z340</f>
        <v>Timbangan Dacin</v>
      </c>
      <c r="C205" s="103"/>
      <c r="D205" s="127">
        <v>5</v>
      </c>
      <c r="E205" s="128">
        <v>300000</v>
      </c>
      <c r="F205" s="103"/>
    </row>
    <row r="206" spans="1:6" x14ac:dyDescent="0.25">
      <c r="A206" s="59">
        <v>146</v>
      </c>
      <c r="B206" s="126" t="str">
        <f>'[1]BI PKM DEMAK 2'!Z342</f>
        <v>Timbangan Dewasa</v>
      </c>
      <c r="C206" s="103"/>
      <c r="D206" s="127">
        <v>1</v>
      </c>
      <c r="E206" s="128">
        <v>100000</v>
      </c>
      <c r="F206" s="103"/>
    </row>
    <row r="207" spans="1:6" x14ac:dyDescent="0.25">
      <c r="A207" s="125">
        <v>147</v>
      </c>
      <c r="B207" s="126" t="str">
        <f>'[1]BI PKM DEMAK 2'!Z343</f>
        <v>Termos Karier</v>
      </c>
      <c r="C207" s="103"/>
      <c r="D207" s="127">
        <v>4</v>
      </c>
      <c r="E207" s="128">
        <v>100000</v>
      </c>
      <c r="F207" s="103"/>
    </row>
    <row r="208" spans="1:6" x14ac:dyDescent="0.25">
      <c r="A208" s="59">
        <v>148</v>
      </c>
      <c r="B208" s="126" t="str">
        <f>'[1]BI PKM DEMAK 2'!Z347</f>
        <v>Bak instrument besar tertutup</v>
      </c>
      <c r="C208" s="103"/>
      <c r="D208" s="127">
        <v>1</v>
      </c>
      <c r="E208" s="128">
        <v>250000</v>
      </c>
      <c r="F208" s="103"/>
    </row>
    <row r="209" spans="1:18" x14ac:dyDescent="0.25">
      <c r="A209" s="125">
        <v>149</v>
      </c>
      <c r="B209" s="126" t="str">
        <f>'[1]BI PKM DEMAK 2'!Z348</f>
        <v>Waskom Stainless</v>
      </c>
      <c r="C209" s="103"/>
      <c r="D209" s="127">
        <v>1</v>
      </c>
      <c r="E209" s="128">
        <v>120000</v>
      </c>
      <c r="F209" s="103"/>
    </row>
    <row r="210" spans="1:18" x14ac:dyDescent="0.25">
      <c r="A210" s="59">
        <v>150</v>
      </c>
      <c r="B210" s="126" t="str">
        <f>'[1]BI PKM DEMAK 2'!Z361</f>
        <v xml:space="preserve">Timbangan bayi </v>
      </c>
      <c r="C210" s="103"/>
      <c r="D210" s="127">
        <v>2</v>
      </c>
      <c r="E210" s="128">
        <v>200000</v>
      </c>
      <c r="F210" s="103"/>
    </row>
    <row r="211" spans="1:18" x14ac:dyDescent="0.25">
      <c r="A211" s="125">
        <v>151</v>
      </c>
      <c r="B211" s="126" t="str">
        <f>'[1]BI PKM DEMAK 2'!Z362</f>
        <v>Timbangan Dewasa</v>
      </c>
      <c r="C211" s="103"/>
      <c r="D211" s="127">
        <v>3</v>
      </c>
      <c r="E211" s="128">
        <v>240000</v>
      </c>
      <c r="F211" s="103"/>
    </row>
    <row r="212" spans="1:18" x14ac:dyDescent="0.25">
      <c r="A212" s="59">
        <v>152</v>
      </c>
      <c r="B212" s="126" t="str">
        <f>'[1]BI PKM DEMAK 2'!Z363</f>
        <v>Alat ukur tinggi badan</v>
      </c>
      <c r="C212" s="103"/>
      <c r="D212" s="127">
        <v>3</v>
      </c>
      <c r="E212" s="128">
        <v>75000</v>
      </c>
      <c r="F212" s="103"/>
    </row>
    <row r="213" spans="1:18" x14ac:dyDescent="0.25">
      <c r="A213" s="125">
        <v>153</v>
      </c>
      <c r="B213" s="126" t="str">
        <f>'[1]BI PKM DEMAK 2'!Z372</f>
        <v>Termometer digital</v>
      </c>
      <c r="C213" s="103"/>
      <c r="D213" s="127">
        <v>7</v>
      </c>
      <c r="E213" s="128">
        <v>350000</v>
      </c>
      <c r="F213" s="103"/>
    </row>
    <row r="214" spans="1:18" x14ac:dyDescent="0.25">
      <c r="A214" s="59">
        <v>154</v>
      </c>
      <c r="B214" s="126" t="str">
        <f>'[1]BI PKM DEMAK 2'!Z386</f>
        <v>Snelen tes huruf</v>
      </c>
      <c r="C214" s="103"/>
      <c r="D214" s="127">
        <v>8</v>
      </c>
      <c r="E214" s="128">
        <v>1100000</v>
      </c>
      <c r="F214" s="103"/>
    </row>
    <row r="215" spans="1:18" x14ac:dyDescent="0.25">
      <c r="A215" s="125">
        <v>155</v>
      </c>
      <c r="B215" s="126" t="str">
        <f>'[1]BI PKM DEMAK 2'!Z387</f>
        <v>Pengukur Tinggi Badan</v>
      </c>
      <c r="C215" s="103"/>
      <c r="D215" s="127">
        <v>11</v>
      </c>
      <c r="E215" s="128">
        <v>160000</v>
      </c>
      <c r="F215" s="103"/>
    </row>
    <row r="216" spans="1:18" ht="15.75" thickBot="1" x14ac:dyDescent="0.3">
      <c r="A216" s="59">
        <v>156</v>
      </c>
      <c r="B216" s="129" t="str">
        <f>'[1]BI PKM DEMAK 2'!Z389</f>
        <v>Stetoskop</v>
      </c>
      <c r="C216" s="130"/>
      <c r="D216" s="131">
        <v>3</v>
      </c>
      <c r="E216" s="132">
        <v>750000</v>
      </c>
      <c r="F216" s="130"/>
    </row>
    <row r="217" spans="1:18" ht="15.75" thickBot="1" x14ac:dyDescent="0.3">
      <c r="A217" s="137"/>
      <c r="B217" s="133" t="s">
        <v>61</v>
      </c>
      <c r="C217" s="135"/>
      <c r="D217" s="95">
        <f>SUM(D218:D218)</f>
        <v>1</v>
      </c>
      <c r="E217" s="79">
        <f>SUM(E218:E218)</f>
        <v>50000</v>
      </c>
      <c r="F217" s="135"/>
    </row>
    <row r="218" spans="1:18" ht="15.75" thickBot="1" x14ac:dyDescent="0.3">
      <c r="A218" s="136">
        <v>161</v>
      </c>
      <c r="B218" s="126" t="str">
        <f>'[1]BI PKM DEMAK 2'!Z401</f>
        <v>Lampu Speritus</v>
      </c>
      <c r="C218" s="103"/>
      <c r="D218" s="127">
        <f>'[1]BI PKM DEMAK 2'!X401</f>
        <v>1</v>
      </c>
      <c r="E218" s="128">
        <f>'[1]BI PKM DEMAK 2'!W401</f>
        <v>50000</v>
      </c>
      <c r="F218" s="103"/>
    </row>
    <row r="219" spans="1:18" ht="15.75" thickBot="1" x14ac:dyDescent="0.3">
      <c r="A219" s="135"/>
      <c r="B219" s="134" t="s">
        <v>73</v>
      </c>
      <c r="C219" s="134"/>
      <c r="D219" s="138">
        <f>D217+D174+D97</f>
        <v>238</v>
      </c>
      <c r="E219" s="139">
        <f>E217+E174+E97</f>
        <v>26109160</v>
      </c>
      <c r="F219" s="135"/>
    </row>
    <row r="220" spans="1:18" x14ac:dyDescent="0.25">
      <c r="A220" s="140"/>
      <c r="B220" s="140"/>
      <c r="C220" s="140"/>
      <c r="D220" s="140"/>
      <c r="E220" s="140"/>
      <c r="F220" s="140"/>
    </row>
    <row r="221" spans="1:18" x14ac:dyDescent="0.25">
      <c r="A221" s="140"/>
      <c r="B221" s="140"/>
      <c r="C221" s="140"/>
      <c r="D221" s="140"/>
      <c r="E221" s="140"/>
      <c r="F221" s="140"/>
    </row>
    <row r="222" spans="1:18" x14ac:dyDescent="0.25">
      <c r="A222" s="107" t="s">
        <v>76</v>
      </c>
      <c r="B222" s="140"/>
      <c r="C222" s="140"/>
      <c r="D222" s="140"/>
      <c r="E222" s="140"/>
      <c r="F222" s="140"/>
    </row>
    <row r="223" spans="1:18" x14ac:dyDescent="0.25">
      <c r="A223" s="107"/>
      <c r="B223" s="141" t="s">
        <v>77</v>
      </c>
      <c r="C223" s="141"/>
      <c r="D223" s="141"/>
      <c r="E223" s="141"/>
      <c r="F223" s="141"/>
      <c r="G223" s="142"/>
      <c r="H223" s="142"/>
      <c r="I223" s="102"/>
      <c r="J223" s="142"/>
      <c r="K223" s="142"/>
      <c r="L223" s="142"/>
      <c r="M223" s="142"/>
      <c r="N223" s="142"/>
      <c r="O223" s="142"/>
      <c r="P223" s="142"/>
      <c r="Q223" s="142"/>
      <c r="R223" s="142"/>
    </row>
    <row r="224" spans="1:18" ht="15" customHeight="1" x14ac:dyDescent="0.25">
      <c r="A224" s="107"/>
      <c r="B224" s="1277" t="s">
        <v>78</v>
      </c>
      <c r="C224" s="1277"/>
      <c r="D224" s="1277"/>
      <c r="E224" s="1277"/>
      <c r="F224" s="1277"/>
      <c r="G224" s="143"/>
      <c r="H224" s="143"/>
      <c r="I224" s="143"/>
      <c r="J224" s="143"/>
      <c r="K224" s="143"/>
      <c r="L224" s="143"/>
      <c r="M224" s="143"/>
      <c r="N224" s="143"/>
      <c r="O224" s="143"/>
      <c r="P224" s="143"/>
      <c r="Q224" s="143"/>
      <c r="R224" s="143"/>
    </row>
    <row r="225" spans="1:18" ht="15" customHeight="1" x14ac:dyDescent="0.25">
      <c r="A225" s="107"/>
      <c r="B225" s="1277"/>
      <c r="C225" s="1277"/>
      <c r="D225" s="1277"/>
      <c r="E225" s="1277"/>
      <c r="F225" s="1277"/>
      <c r="G225" s="143"/>
      <c r="H225" s="143"/>
      <c r="I225" s="143"/>
      <c r="J225" s="143"/>
      <c r="K225" s="143"/>
      <c r="L225" s="143"/>
      <c r="M225" s="143"/>
      <c r="N225" s="143"/>
      <c r="O225" s="143"/>
      <c r="P225" s="143"/>
      <c r="Q225" s="143"/>
      <c r="R225" s="143"/>
    </row>
    <row r="226" spans="1:18" x14ac:dyDescent="0.25">
      <c r="A226" s="107"/>
      <c r="B226" s="144" t="s">
        <v>79</v>
      </c>
      <c r="C226" s="145"/>
      <c r="D226" s="145"/>
      <c r="E226" s="145"/>
      <c r="F226" s="145"/>
      <c r="G226" s="146"/>
      <c r="H226" s="146"/>
      <c r="I226" s="146"/>
      <c r="J226" s="146"/>
      <c r="K226" s="146"/>
      <c r="L226" s="146"/>
      <c r="M226" s="146"/>
      <c r="N226" s="146"/>
      <c r="O226" s="146"/>
      <c r="P226" s="146"/>
      <c r="Q226" s="146"/>
      <c r="R226" s="146"/>
    </row>
    <row r="227" spans="1:18" x14ac:dyDescent="0.25">
      <c r="A227" s="107"/>
      <c r="B227" s="147" t="s">
        <v>80</v>
      </c>
      <c r="C227" s="145"/>
      <c r="D227" s="145"/>
      <c r="E227" s="145"/>
      <c r="F227" s="145"/>
      <c r="G227" s="146"/>
      <c r="H227" s="146"/>
      <c r="I227" s="146"/>
      <c r="J227" s="146"/>
      <c r="K227" s="146"/>
      <c r="L227" s="146"/>
      <c r="M227" s="146"/>
      <c r="N227" s="146"/>
      <c r="O227" s="146"/>
      <c r="P227" s="146"/>
      <c r="Q227" s="146"/>
      <c r="R227" s="146"/>
    </row>
    <row r="228" spans="1:18" ht="15" customHeight="1" x14ac:dyDescent="0.25">
      <c r="A228" s="107"/>
      <c r="B228" s="148" t="s">
        <v>81</v>
      </c>
      <c r="C228" s="148"/>
      <c r="D228" s="148"/>
      <c r="E228" s="148"/>
      <c r="F228" s="148"/>
      <c r="G228" s="149"/>
      <c r="H228" s="149"/>
      <c r="I228" s="149"/>
      <c r="J228" s="149"/>
      <c r="K228" s="149"/>
      <c r="L228" s="149"/>
      <c r="M228" s="149"/>
      <c r="N228" s="149"/>
      <c r="O228" s="149"/>
      <c r="P228" s="149"/>
      <c r="Q228" s="149"/>
      <c r="R228" s="149"/>
    </row>
    <row r="229" spans="1:18" x14ac:dyDescent="0.25">
      <c r="A229" s="107"/>
      <c r="B229" s="147" t="s">
        <v>82</v>
      </c>
      <c r="C229" s="145"/>
      <c r="D229" s="145"/>
      <c r="E229" s="145"/>
      <c r="F229" s="145"/>
      <c r="G229" s="146"/>
      <c r="H229" s="146"/>
      <c r="I229" s="146"/>
      <c r="J229" s="146"/>
      <c r="K229" s="146"/>
      <c r="L229" s="146"/>
      <c r="M229" s="146"/>
      <c r="N229" s="146"/>
      <c r="O229" s="146"/>
      <c r="P229" s="146"/>
      <c r="Q229" s="146"/>
      <c r="R229" s="146"/>
    </row>
    <row r="230" spans="1:18" x14ac:dyDescent="0.25">
      <c r="A230" s="107"/>
      <c r="B230" s="147" t="s">
        <v>80</v>
      </c>
      <c r="C230" s="145"/>
      <c r="D230" s="145"/>
      <c r="E230" s="145"/>
      <c r="F230" s="145"/>
      <c r="G230" s="146"/>
      <c r="H230" s="146"/>
      <c r="I230" s="146"/>
      <c r="J230" s="146"/>
      <c r="K230" s="146"/>
      <c r="L230" s="146"/>
      <c r="M230" s="146"/>
      <c r="N230" s="146"/>
      <c r="O230" s="146"/>
      <c r="P230" s="146"/>
      <c r="Q230" s="146"/>
      <c r="R230" s="146"/>
    </row>
    <row r="231" spans="1:18" ht="40.5" customHeight="1" x14ac:dyDescent="0.25">
      <c r="A231" s="107"/>
      <c r="B231" s="1278" t="s">
        <v>83</v>
      </c>
      <c r="C231" s="1278"/>
      <c r="D231" s="1278"/>
      <c r="E231" s="1278"/>
      <c r="F231" s="1278"/>
      <c r="G231" s="151"/>
      <c r="H231" s="151"/>
      <c r="I231" s="151"/>
      <c r="J231" s="151"/>
      <c r="K231" s="151"/>
      <c r="L231" s="151"/>
      <c r="M231" s="151"/>
      <c r="N231" s="151"/>
      <c r="O231" s="151"/>
      <c r="P231" s="151"/>
      <c r="Q231" s="151"/>
      <c r="R231" s="151"/>
    </row>
    <row r="232" spans="1:18" x14ac:dyDescent="0.25">
      <c r="A232" s="107"/>
      <c r="B232" s="150"/>
      <c r="C232" s="150"/>
      <c r="D232" s="150"/>
      <c r="E232" s="150"/>
      <c r="F232" s="150"/>
      <c r="G232" s="151"/>
      <c r="H232" s="151"/>
      <c r="I232" s="151"/>
      <c r="J232" s="151"/>
      <c r="K232" s="151"/>
      <c r="L232" s="151"/>
      <c r="M232" s="151"/>
      <c r="N232" s="151"/>
      <c r="O232" s="151"/>
      <c r="P232" s="151"/>
      <c r="Q232" s="151"/>
      <c r="R232" s="151"/>
    </row>
    <row r="233" spans="1:18" x14ac:dyDescent="0.25">
      <c r="A233" s="107"/>
      <c r="B233" s="147" t="s">
        <v>84</v>
      </c>
      <c r="C233" s="152">
        <v>1325175986</v>
      </c>
      <c r="D233" s="145"/>
      <c r="E233" s="145"/>
      <c r="F233" s="145"/>
      <c r="G233" s="146"/>
      <c r="H233" s="153"/>
      <c r="I233" s="146"/>
      <c r="J233" s="146"/>
      <c r="K233" s="146"/>
      <c r="L233" s="146"/>
      <c r="M233" s="146"/>
      <c r="N233" s="146"/>
      <c r="O233" s="146"/>
      <c r="P233" s="146"/>
      <c r="Q233" s="146"/>
      <c r="R233" s="146"/>
    </row>
    <row r="234" spans="1:18" x14ac:dyDescent="0.25">
      <c r="A234" s="107"/>
      <c r="B234" s="147" t="s">
        <v>85</v>
      </c>
      <c r="C234" s="152">
        <v>1953061949.91064</v>
      </c>
      <c r="D234" s="145"/>
      <c r="E234" s="145"/>
      <c r="F234" s="145"/>
      <c r="G234" s="146"/>
      <c r="H234" s="146"/>
      <c r="I234" s="146"/>
      <c r="J234" s="146"/>
      <c r="K234" s="146"/>
      <c r="L234" s="146"/>
      <c r="M234" s="146"/>
      <c r="N234" s="146"/>
      <c r="O234" s="146"/>
      <c r="P234" s="146"/>
      <c r="Q234" s="146"/>
      <c r="R234" s="146"/>
    </row>
    <row r="235" spans="1:18" ht="15" customHeight="1" x14ac:dyDescent="0.25">
      <c r="A235" s="107"/>
      <c r="B235" s="147" t="s">
        <v>86</v>
      </c>
      <c r="C235" s="152">
        <v>800000</v>
      </c>
      <c r="D235" s="145"/>
      <c r="E235" s="1170"/>
      <c r="F235" s="145"/>
      <c r="G235" s="146"/>
      <c r="H235" s="146"/>
      <c r="I235" s="146"/>
      <c r="J235" s="146"/>
      <c r="K235" s="146"/>
      <c r="L235" s="146"/>
      <c r="M235" s="146"/>
      <c r="N235" s="146"/>
      <c r="O235" s="146"/>
      <c r="P235" s="146"/>
      <c r="Q235" s="146"/>
      <c r="R235" s="146"/>
    </row>
    <row r="236" spans="1:18" x14ac:dyDescent="0.25">
      <c r="A236" s="107"/>
      <c r="B236" s="154" t="s">
        <v>87</v>
      </c>
      <c r="C236" s="155">
        <f>SUM(C233:C235)</f>
        <v>3279037935.9106398</v>
      </c>
      <c r="D236" s="145"/>
      <c r="E236" s="145"/>
      <c r="F236" s="145"/>
      <c r="G236" s="146"/>
      <c r="H236" s="146"/>
      <c r="I236" s="146"/>
      <c r="J236" s="146"/>
      <c r="K236" s="146"/>
      <c r="L236" s="146"/>
      <c r="M236" s="146"/>
      <c r="N236" s="146"/>
      <c r="O236" s="146"/>
      <c r="P236" s="146"/>
      <c r="Q236" s="146"/>
      <c r="R236" s="146"/>
    </row>
    <row r="237" spans="1:18" x14ac:dyDescent="0.25">
      <c r="A237" s="107"/>
      <c r="B237" s="156"/>
      <c r="C237" s="145"/>
      <c r="D237" s="145"/>
      <c r="E237" s="145"/>
      <c r="F237" s="145"/>
      <c r="G237" s="146"/>
      <c r="H237" s="146"/>
      <c r="I237" s="146"/>
      <c r="J237" s="146"/>
      <c r="K237" s="146"/>
      <c r="L237" s="146"/>
      <c r="M237" s="146"/>
      <c r="N237" s="146"/>
      <c r="O237" s="146"/>
      <c r="P237" s="146"/>
      <c r="Q237" s="146"/>
      <c r="R237" s="146"/>
    </row>
    <row r="238" spans="1:18" ht="42" customHeight="1" x14ac:dyDescent="0.25">
      <c r="A238" s="107"/>
      <c r="B238" s="1278" t="s">
        <v>88</v>
      </c>
      <c r="C238" s="1278"/>
      <c r="D238" s="1278"/>
      <c r="E238" s="1278"/>
      <c r="F238" s="1278"/>
      <c r="G238" s="151"/>
      <c r="H238" s="151"/>
      <c r="I238" s="151"/>
      <c r="J238" s="151"/>
      <c r="K238" s="151"/>
      <c r="L238" s="151"/>
      <c r="M238" s="151"/>
      <c r="N238" s="151"/>
      <c r="O238" s="151"/>
      <c r="P238" s="151"/>
      <c r="Q238" s="151"/>
      <c r="R238" s="151"/>
    </row>
    <row r="239" spans="1:18" x14ac:dyDescent="0.25">
      <c r="A239" s="107"/>
      <c r="B239" s="150"/>
      <c r="C239" s="150"/>
      <c r="D239" s="150"/>
      <c r="E239" s="150"/>
      <c r="F239" s="150"/>
      <c r="G239" s="151"/>
      <c r="H239" s="151"/>
      <c r="I239" s="151"/>
      <c r="J239" s="151"/>
      <c r="K239" s="151"/>
      <c r="L239" s="151"/>
      <c r="M239" s="151"/>
      <c r="N239" s="151"/>
      <c r="O239" s="151"/>
      <c r="P239" s="151"/>
      <c r="Q239" s="151"/>
      <c r="R239" s="151"/>
    </row>
    <row r="240" spans="1:18" x14ac:dyDescent="0.25">
      <c r="A240" s="107"/>
      <c r="B240" s="147" t="s">
        <v>84</v>
      </c>
      <c r="C240" s="152">
        <v>240482500</v>
      </c>
      <c r="D240" s="145"/>
      <c r="E240" s="145"/>
      <c r="F240" s="145"/>
      <c r="G240" s="146"/>
      <c r="H240" s="153"/>
      <c r="I240" s="146"/>
      <c r="J240" s="146"/>
      <c r="K240" s="146"/>
      <c r="L240" s="146"/>
      <c r="M240" s="146"/>
      <c r="N240" s="146"/>
      <c r="O240" s="146"/>
      <c r="P240" s="146"/>
      <c r="Q240" s="146"/>
      <c r="R240" s="146"/>
    </row>
    <row r="241" spans="1:18" x14ac:dyDescent="0.25">
      <c r="A241" s="107"/>
      <c r="B241" s="147" t="s">
        <v>85</v>
      </c>
      <c r="C241" s="152">
        <v>0</v>
      </c>
      <c r="D241" s="145"/>
      <c r="E241" s="145"/>
      <c r="F241" s="145"/>
      <c r="G241" s="146"/>
      <c r="H241" s="146"/>
      <c r="I241" s="146"/>
      <c r="J241" s="146"/>
      <c r="K241" s="146"/>
      <c r="L241" s="146"/>
      <c r="M241" s="146"/>
      <c r="N241" s="146"/>
      <c r="O241" s="146"/>
      <c r="P241" s="146"/>
      <c r="Q241" s="146"/>
      <c r="R241" s="146"/>
    </row>
    <row r="242" spans="1:18" x14ac:dyDescent="0.25">
      <c r="A242" s="107"/>
      <c r="B242" s="147" t="s">
        <v>86</v>
      </c>
      <c r="C242" s="152">
        <v>7267500</v>
      </c>
      <c r="D242" s="145"/>
      <c r="E242" s="145"/>
      <c r="F242" s="145"/>
      <c r="G242" s="146"/>
      <c r="H242" s="146"/>
      <c r="I242" s="146"/>
      <c r="J242" s="146"/>
      <c r="K242" s="146"/>
      <c r="L242" s="146"/>
      <c r="M242" s="146"/>
      <c r="N242" s="146"/>
      <c r="O242" s="146"/>
      <c r="P242" s="146"/>
      <c r="Q242" s="146"/>
      <c r="R242" s="146"/>
    </row>
    <row r="243" spans="1:18" x14ac:dyDescent="0.25">
      <c r="A243" s="107"/>
      <c r="B243" s="154" t="s">
        <v>87</v>
      </c>
      <c r="C243" s="155">
        <f>SUM(C240:C242)</f>
        <v>247750000</v>
      </c>
      <c r="D243" s="145"/>
      <c r="E243" s="145"/>
      <c r="F243" s="145"/>
      <c r="G243" s="146"/>
      <c r="H243" s="146"/>
      <c r="I243" s="146"/>
      <c r="J243" s="146"/>
      <c r="K243" s="146"/>
      <c r="L243" s="146"/>
      <c r="M243" s="146"/>
      <c r="N243" s="146"/>
      <c r="O243" s="146"/>
      <c r="P243" s="146"/>
      <c r="Q243" s="146"/>
      <c r="R243" s="146"/>
    </row>
    <row r="244" spans="1:18" x14ac:dyDescent="0.25">
      <c r="A244" s="107"/>
      <c r="B244" s="156"/>
      <c r="C244" s="145"/>
      <c r="D244" s="145"/>
      <c r="E244" s="145"/>
      <c r="F244" s="145"/>
      <c r="G244" s="146"/>
      <c r="H244" s="146"/>
      <c r="I244" s="146"/>
      <c r="J244" s="146"/>
      <c r="K244" s="146"/>
      <c r="L244" s="146"/>
      <c r="M244" s="146"/>
      <c r="N244" s="146"/>
      <c r="O244" s="146"/>
      <c r="P244" s="146"/>
      <c r="Q244" s="146"/>
      <c r="R244" s="146"/>
    </row>
    <row r="245" spans="1:18" x14ac:dyDescent="0.25">
      <c r="A245" s="107"/>
      <c r="B245" s="156"/>
      <c r="C245" s="145"/>
      <c r="D245" s="145"/>
      <c r="E245" s="145"/>
      <c r="F245" s="145"/>
      <c r="G245" s="146"/>
      <c r="H245" s="146"/>
      <c r="I245" s="146"/>
      <c r="J245" s="146"/>
      <c r="K245" s="146"/>
      <c r="L245" s="146"/>
      <c r="M245" s="146"/>
      <c r="N245" s="146"/>
      <c r="O245" s="146"/>
      <c r="P245" s="146"/>
      <c r="Q245" s="146"/>
      <c r="R245" s="146"/>
    </row>
    <row r="246" spans="1:18" x14ac:dyDescent="0.25">
      <c r="A246" s="107"/>
      <c r="B246" s="156"/>
      <c r="C246" s="145"/>
      <c r="D246" s="145"/>
      <c r="E246" s="145"/>
      <c r="F246" s="145"/>
      <c r="G246" s="146"/>
      <c r="H246" s="146"/>
      <c r="I246" s="146"/>
      <c r="J246" s="146"/>
      <c r="K246" s="146"/>
      <c r="L246" s="146"/>
      <c r="M246" s="146"/>
      <c r="N246" s="146"/>
      <c r="O246" s="146"/>
      <c r="P246" s="146"/>
      <c r="Q246" s="146"/>
      <c r="R246" s="146"/>
    </row>
    <row r="247" spans="1:18" ht="42" customHeight="1" x14ac:dyDescent="0.25">
      <c r="A247" s="107"/>
      <c r="B247" s="156" t="s">
        <v>89</v>
      </c>
      <c r="C247" s="1185" t="s">
        <v>90</v>
      </c>
      <c r="D247" s="1279" t="s">
        <v>91</v>
      </c>
      <c r="E247" s="1279"/>
      <c r="F247" s="145"/>
      <c r="G247" s="146"/>
      <c r="H247" s="146"/>
      <c r="I247" s="146"/>
      <c r="J247" s="146"/>
      <c r="K247" s="146"/>
      <c r="L247" s="146"/>
      <c r="M247" s="146"/>
      <c r="N247" s="146"/>
      <c r="O247" s="146"/>
      <c r="P247" s="146"/>
      <c r="Q247" s="146"/>
      <c r="R247" s="146"/>
    </row>
    <row r="248" spans="1:18" x14ac:dyDescent="0.25">
      <c r="A248" s="107"/>
      <c r="B248" s="140" t="s">
        <v>92</v>
      </c>
      <c r="D248" s="108"/>
      <c r="E248" s="108"/>
      <c r="F248" s="108"/>
      <c r="G248" s="1"/>
      <c r="H248" s="1"/>
      <c r="I248" s="1"/>
      <c r="J248" s="1"/>
      <c r="K248" s="1"/>
      <c r="L248" s="1"/>
      <c r="M248" s="1"/>
      <c r="N248" s="1"/>
      <c r="O248" s="1"/>
      <c r="P248" s="1"/>
    </row>
    <row r="249" spans="1:18" x14ac:dyDescent="0.25">
      <c r="A249" s="107"/>
      <c r="B249" s="157" t="s">
        <v>94</v>
      </c>
      <c r="C249" s="140" t="s">
        <v>92</v>
      </c>
      <c r="D249" s="108" t="s">
        <v>93</v>
      </c>
      <c r="E249" s="140"/>
      <c r="F249" s="108"/>
      <c r="G249" s="1"/>
      <c r="H249" s="1"/>
      <c r="I249" s="1"/>
      <c r="J249" s="1"/>
      <c r="K249" s="1"/>
      <c r="L249" s="1"/>
      <c r="M249" s="1"/>
      <c r="N249" s="1"/>
      <c r="O249" s="1"/>
      <c r="P249" s="1"/>
    </row>
    <row r="250" spans="1:18" x14ac:dyDescent="0.25">
      <c r="A250" s="107"/>
      <c r="B250" s="140" t="s">
        <v>95</v>
      </c>
      <c r="D250" s="108"/>
      <c r="E250" s="140"/>
      <c r="F250" s="108"/>
      <c r="G250" s="1"/>
      <c r="H250" s="1"/>
      <c r="I250" s="1"/>
      <c r="J250" s="1"/>
      <c r="K250" s="1"/>
      <c r="L250" s="1"/>
      <c r="M250" s="1"/>
      <c r="N250" s="1"/>
      <c r="O250" s="1"/>
      <c r="P250" s="1"/>
    </row>
    <row r="251" spans="1:18" x14ac:dyDescent="0.25">
      <c r="A251" s="107"/>
      <c r="B251" s="140"/>
      <c r="D251" s="108"/>
      <c r="E251" s="140"/>
      <c r="F251" s="108"/>
      <c r="G251" s="1"/>
      <c r="H251" s="1"/>
      <c r="I251" s="1"/>
      <c r="J251" s="1"/>
      <c r="K251" s="1"/>
      <c r="L251" s="1"/>
      <c r="M251" s="1"/>
      <c r="N251" s="1"/>
      <c r="O251" s="1"/>
      <c r="P251" s="1"/>
    </row>
    <row r="252" spans="1:18" x14ac:dyDescent="0.25">
      <c r="A252" s="107"/>
      <c r="B252" s="140" t="s">
        <v>96</v>
      </c>
      <c r="D252" s="140"/>
      <c r="E252" s="140"/>
      <c r="F252" s="108"/>
      <c r="G252" s="1"/>
      <c r="H252" s="1"/>
      <c r="I252" s="1"/>
      <c r="J252" s="1"/>
      <c r="K252" s="1"/>
      <c r="L252" s="1"/>
      <c r="M252" s="1"/>
      <c r="N252" s="1"/>
      <c r="O252" s="1"/>
      <c r="P252" s="1"/>
    </row>
    <row r="253" spans="1:18" x14ac:dyDescent="0.25">
      <c r="A253" s="107"/>
      <c r="B253" s="158" t="s">
        <v>97</v>
      </c>
      <c r="C253" s="140" t="s">
        <v>96</v>
      </c>
      <c r="D253" s="140"/>
      <c r="E253" s="108" t="s">
        <v>93</v>
      </c>
      <c r="F253" s="108"/>
      <c r="G253" s="1"/>
      <c r="H253" s="1"/>
      <c r="I253" s="1"/>
      <c r="J253" s="1"/>
      <c r="K253" s="1"/>
      <c r="L253" s="1"/>
      <c r="M253" s="1"/>
      <c r="N253" s="1"/>
      <c r="O253" s="1"/>
      <c r="P253" s="1"/>
    </row>
    <row r="254" spans="1:18" x14ac:dyDescent="0.25">
      <c r="A254" s="107"/>
      <c r="B254" s="140" t="s">
        <v>98</v>
      </c>
      <c r="D254" s="158"/>
      <c r="E254" s="140"/>
      <c r="F254" s="108"/>
      <c r="G254" s="1"/>
      <c r="H254" s="1"/>
      <c r="I254" s="1"/>
      <c r="J254" s="1"/>
      <c r="K254" s="1"/>
      <c r="L254" s="1"/>
      <c r="M254" s="1"/>
      <c r="N254" s="1"/>
      <c r="O254" s="1"/>
      <c r="P254" s="1"/>
    </row>
    <row r="255" spans="1:18" x14ac:dyDescent="0.25">
      <c r="A255" s="107"/>
      <c r="B255" s="140"/>
      <c r="D255" s="158"/>
      <c r="E255" s="140"/>
      <c r="F255" s="108"/>
      <c r="G255" s="1"/>
      <c r="H255" s="1"/>
      <c r="I255" s="1"/>
      <c r="J255" s="1"/>
      <c r="K255" s="1"/>
      <c r="L255" s="1"/>
      <c r="M255" s="1"/>
      <c r="N255" s="1"/>
      <c r="O255" s="1"/>
      <c r="P255" s="1"/>
    </row>
    <row r="256" spans="1:18" x14ac:dyDescent="0.25">
      <c r="A256" s="107"/>
      <c r="B256" s="140" t="s">
        <v>99</v>
      </c>
      <c r="D256" s="140"/>
      <c r="E256" s="140"/>
      <c r="F256" s="108"/>
      <c r="G256" s="1"/>
      <c r="H256" s="1"/>
      <c r="I256" s="1"/>
      <c r="J256" s="1"/>
      <c r="K256" s="1"/>
      <c r="L256" s="1"/>
      <c r="M256" s="1"/>
      <c r="N256" s="1"/>
      <c r="O256" s="1"/>
      <c r="P256" s="1"/>
    </row>
    <row r="257" spans="1:16" x14ac:dyDescent="0.25">
      <c r="A257" s="107"/>
      <c r="B257" s="159" t="s">
        <v>100</v>
      </c>
      <c r="C257" s="140" t="s">
        <v>99</v>
      </c>
      <c r="D257" s="108" t="s">
        <v>93</v>
      </c>
      <c r="E257" s="140"/>
      <c r="F257" s="108"/>
      <c r="G257" s="1"/>
      <c r="H257" s="1"/>
      <c r="I257" s="1"/>
      <c r="J257" s="1"/>
      <c r="K257" s="1"/>
      <c r="L257" s="1"/>
      <c r="M257" s="1"/>
      <c r="N257" s="1"/>
      <c r="O257" s="1"/>
      <c r="P257" s="1"/>
    </row>
    <row r="258" spans="1:16" x14ac:dyDescent="0.25">
      <c r="A258" s="140"/>
      <c r="B258" s="140" t="s">
        <v>101</v>
      </c>
      <c r="D258" s="160"/>
      <c r="E258" s="108"/>
      <c r="F258" s="108"/>
      <c r="G258" s="1"/>
      <c r="H258" s="1"/>
      <c r="I258" s="1"/>
      <c r="J258" s="1"/>
      <c r="K258" s="1"/>
      <c r="L258" s="1"/>
      <c r="M258" s="1"/>
      <c r="N258" s="1"/>
      <c r="O258" s="1"/>
      <c r="P258" s="1"/>
    </row>
    <row r="259" spans="1:16" x14ac:dyDescent="0.25">
      <c r="A259" s="140"/>
      <c r="B259" s="140"/>
      <c r="D259" s="140"/>
      <c r="E259" s="140"/>
      <c r="F259" s="140"/>
    </row>
  </sheetData>
  <mergeCells count="5">
    <mergeCell ref="H3:J3"/>
    <mergeCell ref="B224:F225"/>
    <mergeCell ref="B231:F231"/>
    <mergeCell ref="B238:F238"/>
    <mergeCell ref="D247:E247"/>
  </mergeCells>
  <pageMargins left="1.03" right="0.2" top="0.74803149606299202" bottom="2.15" header="0.31496062992126" footer="0.31496062992126"/>
  <pageSetup paperSize="5" scale="8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9:L88"/>
  <sheetViews>
    <sheetView zoomScale="80" zoomScaleNormal="80" workbookViewId="0">
      <selection activeCell="F3" sqref="F3"/>
    </sheetView>
  </sheetViews>
  <sheetFormatPr defaultRowHeight="15" x14ac:dyDescent="0.25"/>
  <cols>
    <col min="1" max="1" width="2.7109375" style="243" customWidth="1"/>
    <col min="2" max="2" width="9.42578125" style="243" customWidth="1"/>
    <col min="3" max="3" width="2" style="305" customWidth="1"/>
    <col min="4" max="4" width="30.42578125" style="243" customWidth="1"/>
    <col min="5" max="6" width="24.7109375" style="243" customWidth="1"/>
    <col min="7" max="7" width="20.7109375" style="243" customWidth="1"/>
    <col min="8" max="8" width="3.7109375" style="243" customWidth="1"/>
    <col min="9" max="9" width="19" style="243" bestFit="1" customWidth="1"/>
    <col min="10" max="11" width="9.140625" style="243"/>
    <col min="12" max="12" width="13.140625" style="243" customWidth="1"/>
    <col min="13" max="256" width="9.140625" style="243"/>
    <col min="257" max="257" width="2.7109375" style="243" customWidth="1"/>
    <col min="258" max="258" width="9.42578125" style="243" customWidth="1"/>
    <col min="259" max="259" width="2" style="243" customWidth="1"/>
    <col min="260" max="260" width="30.42578125" style="243" customWidth="1"/>
    <col min="261" max="262" width="24.7109375" style="243" customWidth="1"/>
    <col min="263" max="263" width="20.7109375" style="243" customWidth="1"/>
    <col min="264" max="264" width="3.7109375" style="243" customWidth="1"/>
    <col min="265" max="265" width="19" style="243" bestFit="1" customWidth="1"/>
    <col min="266" max="267" width="9.140625" style="243"/>
    <col min="268" max="268" width="13.140625" style="243" customWidth="1"/>
    <col min="269" max="512" width="9.140625" style="243"/>
    <col min="513" max="513" width="2.7109375" style="243" customWidth="1"/>
    <col min="514" max="514" width="9.42578125" style="243" customWidth="1"/>
    <col min="515" max="515" width="2" style="243" customWidth="1"/>
    <col min="516" max="516" width="30.42578125" style="243" customWidth="1"/>
    <col min="517" max="518" width="24.7109375" style="243" customWidth="1"/>
    <col min="519" max="519" width="20.7109375" style="243" customWidth="1"/>
    <col min="520" max="520" width="3.7109375" style="243" customWidth="1"/>
    <col min="521" max="521" width="19" style="243" bestFit="1" customWidth="1"/>
    <col min="522" max="523" width="9.140625" style="243"/>
    <col min="524" max="524" width="13.140625" style="243" customWidth="1"/>
    <col min="525" max="768" width="9.140625" style="243"/>
    <col min="769" max="769" width="2.7109375" style="243" customWidth="1"/>
    <col min="770" max="770" width="9.42578125" style="243" customWidth="1"/>
    <col min="771" max="771" width="2" style="243" customWidth="1"/>
    <col min="772" max="772" width="30.42578125" style="243" customWidth="1"/>
    <col min="773" max="774" width="24.7109375" style="243" customWidth="1"/>
    <col min="775" max="775" width="20.7109375" style="243" customWidth="1"/>
    <col min="776" max="776" width="3.7109375" style="243" customWidth="1"/>
    <col min="777" max="777" width="19" style="243" bestFit="1" customWidth="1"/>
    <col min="778" max="779" width="9.140625" style="243"/>
    <col min="780" max="780" width="13.140625" style="243" customWidth="1"/>
    <col min="781" max="1024" width="9.140625" style="243"/>
    <col min="1025" max="1025" width="2.7109375" style="243" customWidth="1"/>
    <col min="1026" max="1026" width="9.42578125" style="243" customWidth="1"/>
    <col min="1027" max="1027" width="2" style="243" customWidth="1"/>
    <col min="1028" max="1028" width="30.42578125" style="243" customWidth="1"/>
    <col min="1029" max="1030" width="24.7109375" style="243" customWidth="1"/>
    <col min="1031" max="1031" width="20.7109375" style="243" customWidth="1"/>
    <col min="1032" max="1032" width="3.7109375" style="243" customWidth="1"/>
    <col min="1033" max="1033" width="19" style="243" bestFit="1" customWidth="1"/>
    <col min="1034" max="1035" width="9.140625" style="243"/>
    <col min="1036" max="1036" width="13.140625" style="243" customWidth="1"/>
    <col min="1037" max="1280" width="9.140625" style="243"/>
    <col min="1281" max="1281" width="2.7109375" style="243" customWidth="1"/>
    <col min="1282" max="1282" width="9.42578125" style="243" customWidth="1"/>
    <col min="1283" max="1283" width="2" style="243" customWidth="1"/>
    <col min="1284" max="1284" width="30.42578125" style="243" customWidth="1"/>
    <col min="1285" max="1286" width="24.7109375" style="243" customWidth="1"/>
    <col min="1287" max="1287" width="20.7109375" style="243" customWidth="1"/>
    <col min="1288" max="1288" width="3.7109375" style="243" customWidth="1"/>
    <col min="1289" max="1289" width="19" style="243" bestFit="1" customWidth="1"/>
    <col min="1290" max="1291" width="9.140625" style="243"/>
    <col min="1292" max="1292" width="13.140625" style="243" customWidth="1"/>
    <col min="1293" max="1536" width="9.140625" style="243"/>
    <col min="1537" max="1537" width="2.7109375" style="243" customWidth="1"/>
    <col min="1538" max="1538" width="9.42578125" style="243" customWidth="1"/>
    <col min="1539" max="1539" width="2" style="243" customWidth="1"/>
    <col min="1540" max="1540" width="30.42578125" style="243" customWidth="1"/>
    <col min="1541" max="1542" width="24.7109375" style="243" customWidth="1"/>
    <col min="1543" max="1543" width="20.7109375" style="243" customWidth="1"/>
    <col min="1544" max="1544" width="3.7109375" style="243" customWidth="1"/>
    <col min="1545" max="1545" width="19" style="243" bestFit="1" customWidth="1"/>
    <col min="1546" max="1547" width="9.140625" style="243"/>
    <col min="1548" max="1548" width="13.140625" style="243" customWidth="1"/>
    <col min="1549" max="1792" width="9.140625" style="243"/>
    <col min="1793" max="1793" width="2.7109375" style="243" customWidth="1"/>
    <col min="1794" max="1794" width="9.42578125" style="243" customWidth="1"/>
    <col min="1795" max="1795" width="2" style="243" customWidth="1"/>
    <col min="1796" max="1796" width="30.42578125" style="243" customWidth="1"/>
    <col min="1797" max="1798" width="24.7109375" style="243" customWidth="1"/>
    <col min="1799" max="1799" width="20.7109375" style="243" customWidth="1"/>
    <col min="1800" max="1800" width="3.7109375" style="243" customWidth="1"/>
    <col min="1801" max="1801" width="19" style="243" bestFit="1" customWidth="1"/>
    <col min="1802" max="1803" width="9.140625" style="243"/>
    <col min="1804" max="1804" width="13.140625" style="243" customWidth="1"/>
    <col min="1805" max="2048" width="9.140625" style="243"/>
    <col min="2049" max="2049" width="2.7109375" style="243" customWidth="1"/>
    <col min="2050" max="2050" width="9.42578125" style="243" customWidth="1"/>
    <col min="2051" max="2051" width="2" style="243" customWidth="1"/>
    <col min="2052" max="2052" width="30.42578125" style="243" customWidth="1"/>
    <col min="2053" max="2054" width="24.7109375" style="243" customWidth="1"/>
    <col min="2055" max="2055" width="20.7109375" style="243" customWidth="1"/>
    <col min="2056" max="2056" width="3.7109375" style="243" customWidth="1"/>
    <col min="2057" max="2057" width="19" style="243" bestFit="1" customWidth="1"/>
    <col min="2058" max="2059" width="9.140625" style="243"/>
    <col min="2060" max="2060" width="13.140625" style="243" customWidth="1"/>
    <col min="2061" max="2304" width="9.140625" style="243"/>
    <col min="2305" max="2305" width="2.7109375" style="243" customWidth="1"/>
    <col min="2306" max="2306" width="9.42578125" style="243" customWidth="1"/>
    <col min="2307" max="2307" width="2" style="243" customWidth="1"/>
    <col min="2308" max="2308" width="30.42578125" style="243" customWidth="1"/>
    <col min="2309" max="2310" width="24.7109375" style="243" customWidth="1"/>
    <col min="2311" max="2311" width="20.7109375" style="243" customWidth="1"/>
    <col min="2312" max="2312" width="3.7109375" style="243" customWidth="1"/>
    <col min="2313" max="2313" width="19" style="243" bestFit="1" customWidth="1"/>
    <col min="2314" max="2315" width="9.140625" style="243"/>
    <col min="2316" max="2316" width="13.140625" style="243" customWidth="1"/>
    <col min="2317" max="2560" width="9.140625" style="243"/>
    <col min="2561" max="2561" width="2.7109375" style="243" customWidth="1"/>
    <col min="2562" max="2562" width="9.42578125" style="243" customWidth="1"/>
    <col min="2563" max="2563" width="2" style="243" customWidth="1"/>
    <col min="2564" max="2564" width="30.42578125" style="243" customWidth="1"/>
    <col min="2565" max="2566" width="24.7109375" style="243" customWidth="1"/>
    <col min="2567" max="2567" width="20.7109375" style="243" customWidth="1"/>
    <col min="2568" max="2568" width="3.7109375" style="243" customWidth="1"/>
    <col min="2569" max="2569" width="19" style="243" bestFit="1" customWidth="1"/>
    <col min="2570" max="2571" width="9.140625" style="243"/>
    <col min="2572" max="2572" width="13.140625" style="243" customWidth="1"/>
    <col min="2573" max="2816" width="9.140625" style="243"/>
    <col min="2817" max="2817" width="2.7109375" style="243" customWidth="1"/>
    <col min="2818" max="2818" width="9.42578125" style="243" customWidth="1"/>
    <col min="2819" max="2819" width="2" style="243" customWidth="1"/>
    <col min="2820" max="2820" width="30.42578125" style="243" customWidth="1"/>
    <col min="2821" max="2822" width="24.7109375" style="243" customWidth="1"/>
    <col min="2823" max="2823" width="20.7109375" style="243" customWidth="1"/>
    <col min="2824" max="2824" width="3.7109375" style="243" customWidth="1"/>
    <col min="2825" max="2825" width="19" style="243" bestFit="1" customWidth="1"/>
    <col min="2826" max="2827" width="9.140625" style="243"/>
    <col min="2828" max="2828" width="13.140625" style="243" customWidth="1"/>
    <col min="2829" max="3072" width="9.140625" style="243"/>
    <col min="3073" max="3073" width="2.7109375" style="243" customWidth="1"/>
    <col min="3074" max="3074" width="9.42578125" style="243" customWidth="1"/>
    <col min="3075" max="3075" width="2" style="243" customWidth="1"/>
    <col min="3076" max="3076" width="30.42578125" style="243" customWidth="1"/>
    <col min="3077" max="3078" width="24.7109375" style="243" customWidth="1"/>
    <col min="3079" max="3079" width="20.7109375" style="243" customWidth="1"/>
    <col min="3080" max="3080" width="3.7109375" style="243" customWidth="1"/>
    <col min="3081" max="3081" width="19" style="243" bestFit="1" customWidth="1"/>
    <col min="3082" max="3083" width="9.140625" style="243"/>
    <col min="3084" max="3084" width="13.140625" style="243" customWidth="1"/>
    <col min="3085" max="3328" width="9.140625" style="243"/>
    <col min="3329" max="3329" width="2.7109375" style="243" customWidth="1"/>
    <col min="3330" max="3330" width="9.42578125" style="243" customWidth="1"/>
    <col min="3331" max="3331" width="2" style="243" customWidth="1"/>
    <col min="3332" max="3332" width="30.42578125" style="243" customWidth="1"/>
    <col min="3333" max="3334" width="24.7109375" style="243" customWidth="1"/>
    <col min="3335" max="3335" width="20.7109375" style="243" customWidth="1"/>
    <col min="3336" max="3336" width="3.7109375" style="243" customWidth="1"/>
    <col min="3337" max="3337" width="19" style="243" bestFit="1" customWidth="1"/>
    <col min="3338" max="3339" width="9.140625" style="243"/>
    <col min="3340" max="3340" width="13.140625" style="243" customWidth="1"/>
    <col min="3341" max="3584" width="9.140625" style="243"/>
    <col min="3585" max="3585" width="2.7109375" style="243" customWidth="1"/>
    <col min="3586" max="3586" width="9.42578125" style="243" customWidth="1"/>
    <col min="3587" max="3587" width="2" style="243" customWidth="1"/>
    <col min="3588" max="3588" width="30.42578125" style="243" customWidth="1"/>
    <col min="3589" max="3590" width="24.7109375" style="243" customWidth="1"/>
    <col min="3591" max="3591" width="20.7109375" style="243" customWidth="1"/>
    <col min="3592" max="3592" width="3.7109375" style="243" customWidth="1"/>
    <col min="3593" max="3593" width="19" style="243" bestFit="1" customWidth="1"/>
    <col min="3594" max="3595" width="9.140625" style="243"/>
    <col min="3596" max="3596" width="13.140625" style="243" customWidth="1"/>
    <col min="3597" max="3840" width="9.140625" style="243"/>
    <col min="3841" max="3841" width="2.7109375" style="243" customWidth="1"/>
    <col min="3842" max="3842" width="9.42578125" style="243" customWidth="1"/>
    <col min="3843" max="3843" width="2" style="243" customWidth="1"/>
    <col min="3844" max="3844" width="30.42578125" style="243" customWidth="1"/>
    <col min="3845" max="3846" width="24.7109375" style="243" customWidth="1"/>
    <col min="3847" max="3847" width="20.7109375" style="243" customWidth="1"/>
    <col min="3848" max="3848" width="3.7109375" style="243" customWidth="1"/>
    <col min="3849" max="3849" width="19" style="243" bestFit="1" customWidth="1"/>
    <col min="3850" max="3851" width="9.140625" style="243"/>
    <col min="3852" max="3852" width="13.140625" style="243" customWidth="1"/>
    <col min="3853" max="4096" width="9.140625" style="243"/>
    <col min="4097" max="4097" width="2.7109375" style="243" customWidth="1"/>
    <col min="4098" max="4098" width="9.42578125" style="243" customWidth="1"/>
    <col min="4099" max="4099" width="2" style="243" customWidth="1"/>
    <col min="4100" max="4100" width="30.42578125" style="243" customWidth="1"/>
    <col min="4101" max="4102" width="24.7109375" style="243" customWidth="1"/>
    <col min="4103" max="4103" width="20.7109375" style="243" customWidth="1"/>
    <col min="4104" max="4104" width="3.7109375" style="243" customWidth="1"/>
    <col min="4105" max="4105" width="19" style="243" bestFit="1" customWidth="1"/>
    <col min="4106" max="4107" width="9.140625" style="243"/>
    <col min="4108" max="4108" width="13.140625" style="243" customWidth="1"/>
    <col min="4109" max="4352" width="9.140625" style="243"/>
    <col min="4353" max="4353" width="2.7109375" style="243" customWidth="1"/>
    <col min="4354" max="4354" width="9.42578125" style="243" customWidth="1"/>
    <col min="4355" max="4355" width="2" style="243" customWidth="1"/>
    <col min="4356" max="4356" width="30.42578125" style="243" customWidth="1"/>
    <col min="4357" max="4358" width="24.7109375" style="243" customWidth="1"/>
    <col min="4359" max="4359" width="20.7109375" style="243" customWidth="1"/>
    <col min="4360" max="4360" width="3.7109375" style="243" customWidth="1"/>
    <col min="4361" max="4361" width="19" style="243" bestFit="1" customWidth="1"/>
    <col min="4362" max="4363" width="9.140625" style="243"/>
    <col min="4364" max="4364" width="13.140625" style="243" customWidth="1"/>
    <col min="4365" max="4608" width="9.140625" style="243"/>
    <col min="4609" max="4609" width="2.7109375" style="243" customWidth="1"/>
    <col min="4610" max="4610" width="9.42578125" style="243" customWidth="1"/>
    <col min="4611" max="4611" width="2" style="243" customWidth="1"/>
    <col min="4612" max="4612" width="30.42578125" style="243" customWidth="1"/>
    <col min="4613" max="4614" width="24.7109375" style="243" customWidth="1"/>
    <col min="4615" max="4615" width="20.7109375" style="243" customWidth="1"/>
    <col min="4616" max="4616" width="3.7109375" style="243" customWidth="1"/>
    <col min="4617" max="4617" width="19" style="243" bestFit="1" customWidth="1"/>
    <col min="4618" max="4619" width="9.140625" style="243"/>
    <col min="4620" max="4620" width="13.140625" style="243" customWidth="1"/>
    <col min="4621" max="4864" width="9.140625" style="243"/>
    <col min="4865" max="4865" width="2.7109375" style="243" customWidth="1"/>
    <col min="4866" max="4866" width="9.42578125" style="243" customWidth="1"/>
    <col min="4867" max="4867" width="2" style="243" customWidth="1"/>
    <col min="4868" max="4868" width="30.42578125" style="243" customWidth="1"/>
    <col min="4869" max="4870" width="24.7109375" style="243" customWidth="1"/>
    <col min="4871" max="4871" width="20.7109375" style="243" customWidth="1"/>
    <col min="4872" max="4872" width="3.7109375" style="243" customWidth="1"/>
    <col min="4873" max="4873" width="19" style="243" bestFit="1" customWidth="1"/>
    <col min="4874" max="4875" width="9.140625" style="243"/>
    <col min="4876" max="4876" width="13.140625" style="243" customWidth="1"/>
    <col min="4877" max="5120" width="9.140625" style="243"/>
    <col min="5121" max="5121" width="2.7109375" style="243" customWidth="1"/>
    <col min="5122" max="5122" width="9.42578125" style="243" customWidth="1"/>
    <col min="5123" max="5123" width="2" style="243" customWidth="1"/>
    <col min="5124" max="5124" width="30.42578125" style="243" customWidth="1"/>
    <col min="5125" max="5126" width="24.7109375" style="243" customWidth="1"/>
    <col min="5127" max="5127" width="20.7109375" style="243" customWidth="1"/>
    <col min="5128" max="5128" width="3.7109375" style="243" customWidth="1"/>
    <col min="5129" max="5129" width="19" style="243" bestFit="1" customWidth="1"/>
    <col min="5130" max="5131" width="9.140625" style="243"/>
    <col min="5132" max="5132" width="13.140625" style="243" customWidth="1"/>
    <col min="5133" max="5376" width="9.140625" style="243"/>
    <col min="5377" max="5377" width="2.7109375" style="243" customWidth="1"/>
    <col min="5378" max="5378" width="9.42578125" style="243" customWidth="1"/>
    <col min="5379" max="5379" width="2" style="243" customWidth="1"/>
    <col min="5380" max="5380" width="30.42578125" style="243" customWidth="1"/>
    <col min="5381" max="5382" width="24.7109375" style="243" customWidth="1"/>
    <col min="5383" max="5383" width="20.7109375" style="243" customWidth="1"/>
    <col min="5384" max="5384" width="3.7109375" style="243" customWidth="1"/>
    <col min="5385" max="5385" width="19" style="243" bestFit="1" customWidth="1"/>
    <col min="5386" max="5387" width="9.140625" style="243"/>
    <col min="5388" max="5388" width="13.140625" style="243" customWidth="1"/>
    <col min="5389" max="5632" width="9.140625" style="243"/>
    <col min="5633" max="5633" width="2.7109375" style="243" customWidth="1"/>
    <col min="5634" max="5634" width="9.42578125" style="243" customWidth="1"/>
    <col min="5635" max="5635" width="2" style="243" customWidth="1"/>
    <col min="5636" max="5636" width="30.42578125" style="243" customWidth="1"/>
    <col min="5637" max="5638" width="24.7109375" style="243" customWidth="1"/>
    <col min="5639" max="5639" width="20.7109375" style="243" customWidth="1"/>
    <col min="5640" max="5640" width="3.7109375" style="243" customWidth="1"/>
    <col min="5641" max="5641" width="19" style="243" bestFit="1" customWidth="1"/>
    <col min="5642" max="5643" width="9.140625" style="243"/>
    <col min="5644" max="5644" width="13.140625" style="243" customWidth="1"/>
    <col min="5645" max="5888" width="9.140625" style="243"/>
    <col min="5889" max="5889" width="2.7109375" style="243" customWidth="1"/>
    <col min="5890" max="5890" width="9.42578125" style="243" customWidth="1"/>
    <col min="5891" max="5891" width="2" style="243" customWidth="1"/>
    <col min="5892" max="5892" width="30.42578125" style="243" customWidth="1"/>
    <col min="5893" max="5894" width="24.7109375" style="243" customWidth="1"/>
    <col min="5895" max="5895" width="20.7109375" style="243" customWidth="1"/>
    <col min="5896" max="5896" width="3.7109375" style="243" customWidth="1"/>
    <col min="5897" max="5897" width="19" style="243" bestFit="1" customWidth="1"/>
    <col min="5898" max="5899" width="9.140625" style="243"/>
    <col min="5900" max="5900" width="13.140625" style="243" customWidth="1"/>
    <col min="5901" max="6144" width="9.140625" style="243"/>
    <col min="6145" max="6145" width="2.7109375" style="243" customWidth="1"/>
    <col min="6146" max="6146" width="9.42578125" style="243" customWidth="1"/>
    <col min="6147" max="6147" width="2" style="243" customWidth="1"/>
    <col min="6148" max="6148" width="30.42578125" style="243" customWidth="1"/>
    <col min="6149" max="6150" width="24.7109375" style="243" customWidth="1"/>
    <col min="6151" max="6151" width="20.7109375" style="243" customWidth="1"/>
    <col min="6152" max="6152" width="3.7109375" style="243" customWidth="1"/>
    <col min="6153" max="6153" width="19" style="243" bestFit="1" customWidth="1"/>
    <col min="6154" max="6155" width="9.140625" style="243"/>
    <col min="6156" max="6156" width="13.140625" style="243" customWidth="1"/>
    <col min="6157" max="6400" width="9.140625" style="243"/>
    <col min="6401" max="6401" width="2.7109375" style="243" customWidth="1"/>
    <col min="6402" max="6402" width="9.42578125" style="243" customWidth="1"/>
    <col min="6403" max="6403" width="2" style="243" customWidth="1"/>
    <col min="6404" max="6404" width="30.42578125" style="243" customWidth="1"/>
    <col min="6405" max="6406" width="24.7109375" style="243" customWidth="1"/>
    <col min="6407" max="6407" width="20.7109375" style="243" customWidth="1"/>
    <col min="6408" max="6408" width="3.7109375" style="243" customWidth="1"/>
    <col min="6409" max="6409" width="19" style="243" bestFit="1" customWidth="1"/>
    <col min="6410" max="6411" width="9.140625" style="243"/>
    <col min="6412" max="6412" width="13.140625" style="243" customWidth="1"/>
    <col min="6413" max="6656" width="9.140625" style="243"/>
    <col min="6657" max="6657" width="2.7109375" style="243" customWidth="1"/>
    <col min="6658" max="6658" width="9.42578125" style="243" customWidth="1"/>
    <col min="6659" max="6659" width="2" style="243" customWidth="1"/>
    <col min="6660" max="6660" width="30.42578125" style="243" customWidth="1"/>
    <col min="6661" max="6662" width="24.7109375" style="243" customWidth="1"/>
    <col min="6663" max="6663" width="20.7109375" style="243" customWidth="1"/>
    <col min="6664" max="6664" width="3.7109375" style="243" customWidth="1"/>
    <col min="6665" max="6665" width="19" style="243" bestFit="1" customWidth="1"/>
    <col min="6666" max="6667" width="9.140625" style="243"/>
    <col min="6668" max="6668" width="13.140625" style="243" customWidth="1"/>
    <col min="6669" max="6912" width="9.140625" style="243"/>
    <col min="6913" max="6913" width="2.7109375" style="243" customWidth="1"/>
    <col min="6914" max="6914" width="9.42578125" style="243" customWidth="1"/>
    <col min="6915" max="6915" width="2" style="243" customWidth="1"/>
    <col min="6916" max="6916" width="30.42578125" style="243" customWidth="1"/>
    <col min="6917" max="6918" width="24.7109375" style="243" customWidth="1"/>
    <col min="6919" max="6919" width="20.7109375" style="243" customWidth="1"/>
    <col min="6920" max="6920" width="3.7109375" style="243" customWidth="1"/>
    <col min="6921" max="6921" width="19" style="243" bestFit="1" customWidth="1"/>
    <col min="6922" max="6923" width="9.140625" style="243"/>
    <col min="6924" max="6924" width="13.140625" style="243" customWidth="1"/>
    <col min="6925" max="7168" width="9.140625" style="243"/>
    <col min="7169" max="7169" width="2.7109375" style="243" customWidth="1"/>
    <col min="7170" max="7170" width="9.42578125" style="243" customWidth="1"/>
    <col min="7171" max="7171" width="2" style="243" customWidth="1"/>
    <col min="7172" max="7172" width="30.42578125" style="243" customWidth="1"/>
    <col min="7173" max="7174" width="24.7109375" style="243" customWidth="1"/>
    <col min="7175" max="7175" width="20.7109375" style="243" customWidth="1"/>
    <col min="7176" max="7176" width="3.7109375" style="243" customWidth="1"/>
    <col min="7177" max="7177" width="19" style="243" bestFit="1" customWidth="1"/>
    <col min="7178" max="7179" width="9.140625" style="243"/>
    <col min="7180" max="7180" width="13.140625" style="243" customWidth="1"/>
    <col min="7181" max="7424" width="9.140625" style="243"/>
    <col min="7425" max="7425" width="2.7109375" style="243" customWidth="1"/>
    <col min="7426" max="7426" width="9.42578125" style="243" customWidth="1"/>
    <col min="7427" max="7427" width="2" style="243" customWidth="1"/>
    <col min="7428" max="7428" width="30.42578125" style="243" customWidth="1"/>
    <col min="7429" max="7430" width="24.7109375" style="243" customWidth="1"/>
    <col min="7431" max="7431" width="20.7109375" style="243" customWidth="1"/>
    <col min="7432" max="7432" width="3.7109375" style="243" customWidth="1"/>
    <col min="7433" max="7433" width="19" style="243" bestFit="1" customWidth="1"/>
    <col min="7434" max="7435" width="9.140625" style="243"/>
    <col min="7436" max="7436" width="13.140625" style="243" customWidth="1"/>
    <col min="7437" max="7680" width="9.140625" style="243"/>
    <col min="7681" max="7681" width="2.7109375" style="243" customWidth="1"/>
    <col min="7682" max="7682" width="9.42578125" style="243" customWidth="1"/>
    <col min="7683" max="7683" width="2" style="243" customWidth="1"/>
    <col min="7684" max="7684" width="30.42578125" style="243" customWidth="1"/>
    <col min="7685" max="7686" width="24.7109375" style="243" customWidth="1"/>
    <col min="7687" max="7687" width="20.7109375" style="243" customWidth="1"/>
    <col min="7688" max="7688" width="3.7109375" style="243" customWidth="1"/>
    <col min="7689" max="7689" width="19" style="243" bestFit="1" customWidth="1"/>
    <col min="7690" max="7691" width="9.140625" style="243"/>
    <col min="7692" max="7692" width="13.140625" style="243" customWidth="1"/>
    <col min="7693" max="7936" width="9.140625" style="243"/>
    <col min="7937" max="7937" width="2.7109375" style="243" customWidth="1"/>
    <col min="7938" max="7938" width="9.42578125" style="243" customWidth="1"/>
    <col min="7939" max="7939" width="2" style="243" customWidth="1"/>
    <col min="7940" max="7940" width="30.42578125" style="243" customWidth="1"/>
    <col min="7941" max="7942" width="24.7109375" style="243" customWidth="1"/>
    <col min="7943" max="7943" width="20.7109375" style="243" customWidth="1"/>
    <col min="7944" max="7944" width="3.7109375" style="243" customWidth="1"/>
    <col min="7945" max="7945" width="19" style="243" bestFit="1" customWidth="1"/>
    <col min="7946" max="7947" width="9.140625" style="243"/>
    <col min="7948" max="7948" width="13.140625" style="243" customWidth="1"/>
    <col min="7949" max="8192" width="9.140625" style="243"/>
    <col min="8193" max="8193" width="2.7109375" style="243" customWidth="1"/>
    <col min="8194" max="8194" width="9.42578125" style="243" customWidth="1"/>
    <col min="8195" max="8195" width="2" style="243" customWidth="1"/>
    <col min="8196" max="8196" width="30.42578125" style="243" customWidth="1"/>
    <col min="8197" max="8198" width="24.7109375" style="243" customWidth="1"/>
    <col min="8199" max="8199" width="20.7109375" style="243" customWidth="1"/>
    <col min="8200" max="8200" width="3.7109375" style="243" customWidth="1"/>
    <col min="8201" max="8201" width="19" style="243" bestFit="1" customWidth="1"/>
    <col min="8202" max="8203" width="9.140625" style="243"/>
    <col min="8204" max="8204" width="13.140625" style="243" customWidth="1"/>
    <col min="8205" max="8448" width="9.140625" style="243"/>
    <col min="8449" max="8449" width="2.7109375" style="243" customWidth="1"/>
    <col min="8450" max="8450" width="9.42578125" style="243" customWidth="1"/>
    <col min="8451" max="8451" width="2" style="243" customWidth="1"/>
    <col min="8452" max="8452" width="30.42578125" style="243" customWidth="1"/>
    <col min="8453" max="8454" width="24.7109375" style="243" customWidth="1"/>
    <col min="8455" max="8455" width="20.7109375" style="243" customWidth="1"/>
    <col min="8456" max="8456" width="3.7109375" style="243" customWidth="1"/>
    <col min="8457" max="8457" width="19" style="243" bestFit="1" customWidth="1"/>
    <col min="8458" max="8459" width="9.140625" style="243"/>
    <col min="8460" max="8460" width="13.140625" style="243" customWidth="1"/>
    <col min="8461" max="8704" width="9.140625" style="243"/>
    <col min="8705" max="8705" width="2.7109375" style="243" customWidth="1"/>
    <col min="8706" max="8706" width="9.42578125" style="243" customWidth="1"/>
    <col min="8707" max="8707" width="2" style="243" customWidth="1"/>
    <col min="8708" max="8708" width="30.42578125" style="243" customWidth="1"/>
    <col min="8709" max="8710" width="24.7109375" style="243" customWidth="1"/>
    <col min="8711" max="8711" width="20.7109375" style="243" customWidth="1"/>
    <col min="8712" max="8712" width="3.7109375" style="243" customWidth="1"/>
    <col min="8713" max="8713" width="19" style="243" bestFit="1" customWidth="1"/>
    <col min="8714" max="8715" width="9.140625" style="243"/>
    <col min="8716" max="8716" width="13.140625" style="243" customWidth="1"/>
    <col min="8717" max="8960" width="9.140625" style="243"/>
    <col min="8961" max="8961" width="2.7109375" style="243" customWidth="1"/>
    <col min="8962" max="8962" width="9.42578125" style="243" customWidth="1"/>
    <col min="8963" max="8963" width="2" style="243" customWidth="1"/>
    <col min="8964" max="8964" width="30.42578125" style="243" customWidth="1"/>
    <col min="8965" max="8966" width="24.7109375" style="243" customWidth="1"/>
    <col min="8967" max="8967" width="20.7109375" style="243" customWidth="1"/>
    <col min="8968" max="8968" width="3.7109375" style="243" customWidth="1"/>
    <col min="8969" max="8969" width="19" style="243" bestFit="1" customWidth="1"/>
    <col min="8970" max="8971" width="9.140625" style="243"/>
    <col min="8972" max="8972" width="13.140625" style="243" customWidth="1"/>
    <col min="8973" max="9216" width="9.140625" style="243"/>
    <col min="9217" max="9217" width="2.7109375" style="243" customWidth="1"/>
    <col min="9218" max="9218" width="9.42578125" style="243" customWidth="1"/>
    <col min="9219" max="9219" width="2" style="243" customWidth="1"/>
    <col min="9220" max="9220" width="30.42578125" style="243" customWidth="1"/>
    <col min="9221" max="9222" width="24.7109375" style="243" customWidth="1"/>
    <col min="9223" max="9223" width="20.7109375" style="243" customWidth="1"/>
    <col min="9224" max="9224" width="3.7109375" style="243" customWidth="1"/>
    <col min="9225" max="9225" width="19" style="243" bestFit="1" customWidth="1"/>
    <col min="9226" max="9227" width="9.140625" style="243"/>
    <col min="9228" max="9228" width="13.140625" style="243" customWidth="1"/>
    <col min="9229" max="9472" width="9.140625" style="243"/>
    <col min="9473" max="9473" width="2.7109375" style="243" customWidth="1"/>
    <col min="9474" max="9474" width="9.42578125" style="243" customWidth="1"/>
    <col min="9475" max="9475" width="2" style="243" customWidth="1"/>
    <col min="9476" max="9476" width="30.42578125" style="243" customWidth="1"/>
    <col min="9477" max="9478" width="24.7109375" style="243" customWidth="1"/>
    <col min="9479" max="9479" width="20.7109375" style="243" customWidth="1"/>
    <col min="9480" max="9480" width="3.7109375" style="243" customWidth="1"/>
    <col min="9481" max="9481" width="19" style="243" bestFit="1" customWidth="1"/>
    <col min="9482" max="9483" width="9.140625" style="243"/>
    <col min="9484" max="9484" width="13.140625" style="243" customWidth="1"/>
    <col min="9485" max="9728" width="9.140625" style="243"/>
    <col min="9729" max="9729" width="2.7109375" style="243" customWidth="1"/>
    <col min="9730" max="9730" width="9.42578125" style="243" customWidth="1"/>
    <col min="9731" max="9731" width="2" style="243" customWidth="1"/>
    <col min="9732" max="9732" width="30.42578125" style="243" customWidth="1"/>
    <col min="9733" max="9734" width="24.7109375" style="243" customWidth="1"/>
    <col min="9735" max="9735" width="20.7109375" style="243" customWidth="1"/>
    <col min="9736" max="9736" width="3.7109375" style="243" customWidth="1"/>
    <col min="9737" max="9737" width="19" style="243" bestFit="1" customWidth="1"/>
    <col min="9738" max="9739" width="9.140625" style="243"/>
    <col min="9740" max="9740" width="13.140625" style="243" customWidth="1"/>
    <col min="9741" max="9984" width="9.140625" style="243"/>
    <col min="9985" max="9985" width="2.7109375" style="243" customWidth="1"/>
    <col min="9986" max="9986" width="9.42578125" style="243" customWidth="1"/>
    <col min="9987" max="9987" width="2" style="243" customWidth="1"/>
    <col min="9988" max="9988" width="30.42578125" style="243" customWidth="1"/>
    <col min="9989" max="9990" width="24.7109375" style="243" customWidth="1"/>
    <col min="9991" max="9991" width="20.7109375" style="243" customWidth="1"/>
    <col min="9992" max="9992" width="3.7109375" style="243" customWidth="1"/>
    <col min="9993" max="9993" width="19" style="243" bestFit="1" customWidth="1"/>
    <col min="9994" max="9995" width="9.140625" style="243"/>
    <col min="9996" max="9996" width="13.140625" style="243" customWidth="1"/>
    <col min="9997" max="10240" width="9.140625" style="243"/>
    <col min="10241" max="10241" width="2.7109375" style="243" customWidth="1"/>
    <col min="10242" max="10242" width="9.42578125" style="243" customWidth="1"/>
    <col min="10243" max="10243" width="2" style="243" customWidth="1"/>
    <col min="10244" max="10244" width="30.42578125" style="243" customWidth="1"/>
    <col min="10245" max="10246" width="24.7109375" style="243" customWidth="1"/>
    <col min="10247" max="10247" width="20.7109375" style="243" customWidth="1"/>
    <col min="10248" max="10248" width="3.7109375" style="243" customWidth="1"/>
    <col min="10249" max="10249" width="19" style="243" bestFit="1" customWidth="1"/>
    <col min="10250" max="10251" width="9.140625" style="243"/>
    <col min="10252" max="10252" width="13.140625" style="243" customWidth="1"/>
    <col min="10253" max="10496" width="9.140625" style="243"/>
    <col min="10497" max="10497" width="2.7109375" style="243" customWidth="1"/>
    <col min="10498" max="10498" width="9.42578125" style="243" customWidth="1"/>
    <col min="10499" max="10499" width="2" style="243" customWidth="1"/>
    <col min="10500" max="10500" width="30.42578125" style="243" customWidth="1"/>
    <col min="10501" max="10502" width="24.7109375" style="243" customWidth="1"/>
    <col min="10503" max="10503" width="20.7109375" style="243" customWidth="1"/>
    <col min="10504" max="10504" width="3.7109375" style="243" customWidth="1"/>
    <col min="10505" max="10505" width="19" style="243" bestFit="1" customWidth="1"/>
    <col min="10506" max="10507" width="9.140625" style="243"/>
    <col min="10508" max="10508" width="13.140625" style="243" customWidth="1"/>
    <col min="10509" max="10752" width="9.140625" style="243"/>
    <col min="10753" max="10753" width="2.7109375" style="243" customWidth="1"/>
    <col min="10754" max="10754" width="9.42578125" style="243" customWidth="1"/>
    <col min="10755" max="10755" width="2" style="243" customWidth="1"/>
    <col min="10756" max="10756" width="30.42578125" style="243" customWidth="1"/>
    <col min="10757" max="10758" width="24.7109375" style="243" customWidth="1"/>
    <col min="10759" max="10759" width="20.7109375" style="243" customWidth="1"/>
    <col min="10760" max="10760" width="3.7109375" style="243" customWidth="1"/>
    <col min="10761" max="10761" width="19" style="243" bestFit="1" customWidth="1"/>
    <col min="10762" max="10763" width="9.140625" style="243"/>
    <col min="10764" max="10764" width="13.140625" style="243" customWidth="1"/>
    <col min="10765" max="11008" width="9.140625" style="243"/>
    <col min="11009" max="11009" width="2.7109375" style="243" customWidth="1"/>
    <col min="11010" max="11010" width="9.42578125" style="243" customWidth="1"/>
    <col min="11011" max="11011" width="2" style="243" customWidth="1"/>
    <col min="11012" max="11012" width="30.42578125" style="243" customWidth="1"/>
    <col min="11013" max="11014" width="24.7109375" style="243" customWidth="1"/>
    <col min="11015" max="11015" width="20.7109375" style="243" customWidth="1"/>
    <col min="11016" max="11016" width="3.7109375" style="243" customWidth="1"/>
    <col min="11017" max="11017" width="19" style="243" bestFit="1" customWidth="1"/>
    <col min="11018" max="11019" width="9.140625" style="243"/>
    <col min="11020" max="11020" width="13.140625" style="243" customWidth="1"/>
    <col min="11021" max="11264" width="9.140625" style="243"/>
    <col min="11265" max="11265" width="2.7109375" style="243" customWidth="1"/>
    <col min="11266" max="11266" width="9.42578125" style="243" customWidth="1"/>
    <col min="11267" max="11267" width="2" style="243" customWidth="1"/>
    <col min="11268" max="11268" width="30.42578125" style="243" customWidth="1"/>
    <col min="11269" max="11270" width="24.7109375" style="243" customWidth="1"/>
    <col min="11271" max="11271" width="20.7109375" style="243" customWidth="1"/>
    <col min="11272" max="11272" width="3.7109375" style="243" customWidth="1"/>
    <col min="11273" max="11273" width="19" style="243" bestFit="1" customWidth="1"/>
    <col min="11274" max="11275" width="9.140625" style="243"/>
    <col min="11276" max="11276" width="13.140625" style="243" customWidth="1"/>
    <col min="11277" max="11520" width="9.140625" style="243"/>
    <col min="11521" max="11521" width="2.7109375" style="243" customWidth="1"/>
    <col min="11522" max="11522" width="9.42578125" style="243" customWidth="1"/>
    <col min="11523" max="11523" width="2" style="243" customWidth="1"/>
    <col min="11524" max="11524" width="30.42578125" style="243" customWidth="1"/>
    <col min="11525" max="11526" width="24.7109375" style="243" customWidth="1"/>
    <col min="11527" max="11527" width="20.7109375" style="243" customWidth="1"/>
    <col min="11528" max="11528" width="3.7109375" style="243" customWidth="1"/>
    <col min="11529" max="11529" width="19" style="243" bestFit="1" customWidth="1"/>
    <col min="11530" max="11531" width="9.140625" style="243"/>
    <col min="11532" max="11532" width="13.140625" style="243" customWidth="1"/>
    <col min="11533" max="11776" width="9.140625" style="243"/>
    <col min="11777" max="11777" width="2.7109375" style="243" customWidth="1"/>
    <col min="11778" max="11778" width="9.42578125" style="243" customWidth="1"/>
    <col min="11779" max="11779" width="2" style="243" customWidth="1"/>
    <col min="11780" max="11780" width="30.42578125" style="243" customWidth="1"/>
    <col min="11781" max="11782" width="24.7109375" style="243" customWidth="1"/>
    <col min="11783" max="11783" width="20.7109375" style="243" customWidth="1"/>
    <col min="11784" max="11784" width="3.7109375" style="243" customWidth="1"/>
    <col min="11785" max="11785" width="19" style="243" bestFit="1" customWidth="1"/>
    <col min="11786" max="11787" width="9.140625" style="243"/>
    <col min="11788" max="11788" width="13.140625" style="243" customWidth="1"/>
    <col min="11789" max="12032" width="9.140625" style="243"/>
    <col min="12033" max="12033" width="2.7109375" style="243" customWidth="1"/>
    <col min="12034" max="12034" width="9.42578125" style="243" customWidth="1"/>
    <col min="12035" max="12035" width="2" style="243" customWidth="1"/>
    <col min="12036" max="12036" width="30.42578125" style="243" customWidth="1"/>
    <col min="12037" max="12038" width="24.7109375" style="243" customWidth="1"/>
    <col min="12039" max="12039" width="20.7109375" style="243" customWidth="1"/>
    <col min="12040" max="12040" width="3.7109375" style="243" customWidth="1"/>
    <col min="12041" max="12041" width="19" style="243" bestFit="1" customWidth="1"/>
    <col min="12042" max="12043" width="9.140625" style="243"/>
    <col min="12044" max="12044" width="13.140625" style="243" customWidth="1"/>
    <col min="12045" max="12288" width="9.140625" style="243"/>
    <col min="12289" max="12289" width="2.7109375" style="243" customWidth="1"/>
    <col min="12290" max="12290" width="9.42578125" style="243" customWidth="1"/>
    <col min="12291" max="12291" width="2" style="243" customWidth="1"/>
    <col min="12292" max="12292" width="30.42578125" style="243" customWidth="1"/>
    <col min="12293" max="12294" width="24.7109375" style="243" customWidth="1"/>
    <col min="12295" max="12295" width="20.7109375" style="243" customWidth="1"/>
    <col min="12296" max="12296" width="3.7109375" style="243" customWidth="1"/>
    <col min="12297" max="12297" width="19" style="243" bestFit="1" customWidth="1"/>
    <col min="12298" max="12299" width="9.140625" style="243"/>
    <col min="12300" max="12300" width="13.140625" style="243" customWidth="1"/>
    <col min="12301" max="12544" width="9.140625" style="243"/>
    <col min="12545" max="12545" width="2.7109375" style="243" customWidth="1"/>
    <col min="12546" max="12546" width="9.42578125" style="243" customWidth="1"/>
    <col min="12547" max="12547" width="2" style="243" customWidth="1"/>
    <col min="12548" max="12548" width="30.42578125" style="243" customWidth="1"/>
    <col min="12549" max="12550" width="24.7109375" style="243" customWidth="1"/>
    <col min="12551" max="12551" width="20.7109375" style="243" customWidth="1"/>
    <col min="12552" max="12552" width="3.7109375" style="243" customWidth="1"/>
    <col min="12553" max="12553" width="19" style="243" bestFit="1" customWidth="1"/>
    <col min="12554" max="12555" width="9.140625" style="243"/>
    <col min="12556" max="12556" width="13.140625" style="243" customWidth="1"/>
    <col min="12557" max="12800" width="9.140625" style="243"/>
    <col min="12801" max="12801" width="2.7109375" style="243" customWidth="1"/>
    <col min="12802" max="12802" width="9.42578125" style="243" customWidth="1"/>
    <col min="12803" max="12803" width="2" style="243" customWidth="1"/>
    <col min="12804" max="12804" width="30.42578125" style="243" customWidth="1"/>
    <col min="12805" max="12806" width="24.7109375" style="243" customWidth="1"/>
    <col min="12807" max="12807" width="20.7109375" style="243" customWidth="1"/>
    <col min="12808" max="12808" width="3.7109375" style="243" customWidth="1"/>
    <col min="12809" max="12809" width="19" style="243" bestFit="1" customWidth="1"/>
    <col min="12810" max="12811" width="9.140625" style="243"/>
    <col min="12812" max="12812" width="13.140625" style="243" customWidth="1"/>
    <col min="12813" max="13056" width="9.140625" style="243"/>
    <col min="13057" max="13057" width="2.7109375" style="243" customWidth="1"/>
    <col min="13058" max="13058" width="9.42578125" style="243" customWidth="1"/>
    <col min="13059" max="13059" width="2" style="243" customWidth="1"/>
    <col min="13060" max="13060" width="30.42578125" style="243" customWidth="1"/>
    <col min="13061" max="13062" width="24.7109375" style="243" customWidth="1"/>
    <col min="13063" max="13063" width="20.7109375" style="243" customWidth="1"/>
    <col min="13064" max="13064" width="3.7109375" style="243" customWidth="1"/>
    <col min="13065" max="13065" width="19" style="243" bestFit="1" customWidth="1"/>
    <col min="13066" max="13067" width="9.140625" style="243"/>
    <col min="13068" max="13068" width="13.140625" style="243" customWidth="1"/>
    <col min="13069" max="13312" width="9.140625" style="243"/>
    <col min="13313" max="13313" width="2.7109375" style="243" customWidth="1"/>
    <col min="13314" max="13314" width="9.42578125" style="243" customWidth="1"/>
    <col min="13315" max="13315" width="2" style="243" customWidth="1"/>
    <col min="13316" max="13316" width="30.42578125" style="243" customWidth="1"/>
    <col min="13317" max="13318" width="24.7109375" style="243" customWidth="1"/>
    <col min="13319" max="13319" width="20.7109375" style="243" customWidth="1"/>
    <col min="13320" max="13320" width="3.7109375" style="243" customWidth="1"/>
    <col min="13321" max="13321" width="19" style="243" bestFit="1" customWidth="1"/>
    <col min="13322" max="13323" width="9.140625" style="243"/>
    <col min="13324" max="13324" width="13.140625" style="243" customWidth="1"/>
    <col min="13325" max="13568" width="9.140625" style="243"/>
    <col min="13569" max="13569" width="2.7109375" style="243" customWidth="1"/>
    <col min="13570" max="13570" width="9.42578125" style="243" customWidth="1"/>
    <col min="13571" max="13571" width="2" style="243" customWidth="1"/>
    <col min="13572" max="13572" width="30.42578125" style="243" customWidth="1"/>
    <col min="13573" max="13574" width="24.7109375" style="243" customWidth="1"/>
    <col min="13575" max="13575" width="20.7109375" style="243" customWidth="1"/>
    <col min="13576" max="13576" width="3.7109375" style="243" customWidth="1"/>
    <col min="13577" max="13577" width="19" style="243" bestFit="1" customWidth="1"/>
    <col min="13578" max="13579" width="9.140625" style="243"/>
    <col min="13580" max="13580" width="13.140625" style="243" customWidth="1"/>
    <col min="13581" max="13824" width="9.140625" style="243"/>
    <col min="13825" max="13825" width="2.7109375" style="243" customWidth="1"/>
    <col min="13826" max="13826" width="9.42578125" style="243" customWidth="1"/>
    <col min="13827" max="13827" width="2" style="243" customWidth="1"/>
    <col min="13828" max="13828" width="30.42578125" style="243" customWidth="1"/>
    <col min="13829" max="13830" width="24.7109375" style="243" customWidth="1"/>
    <col min="13831" max="13831" width="20.7109375" style="243" customWidth="1"/>
    <col min="13832" max="13832" width="3.7109375" style="243" customWidth="1"/>
    <col min="13833" max="13833" width="19" style="243" bestFit="1" customWidth="1"/>
    <col min="13834" max="13835" width="9.140625" style="243"/>
    <col min="13836" max="13836" width="13.140625" style="243" customWidth="1"/>
    <col min="13837" max="14080" width="9.140625" style="243"/>
    <col min="14081" max="14081" width="2.7109375" style="243" customWidth="1"/>
    <col min="14082" max="14082" width="9.42578125" style="243" customWidth="1"/>
    <col min="14083" max="14083" width="2" style="243" customWidth="1"/>
    <col min="14084" max="14084" width="30.42578125" style="243" customWidth="1"/>
    <col min="14085" max="14086" width="24.7109375" style="243" customWidth="1"/>
    <col min="14087" max="14087" width="20.7109375" style="243" customWidth="1"/>
    <col min="14088" max="14088" width="3.7109375" style="243" customWidth="1"/>
    <col min="14089" max="14089" width="19" style="243" bestFit="1" customWidth="1"/>
    <col min="14090" max="14091" width="9.140625" style="243"/>
    <col min="14092" max="14092" width="13.140625" style="243" customWidth="1"/>
    <col min="14093" max="14336" width="9.140625" style="243"/>
    <col min="14337" max="14337" width="2.7109375" style="243" customWidth="1"/>
    <col min="14338" max="14338" width="9.42578125" style="243" customWidth="1"/>
    <col min="14339" max="14339" width="2" style="243" customWidth="1"/>
    <col min="14340" max="14340" width="30.42578125" style="243" customWidth="1"/>
    <col min="14341" max="14342" width="24.7109375" style="243" customWidth="1"/>
    <col min="14343" max="14343" width="20.7109375" style="243" customWidth="1"/>
    <col min="14344" max="14344" width="3.7109375" style="243" customWidth="1"/>
    <col min="14345" max="14345" width="19" style="243" bestFit="1" customWidth="1"/>
    <col min="14346" max="14347" width="9.140625" style="243"/>
    <col min="14348" max="14348" width="13.140625" style="243" customWidth="1"/>
    <col min="14349" max="14592" width="9.140625" style="243"/>
    <col min="14593" max="14593" width="2.7109375" style="243" customWidth="1"/>
    <col min="14594" max="14594" width="9.42578125" style="243" customWidth="1"/>
    <col min="14595" max="14595" width="2" style="243" customWidth="1"/>
    <col min="14596" max="14596" width="30.42578125" style="243" customWidth="1"/>
    <col min="14597" max="14598" width="24.7109375" style="243" customWidth="1"/>
    <col min="14599" max="14599" width="20.7109375" style="243" customWidth="1"/>
    <col min="14600" max="14600" width="3.7109375" style="243" customWidth="1"/>
    <col min="14601" max="14601" width="19" style="243" bestFit="1" customWidth="1"/>
    <col min="14602" max="14603" width="9.140625" style="243"/>
    <col min="14604" max="14604" width="13.140625" style="243" customWidth="1"/>
    <col min="14605" max="14848" width="9.140625" style="243"/>
    <col min="14849" max="14849" width="2.7109375" style="243" customWidth="1"/>
    <col min="14850" max="14850" width="9.42578125" style="243" customWidth="1"/>
    <col min="14851" max="14851" width="2" style="243" customWidth="1"/>
    <col min="14852" max="14852" width="30.42578125" style="243" customWidth="1"/>
    <col min="14853" max="14854" width="24.7109375" style="243" customWidth="1"/>
    <col min="14855" max="14855" width="20.7109375" style="243" customWidth="1"/>
    <col min="14856" max="14856" width="3.7109375" style="243" customWidth="1"/>
    <col min="14857" max="14857" width="19" style="243" bestFit="1" customWidth="1"/>
    <col min="14858" max="14859" width="9.140625" style="243"/>
    <col min="14860" max="14860" width="13.140625" style="243" customWidth="1"/>
    <col min="14861" max="15104" width="9.140625" style="243"/>
    <col min="15105" max="15105" width="2.7109375" style="243" customWidth="1"/>
    <col min="15106" max="15106" width="9.42578125" style="243" customWidth="1"/>
    <col min="15107" max="15107" width="2" style="243" customWidth="1"/>
    <col min="15108" max="15108" width="30.42578125" style="243" customWidth="1"/>
    <col min="15109" max="15110" width="24.7109375" style="243" customWidth="1"/>
    <col min="15111" max="15111" width="20.7109375" style="243" customWidth="1"/>
    <col min="15112" max="15112" width="3.7109375" style="243" customWidth="1"/>
    <col min="15113" max="15113" width="19" style="243" bestFit="1" customWidth="1"/>
    <col min="15114" max="15115" width="9.140625" style="243"/>
    <col min="15116" max="15116" width="13.140625" style="243" customWidth="1"/>
    <col min="15117" max="15360" width="9.140625" style="243"/>
    <col min="15361" max="15361" width="2.7109375" style="243" customWidth="1"/>
    <col min="15362" max="15362" width="9.42578125" style="243" customWidth="1"/>
    <col min="15363" max="15363" width="2" style="243" customWidth="1"/>
    <col min="15364" max="15364" width="30.42578125" style="243" customWidth="1"/>
    <col min="15365" max="15366" width="24.7109375" style="243" customWidth="1"/>
    <col min="15367" max="15367" width="20.7109375" style="243" customWidth="1"/>
    <col min="15368" max="15368" width="3.7109375" style="243" customWidth="1"/>
    <col min="15369" max="15369" width="19" style="243" bestFit="1" customWidth="1"/>
    <col min="15370" max="15371" width="9.140625" style="243"/>
    <col min="15372" max="15372" width="13.140625" style="243" customWidth="1"/>
    <col min="15373" max="15616" width="9.140625" style="243"/>
    <col min="15617" max="15617" width="2.7109375" style="243" customWidth="1"/>
    <col min="15618" max="15618" width="9.42578125" style="243" customWidth="1"/>
    <col min="15619" max="15619" width="2" style="243" customWidth="1"/>
    <col min="15620" max="15620" width="30.42578125" style="243" customWidth="1"/>
    <col min="15621" max="15622" width="24.7109375" style="243" customWidth="1"/>
    <col min="15623" max="15623" width="20.7109375" style="243" customWidth="1"/>
    <col min="15624" max="15624" width="3.7109375" style="243" customWidth="1"/>
    <col min="15625" max="15625" width="19" style="243" bestFit="1" customWidth="1"/>
    <col min="15626" max="15627" width="9.140625" style="243"/>
    <col min="15628" max="15628" width="13.140625" style="243" customWidth="1"/>
    <col min="15629" max="15872" width="9.140625" style="243"/>
    <col min="15873" max="15873" width="2.7109375" style="243" customWidth="1"/>
    <col min="15874" max="15874" width="9.42578125" style="243" customWidth="1"/>
    <col min="15875" max="15875" width="2" style="243" customWidth="1"/>
    <col min="15876" max="15876" width="30.42578125" style="243" customWidth="1"/>
    <col min="15877" max="15878" width="24.7109375" style="243" customWidth="1"/>
    <col min="15879" max="15879" width="20.7109375" style="243" customWidth="1"/>
    <col min="15880" max="15880" width="3.7109375" style="243" customWidth="1"/>
    <col min="15881" max="15881" width="19" style="243" bestFit="1" customWidth="1"/>
    <col min="15882" max="15883" width="9.140625" style="243"/>
    <col min="15884" max="15884" width="13.140625" style="243" customWidth="1"/>
    <col min="15885" max="16128" width="9.140625" style="243"/>
    <col min="16129" max="16129" width="2.7109375" style="243" customWidth="1"/>
    <col min="16130" max="16130" width="9.42578125" style="243" customWidth="1"/>
    <col min="16131" max="16131" width="2" style="243" customWidth="1"/>
    <col min="16132" max="16132" width="30.42578125" style="243" customWidth="1"/>
    <col min="16133" max="16134" width="24.7109375" style="243" customWidth="1"/>
    <col min="16135" max="16135" width="20.7109375" style="243" customWidth="1"/>
    <col min="16136" max="16136" width="3.7109375" style="243" customWidth="1"/>
    <col min="16137" max="16137" width="19" style="243" bestFit="1" customWidth="1"/>
    <col min="16138" max="16139" width="9.140625" style="243"/>
    <col min="16140" max="16140" width="13.140625" style="243" customWidth="1"/>
    <col min="16141" max="16384" width="9.140625" style="243"/>
  </cols>
  <sheetData>
    <row r="9" spans="1:12" ht="24" thickBot="1" x14ac:dyDescent="0.4">
      <c r="A9" s="1281" t="s">
        <v>209</v>
      </c>
      <c r="B9" s="1281"/>
      <c r="C9" s="1281"/>
      <c r="D9" s="1281"/>
      <c r="E9" s="1281"/>
      <c r="F9" s="1281"/>
      <c r="G9" s="1281"/>
    </row>
    <row r="10" spans="1:12" ht="15.75" thickTop="1" x14ac:dyDescent="0.25">
      <c r="A10" s="306"/>
      <c r="B10" s="306"/>
      <c r="C10" s="307"/>
      <c r="D10" s="306"/>
      <c r="E10" s="306"/>
      <c r="F10" s="306"/>
      <c r="G10" s="306"/>
    </row>
    <row r="12" spans="1:12" x14ac:dyDescent="0.25">
      <c r="A12" s="253"/>
      <c r="B12" s="253"/>
      <c r="C12" s="253"/>
      <c r="D12" s="253"/>
      <c r="E12" s="253"/>
      <c r="F12" s="253"/>
      <c r="G12" s="253"/>
    </row>
    <row r="13" spans="1:12" ht="15.75" x14ac:dyDescent="0.25">
      <c r="A13" s="1282" t="s">
        <v>210</v>
      </c>
      <c r="B13" s="1282"/>
      <c r="C13" s="1282"/>
      <c r="D13" s="1282"/>
      <c r="E13" s="1282"/>
      <c r="F13" s="1282"/>
      <c r="G13" s="1282"/>
      <c r="H13" s="1282"/>
      <c r="I13" s="254"/>
      <c r="J13" s="254"/>
      <c r="K13" s="254"/>
      <c r="L13" s="254"/>
    </row>
    <row r="14" spans="1:12" ht="15.75" x14ac:dyDescent="0.25">
      <c r="A14" s="1283"/>
      <c r="B14" s="1283"/>
      <c r="C14" s="1283"/>
      <c r="D14" s="1283"/>
      <c r="E14" s="1283"/>
      <c r="F14" s="1283"/>
      <c r="G14" s="1283"/>
      <c r="H14" s="1283"/>
      <c r="I14" s="1284"/>
      <c r="J14" s="1284"/>
      <c r="K14" s="1284"/>
      <c r="L14" s="1284"/>
    </row>
    <row r="15" spans="1:12" ht="15.75" x14ac:dyDescent="0.25">
      <c r="A15" s="308"/>
      <c r="B15" s="308"/>
      <c r="C15" s="308"/>
      <c r="D15" s="308"/>
      <c r="E15" s="308"/>
      <c r="F15" s="308"/>
      <c r="G15" s="308"/>
      <c r="H15" s="308"/>
      <c r="I15" s="256"/>
      <c r="J15" s="256"/>
      <c r="K15" s="256"/>
      <c r="L15" s="256"/>
    </row>
    <row r="16" spans="1:12" x14ac:dyDescent="0.25">
      <c r="A16" s="257"/>
      <c r="B16" s="257"/>
      <c r="C16" s="258"/>
      <c r="D16" s="257"/>
      <c r="E16" s="257"/>
      <c r="F16" s="257"/>
      <c r="G16" s="257"/>
      <c r="H16" s="257"/>
    </row>
    <row r="17" spans="1:12" ht="60.75" customHeight="1" x14ac:dyDescent="0.25">
      <c r="A17" s="1285" t="s">
        <v>8169</v>
      </c>
      <c r="B17" s="1285"/>
      <c r="C17" s="1285"/>
      <c r="D17" s="1285"/>
      <c r="E17" s="1285"/>
      <c r="F17" s="1285"/>
      <c r="G17" s="1285"/>
      <c r="H17" s="259"/>
      <c r="I17" s="253"/>
      <c r="J17" s="253"/>
      <c r="K17" s="253"/>
      <c r="L17" s="253"/>
    </row>
    <row r="18" spans="1:12" ht="12.75" customHeight="1" x14ac:dyDescent="0.25">
      <c r="A18" s="260"/>
      <c r="B18" s="260"/>
      <c r="C18" s="261"/>
      <c r="D18" s="260"/>
      <c r="E18" s="260"/>
      <c r="F18" s="260"/>
      <c r="G18" s="260"/>
      <c r="H18" s="257"/>
    </row>
    <row r="19" spans="1:12" ht="15.75" x14ac:dyDescent="0.25">
      <c r="A19" s="309" t="s">
        <v>211</v>
      </c>
      <c r="B19" s="263"/>
      <c r="C19" s="264"/>
      <c r="D19" s="263"/>
      <c r="E19" s="263"/>
      <c r="F19" s="263"/>
      <c r="G19" s="263"/>
    </row>
    <row r="20" spans="1:12" x14ac:dyDescent="0.25">
      <c r="A20" s="263"/>
      <c r="B20" s="263"/>
      <c r="C20" s="264"/>
      <c r="D20" s="263"/>
      <c r="E20" s="263"/>
      <c r="F20" s="263"/>
      <c r="G20" s="263"/>
    </row>
    <row r="21" spans="1:12" x14ac:dyDescent="0.25">
      <c r="A21" s="263"/>
      <c r="B21" s="1293" t="s">
        <v>184</v>
      </c>
      <c r="C21" s="1294" t="s">
        <v>185</v>
      </c>
      <c r="D21" s="1295"/>
      <c r="E21" s="1280" t="s">
        <v>8170</v>
      </c>
      <c r="F21" s="1280"/>
      <c r="G21" s="1280"/>
    </row>
    <row r="22" spans="1:12" x14ac:dyDescent="0.25">
      <c r="A22" s="263"/>
      <c r="B22" s="1293"/>
      <c r="C22" s="1296"/>
      <c r="D22" s="1297"/>
      <c r="E22" s="265" t="s">
        <v>110</v>
      </c>
      <c r="F22" s="265" t="s">
        <v>112</v>
      </c>
      <c r="G22" s="265" t="s">
        <v>186</v>
      </c>
    </row>
    <row r="23" spans="1:12" x14ac:dyDescent="0.25">
      <c r="A23" s="263"/>
      <c r="B23" s="266" t="s">
        <v>187</v>
      </c>
      <c r="C23" s="1287" t="s">
        <v>188</v>
      </c>
      <c r="D23" s="1288"/>
      <c r="E23" s="266" t="s">
        <v>189</v>
      </c>
      <c r="F23" s="266" t="s">
        <v>190</v>
      </c>
      <c r="G23" s="266" t="s">
        <v>191</v>
      </c>
    </row>
    <row r="24" spans="1:12" ht="21" customHeight="1" x14ac:dyDescent="0.25">
      <c r="A24" s="263"/>
      <c r="B24" s="267" t="s">
        <v>192</v>
      </c>
      <c r="C24" s="1289" t="s">
        <v>193</v>
      </c>
      <c r="D24" s="1290"/>
      <c r="E24" s="268">
        <f>SUM(E25:E30)</f>
        <v>3579072335.9106369</v>
      </c>
      <c r="F24" s="268">
        <f>SUM(F25:F30)</f>
        <v>3335932226.9106369</v>
      </c>
      <c r="G24" s="1186">
        <f>SUM(G25:G30)</f>
        <v>243140109</v>
      </c>
    </row>
    <row r="25" spans="1:12" x14ac:dyDescent="0.25">
      <c r="A25" s="263"/>
      <c r="B25" s="269">
        <v>1</v>
      </c>
      <c r="C25" s="1291" t="s">
        <v>194</v>
      </c>
      <c r="D25" s="1292"/>
      <c r="E25" s="270">
        <f>'BA REKON INTERN (2)'!E31</f>
        <v>0</v>
      </c>
      <c r="F25" s="270">
        <f>'BA REKON INTERN (2)'!F31</f>
        <v>0</v>
      </c>
      <c r="G25" s="1187">
        <f t="shared" ref="G25:G30" si="0">E25-F25</f>
        <v>0</v>
      </c>
    </row>
    <row r="26" spans="1:12" x14ac:dyDescent="0.25">
      <c r="A26" s="263"/>
      <c r="B26" s="269">
        <v>2</v>
      </c>
      <c r="C26" s="1291" t="s">
        <v>195</v>
      </c>
      <c r="D26" s="1292"/>
      <c r="E26" s="270">
        <f>'BA REKON INTERN (2)'!E32</f>
        <v>1617942886</v>
      </c>
      <c r="F26" s="270">
        <f>'BA REKON INTERN (2)'!F32</f>
        <v>1374802777</v>
      </c>
      <c r="G26" s="1187">
        <f t="shared" si="0"/>
        <v>243140109</v>
      </c>
    </row>
    <row r="27" spans="1:12" x14ac:dyDescent="0.25">
      <c r="A27" s="263"/>
      <c r="B27" s="269">
        <v>3</v>
      </c>
      <c r="C27" s="1291" t="s">
        <v>196</v>
      </c>
      <c r="D27" s="1292"/>
      <c r="E27" s="270">
        <f>'BA REKON INTERN (2)'!E33</f>
        <v>1953061949.9106369</v>
      </c>
      <c r="F27" s="270">
        <f>'BA REKON INTERN (2)'!F33</f>
        <v>1953061949.9106369</v>
      </c>
      <c r="G27" s="1187">
        <f t="shared" si="0"/>
        <v>0</v>
      </c>
    </row>
    <row r="28" spans="1:12" x14ac:dyDescent="0.25">
      <c r="A28" s="263"/>
      <c r="B28" s="269">
        <v>4</v>
      </c>
      <c r="C28" s="1291" t="s">
        <v>197</v>
      </c>
      <c r="D28" s="1292"/>
      <c r="E28" s="270">
        <f>'BA REKON INTERN (2)'!E34</f>
        <v>8067500</v>
      </c>
      <c r="F28" s="270">
        <f>'BA REKON INTERN (2)'!F34</f>
        <v>8067500</v>
      </c>
      <c r="G28" s="1187">
        <f t="shared" si="0"/>
        <v>0</v>
      </c>
    </row>
    <row r="29" spans="1:12" x14ac:dyDescent="0.25">
      <c r="A29" s="263"/>
      <c r="B29" s="269">
        <v>5</v>
      </c>
      <c r="C29" s="1291" t="s">
        <v>198</v>
      </c>
      <c r="D29" s="1292"/>
      <c r="E29" s="270">
        <f>'BA REKON INTERN (2)'!E35</f>
        <v>0</v>
      </c>
      <c r="F29" s="270">
        <f>'BA REKON INTERN (2)'!F35</f>
        <v>0</v>
      </c>
      <c r="G29" s="1187">
        <f t="shared" si="0"/>
        <v>0</v>
      </c>
      <c r="I29" s="273"/>
      <c r="J29" s="274"/>
    </row>
    <row r="30" spans="1:12" x14ac:dyDescent="0.25">
      <c r="A30" s="263"/>
      <c r="B30" s="269">
        <v>6</v>
      </c>
      <c r="C30" s="1291" t="s">
        <v>199</v>
      </c>
      <c r="D30" s="1292"/>
      <c r="E30" s="270">
        <f>'BA REKON INTERN (2)'!E36</f>
        <v>0</v>
      </c>
      <c r="F30" s="270">
        <f>'BA REKON INTERN (2)'!F36</f>
        <v>0</v>
      </c>
      <c r="G30" s="1187">
        <f t="shared" si="0"/>
        <v>0</v>
      </c>
      <c r="I30" s="273"/>
    </row>
    <row r="31" spans="1:12" ht="21" customHeight="1" x14ac:dyDescent="0.25">
      <c r="A31" s="263"/>
      <c r="B31" s="267" t="s">
        <v>200</v>
      </c>
      <c r="C31" s="1289" t="s">
        <v>1</v>
      </c>
      <c r="D31" s="1290"/>
      <c r="E31" s="268">
        <f>SUM(E32:E32)</f>
        <v>0</v>
      </c>
      <c r="F31" s="276">
        <f>SUM(F32:F32)</f>
        <v>0</v>
      </c>
      <c r="G31" s="1188">
        <f>SUM(G32)</f>
        <v>217030949</v>
      </c>
      <c r="I31" s="273"/>
    </row>
    <row r="32" spans="1:12" ht="15.75" customHeight="1" x14ac:dyDescent="0.25">
      <c r="A32" s="263"/>
      <c r="B32" s="269">
        <v>1</v>
      </c>
      <c r="C32" s="1291" t="s">
        <v>201</v>
      </c>
      <c r="D32" s="1292"/>
      <c r="E32" s="270">
        <v>0</v>
      </c>
      <c r="F32" s="310">
        <v>0</v>
      </c>
      <c r="G32" s="1189">
        <f>'LAMP.REKON 2....'!E93</f>
        <v>217030949</v>
      </c>
      <c r="I32" s="275"/>
    </row>
    <row r="33" spans="1:7" ht="21" customHeight="1" x14ac:dyDescent="0.25">
      <c r="A33" s="263"/>
      <c r="B33" s="267" t="s">
        <v>147</v>
      </c>
      <c r="C33" s="1289" t="s">
        <v>75</v>
      </c>
      <c r="D33" s="1290"/>
      <c r="E33" s="268">
        <f>'BA REKON INTERN (2)'!E39</f>
        <v>0</v>
      </c>
      <c r="F33" s="311">
        <f>'BA REKON INTERN (2)'!F39</f>
        <v>0</v>
      </c>
      <c r="G33" s="1190">
        <f>'LAMP.REKON 2....'!E219</f>
        <v>26109160</v>
      </c>
    </row>
    <row r="34" spans="1:7" s="315" customFormat="1" ht="21" customHeight="1" x14ac:dyDescent="0.25">
      <c r="A34" s="312"/>
      <c r="B34" s="280"/>
      <c r="C34" s="281"/>
      <c r="D34" s="282"/>
      <c r="E34" s="313"/>
      <c r="F34" s="314"/>
      <c r="G34" s="1191"/>
    </row>
    <row r="35" spans="1:7" ht="24.75" customHeight="1" x14ac:dyDescent="0.25">
      <c r="A35" s="263"/>
      <c r="B35" s="284" t="s">
        <v>151</v>
      </c>
      <c r="C35" s="285" t="s">
        <v>73</v>
      </c>
      <c r="D35" s="286"/>
      <c r="E35" s="287">
        <f>E24+E31+E33</f>
        <v>3579072335.9106369</v>
      </c>
      <c r="F35" s="287">
        <f>F24+F31+F33</f>
        <v>3335932226.9106369</v>
      </c>
      <c r="G35" s="1192">
        <f>G24-G31-G33</f>
        <v>0</v>
      </c>
    </row>
    <row r="36" spans="1:7" x14ac:dyDescent="0.25">
      <c r="A36" s="263"/>
      <c r="C36" s="264"/>
      <c r="D36" s="1169"/>
      <c r="E36" s="1169"/>
      <c r="F36" s="1169"/>
      <c r="G36" s="1169"/>
    </row>
    <row r="37" spans="1:7" ht="8.25" customHeight="1" x14ac:dyDescent="0.25">
      <c r="A37" s="263"/>
      <c r="B37" s="290"/>
      <c r="C37" s="264"/>
      <c r="D37" s="1169"/>
      <c r="E37" s="1169"/>
      <c r="F37" s="1169"/>
      <c r="G37" s="1169"/>
    </row>
    <row r="38" spans="1:7" ht="6.4" customHeight="1" x14ac:dyDescent="0.25">
      <c r="A38" s="263"/>
      <c r="B38" s="263"/>
      <c r="C38" s="264"/>
      <c r="D38" s="263"/>
      <c r="E38" s="263"/>
      <c r="F38" s="263"/>
      <c r="G38" s="263"/>
    </row>
    <row r="39" spans="1:7" ht="14.45" customHeight="1" x14ac:dyDescent="0.25">
      <c r="A39" s="1286" t="s">
        <v>212</v>
      </c>
      <c r="B39" s="1286"/>
      <c r="C39" s="1286"/>
      <c r="D39" s="1286"/>
      <c r="E39" s="1286"/>
      <c r="F39" s="1286"/>
      <c r="G39" s="1286"/>
    </row>
    <row r="40" spans="1:7" ht="30.75" customHeight="1" x14ac:dyDescent="0.25">
      <c r="A40" s="1286"/>
      <c r="B40" s="1286"/>
      <c r="C40" s="1286"/>
      <c r="D40" s="1286"/>
      <c r="E40" s="1286"/>
      <c r="F40" s="1286"/>
      <c r="G40" s="1286"/>
    </row>
    <row r="41" spans="1:7" ht="12.75" customHeight="1" x14ac:dyDescent="0.25">
      <c r="A41" s="260"/>
      <c r="B41" s="260"/>
      <c r="C41" s="261"/>
      <c r="D41" s="260"/>
      <c r="E41" s="316"/>
      <c r="F41" s="316"/>
      <c r="G41" s="260"/>
    </row>
    <row r="42" spans="1:7" ht="33.75" customHeight="1" x14ac:dyDescent="0.25">
      <c r="A42" s="1299" t="s">
        <v>213</v>
      </c>
      <c r="B42" s="1299"/>
      <c r="C42" s="1299"/>
      <c r="D42" s="1299"/>
      <c r="E42" s="1299"/>
      <c r="F42" s="1299"/>
      <c r="G42" s="1299"/>
    </row>
    <row r="43" spans="1:7" ht="15" customHeight="1" x14ac:dyDescent="0.25">
      <c r="A43" s="260"/>
      <c r="B43" s="260"/>
      <c r="C43" s="261"/>
      <c r="D43" s="260"/>
      <c r="E43" s="260"/>
      <c r="F43" s="260"/>
      <c r="G43" s="260"/>
    </row>
    <row r="44" spans="1:7" ht="15" customHeight="1" x14ac:dyDescent="0.25">
      <c r="A44" s="260"/>
      <c r="B44" s="260"/>
      <c r="C44" s="261"/>
      <c r="D44" s="260"/>
      <c r="E44" s="260"/>
      <c r="F44" s="260"/>
      <c r="G44" s="260"/>
    </row>
    <row r="45" spans="1:7" ht="15" customHeight="1" x14ac:dyDescent="0.25">
      <c r="A45" s="260"/>
      <c r="B45" s="260"/>
      <c r="C45" s="261"/>
      <c r="D45" s="260"/>
      <c r="E45" s="260"/>
      <c r="F45" s="260"/>
      <c r="G45" s="260"/>
    </row>
    <row r="46" spans="1:7" ht="15.75" x14ac:dyDescent="0.25">
      <c r="A46" s="260"/>
      <c r="B46" s="1283" t="s">
        <v>214</v>
      </c>
      <c r="C46" s="1283"/>
      <c r="D46" s="1283"/>
      <c r="E46" s="260"/>
      <c r="F46" s="1300" t="s">
        <v>215</v>
      </c>
      <c r="G46" s="1300"/>
    </row>
    <row r="47" spans="1:7" ht="15.75" x14ac:dyDescent="0.25">
      <c r="A47" s="260"/>
      <c r="B47" s="1283" t="s">
        <v>216</v>
      </c>
      <c r="C47" s="1283"/>
      <c r="D47" s="1283"/>
      <c r="E47" s="260"/>
      <c r="F47" s="1300" t="s">
        <v>92</v>
      </c>
      <c r="G47" s="1300"/>
    </row>
    <row r="48" spans="1:7" x14ac:dyDescent="0.25">
      <c r="A48" s="260"/>
      <c r="B48" s="317"/>
      <c r="C48" s="317"/>
      <c r="D48" s="317"/>
      <c r="E48" s="260"/>
      <c r="F48" s="1301"/>
      <c r="G48" s="1301"/>
    </row>
    <row r="49" spans="1:8" x14ac:dyDescent="0.25">
      <c r="A49" s="260"/>
      <c r="B49" s="317"/>
      <c r="C49" s="317"/>
      <c r="D49" s="317"/>
      <c r="E49" s="260"/>
      <c r="F49" s="318"/>
      <c r="G49" s="318"/>
    </row>
    <row r="50" spans="1:8" x14ac:dyDescent="0.25">
      <c r="A50" s="260"/>
      <c r="B50" s="317"/>
      <c r="C50" s="317"/>
      <c r="D50" s="317"/>
      <c r="E50" s="260"/>
      <c r="F50" s="318"/>
      <c r="G50" s="318"/>
    </row>
    <row r="51" spans="1:8" x14ac:dyDescent="0.25">
      <c r="A51" s="260"/>
      <c r="B51" s="317"/>
      <c r="C51" s="317"/>
      <c r="D51" s="317"/>
      <c r="E51" s="260"/>
      <c r="F51" s="318"/>
      <c r="G51" s="318"/>
    </row>
    <row r="52" spans="1:8" ht="15.75" x14ac:dyDescent="0.25">
      <c r="A52" s="260"/>
      <c r="B52" s="1282" t="s">
        <v>217</v>
      </c>
      <c r="C52" s="1282"/>
      <c r="D52" s="1282"/>
      <c r="E52" s="319"/>
      <c r="F52" s="1298" t="s">
        <v>94</v>
      </c>
      <c r="G52" s="1298"/>
      <c r="H52" s="1298"/>
    </row>
    <row r="53" spans="1:8" ht="15.75" x14ac:dyDescent="0.25">
      <c r="A53" s="260"/>
      <c r="B53" s="1283" t="s">
        <v>218</v>
      </c>
      <c r="C53" s="1283"/>
      <c r="D53" s="1283"/>
      <c r="E53" s="319"/>
      <c r="F53" s="1283" t="s">
        <v>219</v>
      </c>
      <c r="G53" s="1283"/>
      <c r="H53" s="1283"/>
    </row>
    <row r="54" spans="1:8" x14ac:dyDescent="0.25">
      <c r="A54" s="260"/>
      <c r="B54" s="260"/>
      <c r="C54" s="261"/>
      <c r="D54" s="260"/>
      <c r="E54" s="303"/>
      <c r="F54" s="303"/>
      <c r="G54" s="260"/>
    </row>
    <row r="55" spans="1:8" x14ac:dyDescent="0.25">
      <c r="A55" s="257"/>
      <c r="B55" s="257"/>
      <c r="C55" s="258"/>
      <c r="D55" s="257"/>
      <c r="E55" s="303"/>
      <c r="F55" s="303"/>
      <c r="G55" s="257"/>
    </row>
    <row r="56" spans="1:8" x14ac:dyDescent="0.25">
      <c r="A56" s="257"/>
      <c r="B56" s="257"/>
      <c r="C56" s="258"/>
      <c r="D56" s="257"/>
      <c r="E56" s="303"/>
      <c r="F56" s="303"/>
      <c r="G56" s="257"/>
    </row>
    <row r="57" spans="1:8" x14ac:dyDescent="0.25">
      <c r="A57" s="257"/>
      <c r="B57" s="257"/>
      <c r="C57" s="258"/>
      <c r="D57" s="257"/>
      <c r="E57" s="303"/>
      <c r="F57" s="303"/>
      <c r="G57" s="257"/>
    </row>
    <row r="58" spans="1:8" x14ac:dyDescent="0.25">
      <c r="A58" s="257"/>
      <c r="B58" s="257"/>
      <c r="C58" s="258"/>
      <c r="D58" s="257"/>
      <c r="E58" s="303"/>
      <c r="F58" s="303"/>
      <c r="G58" s="257"/>
    </row>
    <row r="59" spans="1:8" x14ac:dyDescent="0.25">
      <c r="A59" s="257"/>
      <c r="B59" s="257"/>
      <c r="C59" s="258"/>
      <c r="D59" s="257"/>
      <c r="E59" s="320"/>
      <c r="F59" s="320"/>
      <c r="G59" s="257"/>
    </row>
    <row r="60" spans="1:8" x14ac:dyDescent="0.25">
      <c r="A60" s="257"/>
      <c r="B60" s="257"/>
      <c r="C60" s="258"/>
      <c r="D60" s="257"/>
      <c r="E60" s="303"/>
      <c r="F60" s="303"/>
      <c r="G60" s="257"/>
    </row>
    <row r="61" spans="1:8" x14ac:dyDescent="0.25">
      <c r="A61" s="257"/>
      <c r="B61" s="257"/>
      <c r="C61" s="258"/>
      <c r="D61" s="257"/>
      <c r="E61" s="257"/>
      <c r="F61" s="257"/>
      <c r="G61" s="257"/>
    </row>
    <row r="62" spans="1:8" x14ac:dyDescent="0.25">
      <c r="A62" s="257"/>
      <c r="B62" s="257"/>
      <c r="C62" s="258"/>
      <c r="D62" s="257"/>
      <c r="E62" s="257"/>
      <c r="F62" s="257"/>
      <c r="G62" s="257"/>
    </row>
    <row r="63" spans="1:8" x14ac:dyDescent="0.25">
      <c r="A63" s="257"/>
      <c r="B63" s="257"/>
      <c r="C63" s="258"/>
      <c r="D63" s="257"/>
      <c r="E63" s="257"/>
      <c r="F63" s="257"/>
      <c r="G63" s="257"/>
    </row>
    <row r="64" spans="1:8" x14ac:dyDescent="0.25">
      <c r="A64" s="257"/>
      <c r="B64" s="257"/>
      <c r="C64" s="258"/>
      <c r="D64" s="257"/>
      <c r="E64" s="257"/>
      <c r="F64" s="257"/>
      <c r="G64" s="257"/>
    </row>
    <row r="65" spans="1:7" x14ac:dyDescent="0.25">
      <c r="A65" s="257"/>
      <c r="B65" s="257"/>
      <c r="C65" s="258"/>
      <c r="D65" s="257"/>
      <c r="E65" s="257"/>
      <c r="F65" s="257"/>
      <c r="G65" s="257"/>
    </row>
    <row r="66" spans="1:7" x14ac:dyDescent="0.25">
      <c r="A66" s="257"/>
      <c r="B66" s="257"/>
      <c r="C66" s="258"/>
      <c r="D66" s="257"/>
      <c r="E66" s="257"/>
      <c r="F66" s="257"/>
      <c r="G66" s="257"/>
    </row>
    <row r="67" spans="1:7" x14ac:dyDescent="0.25">
      <c r="A67" s="257"/>
      <c r="B67" s="257"/>
      <c r="C67" s="258"/>
      <c r="D67" s="257"/>
      <c r="E67" s="257"/>
      <c r="F67" s="257"/>
      <c r="G67" s="257"/>
    </row>
    <row r="68" spans="1:7" x14ac:dyDescent="0.25">
      <c r="A68" s="257"/>
      <c r="B68" s="257"/>
      <c r="C68" s="258"/>
      <c r="D68" s="257"/>
      <c r="E68" s="257"/>
      <c r="F68" s="257"/>
      <c r="G68" s="257"/>
    </row>
    <row r="69" spans="1:7" x14ac:dyDescent="0.25">
      <c r="A69" s="257"/>
      <c r="B69" s="257"/>
      <c r="C69" s="258"/>
      <c r="D69" s="257"/>
      <c r="E69" s="257"/>
      <c r="F69" s="257"/>
      <c r="G69" s="257"/>
    </row>
    <row r="70" spans="1:7" x14ac:dyDescent="0.25">
      <c r="A70" s="257"/>
      <c r="B70" s="257"/>
      <c r="C70" s="258"/>
      <c r="D70" s="257"/>
      <c r="E70" s="257"/>
      <c r="F70" s="257"/>
      <c r="G70" s="257"/>
    </row>
    <row r="71" spans="1:7" x14ac:dyDescent="0.25">
      <c r="A71" s="257"/>
      <c r="B71" s="257"/>
      <c r="C71" s="258"/>
      <c r="D71" s="257"/>
      <c r="E71" s="257"/>
      <c r="F71" s="257"/>
      <c r="G71" s="257"/>
    </row>
    <row r="72" spans="1:7" x14ac:dyDescent="0.25">
      <c r="A72" s="257"/>
      <c r="B72" s="257"/>
      <c r="C72" s="258"/>
      <c r="D72" s="257"/>
      <c r="E72" s="257"/>
      <c r="F72" s="257"/>
      <c r="G72" s="257"/>
    </row>
    <row r="73" spans="1:7" x14ac:dyDescent="0.25">
      <c r="A73" s="257"/>
      <c r="B73" s="257"/>
      <c r="C73" s="258"/>
      <c r="D73" s="257"/>
      <c r="E73" s="257"/>
      <c r="F73" s="257"/>
      <c r="G73" s="257"/>
    </row>
    <row r="74" spans="1:7" x14ac:dyDescent="0.25">
      <c r="A74" s="257"/>
      <c r="B74" s="257"/>
      <c r="C74" s="258"/>
      <c r="D74" s="257"/>
      <c r="E74" s="257"/>
      <c r="F74" s="257"/>
      <c r="G74" s="257"/>
    </row>
    <row r="75" spans="1:7" x14ac:dyDescent="0.25">
      <c r="A75" s="257"/>
      <c r="B75" s="257"/>
      <c r="C75" s="258"/>
      <c r="D75" s="257"/>
      <c r="E75" s="257"/>
      <c r="F75" s="257"/>
      <c r="G75" s="257"/>
    </row>
    <row r="76" spans="1:7" x14ac:dyDescent="0.25">
      <c r="A76" s="257"/>
      <c r="B76" s="257"/>
      <c r="C76" s="258"/>
      <c r="D76" s="257"/>
      <c r="E76" s="257"/>
      <c r="F76" s="257"/>
      <c r="G76" s="257"/>
    </row>
    <row r="77" spans="1:7" x14ac:dyDescent="0.25">
      <c r="A77" s="257"/>
      <c r="B77" s="257"/>
      <c r="C77" s="258"/>
      <c r="D77" s="257"/>
      <c r="E77" s="257"/>
      <c r="F77" s="257"/>
      <c r="G77" s="257"/>
    </row>
    <row r="78" spans="1:7" x14ac:dyDescent="0.25">
      <c r="A78" s="257"/>
      <c r="B78" s="257"/>
      <c r="C78" s="258"/>
      <c r="D78" s="257"/>
      <c r="E78" s="257"/>
      <c r="F78" s="257"/>
      <c r="G78" s="257"/>
    </row>
    <row r="79" spans="1:7" x14ac:dyDescent="0.25">
      <c r="A79" s="257"/>
      <c r="B79" s="257"/>
      <c r="C79" s="258"/>
      <c r="D79" s="257"/>
      <c r="E79" s="257"/>
      <c r="F79" s="257"/>
      <c r="G79" s="257"/>
    </row>
    <row r="80" spans="1:7" x14ac:dyDescent="0.25">
      <c r="A80" s="257"/>
      <c r="B80" s="257"/>
      <c r="C80" s="258"/>
      <c r="D80" s="257"/>
      <c r="E80" s="257"/>
      <c r="F80" s="257"/>
      <c r="G80" s="257"/>
    </row>
    <row r="81" spans="1:7" x14ac:dyDescent="0.25">
      <c r="A81" s="257"/>
      <c r="B81" s="257"/>
      <c r="C81" s="258"/>
      <c r="D81" s="257"/>
      <c r="E81" s="257"/>
      <c r="F81" s="257"/>
      <c r="G81" s="257"/>
    </row>
    <row r="82" spans="1:7" x14ac:dyDescent="0.25">
      <c r="A82" s="257"/>
      <c r="B82" s="257"/>
      <c r="C82" s="258"/>
      <c r="D82" s="257"/>
      <c r="E82" s="257"/>
      <c r="F82" s="257"/>
      <c r="G82" s="257"/>
    </row>
    <row r="83" spans="1:7" x14ac:dyDescent="0.25">
      <c r="A83" s="257"/>
      <c r="B83" s="257"/>
      <c r="C83" s="258"/>
      <c r="D83" s="257"/>
      <c r="E83" s="257"/>
      <c r="F83" s="257"/>
      <c r="G83" s="257"/>
    </row>
    <row r="84" spans="1:7" x14ac:dyDescent="0.25">
      <c r="A84" s="257"/>
      <c r="B84" s="257"/>
      <c r="C84" s="258"/>
      <c r="D84" s="257"/>
      <c r="E84" s="257"/>
      <c r="F84" s="257"/>
      <c r="G84" s="257"/>
    </row>
    <row r="85" spans="1:7" x14ac:dyDescent="0.25">
      <c r="A85" s="257"/>
      <c r="B85" s="257"/>
      <c r="C85" s="258"/>
      <c r="D85" s="257"/>
      <c r="E85" s="257"/>
      <c r="F85" s="257"/>
      <c r="G85" s="257"/>
    </row>
    <row r="86" spans="1:7" x14ac:dyDescent="0.25">
      <c r="A86" s="257"/>
      <c r="B86" s="257"/>
      <c r="C86" s="258"/>
      <c r="D86" s="257"/>
      <c r="E86" s="257"/>
      <c r="F86" s="257"/>
      <c r="G86" s="257"/>
    </row>
    <row r="87" spans="1:7" x14ac:dyDescent="0.25">
      <c r="A87" s="257"/>
      <c r="B87" s="257"/>
      <c r="C87" s="258"/>
      <c r="D87" s="257"/>
      <c r="E87" s="257"/>
      <c r="F87" s="257"/>
      <c r="G87" s="257"/>
    </row>
    <row r="88" spans="1:7" x14ac:dyDescent="0.25">
      <c r="A88" s="257"/>
      <c r="B88" s="257"/>
      <c r="C88" s="258"/>
      <c r="D88" s="257"/>
      <c r="E88" s="257"/>
      <c r="F88" s="257"/>
      <c r="G88" s="257"/>
    </row>
  </sheetData>
  <mergeCells count="30">
    <mergeCell ref="B52:D52"/>
    <mergeCell ref="F52:H52"/>
    <mergeCell ref="B53:D53"/>
    <mergeCell ref="F53:H53"/>
    <mergeCell ref="A42:G42"/>
    <mergeCell ref="B46:D46"/>
    <mergeCell ref="F46:G46"/>
    <mergeCell ref="B47:D47"/>
    <mergeCell ref="F47:G47"/>
    <mergeCell ref="F48:G48"/>
    <mergeCell ref="A39:G40"/>
    <mergeCell ref="C23:D23"/>
    <mergeCell ref="C24:D24"/>
    <mergeCell ref="C25:D25"/>
    <mergeCell ref="C26:D26"/>
    <mergeCell ref="C27:D27"/>
    <mergeCell ref="C28:D28"/>
    <mergeCell ref="C29:D29"/>
    <mergeCell ref="C30:D30"/>
    <mergeCell ref="C31:D31"/>
    <mergeCell ref="C32:D32"/>
    <mergeCell ref="C33:D33"/>
    <mergeCell ref="E21:G21"/>
    <mergeCell ref="A9:G9"/>
    <mergeCell ref="A13:H13"/>
    <mergeCell ref="A14:H14"/>
    <mergeCell ref="I14:L14"/>
    <mergeCell ref="A17:G17"/>
    <mergeCell ref="B21:B22"/>
    <mergeCell ref="C21:D22"/>
  </mergeCells>
  <pageMargins left="0.9" right="0.12" top="0.87" bottom="0.94" header="0.31496062992126" footer="0.31496062992126"/>
  <pageSetup paperSize="5" scale="80" orientation="portrait" verticalDpi="300" r:id="rId1"/>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4</xdr:col>
                <xdr:colOff>361950</xdr:colOff>
                <xdr:row>0</xdr:row>
                <xdr:rowOff>28575</xdr:rowOff>
              </from>
              <to>
                <xdr:col>4</xdr:col>
                <xdr:colOff>1457325</xdr:colOff>
                <xdr:row>7</xdr:row>
                <xdr:rowOff>104775</xdr:rowOff>
              </to>
            </anchor>
          </objectPr>
        </oleObject>
      </mc:Choice>
      <mc:Fallback>
        <oleObject progId="Word.Picture.8" shapeId="102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92"/>
  <sheetViews>
    <sheetView view="pageBreakPreview" zoomScaleNormal="87" zoomScaleSheetLayoutView="100" workbookViewId="0">
      <selection activeCell="F15" sqref="F15"/>
    </sheetView>
  </sheetViews>
  <sheetFormatPr defaultRowHeight="15" x14ac:dyDescent="0.25"/>
  <cols>
    <col min="1" max="1" width="2.7109375" style="243" customWidth="1"/>
    <col min="2" max="2" width="9.42578125" style="243" customWidth="1"/>
    <col min="3" max="3" width="2" style="305" customWidth="1"/>
    <col min="4" max="4" width="31.42578125" style="243" customWidth="1"/>
    <col min="5" max="6" width="24.7109375" style="243" customWidth="1"/>
    <col min="7" max="7" width="20.7109375" style="243" customWidth="1"/>
    <col min="8" max="8" width="3.85546875" style="243" customWidth="1"/>
    <col min="9" max="9" width="19" style="243" bestFit="1" customWidth="1"/>
    <col min="10" max="10" width="9.140625" style="243"/>
    <col min="11" max="11" width="24.85546875" style="243" customWidth="1"/>
    <col min="12" max="12" width="13.140625" style="243" customWidth="1"/>
    <col min="13" max="256" width="9.140625" style="243"/>
    <col min="257" max="257" width="2.7109375" style="243" customWidth="1"/>
    <col min="258" max="258" width="9.42578125" style="243" customWidth="1"/>
    <col min="259" max="259" width="2" style="243" customWidth="1"/>
    <col min="260" max="260" width="31.42578125" style="243" customWidth="1"/>
    <col min="261" max="262" width="24.7109375" style="243" customWidth="1"/>
    <col min="263" max="263" width="20.7109375" style="243" customWidth="1"/>
    <col min="264" max="264" width="3.85546875" style="243" customWidth="1"/>
    <col min="265" max="265" width="19" style="243" bestFit="1" customWidth="1"/>
    <col min="266" max="266" width="9.140625" style="243"/>
    <col min="267" max="267" width="24.85546875" style="243" customWidth="1"/>
    <col min="268" max="268" width="13.140625" style="243" customWidth="1"/>
    <col min="269" max="512" width="9.140625" style="243"/>
    <col min="513" max="513" width="2.7109375" style="243" customWidth="1"/>
    <col min="514" max="514" width="9.42578125" style="243" customWidth="1"/>
    <col min="515" max="515" width="2" style="243" customWidth="1"/>
    <col min="516" max="516" width="31.42578125" style="243" customWidth="1"/>
    <col min="517" max="518" width="24.7109375" style="243" customWidth="1"/>
    <col min="519" max="519" width="20.7109375" style="243" customWidth="1"/>
    <col min="520" max="520" width="3.85546875" style="243" customWidth="1"/>
    <col min="521" max="521" width="19" style="243" bestFit="1" customWidth="1"/>
    <col min="522" max="522" width="9.140625" style="243"/>
    <col min="523" max="523" width="24.85546875" style="243" customWidth="1"/>
    <col min="524" max="524" width="13.140625" style="243" customWidth="1"/>
    <col min="525" max="768" width="9.140625" style="243"/>
    <col min="769" max="769" width="2.7109375" style="243" customWidth="1"/>
    <col min="770" max="770" width="9.42578125" style="243" customWidth="1"/>
    <col min="771" max="771" width="2" style="243" customWidth="1"/>
    <col min="772" max="772" width="31.42578125" style="243" customWidth="1"/>
    <col min="773" max="774" width="24.7109375" style="243" customWidth="1"/>
    <col min="775" max="775" width="20.7109375" style="243" customWidth="1"/>
    <col min="776" max="776" width="3.85546875" style="243" customWidth="1"/>
    <col min="777" max="777" width="19" style="243" bestFit="1" customWidth="1"/>
    <col min="778" max="778" width="9.140625" style="243"/>
    <col min="779" max="779" width="24.85546875" style="243" customWidth="1"/>
    <col min="780" max="780" width="13.140625" style="243" customWidth="1"/>
    <col min="781" max="1024" width="9.140625" style="243"/>
    <col min="1025" max="1025" width="2.7109375" style="243" customWidth="1"/>
    <col min="1026" max="1026" width="9.42578125" style="243" customWidth="1"/>
    <col min="1027" max="1027" width="2" style="243" customWidth="1"/>
    <col min="1028" max="1028" width="31.42578125" style="243" customWidth="1"/>
    <col min="1029" max="1030" width="24.7109375" style="243" customWidth="1"/>
    <col min="1031" max="1031" width="20.7109375" style="243" customWidth="1"/>
    <col min="1032" max="1032" width="3.85546875" style="243" customWidth="1"/>
    <col min="1033" max="1033" width="19" style="243" bestFit="1" customWidth="1"/>
    <col min="1034" max="1034" width="9.140625" style="243"/>
    <col min="1035" max="1035" width="24.85546875" style="243" customWidth="1"/>
    <col min="1036" max="1036" width="13.140625" style="243" customWidth="1"/>
    <col min="1037" max="1280" width="9.140625" style="243"/>
    <col min="1281" max="1281" width="2.7109375" style="243" customWidth="1"/>
    <col min="1282" max="1282" width="9.42578125" style="243" customWidth="1"/>
    <col min="1283" max="1283" width="2" style="243" customWidth="1"/>
    <col min="1284" max="1284" width="31.42578125" style="243" customWidth="1"/>
    <col min="1285" max="1286" width="24.7109375" style="243" customWidth="1"/>
    <col min="1287" max="1287" width="20.7109375" style="243" customWidth="1"/>
    <col min="1288" max="1288" width="3.85546875" style="243" customWidth="1"/>
    <col min="1289" max="1289" width="19" style="243" bestFit="1" customWidth="1"/>
    <col min="1290" max="1290" width="9.140625" style="243"/>
    <col min="1291" max="1291" width="24.85546875" style="243" customWidth="1"/>
    <col min="1292" max="1292" width="13.140625" style="243" customWidth="1"/>
    <col min="1293" max="1536" width="9.140625" style="243"/>
    <col min="1537" max="1537" width="2.7109375" style="243" customWidth="1"/>
    <col min="1538" max="1538" width="9.42578125" style="243" customWidth="1"/>
    <col min="1539" max="1539" width="2" style="243" customWidth="1"/>
    <col min="1540" max="1540" width="31.42578125" style="243" customWidth="1"/>
    <col min="1541" max="1542" width="24.7109375" style="243" customWidth="1"/>
    <col min="1543" max="1543" width="20.7109375" style="243" customWidth="1"/>
    <col min="1544" max="1544" width="3.85546875" style="243" customWidth="1"/>
    <col min="1545" max="1545" width="19" style="243" bestFit="1" customWidth="1"/>
    <col min="1546" max="1546" width="9.140625" style="243"/>
    <col min="1547" max="1547" width="24.85546875" style="243" customWidth="1"/>
    <col min="1548" max="1548" width="13.140625" style="243" customWidth="1"/>
    <col min="1549" max="1792" width="9.140625" style="243"/>
    <col min="1793" max="1793" width="2.7109375" style="243" customWidth="1"/>
    <col min="1794" max="1794" width="9.42578125" style="243" customWidth="1"/>
    <col min="1795" max="1795" width="2" style="243" customWidth="1"/>
    <col min="1796" max="1796" width="31.42578125" style="243" customWidth="1"/>
    <col min="1797" max="1798" width="24.7109375" style="243" customWidth="1"/>
    <col min="1799" max="1799" width="20.7109375" style="243" customWidth="1"/>
    <col min="1800" max="1800" width="3.85546875" style="243" customWidth="1"/>
    <col min="1801" max="1801" width="19" style="243" bestFit="1" customWidth="1"/>
    <col min="1802" max="1802" width="9.140625" style="243"/>
    <col min="1803" max="1803" width="24.85546875" style="243" customWidth="1"/>
    <col min="1804" max="1804" width="13.140625" style="243" customWidth="1"/>
    <col min="1805" max="2048" width="9.140625" style="243"/>
    <col min="2049" max="2049" width="2.7109375" style="243" customWidth="1"/>
    <col min="2050" max="2050" width="9.42578125" style="243" customWidth="1"/>
    <col min="2051" max="2051" width="2" style="243" customWidth="1"/>
    <col min="2052" max="2052" width="31.42578125" style="243" customWidth="1"/>
    <col min="2053" max="2054" width="24.7109375" style="243" customWidth="1"/>
    <col min="2055" max="2055" width="20.7109375" style="243" customWidth="1"/>
    <col min="2056" max="2056" width="3.85546875" style="243" customWidth="1"/>
    <col min="2057" max="2057" width="19" style="243" bestFit="1" customWidth="1"/>
    <col min="2058" max="2058" width="9.140625" style="243"/>
    <col min="2059" max="2059" width="24.85546875" style="243" customWidth="1"/>
    <col min="2060" max="2060" width="13.140625" style="243" customWidth="1"/>
    <col min="2061" max="2304" width="9.140625" style="243"/>
    <col min="2305" max="2305" width="2.7109375" style="243" customWidth="1"/>
    <col min="2306" max="2306" width="9.42578125" style="243" customWidth="1"/>
    <col min="2307" max="2307" width="2" style="243" customWidth="1"/>
    <col min="2308" max="2308" width="31.42578125" style="243" customWidth="1"/>
    <col min="2309" max="2310" width="24.7109375" style="243" customWidth="1"/>
    <col min="2311" max="2311" width="20.7109375" style="243" customWidth="1"/>
    <col min="2312" max="2312" width="3.85546875" style="243" customWidth="1"/>
    <col min="2313" max="2313" width="19" style="243" bestFit="1" customWidth="1"/>
    <col min="2314" max="2314" width="9.140625" style="243"/>
    <col min="2315" max="2315" width="24.85546875" style="243" customWidth="1"/>
    <col min="2316" max="2316" width="13.140625" style="243" customWidth="1"/>
    <col min="2317" max="2560" width="9.140625" style="243"/>
    <col min="2561" max="2561" width="2.7109375" style="243" customWidth="1"/>
    <col min="2562" max="2562" width="9.42578125" style="243" customWidth="1"/>
    <col min="2563" max="2563" width="2" style="243" customWidth="1"/>
    <col min="2564" max="2564" width="31.42578125" style="243" customWidth="1"/>
    <col min="2565" max="2566" width="24.7109375" style="243" customWidth="1"/>
    <col min="2567" max="2567" width="20.7109375" style="243" customWidth="1"/>
    <col min="2568" max="2568" width="3.85546875" style="243" customWidth="1"/>
    <col min="2569" max="2569" width="19" style="243" bestFit="1" customWidth="1"/>
    <col min="2570" max="2570" width="9.140625" style="243"/>
    <col min="2571" max="2571" width="24.85546875" style="243" customWidth="1"/>
    <col min="2572" max="2572" width="13.140625" style="243" customWidth="1"/>
    <col min="2573" max="2816" width="9.140625" style="243"/>
    <col min="2817" max="2817" width="2.7109375" style="243" customWidth="1"/>
    <col min="2818" max="2818" width="9.42578125" style="243" customWidth="1"/>
    <col min="2819" max="2819" width="2" style="243" customWidth="1"/>
    <col min="2820" max="2820" width="31.42578125" style="243" customWidth="1"/>
    <col min="2821" max="2822" width="24.7109375" style="243" customWidth="1"/>
    <col min="2823" max="2823" width="20.7109375" style="243" customWidth="1"/>
    <col min="2824" max="2824" width="3.85546875" style="243" customWidth="1"/>
    <col min="2825" max="2825" width="19" style="243" bestFit="1" customWidth="1"/>
    <col min="2826" max="2826" width="9.140625" style="243"/>
    <col min="2827" max="2827" width="24.85546875" style="243" customWidth="1"/>
    <col min="2828" max="2828" width="13.140625" style="243" customWidth="1"/>
    <col min="2829" max="3072" width="9.140625" style="243"/>
    <col min="3073" max="3073" width="2.7109375" style="243" customWidth="1"/>
    <col min="3074" max="3074" width="9.42578125" style="243" customWidth="1"/>
    <col min="3075" max="3075" width="2" style="243" customWidth="1"/>
    <col min="3076" max="3076" width="31.42578125" style="243" customWidth="1"/>
    <col min="3077" max="3078" width="24.7109375" style="243" customWidth="1"/>
    <col min="3079" max="3079" width="20.7109375" style="243" customWidth="1"/>
    <col min="3080" max="3080" width="3.85546875" style="243" customWidth="1"/>
    <col min="3081" max="3081" width="19" style="243" bestFit="1" customWidth="1"/>
    <col min="3082" max="3082" width="9.140625" style="243"/>
    <col min="3083" max="3083" width="24.85546875" style="243" customWidth="1"/>
    <col min="3084" max="3084" width="13.140625" style="243" customWidth="1"/>
    <col min="3085" max="3328" width="9.140625" style="243"/>
    <col min="3329" max="3329" width="2.7109375" style="243" customWidth="1"/>
    <col min="3330" max="3330" width="9.42578125" style="243" customWidth="1"/>
    <col min="3331" max="3331" width="2" style="243" customWidth="1"/>
    <col min="3332" max="3332" width="31.42578125" style="243" customWidth="1"/>
    <col min="3333" max="3334" width="24.7109375" style="243" customWidth="1"/>
    <col min="3335" max="3335" width="20.7109375" style="243" customWidth="1"/>
    <col min="3336" max="3336" width="3.85546875" style="243" customWidth="1"/>
    <col min="3337" max="3337" width="19" style="243" bestFit="1" customWidth="1"/>
    <col min="3338" max="3338" width="9.140625" style="243"/>
    <col min="3339" max="3339" width="24.85546875" style="243" customWidth="1"/>
    <col min="3340" max="3340" width="13.140625" style="243" customWidth="1"/>
    <col min="3341" max="3584" width="9.140625" style="243"/>
    <col min="3585" max="3585" width="2.7109375" style="243" customWidth="1"/>
    <col min="3586" max="3586" width="9.42578125" style="243" customWidth="1"/>
    <col min="3587" max="3587" width="2" style="243" customWidth="1"/>
    <col min="3588" max="3588" width="31.42578125" style="243" customWidth="1"/>
    <col min="3589" max="3590" width="24.7109375" style="243" customWidth="1"/>
    <col min="3591" max="3591" width="20.7109375" style="243" customWidth="1"/>
    <col min="3592" max="3592" width="3.85546875" style="243" customWidth="1"/>
    <col min="3593" max="3593" width="19" style="243" bestFit="1" customWidth="1"/>
    <col min="3594" max="3594" width="9.140625" style="243"/>
    <col min="3595" max="3595" width="24.85546875" style="243" customWidth="1"/>
    <col min="3596" max="3596" width="13.140625" style="243" customWidth="1"/>
    <col min="3597" max="3840" width="9.140625" style="243"/>
    <col min="3841" max="3841" width="2.7109375" style="243" customWidth="1"/>
    <col min="3842" max="3842" width="9.42578125" style="243" customWidth="1"/>
    <col min="3843" max="3843" width="2" style="243" customWidth="1"/>
    <col min="3844" max="3844" width="31.42578125" style="243" customWidth="1"/>
    <col min="3845" max="3846" width="24.7109375" style="243" customWidth="1"/>
    <col min="3847" max="3847" width="20.7109375" style="243" customWidth="1"/>
    <col min="3848" max="3848" width="3.85546875" style="243" customWidth="1"/>
    <col min="3849" max="3849" width="19" style="243" bestFit="1" customWidth="1"/>
    <col min="3850" max="3850" width="9.140625" style="243"/>
    <col min="3851" max="3851" width="24.85546875" style="243" customWidth="1"/>
    <col min="3852" max="3852" width="13.140625" style="243" customWidth="1"/>
    <col min="3853" max="4096" width="9.140625" style="243"/>
    <col min="4097" max="4097" width="2.7109375" style="243" customWidth="1"/>
    <col min="4098" max="4098" width="9.42578125" style="243" customWidth="1"/>
    <col min="4099" max="4099" width="2" style="243" customWidth="1"/>
    <col min="4100" max="4100" width="31.42578125" style="243" customWidth="1"/>
    <col min="4101" max="4102" width="24.7109375" style="243" customWidth="1"/>
    <col min="4103" max="4103" width="20.7109375" style="243" customWidth="1"/>
    <col min="4104" max="4104" width="3.85546875" style="243" customWidth="1"/>
    <col min="4105" max="4105" width="19" style="243" bestFit="1" customWidth="1"/>
    <col min="4106" max="4106" width="9.140625" style="243"/>
    <col min="4107" max="4107" width="24.85546875" style="243" customWidth="1"/>
    <col min="4108" max="4108" width="13.140625" style="243" customWidth="1"/>
    <col min="4109" max="4352" width="9.140625" style="243"/>
    <col min="4353" max="4353" width="2.7109375" style="243" customWidth="1"/>
    <col min="4354" max="4354" width="9.42578125" style="243" customWidth="1"/>
    <col min="4355" max="4355" width="2" style="243" customWidth="1"/>
    <col min="4356" max="4356" width="31.42578125" style="243" customWidth="1"/>
    <col min="4357" max="4358" width="24.7109375" style="243" customWidth="1"/>
    <col min="4359" max="4359" width="20.7109375" style="243" customWidth="1"/>
    <col min="4360" max="4360" width="3.85546875" style="243" customWidth="1"/>
    <col min="4361" max="4361" width="19" style="243" bestFit="1" customWidth="1"/>
    <col min="4362" max="4362" width="9.140625" style="243"/>
    <col min="4363" max="4363" width="24.85546875" style="243" customWidth="1"/>
    <col min="4364" max="4364" width="13.140625" style="243" customWidth="1"/>
    <col min="4365" max="4608" width="9.140625" style="243"/>
    <col min="4609" max="4609" width="2.7109375" style="243" customWidth="1"/>
    <col min="4610" max="4610" width="9.42578125" style="243" customWidth="1"/>
    <col min="4611" max="4611" width="2" style="243" customWidth="1"/>
    <col min="4612" max="4612" width="31.42578125" style="243" customWidth="1"/>
    <col min="4613" max="4614" width="24.7109375" style="243" customWidth="1"/>
    <col min="4615" max="4615" width="20.7109375" style="243" customWidth="1"/>
    <col min="4616" max="4616" width="3.85546875" style="243" customWidth="1"/>
    <col min="4617" max="4617" width="19" style="243" bestFit="1" customWidth="1"/>
    <col min="4618" max="4618" width="9.140625" style="243"/>
    <col min="4619" max="4619" width="24.85546875" style="243" customWidth="1"/>
    <col min="4620" max="4620" width="13.140625" style="243" customWidth="1"/>
    <col min="4621" max="4864" width="9.140625" style="243"/>
    <col min="4865" max="4865" width="2.7109375" style="243" customWidth="1"/>
    <col min="4866" max="4866" width="9.42578125" style="243" customWidth="1"/>
    <col min="4867" max="4867" width="2" style="243" customWidth="1"/>
    <col min="4868" max="4868" width="31.42578125" style="243" customWidth="1"/>
    <col min="4869" max="4870" width="24.7109375" style="243" customWidth="1"/>
    <col min="4871" max="4871" width="20.7109375" style="243" customWidth="1"/>
    <col min="4872" max="4872" width="3.85546875" style="243" customWidth="1"/>
    <col min="4873" max="4873" width="19" style="243" bestFit="1" customWidth="1"/>
    <col min="4874" max="4874" width="9.140625" style="243"/>
    <col min="4875" max="4875" width="24.85546875" style="243" customWidth="1"/>
    <col min="4876" max="4876" width="13.140625" style="243" customWidth="1"/>
    <col min="4877" max="5120" width="9.140625" style="243"/>
    <col min="5121" max="5121" width="2.7109375" style="243" customWidth="1"/>
    <col min="5122" max="5122" width="9.42578125" style="243" customWidth="1"/>
    <col min="5123" max="5123" width="2" style="243" customWidth="1"/>
    <col min="5124" max="5124" width="31.42578125" style="243" customWidth="1"/>
    <col min="5125" max="5126" width="24.7109375" style="243" customWidth="1"/>
    <col min="5127" max="5127" width="20.7109375" style="243" customWidth="1"/>
    <col min="5128" max="5128" width="3.85546875" style="243" customWidth="1"/>
    <col min="5129" max="5129" width="19" style="243" bestFit="1" customWidth="1"/>
    <col min="5130" max="5130" width="9.140625" style="243"/>
    <col min="5131" max="5131" width="24.85546875" style="243" customWidth="1"/>
    <col min="5132" max="5132" width="13.140625" style="243" customWidth="1"/>
    <col min="5133" max="5376" width="9.140625" style="243"/>
    <col min="5377" max="5377" width="2.7109375" style="243" customWidth="1"/>
    <col min="5378" max="5378" width="9.42578125" style="243" customWidth="1"/>
    <col min="5379" max="5379" width="2" style="243" customWidth="1"/>
    <col min="5380" max="5380" width="31.42578125" style="243" customWidth="1"/>
    <col min="5381" max="5382" width="24.7109375" style="243" customWidth="1"/>
    <col min="5383" max="5383" width="20.7109375" style="243" customWidth="1"/>
    <col min="5384" max="5384" width="3.85546875" style="243" customWidth="1"/>
    <col min="5385" max="5385" width="19" style="243" bestFit="1" customWidth="1"/>
    <col min="5386" max="5386" width="9.140625" style="243"/>
    <col min="5387" max="5387" width="24.85546875" style="243" customWidth="1"/>
    <col min="5388" max="5388" width="13.140625" style="243" customWidth="1"/>
    <col min="5389" max="5632" width="9.140625" style="243"/>
    <col min="5633" max="5633" width="2.7109375" style="243" customWidth="1"/>
    <col min="5634" max="5634" width="9.42578125" style="243" customWidth="1"/>
    <col min="5635" max="5635" width="2" style="243" customWidth="1"/>
    <col min="5636" max="5636" width="31.42578125" style="243" customWidth="1"/>
    <col min="5637" max="5638" width="24.7109375" style="243" customWidth="1"/>
    <col min="5639" max="5639" width="20.7109375" style="243" customWidth="1"/>
    <col min="5640" max="5640" width="3.85546875" style="243" customWidth="1"/>
    <col min="5641" max="5641" width="19" style="243" bestFit="1" customWidth="1"/>
    <col min="5642" max="5642" width="9.140625" style="243"/>
    <col min="5643" max="5643" width="24.85546875" style="243" customWidth="1"/>
    <col min="5644" max="5644" width="13.140625" style="243" customWidth="1"/>
    <col min="5645" max="5888" width="9.140625" style="243"/>
    <col min="5889" max="5889" width="2.7109375" style="243" customWidth="1"/>
    <col min="5890" max="5890" width="9.42578125" style="243" customWidth="1"/>
    <col min="5891" max="5891" width="2" style="243" customWidth="1"/>
    <col min="5892" max="5892" width="31.42578125" style="243" customWidth="1"/>
    <col min="5893" max="5894" width="24.7109375" style="243" customWidth="1"/>
    <col min="5895" max="5895" width="20.7109375" style="243" customWidth="1"/>
    <col min="5896" max="5896" width="3.85546875" style="243" customWidth="1"/>
    <col min="5897" max="5897" width="19" style="243" bestFit="1" customWidth="1"/>
    <col min="5898" max="5898" width="9.140625" style="243"/>
    <col min="5899" max="5899" width="24.85546875" style="243" customWidth="1"/>
    <col min="5900" max="5900" width="13.140625" style="243" customWidth="1"/>
    <col min="5901" max="6144" width="9.140625" style="243"/>
    <col min="6145" max="6145" width="2.7109375" style="243" customWidth="1"/>
    <col min="6146" max="6146" width="9.42578125" style="243" customWidth="1"/>
    <col min="6147" max="6147" width="2" style="243" customWidth="1"/>
    <col min="6148" max="6148" width="31.42578125" style="243" customWidth="1"/>
    <col min="6149" max="6150" width="24.7109375" style="243" customWidth="1"/>
    <col min="6151" max="6151" width="20.7109375" style="243" customWidth="1"/>
    <col min="6152" max="6152" width="3.85546875" style="243" customWidth="1"/>
    <col min="6153" max="6153" width="19" style="243" bestFit="1" customWidth="1"/>
    <col min="6154" max="6154" width="9.140625" style="243"/>
    <col min="6155" max="6155" width="24.85546875" style="243" customWidth="1"/>
    <col min="6156" max="6156" width="13.140625" style="243" customWidth="1"/>
    <col min="6157" max="6400" width="9.140625" style="243"/>
    <col min="6401" max="6401" width="2.7109375" style="243" customWidth="1"/>
    <col min="6402" max="6402" width="9.42578125" style="243" customWidth="1"/>
    <col min="6403" max="6403" width="2" style="243" customWidth="1"/>
    <col min="6404" max="6404" width="31.42578125" style="243" customWidth="1"/>
    <col min="6405" max="6406" width="24.7109375" style="243" customWidth="1"/>
    <col min="6407" max="6407" width="20.7109375" style="243" customWidth="1"/>
    <col min="6408" max="6408" width="3.85546875" style="243" customWidth="1"/>
    <col min="6409" max="6409" width="19" style="243" bestFit="1" customWidth="1"/>
    <col min="6410" max="6410" width="9.140625" style="243"/>
    <col min="6411" max="6411" width="24.85546875" style="243" customWidth="1"/>
    <col min="6412" max="6412" width="13.140625" style="243" customWidth="1"/>
    <col min="6413" max="6656" width="9.140625" style="243"/>
    <col min="6657" max="6657" width="2.7109375" style="243" customWidth="1"/>
    <col min="6658" max="6658" width="9.42578125" style="243" customWidth="1"/>
    <col min="6659" max="6659" width="2" style="243" customWidth="1"/>
    <col min="6660" max="6660" width="31.42578125" style="243" customWidth="1"/>
    <col min="6661" max="6662" width="24.7109375" style="243" customWidth="1"/>
    <col min="6663" max="6663" width="20.7109375" style="243" customWidth="1"/>
    <col min="6664" max="6664" width="3.85546875" style="243" customWidth="1"/>
    <col min="6665" max="6665" width="19" style="243" bestFit="1" customWidth="1"/>
    <col min="6666" max="6666" width="9.140625" style="243"/>
    <col min="6667" max="6667" width="24.85546875" style="243" customWidth="1"/>
    <col min="6668" max="6668" width="13.140625" style="243" customWidth="1"/>
    <col min="6669" max="6912" width="9.140625" style="243"/>
    <col min="6913" max="6913" width="2.7109375" style="243" customWidth="1"/>
    <col min="6914" max="6914" width="9.42578125" style="243" customWidth="1"/>
    <col min="6915" max="6915" width="2" style="243" customWidth="1"/>
    <col min="6916" max="6916" width="31.42578125" style="243" customWidth="1"/>
    <col min="6917" max="6918" width="24.7109375" style="243" customWidth="1"/>
    <col min="6919" max="6919" width="20.7109375" style="243" customWidth="1"/>
    <col min="6920" max="6920" width="3.85546875" style="243" customWidth="1"/>
    <col min="6921" max="6921" width="19" style="243" bestFit="1" customWidth="1"/>
    <col min="6922" max="6922" width="9.140625" style="243"/>
    <col min="6923" max="6923" width="24.85546875" style="243" customWidth="1"/>
    <col min="6924" max="6924" width="13.140625" style="243" customWidth="1"/>
    <col min="6925" max="7168" width="9.140625" style="243"/>
    <col min="7169" max="7169" width="2.7109375" style="243" customWidth="1"/>
    <col min="7170" max="7170" width="9.42578125" style="243" customWidth="1"/>
    <col min="7171" max="7171" width="2" style="243" customWidth="1"/>
    <col min="7172" max="7172" width="31.42578125" style="243" customWidth="1"/>
    <col min="7173" max="7174" width="24.7109375" style="243" customWidth="1"/>
    <col min="7175" max="7175" width="20.7109375" style="243" customWidth="1"/>
    <col min="7176" max="7176" width="3.85546875" style="243" customWidth="1"/>
    <col min="7177" max="7177" width="19" style="243" bestFit="1" customWidth="1"/>
    <col min="7178" max="7178" width="9.140625" style="243"/>
    <col min="7179" max="7179" width="24.85546875" style="243" customWidth="1"/>
    <col min="7180" max="7180" width="13.140625" style="243" customWidth="1"/>
    <col min="7181" max="7424" width="9.140625" style="243"/>
    <col min="7425" max="7425" width="2.7109375" style="243" customWidth="1"/>
    <col min="7426" max="7426" width="9.42578125" style="243" customWidth="1"/>
    <col min="7427" max="7427" width="2" style="243" customWidth="1"/>
    <col min="7428" max="7428" width="31.42578125" style="243" customWidth="1"/>
    <col min="7429" max="7430" width="24.7109375" style="243" customWidth="1"/>
    <col min="7431" max="7431" width="20.7109375" style="243" customWidth="1"/>
    <col min="7432" max="7432" width="3.85546875" style="243" customWidth="1"/>
    <col min="7433" max="7433" width="19" style="243" bestFit="1" customWidth="1"/>
    <col min="7434" max="7434" width="9.140625" style="243"/>
    <col min="7435" max="7435" width="24.85546875" style="243" customWidth="1"/>
    <col min="7436" max="7436" width="13.140625" style="243" customWidth="1"/>
    <col min="7437" max="7680" width="9.140625" style="243"/>
    <col min="7681" max="7681" width="2.7109375" style="243" customWidth="1"/>
    <col min="7682" max="7682" width="9.42578125" style="243" customWidth="1"/>
    <col min="7683" max="7683" width="2" style="243" customWidth="1"/>
    <col min="7684" max="7684" width="31.42578125" style="243" customWidth="1"/>
    <col min="7685" max="7686" width="24.7109375" style="243" customWidth="1"/>
    <col min="7687" max="7687" width="20.7109375" style="243" customWidth="1"/>
    <col min="7688" max="7688" width="3.85546875" style="243" customWidth="1"/>
    <col min="7689" max="7689" width="19" style="243" bestFit="1" customWidth="1"/>
    <col min="7690" max="7690" width="9.140625" style="243"/>
    <col min="7691" max="7691" width="24.85546875" style="243" customWidth="1"/>
    <col min="7692" max="7692" width="13.140625" style="243" customWidth="1"/>
    <col min="7693" max="7936" width="9.140625" style="243"/>
    <col min="7937" max="7937" width="2.7109375" style="243" customWidth="1"/>
    <col min="7938" max="7938" width="9.42578125" style="243" customWidth="1"/>
    <col min="7939" max="7939" width="2" style="243" customWidth="1"/>
    <col min="7940" max="7940" width="31.42578125" style="243" customWidth="1"/>
    <col min="7941" max="7942" width="24.7109375" style="243" customWidth="1"/>
    <col min="7943" max="7943" width="20.7109375" style="243" customWidth="1"/>
    <col min="7944" max="7944" width="3.85546875" style="243" customWidth="1"/>
    <col min="7945" max="7945" width="19" style="243" bestFit="1" customWidth="1"/>
    <col min="7946" max="7946" width="9.140625" style="243"/>
    <col min="7947" max="7947" width="24.85546875" style="243" customWidth="1"/>
    <col min="7948" max="7948" width="13.140625" style="243" customWidth="1"/>
    <col min="7949" max="8192" width="9.140625" style="243"/>
    <col min="8193" max="8193" width="2.7109375" style="243" customWidth="1"/>
    <col min="8194" max="8194" width="9.42578125" style="243" customWidth="1"/>
    <col min="8195" max="8195" width="2" style="243" customWidth="1"/>
    <col min="8196" max="8196" width="31.42578125" style="243" customWidth="1"/>
    <col min="8197" max="8198" width="24.7109375" style="243" customWidth="1"/>
    <col min="8199" max="8199" width="20.7109375" style="243" customWidth="1"/>
    <col min="8200" max="8200" width="3.85546875" style="243" customWidth="1"/>
    <col min="8201" max="8201" width="19" style="243" bestFit="1" customWidth="1"/>
    <col min="8202" max="8202" width="9.140625" style="243"/>
    <col min="8203" max="8203" width="24.85546875" style="243" customWidth="1"/>
    <col min="8204" max="8204" width="13.140625" style="243" customWidth="1"/>
    <col min="8205" max="8448" width="9.140625" style="243"/>
    <col min="8449" max="8449" width="2.7109375" style="243" customWidth="1"/>
    <col min="8450" max="8450" width="9.42578125" style="243" customWidth="1"/>
    <col min="8451" max="8451" width="2" style="243" customWidth="1"/>
    <col min="8452" max="8452" width="31.42578125" style="243" customWidth="1"/>
    <col min="8453" max="8454" width="24.7109375" style="243" customWidth="1"/>
    <col min="8455" max="8455" width="20.7109375" style="243" customWidth="1"/>
    <col min="8456" max="8456" width="3.85546875" style="243" customWidth="1"/>
    <col min="8457" max="8457" width="19" style="243" bestFit="1" customWidth="1"/>
    <col min="8458" max="8458" width="9.140625" style="243"/>
    <col min="8459" max="8459" width="24.85546875" style="243" customWidth="1"/>
    <col min="8460" max="8460" width="13.140625" style="243" customWidth="1"/>
    <col min="8461" max="8704" width="9.140625" style="243"/>
    <col min="8705" max="8705" width="2.7109375" style="243" customWidth="1"/>
    <col min="8706" max="8706" width="9.42578125" style="243" customWidth="1"/>
    <col min="8707" max="8707" width="2" style="243" customWidth="1"/>
    <col min="8708" max="8708" width="31.42578125" style="243" customWidth="1"/>
    <col min="8709" max="8710" width="24.7109375" style="243" customWidth="1"/>
    <col min="8711" max="8711" width="20.7109375" style="243" customWidth="1"/>
    <col min="8712" max="8712" width="3.85546875" style="243" customWidth="1"/>
    <col min="8713" max="8713" width="19" style="243" bestFit="1" customWidth="1"/>
    <col min="8714" max="8714" width="9.140625" style="243"/>
    <col min="8715" max="8715" width="24.85546875" style="243" customWidth="1"/>
    <col min="8716" max="8716" width="13.140625" style="243" customWidth="1"/>
    <col min="8717" max="8960" width="9.140625" style="243"/>
    <col min="8961" max="8961" width="2.7109375" style="243" customWidth="1"/>
    <col min="8962" max="8962" width="9.42578125" style="243" customWidth="1"/>
    <col min="8963" max="8963" width="2" style="243" customWidth="1"/>
    <col min="8964" max="8964" width="31.42578125" style="243" customWidth="1"/>
    <col min="8965" max="8966" width="24.7109375" style="243" customWidth="1"/>
    <col min="8967" max="8967" width="20.7109375" style="243" customWidth="1"/>
    <col min="8968" max="8968" width="3.85546875" style="243" customWidth="1"/>
    <col min="8969" max="8969" width="19" style="243" bestFit="1" customWidth="1"/>
    <col min="8970" max="8970" width="9.140625" style="243"/>
    <col min="8971" max="8971" width="24.85546875" style="243" customWidth="1"/>
    <col min="8972" max="8972" width="13.140625" style="243" customWidth="1"/>
    <col min="8973" max="9216" width="9.140625" style="243"/>
    <col min="9217" max="9217" width="2.7109375" style="243" customWidth="1"/>
    <col min="9218" max="9218" width="9.42578125" style="243" customWidth="1"/>
    <col min="9219" max="9219" width="2" style="243" customWidth="1"/>
    <col min="9220" max="9220" width="31.42578125" style="243" customWidth="1"/>
    <col min="9221" max="9222" width="24.7109375" style="243" customWidth="1"/>
    <col min="9223" max="9223" width="20.7109375" style="243" customWidth="1"/>
    <col min="9224" max="9224" width="3.85546875" style="243" customWidth="1"/>
    <col min="9225" max="9225" width="19" style="243" bestFit="1" customWidth="1"/>
    <col min="9226" max="9226" width="9.140625" style="243"/>
    <col min="9227" max="9227" width="24.85546875" style="243" customWidth="1"/>
    <col min="9228" max="9228" width="13.140625" style="243" customWidth="1"/>
    <col min="9229" max="9472" width="9.140625" style="243"/>
    <col min="9473" max="9473" width="2.7109375" style="243" customWidth="1"/>
    <col min="9474" max="9474" width="9.42578125" style="243" customWidth="1"/>
    <col min="9475" max="9475" width="2" style="243" customWidth="1"/>
    <col min="9476" max="9476" width="31.42578125" style="243" customWidth="1"/>
    <col min="9477" max="9478" width="24.7109375" style="243" customWidth="1"/>
    <col min="9479" max="9479" width="20.7109375" style="243" customWidth="1"/>
    <col min="9480" max="9480" width="3.85546875" style="243" customWidth="1"/>
    <col min="9481" max="9481" width="19" style="243" bestFit="1" customWidth="1"/>
    <col min="9482" max="9482" width="9.140625" style="243"/>
    <col min="9483" max="9483" width="24.85546875" style="243" customWidth="1"/>
    <col min="9484" max="9484" width="13.140625" style="243" customWidth="1"/>
    <col min="9485" max="9728" width="9.140625" style="243"/>
    <col min="9729" max="9729" width="2.7109375" style="243" customWidth="1"/>
    <col min="9730" max="9730" width="9.42578125" style="243" customWidth="1"/>
    <col min="9731" max="9731" width="2" style="243" customWidth="1"/>
    <col min="9732" max="9732" width="31.42578125" style="243" customWidth="1"/>
    <col min="9733" max="9734" width="24.7109375" style="243" customWidth="1"/>
    <col min="9735" max="9735" width="20.7109375" style="243" customWidth="1"/>
    <col min="9736" max="9736" width="3.85546875" style="243" customWidth="1"/>
    <col min="9737" max="9737" width="19" style="243" bestFit="1" customWidth="1"/>
    <col min="9738" max="9738" width="9.140625" style="243"/>
    <col min="9739" max="9739" width="24.85546875" style="243" customWidth="1"/>
    <col min="9740" max="9740" width="13.140625" style="243" customWidth="1"/>
    <col min="9741" max="9984" width="9.140625" style="243"/>
    <col min="9985" max="9985" width="2.7109375" style="243" customWidth="1"/>
    <col min="9986" max="9986" width="9.42578125" style="243" customWidth="1"/>
    <col min="9987" max="9987" width="2" style="243" customWidth="1"/>
    <col min="9988" max="9988" width="31.42578125" style="243" customWidth="1"/>
    <col min="9989" max="9990" width="24.7109375" style="243" customWidth="1"/>
    <col min="9991" max="9991" width="20.7109375" style="243" customWidth="1"/>
    <col min="9992" max="9992" width="3.85546875" style="243" customWidth="1"/>
    <col min="9993" max="9993" width="19" style="243" bestFit="1" customWidth="1"/>
    <col min="9994" max="9994" width="9.140625" style="243"/>
    <col min="9995" max="9995" width="24.85546875" style="243" customWidth="1"/>
    <col min="9996" max="9996" width="13.140625" style="243" customWidth="1"/>
    <col min="9997" max="10240" width="9.140625" style="243"/>
    <col min="10241" max="10241" width="2.7109375" style="243" customWidth="1"/>
    <col min="10242" max="10242" width="9.42578125" style="243" customWidth="1"/>
    <col min="10243" max="10243" width="2" style="243" customWidth="1"/>
    <col min="10244" max="10244" width="31.42578125" style="243" customWidth="1"/>
    <col min="10245" max="10246" width="24.7109375" style="243" customWidth="1"/>
    <col min="10247" max="10247" width="20.7109375" style="243" customWidth="1"/>
    <col min="10248" max="10248" width="3.85546875" style="243" customWidth="1"/>
    <col min="10249" max="10249" width="19" style="243" bestFit="1" customWidth="1"/>
    <col min="10250" max="10250" width="9.140625" style="243"/>
    <col min="10251" max="10251" width="24.85546875" style="243" customWidth="1"/>
    <col min="10252" max="10252" width="13.140625" style="243" customWidth="1"/>
    <col min="10253" max="10496" width="9.140625" style="243"/>
    <col min="10497" max="10497" width="2.7109375" style="243" customWidth="1"/>
    <col min="10498" max="10498" width="9.42578125" style="243" customWidth="1"/>
    <col min="10499" max="10499" width="2" style="243" customWidth="1"/>
    <col min="10500" max="10500" width="31.42578125" style="243" customWidth="1"/>
    <col min="10501" max="10502" width="24.7109375" style="243" customWidth="1"/>
    <col min="10503" max="10503" width="20.7109375" style="243" customWidth="1"/>
    <col min="10504" max="10504" width="3.85546875" style="243" customWidth="1"/>
    <col min="10505" max="10505" width="19" style="243" bestFit="1" customWidth="1"/>
    <col min="10506" max="10506" width="9.140625" style="243"/>
    <col min="10507" max="10507" width="24.85546875" style="243" customWidth="1"/>
    <col min="10508" max="10508" width="13.140625" style="243" customWidth="1"/>
    <col min="10509" max="10752" width="9.140625" style="243"/>
    <col min="10753" max="10753" width="2.7109375" style="243" customWidth="1"/>
    <col min="10754" max="10754" width="9.42578125" style="243" customWidth="1"/>
    <col min="10755" max="10755" width="2" style="243" customWidth="1"/>
    <col min="10756" max="10756" width="31.42578125" style="243" customWidth="1"/>
    <col min="10757" max="10758" width="24.7109375" style="243" customWidth="1"/>
    <col min="10759" max="10759" width="20.7109375" style="243" customWidth="1"/>
    <col min="10760" max="10760" width="3.85546875" style="243" customWidth="1"/>
    <col min="10761" max="10761" width="19" style="243" bestFit="1" customWidth="1"/>
    <col min="10762" max="10762" width="9.140625" style="243"/>
    <col min="10763" max="10763" width="24.85546875" style="243" customWidth="1"/>
    <col min="10764" max="10764" width="13.140625" style="243" customWidth="1"/>
    <col min="10765" max="11008" width="9.140625" style="243"/>
    <col min="11009" max="11009" width="2.7109375" style="243" customWidth="1"/>
    <col min="11010" max="11010" width="9.42578125" style="243" customWidth="1"/>
    <col min="11011" max="11011" width="2" style="243" customWidth="1"/>
    <col min="11012" max="11012" width="31.42578125" style="243" customWidth="1"/>
    <col min="11013" max="11014" width="24.7109375" style="243" customWidth="1"/>
    <col min="11015" max="11015" width="20.7109375" style="243" customWidth="1"/>
    <col min="11016" max="11016" width="3.85546875" style="243" customWidth="1"/>
    <col min="11017" max="11017" width="19" style="243" bestFit="1" customWidth="1"/>
    <col min="11018" max="11018" width="9.140625" style="243"/>
    <col min="11019" max="11019" width="24.85546875" style="243" customWidth="1"/>
    <col min="11020" max="11020" width="13.140625" style="243" customWidth="1"/>
    <col min="11021" max="11264" width="9.140625" style="243"/>
    <col min="11265" max="11265" width="2.7109375" style="243" customWidth="1"/>
    <col min="11266" max="11266" width="9.42578125" style="243" customWidth="1"/>
    <col min="11267" max="11267" width="2" style="243" customWidth="1"/>
    <col min="11268" max="11268" width="31.42578125" style="243" customWidth="1"/>
    <col min="11269" max="11270" width="24.7109375" style="243" customWidth="1"/>
    <col min="11271" max="11271" width="20.7109375" style="243" customWidth="1"/>
    <col min="11272" max="11272" width="3.85546875" style="243" customWidth="1"/>
    <col min="11273" max="11273" width="19" style="243" bestFit="1" customWidth="1"/>
    <col min="11274" max="11274" width="9.140625" style="243"/>
    <col min="11275" max="11275" width="24.85546875" style="243" customWidth="1"/>
    <col min="11276" max="11276" width="13.140625" style="243" customWidth="1"/>
    <col min="11277" max="11520" width="9.140625" style="243"/>
    <col min="11521" max="11521" width="2.7109375" style="243" customWidth="1"/>
    <col min="11522" max="11522" width="9.42578125" style="243" customWidth="1"/>
    <col min="11523" max="11523" width="2" style="243" customWidth="1"/>
    <col min="11524" max="11524" width="31.42578125" style="243" customWidth="1"/>
    <col min="11525" max="11526" width="24.7109375" style="243" customWidth="1"/>
    <col min="11527" max="11527" width="20.7109375" style="243" customWidth="1"/>
    <col min="11528" max="11528" width="3.85546875" style="243" customWidth="1"/>
    <col min="11529" max="11529" width="19" style="243" bestFit="1" customWidth="1"/>
    <col min="11530" max="11530" width="9.140625" style="243"/>
    <col min="11531" max="11531" width="24.85546875" style="243" customWidth="1"/>
    <col min="11532" max="11532" width="13.140625" style="243" customWidth="1"/>
    <col min="11533" max="11776" width="9.140625" style="243"/>
    <col min="11777" max="11777" width="2.7109375" style="243" customWidth="1"/>
    <col min="11778" max="11778" width="9.42578125" style="243" customWidth="1"/>
    <col min="11779" max="11779" width="2" style="243" customWidth="1"/>
    <col min="11780" max="11780" width="31.42578125" style="243" customWidth="1"/>
    <col min="11781" max="11782" width="24.7109375" style="243" customWidth="1"/>
    <col min="11783" max="11783" width="20.7109375" style="243" customWidth="1"/>
    <col min="11784" max="11784" width="3.85546875" style="243" customWidth="1"/>
    <col min="11785" max="11785" width="19" style="243" bestFit="1" customWidth="1"/>
    <col min="11786" max="11786" width="9.140625" style="243"/>
    <col min="11787" max="11787" width="24.85546875" style="243" customWidth="1"/>
    <col min="11788" max="11788" width="13.140625" style="243" customWidth="1"/>
    <col min="11789" max="12032" width="9.140625" style="243"/>
    <col min="12033" max="12033" width="2.7109375" style="243" customWidth="1"/>
    <col min="12034" max="12034" width="9.42578125" style="243" customWidth="1"/>
    <col min="12035" max="12035" width="2" style="243" customWidth="1"/>
    <col min="12036" max="12036" width="31.42578125" style="243" customWidth="1"/>
    <col min="12037" max="12038" width="24.7109375" style="243" customWidth="1"/>
    <col min="12039" max="12039" width="20.7109375" style="243" customWidth="1"/>
    <col min="12040" max="12040" width="3.85546875" style="243" customWidth="1"/>
    <col min="12041" max="12041" width="19" style="243" bestFit="1" customWidth="1"/>
    <col min="12042" max="12042" width="9.140625" style="243"/>
    <col min="12043" max="12043" width="24.85546875" style="243" customWidth="1"/>
    <col min="12044" max="12044" width="13.140625" style="243" customWidth="1"/>
    <col min="12045" max="12288" width="9.140625" style="243"/>
    <col min="12289" max="12289" width="2.7109375" style="243" customWidth="1"/>
    <col min="12290" max="12290" width="9.42578125" style="243" customWidth="1"/>
    <col min="12291" max="12291" width="2" style="243" customWidth="1"/>
    <col min="12292" max="12292" width="31.42578125" style="243" customWidth="1"/>
    <col min="12293" max="12294" width="24.7109375" style="243" customWidth="1"/>
    <col min="12295" max="12295" width="20.7109375" style="243" customWidth="1"/>
    <col min="12296" max="12296" width="3.85546875" style="243" customWidth="1"/>
    <col min="12297" max="12297" width="19" style="243" bestFit="1" customWidth="1"/>
    <col min="12298" max="12298" width="9.140625" style="243"/>
    <col min="12299" max="12299" width="24.85546875" style="243" customWidth="1"/>
    <col min="12300" max="12300" width="13.140625" style="243" customWidth="1"/>
    <col min="12301" max="12544" width="9.140625" style="243"/>
    <col min="12545" max="12545" width="2.7109375" style="243" customWidth="1"/>
    <col min="12546" max="12546" width="9.42578125" style="243" customWidth="1"/>
    <col min="12547" max="12547" width="2" style="243" customWidth="1"/>
    <col min="12548" max="12548" width="31.42578125" style="243" customWidth="1"/>
    <col min="12549" max="12550" width="24.7109375" style="243" customWidth="1"/>
    <col min="12551" max="12551" width="20.7109375" style="243" customWidth="1"/>
    <col min="12552" max="12552" width="3.85546875" style="243" customWidth="1"/>
    <col min="12553" max="12553" width="19" style="243" bestFit="1" customWidth="1"/>
    <col min="12554" max="12554" width="9.140625" style="243"/>
    <col min="12555" max="12555" width="24.85546875" style="243" customWidth="1"/>
    <col min="12556" max="12556" width="13.140625" style="243" customWidth="1"/>
    <col min="12557" max="12800" width="9.140625" style="243"/>
    <col min="12801" max="12801" width="2.7109375" style="243" customWidth="1"/>
    <col min="12802" max="12802" width="9.42578125" style="243" customWidth="1"/>
    <col min="12803" max="12803" width="2" style="243" customWidth="1"/>
    <col min="12804" max="12804" width="31.42578125" style="243" customWidth="1"/>
    <col min="12805" max="12806" width="24.7109375" style="243" customWidth="1"/>
    <col min="12807" max="12807" width="20.7109375" style="243" customWidth="1"/>
    <col min="12808" max="12808" width="3.85546875" style="243" customWidth="1"/>
    <col min="12809" max="12809" width="19" style="243" bestFit="1" customWidth="1"/>
    <col min="12810" max="12810" width="9.140625" style="243"/>
    <col min="12811" max="12811" width="24.85546875" style="243" customWidth="1"/>
    <col min="12812" max="12812" width="13.140625" style="243" customWidth="1"/>
    <col min="12813" max="13056" width="9.140625" style="243"/>
    <col min="13057" max="13057" width="2.7109375" style="243" customWidth="1"/>
    <col min="13058" max="13058" width="9.42578125" style="243" customWidth="1"/>
    <col min="13059" max="13059" width="2" style="243" customWidth="1"/>
    <col min="13060" max="13060" width="31.42578125" style="243" customWidth="1"/>
    <col min="13061" max="13062" width="24.7109375" style="243" customWidth="1"/>
    <col min="13063" max="13063" width="20.7109375" style="243" customWidth="1"/>
    <col min="13064" max="13064" width="3.85546875" style="243" customWidth="1"/>
    <col min="13065" max="13065" width="19" style="243" bestFit="1" customWidth="1"/>
    <col min="13066" max="13066" width="9.140625" style="243"/>
    <col min="13067" max="13067" width="24.85546875" style="243" customWidth="1"/>
    <col min="13068" max="13068" width="13.140625" style="243" customWidth="1"/>
    <col min="13069" max="13312" width="9.140625" style="243"/>
    <col min="13313" max="13313" width="2.7109375" style="243" customWidth="1"/>
    <col min="13314" max="13314" width="9.42578125" style="243" customWidth="1"/>
    <col min="13315" max="13315" width="2" style="243" customWidth="1"/>
    <col min="13316" max="13316" width="31.42578125" style="243" customWidth="1"/>
    <col min="13317" max="13318" width="24.7109375" style="243" customWidth="1"/>
    <col min="13319" max="13319" width="20.7109375" style="243" customWidth="1"/>
    <col min="13320" max="13320" width="3.85546875" style="243" customWidth="1"/>
    <col min="13321" max="13321" width="19" style="243" bestFit="1" customWidth="1"/>
    <col min="13322" max="13322" width="9.140625" style="243"/>
    <col min="13323" max="13323" width="24.85546875" style="243" customWidth="1"/>
    <col min="13324" max="13324" width="13.140625" style="243" customWidth="1"/>
    <col min="13325" max="13568" width="9.140625" style="243"/>
    <col min="13569" max="13569" width="2.7109375" style="243" customWidth="1"/>
    <col min="13570" max="13570" width="9.42578125" style="243" customWidth="1"/>
    <col min="13571" max="13571" width="2" style="243" customWidth="1"/>
    <col min="13572" max="13572" width="31.42578125" style="243" customWidth="1"/>
    <col min="13573" max="13574" width="24.7109375" style="243" customWidth="1"/>
    <col min="13575" max="13575" width="20.7109375" style="243" customWidth="1"/>
    <col min="13576" max="13576" width="3.85546875" style="243" customWidth="1"/>
    <col min="13577" max="13577" width="19" style="243" bestFit="1" customWidth="1"/>
    <col min="13578" max="13578" width="9.140625" style="243"/>
    <col min="13579" max="13579" width="24.85546875" style="243" customWidth="1"/>
    <col min="13580" max="13580" width="13.140625" style="243" customWidth="1"/>
    <col min="13581" max="13824" width="9.140625" style="243"/>
    <col min="13825" max="13825" width="2.7109375" style="243" customWidth="1"/>
    <col min="13826" max="13826" width="9.42578125" style="243" customWidth="1"/>
    <col min="13827" max="13827" width="2" style="243" customWidth="1"/>
    <col min="13828" max="13828" width="31.42578125" style="243" customWidth="1"/>
    <col min="13829" max="13830" width="24.7109375" style="243" customWidth="1"/>
    <col min="13831" max="13831" width="20.7109375" style="243" customWidth="1"/>
    <col min="13832" max="13832" width="3.85546875" style="243" customWidth="1"/>
    <col min="13833" max="13833" width="19" style="243" bestFit="1" customWidth="1"/>
    <col min="13834" max="13834" width="9.140625" style="243"/>
    <col min="13835" max="13835" width="24.85546875" style="243" customWidth="1"/>
    <col min="13836" max="13836" width="13.140625" style="243" customWidth="1"/>
    <col min="13837" max="14080" width="9.140625" style="243"/>
    <col min="14081" max="14081" width="2.7109375" style="243" customWidth="1"/>
    <col min="14082" max="14082" width="9.42578125" style="243" customWidth="1"/>
    <col min="14083" max="14083" width="2" style="243" customWidth="1"/>
    <col min="14084" max="14084" width="31.42578125" style="243" customWidth="1"/>
    <col min="14085" max="14086" width="24.7109375" style="243" customWidth="1"/>
    <col min="14087" max="14087" width="20.7109375" style="243" customWidth="1"/>
    <col min="14088" max="14088" width="3.85546875" style="243" customWidth="1"/>
    <col min="14089" max="14089" width="19" style="243" bestFit="1" customWidth="1"/>
    <col min="14090" max="14090" width="9.140625" style="243"/>
    <col min="14091" max="14091" width="24.85546875" style="243" customWidth="1"/>
    <col min="14092" max="14092" width="13.140625" style="243" customWidth="1"/>
    <col min="14093" max="14336" width="9.140625" style="243"/>
    <col min="14337" max="14337" width="2.7109375" style="243" customWidth="1"/>
    <col min="14338" max="14338" width="9.42578125" style="243" customWidth="1"/>
    <col min="14339" max="14339" width="2" style="243" customWidth="1"/>
    <col min="14340" max="14340" width="31.42578125" style="243" customWidth="1"/>
    <col min="14341" max="14342" width="24.7109375" style="243" customWidth="1"/>
    <col min="14343" max="14343" width="20.7109375" style="243" customWidth="1"/>
    <col min="14344" max="14344" width="3.85546875" style="243" customWidth="1"/>
    <col min="14345" max="14345" width="19" style="243" bestFit="1" customWidth="1"/>
    <col min="14346" max="14346" width="9.140625" style="243"/>
    <col min="14347" max="14347" width="24.85546875" style="243" customWidth="1"/>
    <col min="14348" max="14348" width="13.140625" style="243" customWidth="1"/>
    <col min="14349" max="14592" width="9.140625" style="243"/>
    <col min="14593" max="14593" width="2.7109375" style="243" customWidth="1"/>
    <col min="14594" max="14594" width="9.42578125" style="243" customWidth="1"/>
    <col min="14595" max="14595" width="2" style="243" customWidth="1"/>
    <col min="14596" max="14596" width="31.42578125" style="243" customWidth="1"/>
    <col min="14597" max="14598" width="24.7109375" style="243" customWidth="1"/>
    <col min="14599" max="14599" width="20.7109375" style="243" customWidth="1"/>
    <col min="14600" max="14600" width="3.85546875" style="243" customWidth="1"/>
    <col min="14601" max="14601" width="19" style="243" bestFit="1" customWidth="1"/>
    <col min="14602" max="14602" width="9.140625" style="243"/>
    <col min="14603" max="14603" width="24.85546875" style="243" customWidth="1"/>
    <col min="14604" max="14604" width="13.140625" style="243" customWidth="1"/>
    <col min="14605" max="14848" width="9.140625" style="243"/>
    <col min="14849" max="14849" width="2.7109375" style="243" customWidth="1"/>
    <col min="14850" max="14850" width="9.42578125" style="243" customWidth="1"/>
    <col min="14851" max="14851" width="2" style="243" customWidth="1"/>
    <col min="14852" max="14852" width="31.42578125" style="243" customWidth="1"/>
    <col min="14853" max="14854" width="24.7109375" style="243" customWidth="1"/>
    <col min="14855" max="14855" width="20.7109375" style="243" customWidth="1"/>
    <col min="14856" max="14856" width="3.85546875" style="243" customWidth="1"/>
    <col min="14857" max="14857" width="19" style="243" bestFit="1" customWidth="1"/>
    <col min="14858" max="14858" width="9.140625" style="243"/>
    <col min="14859" max="14859" width="24.85546875" style="243" customWidth="1"/>
    <col min="14860" max="14860" width="13.140625" style="243" customWidth="1"/>
    <col min="14861" max="15104" width="9.140625" style="243"/>
    <col min="15105" max="15105" width="2.7109375" style="243" customWidth="1"/>
    <col min="15106" max="15106" width="9.42578125" style="243" customWidth="1"/>
    <col min="15107" max="15107" width="2" style="243" customWidth="1"/>
    <col min="15108" max="15108" width="31.42578125" style="243" customWidth="1"/>
    <col min="15109" max="15110" width="24.7109375" style="243" customWidth="1"/>
    <col min="15111" max="15111" width="20.7109375" style="243" customWidth="1"/>
    <col min="15112" max="15112" width="3.85546875" style="243" customWidth="1"/>
    <col min="15113" max="15113" width="19" style="243" bestFit="1" customWidth="1"/>
    <col min="15114" max="15114" width="9.140625" style="243"/>
    <col min="15115" max="15115" width="24.85546875" style="243" customWidth="1"/>
    <col min="15116" max="15116" width="13.140625" style="243" customWidth="1"/>
    <col min="15117" max="15360" width="9.140625" style="243"/>
    <col min="15361" max="15361" width="2.7109375" style="243" customWidth="1"/>
    <col min="15362" max="15362" width="9.42578125" style="243" customWidth="1"/>
    <col min="15363" max="15363" width="2" style="243" customWidth="1"/>
    <col min="15364" max="15364" width="31.42578125" style="243" customWidth="1"/>
    <col min="15365" max="15366" width="24.7109375" style="243" customWidth="1"/>
    <col min="15367" max="15367" width="20.7109375" style="243" customWidth="1"/>
    <col min="15368" max="15368" width="3.85546875" style="243" customWidth="1"/>
    <col min="15369" max="15369" width="19" style="243" bestFit="1" customWidth="1"/>
    <col min="15370" max="15370" width="9.140625" style="243"/>
    <col min="15371" max="15371" width="24.85546875" style="243" customWidth="1"/>
    <col min="15372" max="15372" width="13.140625" style="243" customWidth="1"/>
    <col min="15373" max="15616" width="9.140625" style="243"/>
    <col min="15617" max="15617" width="2.7109375" style="243" customWidth="1"/>
    <col min="15618" max="15618" width="9.42578125" style="243" customWidth="1"/>
    <col min="15619" max="15619" width="2" style="243" customWidth="1"/>
    <col min="15620" max="15620" width="31.42578125" style="243" customWidth="1"/>
    <col min="15621" max="15622" width="24.7109375" style="243" customWidth="1"/>
    <col min="15623" max="15623" width="20.7109375" style="243" customWidth="1"/>
    <col min="15624" max="15624" width="3.85546875" style="243" customWidth="1"/>
    <col min="15625" max="15625" width="19" style="243" bestFit="1" customWidth="1"/>
    <col min="15626" max="15626" width="9.140625" style="243"/>
    <col min="15627" max="15627" width="24.85546875" style="243" customWidth="1"/>
    <col min="15628" max="15628" width="13.140625" style="243" customWidth="1"/>
    <col min="15629" max="15872" width="9.140625" style="243"/>
    <col min="15873" max="15873" width="2.7109375" style="243" customWidth="1"/>
    <col min="15874" max="15874" width="9.42578125" style="243" customWidth="1"/>
    <col min="15875" max="15875" width="2" style="243" customWidth="1"/>
    <col min="15876" max="15876" width="31.42578125" style="243" customWidth="1"/>
    <col min="15877" max="15878" width="24.7109375" style="243" customWidth="1"/>
    <col min="15879" max="15879" width="20.7109375" style="243" customWidth="1"/>
    <col min="15880" max="15880" width="3.85546875" style="243" customWidth="1"/>
    <col min="15881" max="15881" width="19" style="243" bestFit="1" customWidth="1"/>
    <col min="15882" max="15882" width="9.140625" style="243"/>
    <col min="15883" max="15883" width="24.85546875" style="243" customWidth="1"/>
    <col min="15884" max="15884" width="13.140625" style="243" customWidth="1"/>
    <col min="15885" max="16128" width="9.140625" style="243"/>
    <col min="16129" max="16129" width="2.7109375" style="243" customWidth="1"/>
    <col min="16130" max="16130" width="9.42578125" style="243" customWidth="1"/>
    <col min="16131" max="16131" width="2" style="243" customWidth="1"/>
    <col min="16132" max="16132" width="31.42578125" style="243" customWidth="1"/>
    <col min="16133" max="16134" width="24.7109375" style="243" customWidth="1"/>
    <col min="16135" max="16135" width="20.7109375" style="243" customWidth="1"/>
    <col min="16136" max="16136" width="3.85546875" style="243" customWidth="1"/>
    <col min="16137" max="16137" width="19" style="243" bestFit="1" customWidth="1"/>
    <col min="16138" max="16138" width="9.140625" style="243"/>
    <col min="16139" max="16139" width="24.85546875" style="243" customWidth="1"/>
    <col min="16140" max="16140" width="13.140625" style="243" customWidth="1"/>
    <col min="16141" max="16384" width="9.140625" style="243"/>
  </cols>
  <sheetData>
    <row r="1" spans="1:14" ht="21.75" x14ac:dyDescent="0.3">
      <c r="A1" s="1303" t="s">
        <v>167</v>
      </c>
      <c r="B1" s="1303"/>
      <c r="C1" s="1303"/>
      <c r="D1" s="1303"/>
      <c r="E1" s="1303"/>
      <c r="F1" s="1303"/>
      <c r="G1" s="1303"/>
      <c r="H1" s="241"/>
      <c r="I1" s="242"/>
      <c r="J1" s="242"/>
      <c r="K1" s="242"/>
    </row>
    <row r="2" spans="1:14" ht="18.75" x14ac:dyDescent="0.3">
      <c r="A2" s="1304"/>
      <c r="B2" s="1304"/>
      <c r="C2" s="1304"/>
      <c r="D2" s="1304"/>
      <c r="E2" s="1304"/>
      <c r="F2" s="1304"/>
      <c r="G2" s="1304"/>
      <c r="H2" s="241"/>
      <c r="I2" s="244"/>
      <c r="J2" s="244"/>
      <c r="K2" s="244"/>
      <c r="L2" s="245"/>
      <c r="M2" s="246"/>
      <c r="N2" s="246"/>
    </row>
    <row r="3" spans="1:14" ht="23.25" x14ac:dyDescent="0.45">
      <c r="A3" s="1305"/>
      <c r="B3" s="1305"/>
      <c r="C3" s="1305"/>
      <c r="D3" s="1305"/>
      <c r="E3" s="1305"/>
      <c r="F3" s="1305"/>
      <c r="G3" s="1305"/>
      <c r="H3" s="247"/>
      <c r="I3" s="244"/>
      <c r="J3" s="244"/>
      <c r="K3" s="244"/>
      <c r="L3" s="245"/>
      <c r="M3" s="246"/>
      <c r="N3" s="246"/>
    </row>
    <row r="4" spans="1:14" ht="15.75" x14ac:dyDescent="0.25">
      <c r="A4" s="1306"/>
      <c r="B4" s="1306"/>
      <c r="C4" s="1306"/>
      <c r="D4" s="1306"/>
      <c r="E4" s="1306"/>
      <c r="F4" s="1306"/>
      <c r="G4" s="1306"/>
      <c r="H4" s="248"/>
      <c r="I4" s="249"/>
      <c r="J4" s="249"/>
      <c r="K4" s="249"/>
      <c r="L4" s="250"/>
      <c r="M4" s="246"/>
      <c r="N4" s="246"/>
    </row>
    <row r="5" spans="1:14" s="251" customFormat="1" ht="15.75" thickBot="1" x14ac:dyDescent="0.3">
      <c r="A5" s="1307"/>
      <c r="B5" s="1307"/>
      <c r="C5" s="1307"/>
      <c r="D5" s="1307"/>
      <c r="E5" s="1307"/>
      <c r="F5" s="1307"/>
      <c r="G5" s="1307"/>
    </row>
    <row r="6" spans="1:14" ht="15.75" thickTop="1" x14ac:dyDescent="0.25">
      <c r="A6" s="252"/>
      <c r="B6" s="252"/>
      <c r="C6" s="252"/>
      <c r="D6" s="252"/>
      <c r="E6" s="252"/>
      <c r="F6" s="253"/>
      <c r="G6" s="253"/>
    </row>
    <row r="7" spans="1:14" ht="15.75" x14ac:dyDescent="0.25">
      <c r="A7" s="1308" t="s">
        <v>168</v>
      </c>
      <c r="B7" s="1308"/>
      <c r="C7" s="1308"/>
      <c r="D7" s="1308"/>
      <c r="E7" s="1308"/>
      <c r="F7" s="1308"/>
      <c r="G7" s="1308"/>
      <c r="H7" s="1308"/>
      <c r="I7" s="254"/>
      <c r="J7" s="254"/>
      <c r="K7" s="254"/>
      <c r="L7" s="254"/>
    </row>
    <row r="8" spans="1:14" ht="15.75" x14ac:dyDescent="0.25">
      <c r="A8" s="1308" t="s">
        <v>169</v>
      </c>
      <c r="B8" s="1308"/>
      <c r="C8" s="1308"/>
      <c r="D8" s="1308"/>
      <c r="E8" s="1308"/>
      <c r="F8" s="1308"/>
      <c r="G8" s="1308"/>
      <c r="H8" s="1308"/>
      <c r="I8" s="1284"/>
      <c r="J8" s="1284"/>
      <c r="K8" s="1284"/>
      <c r="L8" s="1284"/>
    </row>
    <row r="9" spans="1:14" ht="15.75" x14ac:dyDescent="0.25">
      <c r="A9" s="1308" t="s">
        <v>170</v>
      </c>
      <c r="B9" s="1308"/>
      <c r="C9" s="1308"/>
      <c r="D9" s="1308"/>
      <c r="E9" s="1308"/>
      <c r="F9" s="1308"/>
      <c r="G9" s="1308"/>
      <c r="H9" s="1308"/>
      <c r="I9" s="1284"/>
      <c r="J9" s="1284"/>
      <c r="K9" s="1284"/>
      <c r="L9" s="1284"/>
    </row>
    <row r="10" spans="1:14" ht="15.75" x14ac:dyDescent="0.25">
      <c r="A10" s="255"/>
      <c r="B10" s="255"/>
      <c r="C10" s="255"/>
      <c r="D10" s="255"/>
      <c r="E10" s="255"/>
      <c r="F10" s="255"/>
      <c r="G10" s="255"/>
      <c r="H10" s="255"/>
      <c r="I10" s="256"/>
      <c r="J10" s="256"/>
      <c r="K10" s="256"/>
      <c r="L10" s="256"/>
    </row>
    <row r="11" spans="1:14" x14ac:dyDescent="0.25">
      <c r="A11" s="257"/>
      <c r="B11" s="257"/>
      <c r="C11" s="258"/>
      <c r="D11" s="257"/>
      <c r="E11" s="257"/>
      <c r="F11" s="257"/>
      <c r="G11" s="257"/>
      <c r="H11" s="257"/>
    </row>
    <row r="12" spans="1:14" ht="34.700000000000003" customHeight="1" x14ac:dyDescent="0.25">
      <c r="A12" s="1309" t="s">
        <v>8171</v>
      </c>
      <c r="B12" s="1309"/>
      <c r="C12" s="1309"/>
      <c r="D12" s="1309"/>
      <c r="E12" s="1309"/>
      <c r="F12" s="1309"/>
      <c r="G12" s="1309"/>
      <c r="H12" s="259"/>
      <c r="I12" s="253"/>
      <c r="J12" s="253"/>
      <c r="K12" s="253"/>
      <c r="L12" s="253"/>
    </row>
    <row r="13" spans="1:14" ht="5.65" customHeight="1" x14ac:dyDescent="0.25">
      <c r="A13" s="260"/>
      <c r="B13" s="260"/>
      <c r="C13" s="261"/>
      <c r="D13" s="260"/>
      <c r="E13" s="260"/>
      <c r="F13" s="260"/>
      <c r="G13" s="260"/>
      <c r="H13" s="257"/>
    </row>
    <row r="14" spans="1:14" x14ac:dyDescent="0.25">
      <c r="A14" s="260" t="s">
        <v>171</v>
      </c>
      <c r="B14" s="260" t="s">
        <v>172</v>
      </c>
      <c r="C14" s="261" t="s">
        <v>173</v>
      </c>
      <c r="D14" s="262" t="s">
        <v>100</v>
      </c>
      <c r="E14" s="260"/>
      <c r="F14" s="260"/>
      <c r="G14" s="260"/>
      <c r="H14" s="257"/>
    </row>
    <row r="15" spans="1:14" x14ac:dyDescent="0.25">
      <c r="A15" s="260"/>
      <c r="B15" s="260" t="s">
        <v>174</v>
      </c>
      <c r="C15" s="261" t="s">
        <v>173</v>
      </c>
      <c r="D15" s="262" t="s">
        <v>175</v>
      </c>
      <c r="E15" s="257"/>
      <c r="F15" s="260"/>
      <c r="G15" s="260"/>
      <c r="H15" s="257"/>
    </row>
    <row r="16" spans="1:14" x14ac:dyDescent="0.25">
      <c r="A16" s="260"/>
      <c r="B16" s="260" t="s">
        <v>176</v>
      </c>
      <c r="C16" s="261" t="s">
        <v>173</v>
      </c>
      <c r="D16" s="262" t="s">
        <v>177</v>
      </c>
      <c r="E16" s="260"/>
      <c r="F16" s="260"/>
      <c r="G16" s="260"/>
      <c r="H16" s="257"/>
    </row>
    <row r="17" spans="1:12" ht="33" customHeight="1" x14ac:dyDescent="0.25">
      <c r="A17" s="260"/>
      <c r="B17" s="1302" t="s">
        <v>178</v>
      </c>
      <c r="C17" s="1302"/>
      <c r="D17" s="1302"/>
      <c r="E17" s="1302"/>
      <c r="F17" s="1302"/>
      <c r="G17" s="1302"/>
      <c r="H17" s="259"/>
      <c r="I17" s="253"/>
      <c r="J17" s="253"/>
      <c r="K17" s="253"/>
      <c r="L17" s="253"/>
    </row>
    <row r="18" spans="1:12" ht="9.9499999999999993" customHeight="1" x14ac:dyDescent="0.25">
      <c r="A18" s="260"/>
      <c r="B18" s="260"/>
      <c r="C18" s="261"/>
      <c r="D18" s="260"/>
      <c r="E18" s="260"/>
      <c r="F18" s="260"/>
      <c r="G18" s="260"/>
      <c r="H18" s="257"/>
    </row>
    <row r="19" spans="1:12" x14ac:dyDescent="0.25">
      <c r="A19" s="260" t="s">
        <v>0</v>
      </c>
      <c r="B19" s="260" t="s">
        <v>172</v>
      </c>
      <c r="C19" s="261" t="s">
        <v>173</v>
      </c>
      <c r="D19" s="262" t="s">
        <v>179</v>
      </c>
      <c r="E19" s="260"/>
      <c r="F19" s="260"/>
      <c r="G19" s="260"/>
      <c r="H19" s="257"/>
    </row>
    <row r="20" spans="1:12" x14ac:dyDescent="0.25">
      <c r="A20" s="260"/>
      <c r="B20" s="260" t="s">
        <v>174</v>
      </c>
      <c r="C20" s="261" t="s">
        <v>173</v>
      </c>
      <c r="D20" s="262"/>
      <c r="E20" s="260"/>
      <c r="F20" s="260"/>
      <c r="G20" s="260"/>
      <c r="H20" s="257"/>
    </row>
    <row r="21" spans="1:12" x14ac:dyDescent="0.25">
      <c r="A21" s="260"/>
      <c r="B21" s="260" t="s">
        <v>176</v>
      </c>
      <c r="C21" s="261" t="s">
        <v>173</v>
      </c>
      <c r="D21" s="262" t="s">
        <v>180</v>
      </c>
      <c r="E21" s="260"/>
      <c r="F21" s="260"/>
      <c r="G21" s="260"/>
      <c r="H21" s="257"/>
    </row>
    <row r="22" spans="1:12" ht="34.5" customHeight="1" x14ac:dyDescent="0.25">
      <c r="A22" s="260"/>
      <c r="B22" s="1302" t="s">
        <v>181</v>
      </c>
      <c r="C22" s="1302"/>
      <c r="D22" s="1302"/>
      <c r="E22" s="1302"/>
      <c r="F22" s="1302"/>
      <c r="G22" s="1302"/>
      <c r="H22" s="257"/>
    </row>
    <row r="23" spans="1:12" x14ac:dyDescent="0.25">
      <c r="A23" s="260"/>
      <c r="B23" s="260"/>
      <c r="C23" s="261"/>
      <c r="D23" s="260"/>
      <c r="E23" s="260"/>
      <c r="F23" s="260"/>
      <c r="G23" s="260"/>
      <c r="H23" s="257"/>
      <c r="K23" s="243" t="s">
        <v>139</v>
      </c>
    </row>
    <row r="24" spans="1:12" ht="72.75" customHeight="1" x14ac:dyDescent="0.25">
      <c r="A24" s="1311" t="s">
        <v>182</v>
      </c>
      <c r="B24" s="1311"/>
      <c r="C24" s="1311"/>
      <c r="D24" s="1311"/>
      <c r="E24" s="1311"/>
      <c r="F24" s="1311"/>
      <c r="G24" s="1311"/>
      <c r="H24" s="259"/>
      <c r="I24" s="253"/>
      <c r="J24" s="253"/>
      <c r="K24" s="253"/>
      <c r="L24" s="253"/>
    </row>
    <row r="25" spans="1:12" x14ac:dyDescent="0.25">
      <c r="A25" s="263"/>
      <c r="B25" s="263"/>
      <c r="C25" s="264"/>
      <c r="D25" s="263"/>
      <c r="E25" s="263"/>
      <c r="F25" s="263"/>
      <c r="G25" s="263"/>
    </row>
    <row r="26" spans="1:12" x14ac:dyDescent="0.25">
      <c r="A26" s="263" t="s">
        <v>102</v>
      </c>
      <c r="B26" s="263" t="s">
        <v>183</v>
      </c>
      <c r="C26" s="264"/>
      <c r="D26" s="263"/>
      <c r="E26" s="263"/>
      <c r="F26" s="263"/>
      <c r="G26" s="263"/>
    </row>
    <row r="27" spans="1:12" x14ac:dyDescent="0.25">
      <c r="A27" s="263"/>
      <c r="B27" s="1293" t="s">
        <v>184</v>
      </c>
      <c r="C27" s="1293" t="s">
        <v>185</v>
      </c>
      <c r="D27" s="1293"/>
      <c r="E27" s="1280" t="s">
        <v>8170</v>
      </c>
      <c r="F27" s="1280"/>
      <c r="G27" s="1280"/>
    </row>
    <row r="28" spans="1:12" x14ac:dyDescent="0.25">
      <c r="A28" s="263"/>
      <c r="B28" s="1293"/>
      <c r="C28" s="1293"/>
      <c r="D28" s="1293"/>
      <c r="E28" s="265" t="s">
        <v>110</v>
      </c>
      <c r="F28" s="265" t="s">
        <v>112</v>
      </c>
      <c r="G28" s="265" t="s">
        <v>186</v>
      </c>
    </row>
    <row r="29" spans="1:12" x14ac:dyDescent="0.25">
      <c r="A29" s="263"/>
      <c r="B29" s="266" t="s">
        <v>187</v>
      </c>
      <c r="C29" s="1287" t="s">
        <v>188</v>
      </c>
      <c r="D29" s="1288"/>
      <c r="E29" s="266" t="s">
        <v>189</v>
      </c>
      <c r="F29" s="266" t="s">
        <v>190</v>
      </c>
      <c r="G29" s="266" t="s">
        <v>191</v>
      </c>
    </row>
    <row r="30" spans="1:12" ht="22.5" customHeight="1" x14ac:dyDescent="0.25">
      <c r="A30" s="263"/>
      <c r="B30" s="267" t="s">
        <v>192</v>
      </c>
      <c r="C30" s="1312" t="s">
        <v>193</v>
      </c>
      <c r="D30" s="1312"/>
      <c r="E30" s="268">
        <f>E32+E33+E34</f>
        <v>3579072335.9106369</v>
      </c>
      <c r="F30" s="268">
        <f>F32+F33+F34</f>
        <v>3335932226.9106369</v>
      </c>
      <c r="G30" s="268">
        <f>SUM(G31:G36)</f>
        <v>243140109</v>
      </c>
    </row>
    <row r="31" spans="1:12" x14ac:dyDescent="0.25">
      <c r="A31" s="263"/>
      <c r="B31" s="269">
        <v>1</v>
      </c>
      <c r="C31" s="1310" t="s">
        <v>194</v>
      </c>
      <c r="D31" s="1310"/>
      <c r="E31" s="270">
        <v>0</v>
      </c>
      <c r="F31" s="270">
        <v>0</v>
      </c>
      <c r="G31" s="271">
        <f t="shared" ref="G31:G36" si="0">E31-F31</f>
        <v>0</v>
      </c>
      <c r="K31" s="272"/>
    </row>
    <row r="32" spans="1:12" x14ac:dyDescent="0.25">
      <c r="A32" s="263"/>
      <c r="B32" s="269">
        <v>2</v>
      </c>
      <c r="C32" s="1310" t="s">
        <v>195</v>
      </c>
      <c r="D32" s="1310"/>
      <c r="E32" s="270">
        <f>'LAMP.REKON 1'!U12</f>
        <v>1617942886</v>
      </c>
      <c r="F32" s="270">
        <f>'LAMP.REKON 1'!X12</f>
        <v>1374802777</v>
      </c>
      <c r="G32" s="271">
        <f t="shared" si="0"/>
        <v>243140109</v>
      </c>
      <c r="I32" s="273"/>
      <c r="J32" s="274"/>
      <c r="K32" s="272"/>
    </row>
    <row r="33" spans="1:11" x14ac:dyDescent="0.25">
      <c r="A33" s="263"/>
      <c r="B33" s="269">
        <v>3</v>
      </c>
      <c r="C33" s="1310" t="s">
        <v>196</v>
      </c>
      <c r="D33" s="1310"/>
      <c r="E33" s="270">
        <f>'LAMP.REKON 1'!U23</f>
        <v>1953061949.9106369</v>
      </c>
      <c r="F33" s="270">
        <f>'LAMP.REKON 1'!X23</f>
        <v>1953061949.9106369</v>
      </c>
      <c r="G33" s="271">
        <f t="shared" si="0"/>
        <v>0</v>
      </c>
      <c r="I33" s="273"/>
      <c r="K33" s="272"/>
    </row>
    <row r="34" spans="1:11" x14ac:dyDescent="0.25">
      <c r="A34" s="263"/>
      <c r="B34" s="269">
        <v>4</v>
      </c>
      <c r="C34" s="1310" t="s">
        <v>197</v>
      </c>
      <c r="D34" s="1310"/>
      <c r="E34" s="270">
        <f>'LAMP.REKON 1'!U27</f>
        <v>8067500</v>
      </c>
      <c r="F34" s="270">
        <f>'LAMP.REKON 1'!X27</f>
        <v>8067500</v>
      </c>
      <c r="G34" s="271">
        <f t="shared" si="0"/>
        <v>0</v>
      </c>
      <c r="I34" s="273"/>
      <c r="K34" s="272"/>
    </row>
    <row r="35" spans="1:11" x14ac:dyDescent="0.25">
      <c r="A35" s="263"/>
      <c r="B35" s="269">
        <v>5</v>
      </c>
      <c r="C35" s="1310" t="s">
        <v>198</v>
      </c>
      <c r="D35" s="1310"/>
      <c r="E35" s="270">
        <v>0</v>
      </c>
      <c r="F35" s="270">
        <f>E35</f>
        <v>0</v>
      </c>
      <c r="G35" s="271">
        <f t="shared" si="0"/>
        <v>0</v>
      </c>
      <c r="I35" s="273"/>
      <c r="K35" s="272"/>
    </row>
    <row r="36" spans="1:11" x14ac:dyDescent="0.25">
      <c r="A36" s="263"/>
      <c r="B36" s="269">
        <v>6</v>
      </c>
      <c r="C36" s="1310" t="s">
        <v>199</v>
      </c>
      <c r="D36" s="1310"/>
      <c r="E36" s="270">
        <v>0</v>
      </c>
      <c r="F36" s="270">
        <f>E36</f>
        <v>0</v>
      </c>
      <c r="G36" s="271">
        <f t="shared" si="0"/>
        <v>0</v>
      </c>
      <c r="I36" s="275"/>
    </row>
    <row r="37" spans="1:11" ht="21" customHeight="1" x14ac:dyDescent="0.25">
      <c r="A37" s="263"/>
      <c r="B37" s="267" t="s">
        <v>200</v>
      </c>
      <c r="C37" s="1289" t="s">
        <v>1</v>
      </c>
      <c r="D37" s="1290"/>
      <c r="E37" s="276">
        <f>SUM(E38:E38)</f>
        <v>0</v>
      </c>
      <c r="F37" s="276">
        <f>SUM(F38:F38)</f>
        <v>0</v>
      </c>
      <c r="G37" s="276">
        <f>SUM(G38:G38)</f>
        <v>217030949</v>
      </c>
      <c r="I37" s="275"/>
      <c r="K37" s="272"/>
    </row>
    <row r="38" spans="1:11" ht="17.25" customHeight="1" x14ac:dyDescent="0.25">
      <c r="A38" s="263"/>
      <c r="B38" s="277">
        <v>1</v>
      </c>
      <c r="C38" s="1315" t="s">
        <v>201</v>
      </c>
      <c r="D38" s="1316"/>
      <c r="E38" s="278">
        <f>'BA REKON INTERN (2)'!E18</f>
        <v>0</v>
      </c>
      <c r="F38" s="279">
        <v>0</v>
      </c>
      <c r="G38" s="279">
        <f>'LAMP.REKON 1'!V12</f>
        <v>217030949</v>
      </c>
    </row>
    <row r="39" spans="1:11" ht="21" customHeight="1" x14ac:dyDescent="0.25">
      <c r="A39" s="263"/>
      <c r="B39" s="267" t="s">
        <v>147</v>
      </c>
      <c r="C39" s="1289" t="s">
        <v>75</v>
      </c>
      <c r="D39" s="1290"/>
      <c r="E39" s="276">
        <v>0</v>
      </c>
      <c r="F39" s="276">
        <v>0</v>
      </c>
      <c r="G39" s="276">
        <f>'LAMP.REKON 1'!W12</f>
        <v>26109160</v>
      </c>
    </row>
    <row r="40" spans="1:11" ht="21" customHeight="1" x14ac:dyDescent="0.25">
      <c r="A40" s="263"/>
      <c r="B40" s="280"/>
      <c r="C40" s="281"/>
      <c r="D40" s="282"/>
      <c r="E40" s="283"/>
      <c r="F40" s="283"/>
      <c r="G40" s="283"/>
    </row>
    <row r="41" spans="1:11" ht="25.5" customHeight="1" x14ac:dyDescent="0.25">
      <c r="A41" s="263"/>
      <c r="B41" s="284" t="s">
        <v>151</v>
      </c>
      <c r="C41" s="285"/>
      <c r="D41" s="286" t="s">
        <v>73</v>
      </c>
      <c r="E41" s="287">
        <f>SUM(E32:E40)</f>
        <v>3579072335.9106369</v>
      </c>
      <c r="F41" s="287">
        <f>SUM(F32:F40)</f>
        <v>3335932226.9106369</v>
      </c>
      <c r="G41" s="287">
        <f>G30-G37-G39</f>
        <v>0</v>
      </c>
    </row>
    <row r="42" spans="1:11" x14ac:dyDescent="0.25">
      <c r="A42" s="263"/>
      <c r="C42" s="264"/>
      <c r="D42" s="1169"/>
      <c r="E42" s="288"/>
      <c r="F42" s="289"/>
      <c r="G42" s="288"/>
    </row>
    <row r="43" spans="1:11" ht="17.25" customHeight="1" x14ac:dyDescent="0.25">
      <c r="A43" s="263"/>
      <c r="B43" s="290" t="s">
        <v>202</v>
      </c>
      <c r="C43" s="291"/>
      <c r="D43" s="291"/>
      <c r="E43" s="292"/>
      <c r="F43" s="292"/>
      <c r="G43" s="291"/>
    </row>
    <row r="44" spans="1:11" ht="7.5" customHeight="1" x14ac:dyDescent="0.25">
      <c r="A44" s="263"/>
      <c r="C44" s="264"/>
      <c r="D44" s="263"/>
      <c r="E44" s="263"/>
      <c r="F44" s="263"/>
      <c r="G44" s="263"/>
    </row>
    <row r="45" spans="1:11" ht="6.4" customHeight="1" x14ac:dyDescent="0.25">
      <c r="A45" s="263"/>
      <c r="B45" s="263"/>
      <c r="C45" s="264"/>
      <c r="D45" s="263"/>
      <c r="E45" s="263"/>
      <c r="F45" s="263"/>
      <c r="G45" s="263"/>
    </row>
    <row r="46" spans="1:11" ht="15" customHeight="1" x14ac:dyDescent="0.25">
      <c r="A46" s="260" t="s">
        <v>0</v>
      </c>
      <c r="B46" s="1317" t="s">
        <v>203</v>
      </c>
      <c r="C46" s="1317"/>
      <c r="D46" s="1317"/>
      <c r="E46" s="1317"/>
      <c r="F46" s="1317"/>
      <c r="G46" s="1317"/>
    </row>
    <row r="47" spans="1:11" x14ac:dyDescent="0.25">
      <c r="A47" s="260"/>
      <c r="B47" s="1317"/>
      <c r="C47" s="1317"/>
      <c r="D47" s="1317"/>
      <c r="E47" s="1317"/>
      <c r="F47" s="1317"/>
      <c r="G47" s="1317"/>
    </row>
    <row r="48" spans="1:11" ht="12.75" customHeight="1" x14ac:dyDescent="0.25">
      <c r="A48" s="260"/>
      <c r="B48" s="260"/>
      <c r="C48" s="261"/>
      <c r="D48" s="260"/>
      <c r="E48" s="260"/>
      <c r="F48" s="260"/>
      <c r="G48" s="260"/>
    </row>
    <row r="49" spans="1:8" ht="33.75" customHeight="1" x14ac:dyDescent="0.25">
      <c r="A49" s="1317" t="s">
        <v>8172</v>
      </c>
      <c r="B49" s="1317"/>
      <c r="C49" s="1317"/>
      <c r="D49" s="1317"/>
      <c r="E49" s="1317"/>
      <c r="F49" s="1317"/>
      <c r="G49" s="1317"/>
    </row>
    <row r="50" spans="1:8" ht="6.4" customHeight="1" x14ac:dyDescent="0.25">
      <c r="A50" s="260"/>
      <c r="B50" s="260"/>
      <c r="C50" s="261"/>
      <c r="D50" s="260"/>
      <c r="E50" s="260"/>
      <c r="F50" s="260"/>
      <c r="G50" s="260"/>
    </row>
    <row r="51" spans="1:8" x14ac:dyDescent="0.25">
      <c r="A51" s="260"/>
      <c r="B51" s="1318" t="s">
        <v>204</v>
      </c>
      <c r="C51" s="1319"/>
      <c r="D51" s="1319"/>
      <c r="E51" s="1320"/>
      <c r="F51" s="1321" t="s">
        <v>180</v>
      </c>
      <c r="G51" s="1321"/>
      <c r="H51" s="1321"/>
    </row>
    <row r="52" spans="1:8" x14ac:dyDescent="0.25">
      <c r="A52" s="260"/>
      <c r="B52" s="293"/>
      <c r="C52" s="294"/>
      <c r="D52" s="293"/>
      <c r="E52" s="295"/>
      <c r="F52" s="1321"/>
      <c r="G52" s="1321"/>
      <c r="H52" s="296"/>
    </row>
    <row r="53" spans="1:8" x14ac:dyDescent="0.25">
      <c r="A53" s="260"/>
      <c r="B53" s="297"/>
      <c r="C53" s="297"/>
      <c r="D53" s="297"/>
      <c r="E53" s="298"/>
      <c r="F53" s="299"/>
      <c r="G53" s="299"/>
      <c r="H53" s="299"/>
    </row>
    <row r="54" spans="1:8" x14ac:dyDescent="0.25">
      <c r="A54" s="260"/>
      <c r="B54" s="297"/>
      <c r="C54" s="297"/>
      <c r="D54" s="1322" t="s">
        <v>100</v>
      </c>
      <c r="E54" s="1321"/>
      <c r="F54" s="1322" t="s">
        <v>179</v>
      </c>
      <c r="G54" s="1321"/>
      <c r="H54" s="299"/>
    </row>
    <row r="55" spans="1:8" ht="15" customHeight="1" x14ac:dyDescent="0.25">
      <c r="A55" s="260"/>
      <c r="C55" s="300"/>
      <c r="D55" s="1313" t="s">
        <v>205</v>
      </c>
      <c r="E55" s="1313"/>
      <c r="F55" s="1314" t="s">
        <v>98</v>
      </c>
      <c r="G55" s="1314"/>
      <c r="H55" s="1314"/>
    </row>
    <row r="56" spans="1:8" x14ac:dyDescent="0.25">
      <c r="A56" s="260"/>
      <c r="B56" s="1325"/>
      <c r="C56" s="1325"/>
      <c r="D56" s="1325"/>
      <c r="E56" s="1326"/>
      <c r="F56" s="1327"/>
      <c r="G56" s="1327"/>
      <c r="H56" s="1327"/>
    </row>
    <row r="57" spans="1:8" x14ac:dyDescent="0.25">
      <c r="A57" s="260"/>
      <c r="B57" s="261"/>
      <c r="C57" s="261"/>
      <c r="D57" s="261"/>
      <c r="E57" s="260"/>
      <c r="F57" s="261"/>
      <c r="G57" s="261"/>
      <c r="H57" s="301"/>
    </row>
    <row r="58" spans="1:8" x14ac:dyDescent="0.25">
      <c r="A58" s="260"/>
      <c r="B58" s="260"/>
      <c r="C58" s="261"/>
      <c r="E58" s="1328" t="s">
        <v>206</v>
      </c>
      <c r="F58" s="1328"/>
      <c r="G58" s="260"/>
    </row>
    <row r="59" spans="1:8" ht="15.75" x14ac:dyDescent="0.25">
      <c r="A59" s="257"/>
      <c r="B59" s="257"/>
      <c r="C59" s="258"/>
      <c r="D59" s="302" t="s">
        <v>207</v>
      </c>
      <c r="E59" s="1300" t="s">
        <v>92</v>
      </c>
      <c r="F59" s="1300"/>
      <c r="G59" s="257"/>
    </row>
    <row r="60" spans="1:8" x14ac:dyDescent="0.25">
      <c r="A60" s="257"/>
      <c r="B60" s="257"/>
      <c r="C60" s="258"/>
      <c r="D60" s="257"/>
      <c r="E60" s="1328"/>
      <c r="F60" s="1328"/>
      <c r="G60" s="257"/>
    </row>
    <row r="61" spans="1:8" x14ac:dyDescent="0.25">
      <c r="A61" s="257"/>
      <c r="B61" s="257"/>
      <c r="C61" s="258"/>
      <c r="D61" s="257"/>
      <c r="E61" s="303"/>
      <c r="F61" s="257"/>
      <c r="G61" s="257"/>
    </row>
    <row r="62" spans="1:8" x14ac:dyDescent="0.25">
      <c r="A62" s="257"/>
      <c r="B62" s="257"/>
      <c r="C62" s="258"/>
      <c r="D62" s="257"/>
      <c r="E62" s="1321" t="s">
        <v>94</v>
      </c>
      <c r="F62" s="1321"/>
      <c r="G62" s="257"/>
    </row>
    <row r="63" spans="1:8" ht="15.75" x14ac:dyDescent="0.25">
      <c r="A63" s="257"/>
      <c r="B63" s="257"/>
      <c r="C63" s="258"/>
      <c r="D63" s="304"/>
      <c r="E63" s="1323" t="s">
        <v>208</v>
      </c>
      <c r="F63" s="1323"/>
      <c r="G63" s="257"/>
    </row>
    <row r="64" spans="1:8" x14ac:dyDescent="0.25">
      <c r="A64" s="257"/>
      <c r="B64" s="257"/>
      <c r="C64" s="258"/>
      <c r="D64" s="302"/>
      <c r="E64" s="1324"/>
      <c r="F64" s="1324"/>
      <c r="G64" s="257"/>
    </row>
    <row r="65" spans="1:7" x14ac:dyDescent="0.25">
      <c r="A65" s="257"/>
      <c r="B65" s="257"/>
      <c r="C65" s="258"/>
      <c r="D65" s="257"/>
      <c r="E65" s="257"/>
      <c r="F65" s="257"/>
      <c r="G65" s="257"/>
    </row>
    <row r="66" spans="1:7" x14ac:dyDescent="0.25">
      <c r="A66" s="257"/>
      <c r="B66" s="257"/>
      <c r="C66" s="258"/>
      <c r="D66" s="257"/>
      <c r="E66" s="257"/>
      <c r="F66" s="257"/>
      <c r="G66" s="257"/>
    </row>
    <row r="67" spans="1:7" x14ac:dyDescent="0.25">
      <c r="A67" s="257"/>
      <c r="B67" s="257"/>
      <c r="C67" s="258"/>
      <c r="D67" s="257"/>
      <c r="E67" s="257"/>
      <c r="F67" s="257"/>
      <c r="G67" s="257"/>
    </row>
    <row r="68" spans="1:7" x14ac:dyDescent="0.25">
      <c r="A68" s="257"/>
      <c r="B68" s="257"/>
      <c r="C68" s="258"/>
      <c r="D68" s="257"/>
      <c r="E68" s="257"/>
      <c r="F68" s="257"/>
      <c r="G68" s="257"/>
    </row>
    <row r="69" spans="1:7" x14ac:dyDescent="0.25">
      <c r="A69" s="257"/>
      <c r="B69" s="257"/>
      <c r="C69" s="258"/>
      <c r="D69" s="257"/>
      <c r="E69" s="257"/>
      <c r="F69" s="257"/>
      <c r="G69" s="257"/>
    </row>
    <row r="70" spans="1:7" x14ac:dyDescent="0.25">
      <c r="A70" s="257"/>
      <c r="B70" s="257"/>
      <c r="C70" s="258"/>
      <c r="D70" s="257"/>
      <c r="E70" s="257"/>
      <c r="F70" s="257"/>
      <c r="G70" s="257"/>
    </row>
    <row r="71" spans="1:7" x14ac:dyDescent="0.25">
      <c r="A71" s="257"/>
      <c r="B71" s="257"/>
      <c r="C71" s="258"/>
      <c r="D71" s="257"/>
      <c r="E71" s="257"/>
      <c r="F71" s="257"/>
      <c r="G71" s="257"/>
    </row>
    <row r="72" spans="1:7" x14ac:dyDescent="0.25">
      <c r="A72" s="257"/>
      <c r="B72" s="257"/>
      <c r="C72" s="258"/>
      <c r="D72" s="257"/>
      <c r="E72" s="257"/>
      <c r="F72" s="257"/>
      <c r="G72" s="257"/>
    </row>
    <row r="73" spans="1:7" x14ac:dyDescent="0.25">
      <c r="A73" s="257"/>
      <c r="B73" s="257"/>
      <c r="C73" s="258"/>
      <c r="D73" s="257"/>
      <c r="E73" s="257"/>
      <c r="F73" s="257"/>
      <c r="G73" s="257"/>
    </row>
    <row r="74" spans="1:7" x14ac:dyDescent="0.25">
      <c r="A74" s="257"/>
      <c r="B74" s="257"/>
      <c r="C74" s="258"/>
      <c r="D74" s="257"/>
      <c r="E74" s="257"/>
      <c r="F74" s="257"/>
      <c r="G74" s="257"/>
    </row>
    <row r="75" spans="1:7" x14ac:dyDescent="0.25">
      <c r="A75" s="257"/>
      <c r="B75" s="257"/>
      <c r="C75" s="258"/>
      <c r="D75" s="257"/>
      <c r="E75" s="257"/>
      <c r="F75" s="257"/>
      <c r="G75" s="257"/>
    </row>
    <row r="76" spans="1:7" x14ac:dyDescent="0.25">
      <c r="A76" s="257"/>
      <c r="B76" s="257"/>
      <c r="C76" s="258"/>
      <c r="D76" s="257"/>
      <c r="E76" s="257"/>
      <c r="F76" s="257"/>
      <c r="G76" s="257"/>
    </row>
    <row r="77" spans="1:7" x14ac:dyDescent="0.25">
      <c r="A77" s="257"/>
      <c r="B77" s="257"/>
      <c r="C77" s="258"/>
      <c r="D77" s="257"/>
      <c r="E77" s="257"/>
      <c r="F77" s="257"/>
      <c r="G77" s="257"/>
    </row>
    <row r="78" spans="1:7" x14ac:dyDescent="0.25">
      <c r="A78" s="257"/>
      <c r="B78" s="257"/>
      <c r="C78" s="258"/>
      <c r="D78" s="257"/>
      <c r="E78" s="257"/>
      <c r="F78" s="257"/>
      <c r="G78" s="257"/>
    </row>
    <row r="79" spans="1:7" x14ac:dyDescent="0.25">
      <c r="A79" s="257"/>
      <c r="B79" s="257"/>
      <c r="C79" s="258"/>
      <c r="D79" s="257"/>
      <c r="E79" s="257"/>
      <c r="F79" s="257"/>
      <c r="G79" s="257"/>
    </row>
    <row r="80" spans="1:7" x14ac:dyDescent="0.25">
      <c r="A80" s="257"/>
      <c r="B80" s="257"/>
      <c r="C80" s="258"/>
      <c r="D80" s="257"/>
      <c r="E80" s="257"/>
      <c r="F80" s="257"/>
      <c r="G80" s="257"/>
    </row>
    <row r="81" spans="1:7" x14ac:dyDescent="0.25">
      <c r="A81" s="257"/>
      <c r="B81" s="257"/>
      <c r="C81" s="258"/>
      <c r="D81" s="257"/>
      <c r="E81" s="257"/>
      <c r="F81" s="257"/>
      <c r="G81" s="257"/>
    </row>
    <row r="82" spans="1:7" x14ac:dyDescent="0.25">
      <c r="A82" s="257"/>
      <c r="B82" s="257"/>
      <c r="C82" s="258"/>
      <c r="D82" s="257"/>
      <c r="E82" s="257"/>
      <c r="F82" s="257"/>
      <c r="G82" s="257"/>
    </row>
    <row r="83" spans="1:7" x14ac:dyDescent="0.25">
      <c r="A83" s="257"/>
      <c r="B83" s="257"/>
      <c r="C83" s="258"/>
      <c r="D83" s="257"/>
      <c r="E83" s="257"/>
      <c r="F83" s="257"/>
      <c r="G83" s="257"/>
    </row>
    <row r="84" spans="1:7" x14ac:dyDescent="0.25">
      <c r="A84" s="257"/>
      <c r="B84" s="257"/>
      <c r="C84" s="258"/>
      <c r="D84" s="257"/>
      <c r="E84" s="257"/>
      <c r="F84" s="257"/>
      <c r="G84" s="257"/>
    </row>
    <row r="85" spans="1:7" x14ac:dyDescent="0.25">
      <c r="A85" s="257"/>
      <c r="B85" s="257"/>
      <c r="C85" s="258"/>
      <c r="D85" s="257"/>
      <c r="E85" s="257"/>
      <c r="F85" s="257"/>
      <c r="G85" s="257"/>
    </row>
    <row r="86" spans="1:7" x14ac:dyDescent="0.25">
      <c r="A86" s="257"/>
      <c r="B86" s="257"/>
      <c r="C86" s="258"/>
      <c r="D86" s="257"/>
      <c r="E86" s="257"/>
      <c r="F86" s="257"/>
      <c r="G86" s="257"/>
    </row>
    <row r="87" spans="1:7" x14ac:dyDescent="0.25">
      <c r="A87" s="257"/>
      <c r="B87" s="257"/>
      <c r="C87" s="258"/>
      <c r="D87" s="257"/>
      <c r="E87" s="257"/>
      <c r="F87" s="257"/>
      <c r="G87" s="257"/>
    </row>
    <row r="88" spans="1:7" x14ac:dyDescent="0.25">
      <c r="A88" s="257"/>
      <c r="B88" s="257"/>
      <c r="C88" s="258"/>
      <c r="D88" s="257"/>
      <c r="E88" s="257"/>
      <c r="F88" s="257"/>
      <c r="G88" s="257"/>
    </row>
    <row r="89" spans="1:7" x14ac:dyDescent="0.25">
      <c r="A89" s="257"/>
      <c r="B89" s="257"/>
      <c r="C89" s="258"/>
      <c r="D89" s="257"/>
      <c r="E89" s="257"/>
      <c r="F89" s="257"/>
      <c r="G89" s="257"/>
    </row>
    <row r="90" spans="1:7" x14ac:dyDescent="0.25">
      <c r="A90" s="257"/>
      <c r="B90" s="257"/>
      <c r="C90" s="258"/>
      <c r="D90" s="257"/>
      <c r="E90" s="257"/>
      <c r="F90" s="257"/>
      <c r="G90" s="257"/>
    </row>
    <row r="91" spans="1:7" x14ac:dyDescent="0.25">
      <c r="A91" s="257"/>
      <c r="B91" s="257"/>
      <c r="C91" s="258"/>
      <c r="D91" s="257"/>
      <c r="E91" s="257"/>
      <c r="F91" s="257"/>
      <c r="G91" s="257"/>
    </row>
    <row r="92" spans="1:7" x14ac:dyDescent="0.25">
      <c r="A92" s="257"/>
      <c r="B92" s="257"/>
      <c r="C92" s="258"/>
      <c r="D92" s="257"/>
      <c r="E92" s="257"/>
      <c r="F92" s="257"/>
      <c r="G92" s="257"/>
    </row>
  </sheetData>
  <mergeCells count="45">
    <mergeCell ref="E63:F63"/>
    <mergeCell ref="E64:F64"/>
    <mergeCell ref="B56:E56"/>
    <mergeCell ref="F56:H56"/>
    <mergeCell ref="E58:F58"/>
    <mergeCell ref="E59:F59"/>
    <mergeCell ref="E60:F60"/>
    <mergeCell ref="E62:F62"/>
    <mergeCell ref="D55:E55"/>
    <mergeCell ref="F55:H55"/>
    <mergeCell ref="C36:D36"/>
    <mergeCell ref="C37:D37"/>
    <mergeCell ref="C38:D38"/>
    <mergeCell ref="C39:D39"/>
    <mergeCell ref="B46:G47"/>
    <mergeCell ref="A49:G49"/>
    <mergeCell ref="B51:E51"/>
    <mergeCell ref="F51:H51"/>
    <mergeCell ref="F52:G52"/>
    <mergeCell ref="D54:E54"/>
    <mergeCell ref="F54:G54"/>
    <mergeCell ref="I8:L8"/>
    <mergeCell ref="A9:H9"/>
    <mergeCell ref="I9:L9"/>
    <mergeCell ref="A12:G12"/>
    <mergeCell ref="C35:D35"/>
    <mergeCell ref="B22:G22"/>
    <mergeCell ref="A24:G24"/>
    <mergeCell ref="B27:B28"/>
    <mergeCell ref="C27:D28"/>
    <mergeCell ref="E27:G27"/>
    <mergeCell ref="C29:D29"/>
    <mergeCell ref="C30:D30"/>
    <mergeCell ref="C31:D31"/>
    <mergeCell ref="C32:D32"/>
    <mergeCell ref="C33:D33"/>
    <mergeCell ref="C34:D34"/>
    <mergeCell ref="B17:G17"/>
    <mergeCell ref="A1:G1"/>
    <mergeCell ref="A2:G2"/>
    <mergeCell ref="A3:G3"/>
    <mergeCell ref="A4:G4"/>
    <mergeCell ref="A5:G5"/>
    <mergeCell ref="A7:H7"/>
    <mergeCell ref="A8:H8"/>
  </mergeCells>
  <pageMargins left="0.75" right="0.23" top="0.44" bottom="0.25" header="0.26" footer="0.31496062992126"/>
  <pageSetup paperSize="5" scale="80" orientation="portrait"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43"/>
  <sheetViews>
    <sheetView topLeftCell="AI13" zoomScaleSheetLayoutView="100" workbookViewId="0">
      <selection activeCell="E17" sqref="E17"/>
    </sheetView>
  </sheetViews>
  <sheetFormatPr defaultRowHeight="15" x14ac:dyDescent="0.25"/>
  <cols>
    <col min="1" max="1" width="4" style="243" customWidth="1"/>
    <col min="2" max="2" width="12.140625" style="243" customWidth="1"/>
    <col min="3" max="3" width="9.7109375" style="243" customWidth="1"/>
    <col min="4" max="4" width="37.5703125" style="243" customWidth="1"/>
    <col min="5" max="5" width="8" style="243" customWidth="1"/>
    <col min="6" max="6" width="16.85546875" style="243" customWidth="1"/>
    <col min="7" max="7" width="8" style="243" customWidth="1"/>
    <col min="8" max="8" width="17.5703125" style="243" bestFit="1" customWidth="1"/>
    <col min="9" max="9" width="7" style="243" customWidth="1"/>
    <col min="10" max="10" width="14.85546875" style="243" bestFit="1" customWidth="1"/>
    <col min="11" max="11" width="8.28515625" style="243" customWidth="1"/>
    <col min="12" max="12" width="20.140625" style="243" customWidth="1"/>
    <col min="13" max="13" width="9.140625" style="243"/>
    <col min="14" max="14" width="22.85546875" style="243" customWidth="1"/>
    <col min="15" max="15" width="25.42578125" style="234" customWidth="1"/>
    <col min="16" max="256" width="9.140625" style="243"/>
    <col min="257" max="257" width="4" style="243" customWidth="1"/>
    <col min="258" max="258" width="12.140625" style="243" customWidth="1"/>
    <col min="259" max="259" width="9.7109375" style="243" customWidth="1"/>
    <col min="260" max="260" width="37.5703125" style="243" customWidth="1"/>
    <col min="261" max="261" width="8" style="243" customWidth="1"/>
    <col min="262" max="262" width="16.85546875" style="243" customWidth="1"/>
    <col min="263" max="263" width="8" style="243" customWidth="1"/>
    <col min="264" max="264" width="16.85546875" style="243" bestFit="1" customWidth="1"/>
    <col min="265" max="265" width="7" style="243" customWidth="1"/>
    <col min="266" max="266" width="12.7109375" style="243" customWidth="1"/>
    <col min="267" max="267" width="8.28515625" style="243" customWidth="1"/>
    <col min="268" max="268" width="20.140625" style="243" customWidth="1"/>
    <col min="269" max="269" width="9.140625" style="243"/>
    <col min="270" max="270" width="15.7109375" style="243" customWidth="1"/>
    <col min="271" max="271" width="4.5703125" style="243" customWidth="1"/>
    <col min="272" max="512" width="9.140625" style="243"/>
    <col min="513" max="513" width="4" style="243" customWidth="1"/>
    <col min="514" max="514" width="12.140625" style="243" customWidth="1"/>
    <col min="515" max="515" width="9.7109375" style="243" customWidth="1"/>
    <col min="516" max="516" width="37.5703125" style="243" customWidth="1"/>
    <col min="517" max="517" width="8" style="243" customWidth="1"/>
    <col min="518" max="518" width="16.85546875" style="243" customWidth="1"/>
    <col min="519" max="519" width="8" style="243" customWidth="1"/>
    <col min="520" max="520" width="16.85546875" style="243" bestFit="1" customWidth="1"/>
    <col min="521" max="521" width="7" style="243" customWidth="1"/>
    <col min="522" max="522" width="12.7109375" style="243" customWidth="1"/>
    <col min="523" max="523" width="8.28515625" style="243" customWidth="1"/>
    <col min="524" max="524" width="20.140625" style="243" customWidth="1"/>
    <col min="525" max="525" width="9.140625" style="243"/>
    <col min="526" max="526" width="15.7109375" style="243" customWidth="1"/>
    <col min="527" max="527" width="4.5703125" style="243" customWidth="1"/>
    <col min="528" max="768" width="9.140625" style="243"/>
    <col min="769" max="769" width="4" style="243" customWidth="1"/>
    <col min="770" max="770" width="12.140625" style="243" customWidth="1"/>
    <col min="771" max="771" width="9.7109375" style="243" customWidth="1"/>
    <col min="772" max="772" width="37.5703125" style="243" customWidth="1"/>
    <col min="773" max="773" width="8" style="243" customWidth="1"/>
    <col min="774" max="774" width="16.85546875" style="243" customWidth="1"/>
    <col min="775" max="775" width="8" style="243" customWidth="1"/>
    <col min="776" max="776" width="16.85546875" style="243" bestFit="1" customWidth="1"/>
    <col min="777" max="777" width="7" style="243" customWidth="1"/>
    <col min="778" max="778" width="12.7109375" style="243" customWidth="1"/>
    <col min="779" max="779" width="8.28515625" style="243" customWidth="1"/>
    <col min="780" max="780" width="20.140625" style="243" customWidth="1"/>
    <col min="781" max="781" width="9.140625" style="243"/>
    <col min="782" max="782" width="15.7109375" style="243" customWidth="1"/>
    <col min="783" max="783" width="4.5703125" style="243" customWidth="1"/>
    <col min="784" max="1024" width="9.140625" style="243"/>
    <col min="1025" max="1025" width="4" style="243" customWidth="1"/>
    <col min="1026" max="1026" width="12.140625" style="243" customWidth="1"/>
    <col min="1027" max="1027" width="9.7109375" style="243" customWidth="1"/>
    <col min="1028" max="1028" width="37.5703125" style="243" customWidth="1"/>
    <col min="1029" max="1029" width="8" style="243" customWidth="1"/>
    <col min="1030" max="1030" width="16.85546875" style="243" customWidth="1"/>
    <col min="1031" max="1031" width="8" style="243" customWidth="1"/>
    <col min="1032" max="1032" width="16.85546875" style="243" bestFit="1" customWidth="1"/>
    <col min="1033" max="1033" width="7" style="243" customWidth="1"/>
    <col min="1034" max="1034" width="12.7109375" style="243" customWidth="1"/>
    <col min="1035" max="1035" width="8.28515625" style="243" customWidth="1"/>
    <col min="1036" max="1036" width="20.140625" style="243" customWidth="1"/>
    <col min="1037" max="1037" width="9.140625" style="243"/>
    <col min="1038" max="1038" width="15.7109375" style="243" customWidth="1"/>
    <col min="1039" max="1039" width="4.5703125" style="243" customWidth="1"/>
    <col min="1040" max="1280" width="9.140625" style="243"/>
    <col min="1281" max="1281" width="4" style="243" customWidth="1"/>
    <col min="1282" max="1282" width="12.140625" style="243" customWidth="1"/>
    <col min="1283" max="1283" width="9.7109375" style="243" customWidth="1"/>
    <col min="1284" max="1284" width="37.5703125" style="243" customWidth="1"/>
    <col min="1285" max="1285" width="8" style="243" customWidth="1"/>
    <col min="1286" max="1286" width="16.85546875" style="243" customWidth="1"/>
    <col min="1287" max="1287" width="8" style="243" customWidth="1"/>
    <col min="1288" max="1288" width="16.85546875" style="243" bestFit="1" customWidth="1"/>
    <col min="1289" max="1289" width="7" style="243" customWidth="1"/>
    <col min="1290" max="1290" width="12.7109375" style="243" customWidth="1"/>
    <col min="1291" max="1291" width="8.28515625" style="243" customWidth="1"/>
    <col min="1292" max="1292" width="20.140625" style="243" customWidth="1"/>
    <col min="1293" max="1293" width="9.140625" style="243"/>
    <col min="1294" max="1294" width="15.7109375" style="243" customWidth="1"/>
    <col min="1295" max="1295" width="4.5703125" style="243" customWidth="1"/>
    <col min="1296" max="1536" width="9.140625" style="243"/>
    <col min="1537" max="1537" width="4" style="243" customWidth="1"/>
    <col min="1538" max="1538" width="12.140625" style="243" customWidth="1"/>
    <col min="1539" max="1539" width="9.7109375" style="243" customWidth="1"/>
    <col min="1540" max="1540" width="37.5703125" style="243" customWidth="1"/>
    <col min="1541" max="1541" width="8" style="243" customWidth="1"/>
    <col min="1542" max="1542" width="16.85546875" style="243" customWidth="1"/>
    <col min="1543" max="1543" width="8" style="243" customWidth="1"/>
    <col min="1544" max="1544" width="16.85546875" style="243" bestFit="1" customWidth="1"/>
    <col min="1545" max="1545" width="7" style="243" customWidth="1"/>
    <col min="1546" max="1546" width="12.7109375" style="243" customWidth="1"/>
    <col min="1547" max="1547" width="8.28515625" style="243" customWidth="1"/>
    <col min="1548" max="1548" width="20.140625" style="243" customWidth="1"/>
    <col min="1549" max="1549" width="9.140625" style="243"/>
    <col min="1550" max="1550" width="15.7109375" style="243" customWidth="1"/>
    <col min="1551" max="1551" width="4.5703125" style="243" customWidth="1"/>
    <col min="1552" max="1792" width="9.140625" style="243"/>
    <col min="1793" max="1793" width="4" style="243" customWidth="1"/>
    <col min="1794" max="1794" width="12.140625" style="243" customWidth="1"/>
    <col min="1795" max="1795" width="9.7109375" style="243" customWidth="1"/>
    <col min="1796" max="1796" width="37.5703125" style="243" customWidth="1"/>
    <col min="1797" max="1797" width="8" style="243" customWidth="1"/>
    <col min="1798" max="1798" width="16.85546875" style="243" customWidth="1"/>
    <col min="1799" max="1799" width="8" style="243" customWidth="1"/>
    <col min="1800" max="1800" width="16.85546875" style="243" bestFit="1" customWidth="1"/>
    <col min="1801" max="1801" width="7" style="243" customWidth="1"/>
    <col min="1802" max="1802" width="12.7109375" style="243" customWidth="1"/>
    <col min="1803" max="1803" width="8.28515625" style="243" customWidth="1"/>
    <col min="1804" max="1804" width="20.140625" style="243" customWidth="1"/>
    <col min="1805" max="1805" width="9.140625" style="243"/>
    <col min="1806" max="1806" width="15.7109375" style="243" customWidth="1"/>
    <col min="1807" max="1807" width="4.5703125" style="243" customWidth="1"/>
    <col min="1808" max="2048" width="9.140625" style="243"/>
    <col min="2049" max="2049" width="4" style="243" customWidth="1"/>
    <col min="2050" max="2050" width="12.140625" style="243" customWidth="1"/>
    <col min="2051" max="2051" width="9.7109375" style="243" customWidth="1"/>
    <col min="2052" max="2052" width="37.5703125" style="243" customWidth="1"/>
    <col min="2053" max="2053" width="8" style="243" customWidth="1"/>
    <col min="2054" max="2054" width="16.85546875" style="243" customWidth="1"/>
    <col min="2055" max="2055" width="8" style="243" customWidth="1"/>
    <col min="2056" max="2056" width="16.85546875" style="243" bestFit="1" customWidth="1"/>
    <col min="2057" max="2057" width="7" style="243" customWidth="1"/>
    <col min="2058" max="2058" width="12.7109375" style="243" customWidth="1"/>
    <col min="2059" max="2059" width="8.28515625" style="243" customWidth="1"/>
    <col min="2060" max="2060" width="20.140625" style="243" customWidth="1"/>
    <col min="2061" max="2061" width="9.140625" style="243"/>
    <col min="2062" max="2062" width="15.7109375" style="243" customWidth="1"/>
    <col min="2063" max="2063" width="4.5703125" style="243" customWidth="1"/>
    <col min="2064" max="2304" width="9.140625" style="243"/>
    <col min="2305" max="2305" width="4" style="243" customWidth="1"/>
    <col min="2306" max="2306" width="12.140625" style="243" customWidth="1"/>
    <col min="2307" max="2307" width="9.7109375" style="243" customWidth="1"/>
    <col min="2308" max="2308" width="37.5703125" style="243" customWidth="1"/>
    <col min="2309" max="2309" width="8" style="243" customWidth="1"/>
    <col min="2310" max="2310" width="16.85546875" style="243" customWidth="1"/>
    <col min="2311" max="2311" width="8" style="243" customWidth="1"/>
    <col min="2312" max="2312" width="16.85546875" style="243" bestFit="1" customWidth="1"/>
    <col min="2313" max="2313" width="7" style="243" customWidth="1"/>
    <col min="2314" max="2314" width="12.7109375" style="243" customWidth="1"/>
    <col min="2315" max="2315" width="8.28515625" style="243" customWidth="1"/>
    <col min="2316" max="2316" width="20.140625" style="243" customWidth="1"/>
    <col min="2317" max="2317" width="9.140625" style="243"/>
    <col min="2318" max="2318" width="15.7109375" style="243" customWidth="1"/>
    <col min="2319" max="2319" width="4.5703125" style="243" customWidth="1"/>
    <col min="2320" max="2560" width="9.140625" style="243"/>
    <col min="2561" max="2561" width="4" style="243" customWidth="1"/>
    <col min="2562" max="2562" width="12.140625" style="243" customWidth="1"/>
    <col min="2563" max="2563" width="9.7109375" style="243" customWidth="1"/>
    <col min="2564" max="2564" width="37.5703125" style="243" customWidth="1"/>
    <col min="2565" max="2565" width="8" style="243" customWidth="1"/>
    <col min="2566" max="2566" width="16.85546875" style="243" customWidth="1"/>
    <col min="2567" max="2567" width="8" style="243" customWidth="1"/>
    <col min="2568" max="2568" width="16.85546875" style="243" bestFit="1" customWidth="1"/>
    <col min="2569" max="2569" width="7" style="243" customWidth="1"/>
    <col min="2570" max="2570" width="12.7109375" style="243" customWidth="1"/>
    <col min="2571" max="2571" width="8.28515625" style="243" customWidth="1"/>
    <col min="2572" max="2572" width="20.140625" style="243" customWidth="1"/>
    <col min="2573" max="2573" width="9.140625" style="243"/>
    <col min="2574" max="2574" width="15.7109375" style="243" customWidth="1"/>
    <col min="2575" max="2575" width="4.5703125" style="243" customWidth="1"/>
    <col min="2576" max="2816" width="9.140625" style="243"/>
    <col min="2817" max="2817" width="4" style="243" customWidth="1"/>
    <col min="2818" max="2818" width="12.140625" style="243" customWidth="1"/>
    <col min="2819" max="2819" width="9.7109375" style="243" customWidth="1"/>
    <col min="2820" max="2820" width="37.5703125" style="243" customWidth="1"/>
    <col min="2821" max="2821" width="8" style="243" customWidth="1"/>
    <col min="2822" max="2822" width="16.85546875" style="243" customWidth="1"/>
    <col min="2823" max="2823" width="8" style="243" customWidth="1"/>
    <col min="2824" max="2824" width="16.85546875" style="243" bestFit="1" customWidth="1"/>
    <col min="2825" max="2825" width="7" style="243" customWidth="1"/>
    <col min="2826" max="2826" width="12.7109375" style="243" customWidth="1"/>
    <col min="2827" max="2827" width="8.28515625" style="243" customWidth="1"/>
    <col min="2828" max="2828" width="20.140625" style="243" customWidth="1"/>
    <col min="2829" max="2829" width="9.140625" style="243"/>
    <col min="2830" max="2830" width="15.7109375" style="243" customWidth="1"/>
    <col min="2831" max="2831" width="4.5703125" style="243" customWidth="1"/>
    <col min="2832" max="3072" width="9.140625" style="243"/>
    <col min="3073" max="3073" width="4" style="243" customWidth="1"/>
    <col min="3074" max="3074" width="12.140625" style="243" customWidth="1"/>
    <col min="3075" max="3075" width="9.7109375" style="243" customWidth="1"/>
    <col min="3076" max="3076" width="37.5703125" style="243" customWidth="1"/>
    <col min="3077" max="3077" width="8" style="243" customWidth="1"/>
    <col min="3078" max="3078" width="16.85546875" style="243" customWidth="1"/>
    <col min="3079" max="3079" width="8" style="243" customWidth="1"/>
    <col min="3080" max="3080" width="16.85546875" style="243" bestFit="1" customWidth="1"/>
    <col min="3081" max="3081" width="7" style="243" customWidth="1"/>
    <col min="3082" max="3082" width="12.7109375" style="243" customWidth="1"/>
    <col min="3083" max="3083" width="8.28515625" style="243" customWidth="1"/>
    <col min="3084" max="3084" width="20.140625" style="243" customWidth="1"/>
    <col min="3085" max="3085" width="9.140625" style="243"/>
    <col min="3086" max="3086" width="15.7109375" style="243" customWidth="1"/>
    <col min="3087" max="3087" width="4.5703125" style="243" customWidth="1"/>
    <col min="3088" max="3328" width="9.140625" style="243"/>
    <col min="3329" max="3329" width="4" style="243" customWidth="1"/>
    <col min="3330" max="3330" width="12.140625" style="243" customWidth="1"/>
    <col min="3331" max="3331" width="9.7109375" style="243" customWidth="1"/>
    <col min="3332" max="3332" width="37.5703125" style="243" customWidth="1"/>
    <col min="3333" max="3333" width="8" style="243" customWidth="1"/>
    <col min="3334" max="3334" width="16.85546875" style="243" customWidth="1"/>
    <col min="3335" max="3335" width="8" style="243" customWidth="1"/>
    <col min="3336" max="3336" width="16.85546875" style="243" bestFit="1" customWidth="1"/>
    <col min="3337" max="3337" width="7" style="243" customWidth="1"/>
    <col min="3338" max="3338" width="12.7109375" style="243" customWidth="1"/>
    <col min="3339" max="3339" width="8.28515625" style="243" customWidth="1"/>
    <col min="3340" max="3340" width="20.140625" style="243" customWidth="1"/>
    <col min="3341" max="3341" width="9.140625" style="243"/>
    <col min="3342" max="3342" width="15.7109375" style="243" customWidth="1"/>
    <col min="3343" max="3343" width="4.5703125" style="243" customWidth="1"/>
    <col min="3344" max="3584" width="9.140625" style="243"/>
    <col min="3585" max="3585" width="4" style="243" customWidth="1"/>
    <col min="3586" max="3586" width="12.140625" style="243" customWidth="1"/>
    <col min="3587" max="3587" width="9.7109375" style="243" customWidth="1"/>
    <col min="3588" max="3588" width="37.5703125" style="243" customWidth="1"/>
    <col min="3589" max="3589" width="8" style="243" customWidth="1"/>
    <col min="3590" max="3590" width="16.85546875" style="243" customWidth="1"/>
    <col min="3591" max="3591" width="8" style="243" customWidth="1"/>
    <col min="3592" max="3592" width="16.85546875" style="243" bestFit="1" customWidth="1"/>
    <col min="3593" max="3593" width="7" style="243" customWidth="1"/>
    <col min="3594" max="3594" width="12.7109375" style="243" customWidth="1"/>
    <col min="3595" max="3595" width="8.28515625" style="243" customWidth="1"/>
    <col min="3596" max="3596" width="20.140625" style="243" customWidth="1"/>
    <col min="3597" max="3597" width="9.140625" style="243"/>
    <col min="3598" max="3598" width="15.7109375" style="243" customWidth="1"/>
    <col min="3599" max="3599" width="4.5703125" style="243" customWidth="1"/>
    <col min="3600" max="3840" width="9.140625" style="243"/>
    <col min="3841" max="3841" width="4" style="243" customWidth="1"/>
    <col min="3842" max="3842" width="12.140625" style="243" customWidth="1"/>
    <col min="3843" max="3843" width="9.7109375" style="243" customWidth="1"/>
    <col min="3844" max="3844" width="37.5703125" style="243" customWidth="1"/>
    <col min="3845" max="3845" width="8" style="243" customWidth="1"/>
    <col min="3846" max="3846" width="16.85546875" style="243" customWidth="1"/>
    <col min="3847" max="3847" width="8" style="243" customWidth="1"/>
    <col min="3848" max="3848" width="16.85546875" style="243" bestFit="1" customWidth="1"/>
    <col min="3849" max="3849" width="7" style="243" customWidth="1"/>
    <col min="3850" max="3850" width="12.7109375" style="243" customWidth="1"/>
    <col min="3851" max="3851" width="8.28515625" style="243" customWidth="1"/>
    <col min="3852" max="3852" width="20.140625" style="243" customWidth="1"/>
    <col min="3853" max="3853" width="9.140625" style="243"/>
    <col min="3854" max="3854" width="15.7109375" style="243" customWidth="1"/>
    <col min="3855" max="3855" width="4.5703125" style="243" customWidth="1"/>
    <col min="3856" max="4096" width="9.140625" style="243"/>
    <col min="4097" max="4097" width="4" style="243" customWidth="1"/>
    <col min="4098" max="4098" width="12.140625" style="243" customWidth="1"/>
    <col min="4099" max="4099" width="9.7109375" style="243" customWidth="1"/>
    <col min="4100" max="4100" width="37.5703125" style="243" customWidth="1"/>
    <col min="4101" max="4101" width="8" style="243" customWidth="1"/>
    <col min="4102" max="4102" width="16.85546875" style="243" customWidth="1"/>
    <col min="4103" max="4103" width="8" style="243" customWidth="1"/>
    <col min="4104" max="4104" width="16.85546875" style="243" bestFit="1" customWidth="1"/>
    <col min="4105" max="4105" width="7" style="243" customWidth="1"/>
    <col min="4106" max="4106" width="12.7109375" style="243" customWidth="1"/>
    <col min="4107" max="4107" width="8.28515625" style="243" customWidth="1"/>
    <col min="4108" max="4108" width="20.140625" style="243" customWidth="1"/>
    <col min="4109" max="4109" width="9.140625" style="243"/>
    <col min="4110" max="4110" width="15.7109375" style="243" customWidth="1"/>
    <col min="4111" max="4111" width="4.5703125" style="243" customWidth="1"/>
    <col min="4112" max="4352" width="9.140625" style="243"/>
    <col min="4353" max="4353" width="4" style="243" customWidth="1"/>
    <col min="4354" max="4354" width="12.140625" style="243" customWidth="1"/>
    <col min="4355" max="4355" width="9.7109375" style="243" customWidth="1"/>
    <col min="4356" max="4356" width="37.5703125" style="243" customWidth="1"/>
    <col min="4357" max="4357" width="8" style="243" customWidth="1"/>
    <col min="4358" max="4358" width="16.85546875" style="243" customWidth="1"/>
    <col min="4359" max="4359" width="8" style="243" customWidth="1"/>
    <col min="4360" max="4360" width="16.85546875" style="243" bestFit="1" customWidth="1"/>
    <col min="4361" max="4361" width="7" style="243" customWidth="1"/>
    <col min="4362" max="4362" width="12.7109375" style="243" customWidth="1"/>
    <col min="4363" max="4363" width="8.28515625" style="243" customWidth="1"/>
    <col min="4364" max="4364" width="20.140625" style="243" customWidth="1"/>
    <col min="4365" max="4365" width="9.140625" style="243"/>
    <col min="4366" max="4366" width="15.7109375" style="243" customWidth="1"/>
    <col min="4367" max="4367" width="4.5703125" style="243" customWidth="1"/>
    <col min="4368" max="4608" width="9.140625" style="243"/>
    <col min="4609" max="4609" width="4" style="243" customWidth="1"/>
    <col min="4610" max="4610" width="12.140625" style="243" customWidth="1"/>
    <col min="4611" max="4611" width="9.7109375" style="243" customWidth="1"/>
    <col min="4612" max="4612" width="37.5703125" style="243" customWidth="1"/>
    <col min="4613" max="4613" width="8" style="243" customWidth="1"/>
    <col min="4614" max="4614" width="16.85546875" style="243" customWidth="1"/>
    <col min="4615" max="4615" width="8" style="243" customWidth="1"/>
    <col min="4616" max="4616" width="16.85546875" style="243" bestFit="1" customWidth="1"/>
    <col min="4617" max="4617" width="7" style="243" customWidth="1"/>
    <col min="4618" max="4618" width="12.7109375" style="243" customWidth="1"/>
    <col min="4619" max="4619" width="8.28515625" style="243" customWidth="1"/>
    <col min="4620" max="4620" width="20.140625" style="243" customWidth="1"/>
    <col min="4621" max="4621" width="9.140625" style="243"/>
    <col min="4622" max="4622" width="15.7109375" style="243" customWidth="1"/>
    <col min="4623" max="4623" width="4.5703125" style="243" customWidth="1"/>
    <col min="4624" max="4864" width="9.140625" style="243"/>
    <col min="4865" max="4865" width="4" style="243" customWidth="1"/>
    <col min="4866" max="4866" width="12.140625" style="243" customWidth="1"/>
    <col min="4867" max="4867" width="9.7109375" style="243" customWidth="1"/>
    <col min="4868" max="4868" width="37.5703125" style="243" customWidth="1"/>
    <col min="4869" max="4869" width="8" style="243" customWidth="1"/>
    <col min="4870" max="4870" width="16.85546875" style="243" customWidth="1"/>
    <col min="4871" max="4871" width="8" style="243" customWidth="1"/>
    <col min="4872" max="4872" width="16.85546875" style="243" bestFit="1" customWidth="1"/>
    <col min="4873" max="4873" width="7" style="243" customWidth="1"/>
    <col min="4874" max="4874" width="12.7109375" style="243" customWidth="1"/>
    <col min="4875" max="4875" width="8.28515625" style="243" customWidth="1"/>
    <col min="4876" max="4876" width="20.140625" style="243" customWidth="1"/>
    <col min="4877" max="4877" width="9.140625" style="243"/>
    <col min="4878" max="4878" width="15.7109375" style="243" customWidth="1"/>
    <col min="4879" max="4879" width="4.5703125" style="243" customWidth="1"/>
    <col min="4880" max="5120" width="9.140625" style="243"/>
    <col min="5121" max="5121" width="4" style="243" customWidth="1"/>
    <col min="5122" max="5122" width="12.140625" style="243" customWidth="1"/>
    <col min="5123" max="5123" width="9.7109375" style="243" customWidth="1"/>
    <col min="5124" max="5124" width="37.5703125" style="243" customWidth="1"/>
    <col min="5125" max="5125" width="8" style="243" customWidth="1"/>
    <col min="5126" max="5126" width="16.85546875" style="243" customWidth="1"/>
    <col min="5127" max="5127" width="8" style="243" customWidth="1"/>
    <col min="5128" max="5128" width="16.85546875" style="243" bestFit="1" customWidth="1"/>
    <col min="5129" max="5129" width="7" style="243" customWidth="1"/>
    <col min="5130" max="5130" width="12.7109375" style="243" customWidth="1"/>
    <col min="5131" max="5131" width="8.28515625" style="243" customWidth="1"/>
    <col min="5132" max="5132" width="20.140625" style="243" customWidth="1"/>
    <col min="5133" max="5133" width="9.140625" style="243"/>
    <col min="5134" max="5134" width="15.7109375" style="243" customWidth="1"/>
    <col min="5135" max="5135" width="4.5703125" style="243" customWidth="1"/>
    <col min="5136" max="5376" width="9.140625" style="243"/>
    <col min="5377" max="5377" width="4" style="243" customWidth="1"/>
    <col min="5378" max="5378" width="12.140625" style="243" customWidth="1"/>
    <col min="5379" max="5379" width="9.7109375" style="243" customWidth="1"/>
    <col min="5380" max="5380" width="37.5703125" style="243" customWidth="1"/>
    <col min="5381" max="5381" width="8" style="243" customWidth="1"/>
    <col min="5382" max="5382" width="16.85546875" style="243" customWidth="1"/>
    <col min="5383" max="5383" width="8" style="243" customWidth="1"/>
    <col min="5384" max="5384" width="16.85546875" style="243" bestFit="1" customWidth="1"/>
    <col min="5385" max="5385" width="7" style="243" customWidth="1"/>
    <col min="5386" max="5386" width="12.7109375" style="243" customWidth="1"/>
    <col min="5387" max="5387" width="8.28515625" style="243" customWidth="1"/>
    <col min="5388" max="5388" width="20.140625" style="243" customWidth="1"/>
    <col min="5389" max="5389" width="9.140625" style="243"/>
    <col min="5390" max="5390" width="15.7109375" style="243" customWidth="1"/>
    <col min="5391" max="5391" width="4.5703125" style="243" customWidth="1"/>
    <col min="5392" max="5632" width="9.140625" style="243"/>
    <col min="5633" max="5633" width="4" style="243" customWidth="1"/>
    <col min="5634" max="5634" width="12.140625" style="243" customWidth="1"/>
    <col min="5635" max="5635" width="9.7109375" style="243" customWidth="1"/>
    <col min="5636" max="5636" width="37.5703125" style="243" customWidth="1"/>
    <col min="5637" max="5637" width="8" style="243" customWidth="1"/>
    <col min="5638" max="5638" width="16.85546875" style="243" customWidth="1"/>
    <col min="5639" max="5639" width="8" style="243" customWidth="1"/>
    <col min="5640" max="5640" width="16.85546875" style="243" bestFit="1" customWidth="1"/>
    <col min="5641" max="5641" width="7" style="243" customWidth="1"/>
    <col min="5642" max="5642" width="12.7109375" style="243" customWidth="1"/>
    <col min="5643" max="5643" width="8.28515625" style="243" customWidth="1"/>
    <col min="5644" max="5644" width="20.140625" style="243" customWidth="1"/>
    <col min="5645" max="5645" width="9.140625" style="243"/>
    <col min="5646" max="5646" width="15.7109375" style="243" customWidth="1"/>
    <col min="5647" max="5647" width="4.5703125" style="243" customWidth="1"/>
    <col min="5648" max="5888" width="9.140625" style="243"/>
    <col min="5889" max="5889" width="4" style="243" customWidth="1"/>
    <col min="5890" max="5890" width="12.140625" style="243" customWidth="1"/>
    <col min="5891" max="5891" width="9.7109375" style="243" customWidth="1"/>
    <col min="5892" max="5892" width="37.5703125" style="243" customWidth="1"/>
    <col min="5893" max="5893" width="8" style="243" customWidth="1"/>
    <col min="5894" max="5894" width="16.85546875" style="243" customWidth="1"/>
    <col min="5895" max="5895" width="8" style="243" customWidth="1"/>
    <col min="5896" max="5896" width="16.85546875" style="243" bestFit="1" customWidth="1"/>
    <col min="5897" max="5897" width="7" style="243" customWidth="1"/>
    <col min="5898" max="5898" width="12.7109375" style="243" customWidth="1"/>
    <col min="5899" max="5899" width="8.28515625" style="243" customWidth="1"/>
    <col min="5900" max="5900" width="20.140625" style="243" customWidth="1"/>
    <col min="5901" max="5901" width="9.140625" style="243"/>
    <col min="5902" max="5902" width="15.7109375" style="243" customWidth="1"/>
    <col min="5903" max="5903" width="4.5703125" style="243" customWidth="1"/>
    <col min="5904" max="6144" width="9.140625" style="243"/>
    <col min="6145" max="6145" width="4" style="243" customWidth="1"/>
    <col min="6146" max="6146" width="12.140625" style="243" customWidth="1"/>
    <col min="6147" max="6147" width="9.7109375" style="243" customWidth="1"/>
    <col min="6148" max="6148" width="37.5703125" style="243" customWidth="1"/>
    <col min="6149" max="6149" width="8" style="243" customWidth="1"/>
    <col min="6150" max="6150" width="16.85546875" style="243" customWidth="1"/>
    <col min="6151" max="6151" width="8" style="243" customWidth="1"/>
    <col min="6152" max="6152" width="16.85546875" style="243" bestFit="1" customWidth="1"/>
    <col min="6153" max="6153" width="7" style="243" customWidth="1"/>
    <col min="6154" max="6154" width="12.7109375" style="243" customWidth="1"/>
    <col min="6155" max="6155" width="8.28515625" style="243" customWidth="1"/>
    <col min="6156" max="6156" width="20.140625" style="243" customWidth="1"/>
    <col min="6157" max="6157" width="9.140625" style="243"/>
    <col min="6158" max="6158" width="15.7109375" style="243" customWidth="1"/>
    <col min="6159" max="6159" width="4.5703125" style="243" customWidth="1"/>
    <col min="6160" max="6400" width="9.140625" style="243"/>
    <col min="6401" max="6401" width="4" style="243" customWidth="1"/>
    <col min="6402" max="6402" width="12.140625" style="243" customWidth="1"/>
    <col min="6403" max="6403" width="9.7109375" style="243" customWidth="1"/>
    <col min="6404" max="6404" width="37.5703125" style="243" customWidth="1"/>
    <col min="6405" max="6405" width="8" style="243" customWidth="1"/>
    <col min="6406" max="6406" width="16.85546875" style="243" customWidth="1"/>
    <col min="6407" max="6407" width="8" style="243" customWidth="1"/>
    <col min="6408" max="6408" width="16.85546875" style="243" bestFit="1" customWidth="1"/>
    <col min="6409" max="6409" width="7" style="243" customWidth="1"/>
    <col min="6410" max="6410" width="12.7109375" style="243" customWidth="1"/>
    <col min="6411" max="6411" width="8.28515625" style="243" customWidth="1"/>
    <col min="6412" max="6412" width="20.140625" style="243" customWidth="1"/>
    <col min="6413" max="6413" width="9.140625" style="243"/>
    <col min="6414" max="6414" width="15.7109375" style="243" customWidth="1"/>
    <col min="6415" max="6415" width="4.5703125" style="243" customWidth="1"/>
    <col min="6416" max="6656" width="9.140625" style="243"/>
    <col min="6657" max="6657" width="4" style="243" customWidth="1"/>
    <col min="6658" max="6658" width="12.140625" style="243" customWidth="1"/>
    <col min="6659" max="6659" width="9.7109375" style="243" customWidth="1"/>
    <col min="6660" max="6660" width="37.5703125" style="243" customWidth="1"/>
    <col min="6661" max="6661" width="8" style="243" customWidth="1"/>
    <col min="6662" max="6662" width="16.85546875" style="243" customWidth="1"/>
    <col min="6663" max="6663" width="8" style="243" customWidth="1"/>
    <col min="6664" max="6664" width="16.85546875" style="243" bestFit="1" customWidth="1"/>
    <col min="6665" max="6665" width="7" style="243" customWidth="1"/>
    <col min="6666" max="6666" width="12.7109375" style="243" customWidth="1"/>
    <col min="6667" max="6667" width="8.28515625" style="243" customWidth="1"/>
    <col min="6668" max="6668" width="20.140625" style="243" customWidth="1"/>
    <col min="6669" max="6669" width="9.140625" style="243"/>
    <col min="6670" max="6670" width="15.7109375" style="243" customWidth="1"/>
    <col min="6671" max="6671" width="4.5703125" style="243" customWidth="1"/>
    <col min="6672" max="6912" width="9.140625" style="243"/>
    <col min="6913" max="6913" width="4" style="243" customWidth="1"/>
    <col min="6914" max="6914" width="12.140625" style="243" customWidth="1"/>
    <col min="6915" max="6915" width="9.7109375" style="243" customWidth="1"/>
    <col min="6916" max="6916" width="37.5703125" style="243" customWidth="1"/>
    <col min="6917" max="6917" width="8" style="243" customWidth="1"/>
    <col min="6918" max="6918" width="16.85546875" style="243" customWidth="1"/>
    <col min="6919" max="6919" width="8" style="243" customWidth="1"/>
    <col min="6920" max="6920" width="16.85546875" style="243" bestFit="1" customWidth="1"/>
    <col min="6921" max="6921" width="7" style="243" customWidth="1"/>
    <col min="6922" max="6922" width="12.7109375" style="243" customWidth="1"/>
    <col min="6923" max="6923" width="8.28515625" style="243" customWidth="1"/>
    <col min="6924" max="6924" width="20.140625" style="243" customWidth="1"/>
    <col min="6925" max="6925" width="9.140625" style="243"/>
    <col min="6926" max="6926" width="15.7109375" style="243" customWidth="1"/>
    <col min="6927" max="6927" width="4.5703125" style="243" customWidth="1"/>
    <col min="6928" max="7168" width="9.140625" style="243"/>
    <col min="7169" max="7169" width="4" style="243" customWidth="1"/>
    <col min="7170" max="7170" width="12.140625" style="243" customWidth="1"/>
    <col min="7171" max="7171" width="9.7109375" style="243" customWidth="1"/>
    <col min="7172" max="7172" width="37.5703125" style="243" customWidth="1"/>
    <col min="7173" max="7173" width="8" style="243" customWidth="1"/>
    <col min="7174" max="7174" width="16.85546875" style="243" customWidth="1"/>
    <col min="7175" max="7175" width="8" style="243" customWidth="1"/>
    <col min="7176" max="7176" width="16.85546875" style="243" bestFit="1" customWidth="1"/>
    <col min="7177" max="7177" width="7" style="243" customWidth="1"/>
    <col min="7178" max="7178" width="12.7109375" style="243" customWidth="1"/>
    <col min="7179" max="7179" width="8.28515625" style="243" customWidth="1"/>
    <col min="7180" max="7180" width="20.140625" style="243" customWidth="1"/>
    <col min="7181" max="7181" width="9.140625" style="243"/>
    <col min="7182" max="7182" width="15.7109375" style="243" customWidth="1"/>
    <col min="7183" max="7183" width="4.5703125" style="243" customWidth="1"/>
    <col min="7184" max="7424" width="9.140625" style="243"/>
    <col min="7425" max="7425" width="4" style="243" customWidth="1"/>
    <col min="7426" max="7426" width="12.140625" style="243" customWidth="1"/>
    <col min="7427" max="7427" width="9.7109375" style="243" customWidth="1"/>
    <col min="7428" max="7428" width="37.5703125" style="243" customWidth="1"/>
    <col min="7429" max="7429" width="8" style="243" customWidth="1"/>
    <col min="7430" max="7430" width="16.85546875" style="243" customWidth="1"/>
    <col min="7431" max="7431" width="8" style="243" customWidth="1"/>
    <col min="7432" max="7432" width="16.85546875" style="243" bestFit="1" customWidth="1"/>
    <col min="7433" max="7433" width="7" style="243" customWidth="1"/>
    <col min="7434" max="7434" width="12.7109375" style="243" customWidth="1"/>
    <col min="7435" max="7435" width="8.28515625" style="243" customWidth="1"/>
    <col min="7436" max="7436" width="20.140625" style="243" customWidth="1"/>
    <col min="7437" max="7437" width="9.140625" style="243"/>
    <col min="7438" max="7438" width="15.7109375" style="243" customWidth="1"/>
    <col min="7439" max="7439" width="4.5703125" style="243" customWidth="1"/>
    <col min="7440" max="7680" width="9.140625" style="243"/>
    <col min="7681" max="7681" width="4" style="243" customWidth="1"/>
    <col min="7682" max="7682" width="12.140625" style="243" customWidth="1"/>
    <col min="7683" max="7683" width="9.7109375" style="243" customWidth="1"/>
    <col min="7684" max="7684" width="37.5703125" style="243" customWidth="1"/>
    <col min="7685" max="7685" width="8" style="243" customWidth="1"/>
    <col min="7686" max="7686" width="16.85546875" style="243" customWidth="1"/>
    <col min="7687" max="7687" width="8" style="243" customWidth="1"/>
    <col min="7688" max="7688" width="16.85546875" style="243" bestFit="1" customWidth="1"/>
    <col min="7689" max="7689" width="7" style="243" customWidth="1"/>
    <col min="7690" max="7690" width="12.7109375" style="243" customWidth="1"/>
    <col min="7691" max="7691" width="8.28515625" style="243" customWidth="1"/>
    <col min="7692" max="7692" width="20.140625" style="243" customWidth="1"/>
    <col min="7693" max="7693" width="9.140625" style="243"/>
    <col min="7694" max="7694" width="15.7109375" style="243" customWidth="1"/>
    <col min="7695" max="7695" width="4.5703125" style="243" customWidth="1"/>
    <col min="7696" max="7936" width="9.140625" style="243"/>
    <col min="7937" max="7937" width="4" style="243" customWidth="1"/>
    <col min="7938" max="7938" width="12.140625" style="243" customWidth="1"/>
    <col min="7939" max="7939" width="9.7109375" style="243" customWidth="1"/>
    <col min="7940" max="7940" width="37.5703125" style="243" customWidth="1"/>
    <col min="7941" max="7941" width="8" style="243" customWidth="1"/>
    <col min="7942" max="7942" width="16.85546875" style="243" customWidth="1"/>
    <col min="7943" max="7943" width="8" style="243" customWidth="1"/>
    <col min="7944" max="7944" width="16.85546875" style="243" bestFit="1" customWidth="1"/>
    <col min="7945" max="7945" width="7" style="243" customWidth="1"/>
    <col min="7946" max="7946" width="12.7109375" style="243" customWidth="1"/>
    <col min="7947" max="7947" width="8.28515625" style="243" customWidth="1"/>
    <col min="7948" max="7948" width="20.140625" style="243" customWidth="1"/>
    <col min="7949" max="7949" width="9.140625" style="243"/>
    <col min="7950" max="7950" width="15.7109375" style="243" customWidth="1"/>
    <col min="7951" max="7951" width="4.5703125" style="243" customWidth="1"/>
    <col min="7952" max="8192" width="9.140625" style="243"/>
    <col min="8193" max="8193" width="4" style="243" customWidth="1"/>
    <col min="8194" max="8194" width="12.140625" style="243" customWidth="1"/>
    <col min="8195" max="8195" width="9.7109375" style="243" customWidth="1"/>
    <col min="8196" max="8196" width="37.5703125" style="243" customWidth="1"/>
    <col min="8197" max="8197" width="8" style="243" customWidth="1"/>
    <col min="8198" max="8198" width="16.85546875" style="243" customWidth="1"/>
    <col min="8199" max="8199" width="8" style="243" customWidth="1"/>
    <col min="8200" max="8200" width="16.85546875" style="243" bestFit="1" customWidth="1"/>
    <col min="8201" max="8201" width="7" style="243" customWidth="1"/>
    <col min="8202" max="8202" width="12.7109375" style="243" customWidth="1"/>
    <col min="8203" max="8203" width="8.28515625" style="243" customWidth="1"/>
    <col min="8204" max="8204" width="20.140625" style="243" customWidth="1"/>
    <col min="8205" max="8205" width="9.140625" style="243"/>
    <col min="8206" max="8206" width="15.7109375" style="243" customWidth="1"/>
    <col min="8207" max="8207" width="4.5703125" style="243" customWidth="1"/>
    <col min="8208" max="8448" width="9.140625" style="243"/>
    <col min="8449" max="8449" width="4" style="243" customWidth="1"/>
    <col min="8450" max="8450" width="12.140625" style="243" customWidth="1"/>
    <col min="8451" max="8451" width="9.7109375" style="243" customWidth="1"/>
    <col min="8452" max="8452" width="37.5703125" style="243" customWidth="1"/>
    <col min="8453" max="8453" width="8" style="243" customWidth="1"/>
    <col min="8454" max="8454" width="16.85546875" style="243" customWidth="1"/>
    <col min="8455" max="8455" width="8" style="243" customWidth="1"/>
    <col min="8456" max="8456" width="16.85546875" style="243" bestFit="1" customWidth="1"/>
    <col min="8457" max="8457" width="7" style="243" customWidth="1"/>
    <col min="8458" max="8458" width="12.7109375" style="243" customWidth="1"/>
    <col min="8459" max="8459" width="8.28515625" style="243" customWidth="1"/>
    <col min="8460" max="8460" width="20.140625" style="243" customWidth="1"/>
    <col min="8461" max="8461" width="9.140625" style="243"/>
    <col min="8462" max="8462" width="15.7109375" style="243" customWidth="1"/>
    <col min="8463" max="8463" width="4.5703125" style="243" customWidth="1"/>
    <col min="8464" max="8704" width="9.140625" style="243"/>
    <col min="8705" max="8705" width="4" style="243" customWidth="1"/>
    <col min="8706" max="8706" width="12.140625" style="243" customWidth="1"/>
    <col min="8707" max="8707" width="9.7109375" style="243" customWidth="1"/>
    <col min="8708" max="8708" width="37.5703125" style="243" customWidth="1"/>
    <col min="8709" max="8709" width="8" style="243" customWidth="1"/>
    <col min="8710" max="8710" width="16.85546875" style="243" customWidth="1"/>
    <col min="8711" max="8711" width="8" style="243" customWidth="1"/>
    <col min="8712" max="8712" width="16.85546875" style="243" bestFit="1" customWidth="1"/>
    <col min="8713" max="8713" width="7" style="243" customWidth="1"/>
    <col min="8714" max="8714" width="12.7109375" style="243" customWidth="1"/>
    <col min="8715" max="8715" width="8.28515625" style="243" customWidth="1"/>
    <col min="8716" max="8716" width="20.140625" style="243" customWidth="1"/>
    <col min="8717" max="8717" width="9.140625" style="243"/>
    <col min="8718" max="8718" width="15.7109375" style="243" customWidth="1"/>
    <col min="8719" max="8719" width="4.5703125" style="243" customWidth="1"/>
    <col min="8720" max="8960" width="9.140625" style="243"/>
    <col min="8961" max="8961" width="4" style="243" customWidth="1"/>
    <col min="8962" max="8962" width="12.140625" style="243" customWidth="1"/>
    <col min="8963" max="8963" width="9.7109375" style="243" customWidth="1"/>
    <col min="8964" max="8964" width="37.5703125" style="243" customWidth="1"/>
    <col min="8965" max="8965" width="8" style="243" customWidth="1"/>
    <col min="8966" max="8966" width="16.85546875" style="243" customWidth="1"/>
    <col min="8967" max="8967" width="8" style="243" customWidth="1"/>
    <col min="8968" max="8968" width="16.85546875" style="243" bestFit="1" customWidth="1"/>
    <col min="8969" max="8969" width="7" style="243" customWidth="1"/>
    <col min="8970" max="8970" width="12.7109375" style="243" customWidth="1"/>
    <col min="8971" max="8971" width="8.28515625" style="243" customWidth="1"/>
    <col min="8972" max="8972" width="20.140625" style="243" customWidth="1"/>
    <col min="8973" max="8973" width="9.140625" style="243"/>
    <col min="8974" max="8974" width="15.7109375" style="243" customWidth="1"/>
    <col min="8975" max="8975" width="4.5703125" style="243" customWidth="1"/>
    <col min="8976" max="9216" width="9.140625" style="243"/>
    <col min="9217" max="9217" width="4" style="243" customWidth="1"/>
    <col min="9218" max="9218" width="12.140625" style="243" customWidth="1"/>
    <col min="9219" max="9219" width="9.7109375" style="243" customWidth="1"/>
    <col min="9220" max="9220" width="37.5703125" style="243" customWidth="1"/>
    <col min="9221" max="9221" width="8" style="243" customWidth="1"/>
    <col min="9222" max="9222" width="16.85546875" style="243" customWidth="1"/>
    <col min="9223" max="9223" width="8" style="243" customWidth="1"/>
    <col min="9224" max="9224" width="16.85546875" style="243" bestFit="1" customWidth="1"/>
    <col min="9225" max="9225" width="7" style="243" customWidth="1"/>
    <col min="9226" max="9226" width="12.7109375" style="243" customWidth="1"/>
    <col min="9227" max="9227" width="8.28515625" style="243" customWidth="1"/>
    <col min="9228" max="9228" width="20.140625" style="243" customWidth="1"/>
    <col min="9229" max="9229" width="9.140625" style="243"/>
    <col min="9230" max="9230" width="15.7109375" style="243" customWidth="1"/>
    <col min="9231" max="9231" width="4.5703125" style="243" customWidth="1"/>
    <col min="9232" max="9472" width="9.140625" style="243"/>
    <col min="9473" max="9473" width="4" style="243" customWidth="1"/>
    <col min="9474" max="9474" width="12.140625" style="243" customWidth="1"/>
    <col min="9475" max="9475" width="9.7109375" style="243" customWidth="1"/>
    <col min="9476" max="9476" width="37.5703125" style="243" customWidth="1"/>
    <col min="9477" max="9477" width="8" style="243" customWidth="1"/>
    <col min="9478" max="9478" width="16.85546875" style="243" customWidth="1"/>
    <col min="9479" max="9479" width="8" style="243" customWidth="1"/>
    <col min="9480" max="9480" width="16.85546875" style="243" bestFit="1" customWidth="1"/>
    <col min="9481" max="9481" width="7" style="243" customWidth="1"/>
    <col min="9482" max="9482" width="12.7109375" style="243" customWidth="1"/>
    <col min="9483" max="9483" width="8.28515625" style="243" customWidth="1"/>
    <col min="9484" max="9484" width="20.140625" style="243" customWidth="1"/>
    <col min="9485" max="9485" width="9.140625" style="243"/>
    <col min="9486" max="9486" width="15.7109375" style="243" customWidth="1"/>
    <col min="9487" max="9487" width="4.5703125" style="243" customWidth="1"/>
    <col min="9488" max="9728" width="9.140625" style="243"/>
    <col min="9729" max="9729" width="4" style="243" customWidth="1"/>
    <col min="9730" max="9730" width="12.140625" style="243" customWidth="1"/>
    <col min="9731" max="9731" width="9.7109375" style="243" customWidth="1"/>
    <col min="9732" max="9732" width="37.5703125" style="243" customWidth="1"/>
    <col min="9733" max="9733" width="8" style="243" customWidth="1"/>
    <col min="9734" max="9734" width="16.85546875" style="243" customWidth="1"/>
    <col min="9735" max="9735" width="8" style="243" customWidth="1"/>
    <col min="9736" max="9736" width="16.85546875" style="243" bestFit="1" customWidth="1"/>
    <col min="9737" max="9737" width="7" style="243" customWidth="1"/>
    <col min="9738" max="9738" width="12.7109375" style="243" customWidth="1"/>
    <col min="9739" max="9739" width="8.28515625" style="243" customWidth="1"/>
    <col min="9740" max="9740" width="20.140625" style="243" customWidth="1"/>
    <col min="9741" max="9741" width="9.140625" style="243"/>
    <col min="9742" max="9742" width="15.7109375" style="243" customWidth="1"/>
    <col min="9743" max="9743" width="4.5703125" style="243" customWidth="1"/>
    <col min="9744" max="9984" width="9.140625" style="243"/>
    <col min="9985" max="9985" width="4" style="243" customWidth="1"/>
    <col min="9986" max="9986" width="12.140625" style="243" customWidth="1"/>
    <col min="9987" max="9987" width="9.7109375" style="243" customWidth="1"/>
    <col min="9988" max="9988" width="37.5703125" style="243" customWidth="1"/>
    <col min="9989" max="9989" width="8" style="243" customWidth="1"/>
    <col min="9990" max="9990" width="16.85546875" style="243" customWidth="1"/>
    <col min="9991" max="9991" width="8" style="243" customWidth="1"/>
    <col min="9992" max="9992" width="16.85546875" style="243" bestFit="1" customWidth="1"/>
    <col min="9993" max="9993" width="7" style="243" customWidth="1"/>
    <col min="9994" max="9994" width="12.7109375" style="243" customWidth="1"/>
    <col min="9995" max="9995" width="8.28515625" style="243" customWidth="1"/>
    <col min="9996" max="9996" width="20.140625" style="243" customWidth="1"/>
    <col min="9997" max="9997" width="9.140625" style="243"/>
    <col min="9998" max="9998" width="15.7109375" style="243" customWidth="1"/>
    <col min="9999" max="9999" width="4.5703125" style="243" customWidth="1"/>
    <col min="10000" max="10240" width="9.140625" style="243"/>
    <col min="10241" max="10241" width="4" style="243" customWidth="1"/>
    <col min="10242" max="10242" width="12.140625" style="243" customWidth="1"/>
    <col min="10243" max="10243" width="9.7109375" style="243" customWidth="1"/>
    <col min="10244" max="10244" width="37.5703125" style="243" customWidth="1"/>
    <col min="10245" max="10245" width="8" style="243" customWidth="1"/>
    <col min="10246" max="10246" width="16.85546875" style="243" customWidth="1"/>
    <col min="10247" max="10247" width="8" style="243" customWidth="1"/>
    <col min="10248" max="10248" width="16.85546875" style="243" bestFit="1" customWidth="1"/>
    <col min="10249" max="10249" width="7" style="243" customWidth="1"/>
    <col min="10250" max="10250" width="12.7109375" style="243" customWidth="1"/>
    <col min="10251" max="10251" width="8.28515625" style="243" customWidth="1"/>
    <col min="10252" max="10252" width="20.140625" style="243" customWidth="1"/>
    <col min="10253" max="10253" width="9.140625" style="243"/>
    <col min="10254" max="10254" width="15.7109375" style="243" customWidth="1"/>
    <col min="10255" max="10255" width="4.5703125" style="243" customWidth="1"/>
    <col min="10256" max="10496" width="9.140625" style="243"/>
    <col min="10497" max="10497" width="4" style="243" customWidth="1"/>
    <col min="10498" max="10498" width="12.140625" style="243" customWidth="1"/>
    <col min="10499" max="10499" width="9.7109375" style="243" customWidth="1"/>
    <col min="10500" max="10500" width="37.5703125" style="243" customWidth="1"/>
    <col min="10501" max="10501" width="8" style="243" customWidth="1"/>
    <col min="10502" max="10502" width="16.85546875" style="243" customWidth="1"/>
    <col min="10503" max="10503" width="8" style="243" customWidth="1"/>
    <col min="10504" max="10504" width="16.85546875" style="243" bestFit="1" customWidth="1"/>
    <col min="10505" max="10505" width="7" style="243" customWidth="1"/>
    <col min="10506" max="10506" width="12.7109375" style="243" customWidth="1"/>
    <col min="10507" max="10507" width="8.28515625" style="243" customWidth="1"/>
    <col min="10508" max="10508" width="20.140625" style="243" customWidth="1"/>
    <col min="10509" max="10509" width="9.140625" style="243"/>
    <col min="10510" max="10510" width="15.7109375" style="243" customWidth="1"/>
    <col min="10511" max="10511" width="4.5703125" style="243" customWidth="1"/>
    <col min="10512" max="10752" width="9.140625" style="243"/>
    <col min="10753" max="10753" width="4" style="243" customWidth="1"/>
    <col min="10754" max="10754" width="12.140625" style="243" customWidth="1"/>
    <col min="10755" max="10755" width="9.7109375" style="243" customWidth="1"/>
    <col min="10756" max="10756" width="37.5703125" style="243" customWidth="1"/>
    <col min="10757" max="10757" width="8" style="243" customWidth="1"/>
    <col min="10758" max="10758" width="16.85546875" style="243" customWidth="1"/>
    <col min="10759" max="10759" width="8" style="243" customWidth="1"/>
    <col min="10760" max="10760" width="16.85546875" style="243" bestFit="1" customWidth="1"/>
    <col min="10761" max="10761" width="7" style="243" customWidth="1"/>
    <col min="10762" max="10762" width="12.7109375" style="243" customWidth="1"/>
    <col min="10763" max="10763" width="8.28515625" style="243" customWidth="1"/>
    <col min="10764" max="10764" width="20.140625" style="243" customWidth="1"/>
    <col min="10765" max="10765" width="9.140625" style="243"/>
    <col min="10766" max="10766" width="15.7109375" style="243" customWidth="1"/>
    <col min="10767" max="10767" width="4.5703125" style="243" customWidth="1"/>
    <col min="10768" max="11008" width="9.140625" style="243"/>
    <col min="11009" max="11009" width="4" style="243" customWidth="1"/>
    <col min="11010" max="11010" width="12.140625" style="243" customWidth="1"/>
    <col min="11011" max="11011" width="9.7109375" style="243" customWidth="1"/>
    <col min="11012" max="11012" width="37.5703125" style="243" customWidth="1"/>
    <col min="11013" max="11013" width="8" style="243" customWidth="1"/>
    <col min="11014" max="11014" width="16.85546875" style="243" customWidth="1"/>
    <col min="11015" max="11015" width="8" style="243" customWidth="1"/>
    <col min="11016" max="11016" width="16.85546875" style="243" bestFit="1" customWidth="1"/>
    <col min="11017" max="11017" width="7" style="243" customWidth="1"/>
    <col min="11018" max="11018" width="12.7109375" style="243" customWidth="1"/>
    <col min="11019" max="11019" width="8.28515625" style="243" customWidth="1"/>
    <col min="11020" max="11020" width="20.140625" style="243" customWidth="1"/>
    <col min="11021" max="11021" width="9.140625" style="243"/>
    <col min="11022" max="11022" width="15.7109375" style="243" customWidth="1"/>
    <col min="11023" max="11023" width="4.5703125" style="243" customWidth="1"/>
    <col min="11024" max="11264" width="9.140625" style="243"/>
    <col min="11265" max="11265" width="4" style="243" customWidth="1"/>
    <col min="11266" max="11266" width="12.140625" style="243" customWidth="1"/>
    <col min="11267" max="11267" width="9.7109375" style="243" customWidth="1"/>
    <col min="11268" max="11268" width="37.5703125" style="243" customWidth="1"/>
    <col min="11269" max="11269" width="8" style="243" customWidth="1"/>
    <col min="11270" max="11270" width="16.85546875" style="243" customWidth="1"/>
    <col min="11271" max="11271" width="8" style="243" customWidth="1"/>
    <col min="11272" max="11272" width="16.85546875" style="243" bestFit="1" customWidth="1"/>
    <col min="11273" max="11273" width="7" style="243" customWidth="1"/>
    <col min="11274" max="11274" width="12.7109375" style="243" customWidth="1"/>
    <col min="11275" max="11275" width="8.28515625" style="243" customWidth="1"/>
    <col min="11276" max="11276" width="20.140625" style="243" customWidth="1"/>
    <col min="11277" max="11277" width="9.140625" style="243"/>
    <col min="11278" max="11278" width="15.7109375" style="243" customWidth="1"/>
    <col min="11279" max="11279" width="4.5703125" style="243" customWidth="1"/>
    <col min="11280" max="11520" width="9.140625" style="243"/>
    <col min="11521" max="11521" width="4" style="243" customWidth="1"/>
    <col min="11522" max="11522" width="12.140625" style="243" customWidth="1"/>
    <col min="11523" max="11523" width="9.7109375" style="243" customWidth="1"/>
    <col min="11524" max="11524" width="37.5703125" style="243" customWidth="1"/>
    <col min="11525" max="11525" width="8" style="243" customWidth="1"/>
    <col min="11526" max="11526" width="16.85546875" style="243" customWidth="1"/>
    <col min="11527" max="11527" width="8" style="243" customWidth="1"/>
    <col min="11528" max="11528" width="16.85546875" style="243" bestFit="1" customWidth="1"/>
    <col min="11529" max="11529" width="7" style="243" customWidth="1"/>
    <col min="11530" max="11530" width="12.7109375" style="243" customWidth="1"/>
    <col min="11531" max="11531" width="8.28515625" style="243" customWidth="1"/>
    <col min="11532" max="11532" width="20.140625" style="243" customWidth="1"/>
    <col min="11533" max="11533" width="9.140625" style="243"/>
    <col min="11534" max="11534" width="15.7109375" style="243" customWidth="1"/>
    <col min="11535" max="11535" width="4.5703125" style="243" customWidth="1"/>
    <col min="11536" max="11776" width="9.140625" style="243"/>
    <col min="11777" max="11777" width="4" style="243" customWidth="1"/>
    <col min="11778" max="11778" width="12.140625" style="243" customWidth="1"/>
    <col min="11779" max="11779" width="9.7109375" style="243" customWidth="1"/>
    <col min="11780" max="11780" width="37.5703125" style="243" customWidth="1"/>
    <col min="11781" max="11781" width="8" style="243" customWidth="1"/>
    <col min="11782" max="11782" width="16.85546875" style="243" customWidth="1"/>
    <col min="11783" max="11783" width="8" style="243" customWidth="1"/>
    <col min="11784" max="11784" width="16.85546875" style="243" bestFit="1" customWidth="1"/>
    <col min="11785" max="11785" width="7" style="243" customWidth="1"/>
    <col min="11786" max="11786" width="12.7109375" style="243" customWidth="1"/>
    <col min="11787" max="11787" width="8.28515625" style="243" customWidth="1"/>
    <col min="11788" max="11788" width="20.140625" style="243" customWidth="1"/>
    <col min="11789" max="11789" width="9.140625" style="243"/>
    <col min="11790" max="11790" width="15.7109375" style="243" customWidth="1"/>
    <col min="11791" max="11791" width="4.5703125" style="243" customWidth="1"/>
    <col min="11792" max="12032" width="9.140625" style="243"/>
    <col min="12033" max="12033" width="4" style="243" customWidth="1"/>
    <col min="12034" max="12034" width="12.140625" style="243" customWidth="1"/>
    <col min="12035" max="12035" width="9.7109375" style="243" customWidth="1"/>
    <col min="12036" max="12036" width="37.5703125" style="243" customWidth="1"/>
    <col min="12037" max="12037" width="8" style="243" customWidth="1"/>
    <col min="12038" max="12038" width="16.85546875" style="243" customWidth="1"/>
    <col min="12039" max="12039" width="8" style="243" customWidth="1"/>
    <col min="12040" max="12040" width="16.85546875" style="243" bestFit="1" customWidth="1"/>
    <col min="12041" max="12041" width="7" style="243" customWidth="1"/>
    <col min="12042" max="12042" width="12.7109375" style="243" customWidth="1"/>
    <col min="12043" max="12043" width="8.28515625" style="243" customWidth="1"/>
    <col min="12044" max="12044" width="20.140625" style="243" customWidth="1"/>
    <col min="12045" max="12045" width="9.140625" style="243"/>
    <col min="12046" max="12046" width="15.7109375" style="243" customWidth="1"/>
    <col min="12047" max="12047" width="4.5703125" style="243" customWidth="1"/>
    <col min="12048" max="12288" width="9.140625" style="243"/>
    <col min="12289" max="12289" width="4" style="243" customWidth="1"/>
    <col min="12290" max="12290" width="12.140625" style="243" customWidth="1"/>
    <col min="12291" max="12291" width="9.7109375" style="243" customWidth="1"/>
    <col min="12292" max="12292" width="37.5703125" style="243" customWidth="1"/>
    <col min="12293" max="12293" width="8" style="243" customWidth="1"/>
    <col min="12294" max="12294" width="16.85546875" style="243" customWidth="1"/>
    <col min="12295" max="12295" width="8" style="243" customWidth="1"/>
    <col min="12296" max="12296" width="16.85546875" style="243" bestFit="1" customWidth="1"/>
    <col min="12297" max="12297" width="7" style="243" customWidth="1"/>
    <col min="12298" max="12298" width="12.7109375" style="243" customWidth="1"/>
    <col min="12299" max="12299" width="8.28515625" style="243" customWidth="1"/>
    <col min="12300" max="12300" width="20.140625" style="243" customWidth="1"/>
    <col min="12301" max="12301" width="9.140625" style="243"/>
    <col min="12302" max="12302" width="15.7109375" style="243" customWidth="1"/>
    <col min="12303" max="12303" width="4.5703125" style="243" customWidth="1"/>
    <col min="12304" max="12544" width="9.140625" style="243"/>
    <col min="12545" max="12545" width="4" style="243" customWidth="1"/>
    <col min="12546" max="12546" width="12.140625" style="243" customWidth="1"/>
    <col min="12547" max="12547" width="9.7109375" style="243" customWidth="1"/>
    <col min="12548" max="12548" width="37.5703125" style="243" customWidth="1"/>
    <col min="12549" max="12549" width="8" style="243" customWidth="1"/>
    <col min="12550" max="12550" width="16.85546875" style="243" customWidth="1"/>
    <col min="12551" max="12551" width="8" style="243" customWidth="1"/>
    <col min="12552" max="12552" width="16.85546875" style="243" bestFit="1" customWidth="1"/>
    <col min="12553" max="12553" width="7" style="243" customWidth="1"/>
    <col min="12554" max="12554" width="12.7109375" style="243" customWidth="1"/>
    <col min="12555" max="12555" width="8.28515625" style="243" customWidth="1"/>
    <col min="12556" max="12556" width="20.140625" style="243" customWidth="1"/>
    <col min="12557" max="12557" width="9.140625" style="243"/>
    <col min="12558" max="12558" width="15.7109375" style="243" customWidth="1"/>
    <col min="12559" max="12559" width="4.5703125" style="243" customWidth="1"/>
    <col min="12560" max="12800" width="9.140625" style="243"/>
    <col min="12801" max="12801" width="4" style="243" customWidth="1"/>
    <col min="12802" max="12802" width="12.140625" style="243" customWidth="1"/>
    <col min="12803" max="12803" width="9.7109375" style="243" customWidth="1"/>
    <col min="12804" max="12804" width="37.5703125" style="243" customWidth="1"/>
    <col min="12805" max="12805" width="8" style="243" customWidth="1"/>
    <col min="12806" max="12806" width="16.85546875" style="243" customWidth="1"/>
    <col min="12807" max="12807" width="8" style="243" customWidth="1"/>
    <col min="12808" max="12808" width="16.85546875" style="243" bestFit="1" customWidth="1"/>
    <col min="12809" max="12809" width="7" style="243" customWidth="1"/>
    <col min="12810" max="12810" width="12.7109375" style="243" customWidth="1"/>
    <col min="12811" max="12811" width="8.28515625" style="243" customWidth="1"/>
    <col min="12812" max="12812" width="20.140625" style="243" customWidth="1"/>
    <col min="12813" max="12813" width="9.140625" style="243"/>
    <col min="12814" max="12814" width="15.7109375" style="243" customWidth="1"/>
    <col min="12815" max="12815" width="4.5703125" style="243" customWidth="1"/>
    <col min="12816" max="13056" width="9.140625" style="243"/>
    <col min="13057" max="13057" width="4" style="243" customWidth="1"/>
    <col min="13058" max="13058" width="12.140625" style="243" customWidth="1"/>
    <col min="13059" max="13059" width="9.7109375" style="243" customWidth="1"/>
    <col min="13060" max="13060" width="37.5703125" style="243" customWidth="1"/>
    <col min="13061" max="13061" width="8" style="243" customWidth="1"/>
    <col min="13062" max="13062" width="16.85546875" style="243" customWidth="1"/>
    <col min="13063" max="13063" width="8" style="243" customWidth="1"/>
    <col min="13064" max="13064" width="16.85546875" style="243" bestFit="1" customWidth="1"/>
    <col min="13065" max="13065" width="7" style="243" customWidth="1"/>
    <col min="13066" max="13066" width="12.7109375" style="243" customWidth="1"/>
    <col min="13067" max="13067" width="8.28515625" style="243" customWidth="1"/>
    <col min="13068" max="13068" width="20.140625" style="243" customWidth="1"/>
    <col min="13069" max="13069" width="9.140625" style="243"/>
    <col min="13070" max="13070" width="15.7109375" style="243" customWidth="1"/>
    <col min="13071" max="13071" width="4.5703125" style="243" customWidth="1"/>
    <col min="13072" max="13312" width="9.140625" style="243"/>
    <col min="13313" max="13313" width="4" style="243" customWidth="1"/>
    <col min="13314" max="13314" width="12.140625" style="243" customWidth="1"/>
    <col min="13315" max="13315" width="9.7109375" style="243" customWidth="1"/>
    <col min="13316" max="13316" width="37.5703125" style="243" customWidth="1"/>
    <col min="13317" max="13317" width="8" style="243" customWidth="1"/>
    <col min="13318" max="13318" width="16.85546875" style="243" customWidth="1"/>
    <col min="13319" max="13319" width="8" style="243" customWidth="1"/>
    <col min="13320" max="13320" width="16.85546875" style="243" bestFit="1" customWidth="1"/>
    <col min="13321" max="13321" width="7" style="243" customWidth="1"/>
    <col min="13322" max="13322" width="12.7109375" style="243" customWidth="1"/>
    <col min="13323" max="13323" width="8.28515625" style="243" customWidth="1"/>
    <col min="13324" max="13324" width="20.140625" style="243" customWidth="1"/>
    <col min="13325" max="13325" width="9.140625" style="243"/>
    <col min="13326" max="13326" width="15.7109375" style="243" customWidth="1"/>
    <col min="13327" max="13327" width="4.5703125" style="243" customWidth="1"/>
    <col min="13328" max="13568" width="9.140625" style="243"/>
    <col min="13569" max="13569" width="4" style="243" customWidth="1"/>
    <col min="13570" max="13570" width="12.140625" style="243" customWidth="1"/>
    <col min="13571" max="13571" width="9.7109375" style="243" customWidth="1"/>
    <col min="13572" max="13572" width="37.5703125" style="243" customWidth="1"/>
    <col min="13573" max="13573" width="8" style="243" customWidth="1"/>
    <col min="13574" max="13574" width="16.85546875" style="243" customWidth="1"/>
    <col min="13575" max="13575" width="8" style="243" customWidth="1"/>
    <col min="13576" max="13576" width="16.85546875" style="243" bestFit="1" customWidth="1"/>
    <col min="13577" max="13577" width="7" style="243" customWidth="1"/>
    <col min="13578" max="13578" width="12.7109375" style="243" customWidth="1"/>
    <col min="13579" max="13579" width="8.28515625" style="243" customWidth="1"/>
    <col min="13580" max="13580" width="20.140625" style="243" customWidth="1"/>
    <col min="13581" max="13581" width="9.140625" style="243"/>
    <col min="13582" max="13582" width="15.7109375" style="243" customWidth="1"/>
    <col min="13583" max="13583" width="4.5703125" style="243" customWidth="1"/>
    <col min="13584" max="13824" width="9.140625" style="243"/>
    <col min="13825" max="13825" width="4" style="243" customWidth="1"/>
    <col min="13826" max="13826" width="12.140625" style="243" customWidth="1"/>
    <col min="13827" max="13827" width="9.7109375" style="243" customWidth="1"/>
    <col min="13828" max="13828" width="37.5703125" style="243" customWidth="1"/>
    <col min="13829" max="13829" width="8" style="243" customWidth="1"/>
    <col min="13830" max="13830" width="16.85546875" style="243" customWidth="1"/>
    <col min="13831" max="13831" width="8" style="243" customWidth="1"/>
    <col min="13832" max="13832" width="16.85546875" style="243" bestFit="1" customWidth="1"/>
    <col min="13833" max="13833" width="7" style="243" customWidth="1"/>
    <col min="13834" max="13834" width="12.7109375" style="243" customWidth="1"/>
    <col min="13835" max="13835" width="8.28515625" style="243" customWidth="1"/>
    <col min="13836" max="13836" width="20.140625" style="243" customWidth="1"/>
    <col min="13837" max="13837" width="9.140625" style="243"/>
    <col min="13838" max="13838" width="15.7109375" style="243" customWidth="1"/>
    <col min="13839" max="13839" width="4.5703125" style="243" customWidth="1"/>
    <col min="13840" max="14080" width="9.140625" style="243"/>
    <col min="14081" max="14081" width="4" style="243" customWidth="1"/>
    <col min="14082" max="14082" width="12.140625" style="243" customWidth="1"/>
    <col min="14083" max="14083" width="9.7109375" style="243" customWidth="1"/>
    <col min="14084" max="14084" width="37.5703125" style="243" customWidth="1"/>
    <col min="14085" max="14085" width="8" style="243" customWidth="1"/>
    <col min="14086" max="14086" width="16.85546875" style="243" customWidth="1"/>
    <col min="14087" max="14087" width="8" style="243" customWidth="1"/>
    <col min="14088" max="14088" width="16.85546875" style="243" bestFit="1" customWidth="1"/>
    <col min="14089" max="14089" width="7" style="243" customWidth="1"/>
    <col min="14090" max="14090" width="12.7109375" style="243" customWidth="1"/>
    <col min="14091" max="14091" width="8.28515625" style="243" customWidth="1"/>
    <col min="14092" max="14092" width="20.140625" style="243" customWidth="1"/>
    <col min="14093" max="14093" width="9.140625" style="243"/>
    <col min="14094" max="14094" width="15.7109375" style="243" customWidth="1"/>
    <col min="14095" max="14095" width="4.5703125" style="243" customWidth="1"/>
    <col min="14096" max="14336" width="9.140625" style="243"/>
    <col min="14337" max="14337" width="4" style="243" customWidth="1"/>
    <col min="14338" max="14338" width="12.140625" style="243" customWidth="1"/>
    <col min="14339" max="14339" width="9.7109375" style="243" customWidth="1"/>
    <col min="14340" max="14340" width="37.5703125" style="243" customWidth="1"/>
    <col min="14341" max="14341" width="8" style="243" customWidth="1"/>
    <col min="14342" max="14342" width="16.85546875" style="243" customWidth="1"/>
    <col min="14343" max="14343" width="8" style="243" customWidth="1"/>
    <col min="14344" max="14344" width="16.85546875" style="243" bestFit="1" customWidth="1"/>
    <col min="14345" max="14345" width="7" style="243" customWidth="1"/>
    <col min="14346" max="14346" width="12.7109375" style="243" customWidth="1"/>
    <col min="14347" max="14347" width="8.28515625" style="243" customWidth="1"/>
    <col min="14348" max="14348" width="20.140625" style="243" customWidth="1"/>
    <col min="14349" max="14349" width="9.140625" style="243"/>
    <col min="14350" max="14350" width="15.7109375" style="243" customWidth="1"/>
    <col min="14351" max="14351" width="4.5703125" style="243" customWidth="1"/>
    <col min="14352" max="14592" width="9.140625" style="243"/>
    <col min="14593" max="14593" width="4" style="243" customWidth="1"/>
    <col min="14594" max="14594" width="12.140625" style="243" customWidth="1"/>
    <col min="14595" max="14595" width="9.7109375" style="243" customWidth="1"/>
    <col min="14596" max="14596" width="37.5703125" style="243" customWidth="1"/>
    <col min="14597" max="14597" width="8" style="243" customWidth="1"/>
    <col min="14598" max="14598" width="16.85546875" style="243" customWidth="1"/>
    <col min="14599" max="14599" width="8" style="243" customWidth="1"/>
    <col min="14600" max="14600" width="16.85546875" style="243" bestFit="1" customWidth="1"/>
    <col min="14601" max="14601" width="7" style="243" customWidth="1"/>
    <col min="14602" max="14602" width="12.7109375" style="243" customWidth="1"/>
    <col min="14603" max="14603" width="8.28515625" style="243" customWidth="1"/>
    <col min="14604" max="14604" width="20.140625" style="243" customWidth="1"/>
    <col min="14605" max="14605" width="9.140625" style="243"/>
    <col min="14606" max="14606" width="15.7109375" style="243" customWidth="1"/>
    <col min="14607" max="14607" width="4.5703125" style="243" customWidth="1"/>
    <col min="14608" max="14848" width="9.140625" style="243"/>
    <col min="14849" max="14849" width="4" style="243" customWidth="1"/>
    <col min="14850" max="14850" width="12.140625" style="243" customWidth="1"/>
    <col min="14851" max="14851" width="9.7109375" style="243" customWidth="1"/>
    <col min="14852" max="14852" width="37.5703125" style="243" customWidth="1"/>
    <col min="14853" max="14853" width="8" style="243" customWidth="1"/>
    <col min="14854" max="14854" width="16.85546875" style="243" customWidth="1"/>
    <col min="14855" max="14855" width="8" style="243" customWidth="1"/>
    <col min="14856" max="14856" width="16.85546875" style="243" bestFit="1" customWidth="1"/>
    <col min="14857" max="14857" width="7" style="243" customWidth="1"/>
    <col min="14858" max="14858" width="12.7109375" style="243" customWidth="1"/>
    <col min="14859" max="14859" width="8.28515625" style="243" customWidth="1"/>
    <col min="14860" max="14860" width="20.140625" style="243" customWidth="1"/>
    <col min="14861" max="14861" width="9.140625" style="243"/>
    <col min="14862" max="14862" width="15.7109375" style="243" customWidth="1"/>
    <col min="14863" max="14863" width="4.5703125" style="243" customWidth="1"/>
    <col min="14864" max="15104" width="9.140625" style="243"/>
    <col min="15105" max="15105" width="4" style="243" customWidth="1"/>
    <col min="15106" max="15106" width="12.140625" style="243" customWidth="1"/>
    <col min="15107" max="15107" width="9.7109375" style="243" customWidth="1"/>
    <col min="15108" max="15108" width="37.5703125" style="243" customWidth="1"/>
    <col min="15109" max="15109" width="8" style="243" customWidth="1"/>
    <col min="15110" max="15110" width="16.85546875" style="243" customWidth="1"/>
    <col min="15111" max="15111" width="8" style="243" customWidth="1"/>
    <col min="15112" max="15112" width="16.85546875" style="243" bestFit="1" customWidth="1"/>
    <col min="15113" max="15113" width="7" style="243" customWidth="1"/>
    <col min="15114" max="15114" width="12.7109375" style="243" customWidth="1"/>
    <col min="15115" max="15115" width="8.28515625" style="243" customWidth="1"/>
    <col min="15116" max="15116" width="20.140625" style="243" customWidth="1"/>
    <col min="15117" max="15117" width="9.140625" style="243"/>
    <col min="15118" max="15118" width="15.7109375" style="243" customWidth="1"/>
    <col min="15119" max="15119" width="4.5703125" style="243" customWidth="1"/>
    <col min="15120" max="15360" width="9.140625" style="243"/>
    <col min="15361" max="15361" width="4" style="243" customWidth="1"/>
    <col min="15362" max="15362" width="12.140625" style="243" customWidth="1"/>
    <col min="15363" max="15363" width="9.7109375" style="243" customWidth="1"/>
    <col min="15364" max="15364" width="37.5703125" style="243" customWidth="1"/>
    <col min="15365" max="15365" width="8" style="243" customWidth="1"/>
    <col min="15366" max="15366" width="16.85546875" style="243" customWidth="1"/>
    <col min="15367" max="15367" width="8" style="243" customWidth="1"/>
    <col min="15368" max="15368" width="16.85546875" style="243" bestFit="1" customWidth="1"/>
    <col min="15369" max="15369" width="7" style="243" customWidth="1"/>
    <col min="15370" max="15370" width="12.7109375" style="243" customWidth="1"/>
    <col min="15371" max="15371" width="8.28515625" style="243" customWidth="1"/>
    <col min="15372" max="15372" width="20.140625" style="243" customWidth="1"/>
    <col min="15373" max="15373" width="9.140625" style="243"/>
    <col min="15374" max="15374" width="15.7109375" style="243" customWidth="1"/>
    <col min="15375" max="15375" width="4.5703125" style="243" customWidth="1"/>
    <col min="15376" max="15616" width="9.140625" style="243"/>
    <col min="15617" max="15617" width="4" style="243" customWidth="1"/>
    <col min="15618" max="15618" width="12.140625" style="243" customWidth="1"/>
    <col min="15619" max="15619" width="9.7109375" style="243" customWidth="1"/>
    <col min="15620" max="15620" width="37.5703125" style="243" customWidth="1"/>
    <col min="15621" max="15621" width="8" style="243" customWidth="1"/>
    <col min="15622" max="15622" width="16.85546875" style="243" customWidth="1"/>
    <col min="15623" max="15623" width="8" style="243" customWidth="1"/>
    <col min="15624" max="15624" width="16.85546875" style="243" bestFit="1" customWidth="1"/>
    <col min="15625" max="15625" width="7" style="243" customWidth="1"/>
    <col min="15626" max="15626" width="12.7109375" style="243" customWidth="1"/>
    <col min="15627" max="15627" width="8.28515625" style="243" customWidth="1"/>
    <col min="15628" max="15628" width="20.140625" style="243" customWidth="1"/>
    <col min="15629" max="15629" width="9.140625" style="243"/>
    <col min="15630" max="15630" width="15.7109375" style="243" customWidth="1"/>
    <col min="15631" max="15631" width="4.5703125" style="243" customWidth="1"/>
    <col min="15632" max="15872" width="9.140625" style="243"/>
    <col min="15873" max="15873" width="4" style="243" customWidth="1"/>
    <col min="15874" max="15874" width="12.140625" style="243" customWidth="1"/>
    <col min="15875" max="15875" width="9.7109375" style="243" customWidth="1"/>
    <col min="15876" max="15876" width="37.5703125" style="243" customWidth="1"/>
    <col min="15877" max="15877" width="8" style="243" customWidth="1"/>
    <col min="15878" max="15878" width="16.85546875" style="243" customWidth="1"/>
    <col min="15879" max="15879" width="8" style="243" customWidth="1"/>
    <col min="15880" max="15880" width="16.85546875" style="243" bestFit="1" customWidth="1"/>
    <col min="15881" max="15881" width="7" style="243" customWidth="1"/>
    <col min="15882" max="15882" width="12.7109375" style="243" customWidth="1"/>
    <col min="15883" max="15883" width="8.28515625" style="243" customWidth="1"/>
    <col min="15884" max="15884" width="20.140625" style="243" customWidth="1"/>
    <col min="15885" max="15885" width="9.140625" style="243"/>
    <col min="15886" max="15886" width="15.7109375" style="243" customWidth="1"/>
    <col min="15887" max="15887" width="4.5703125" style="243" customWidth="1"/>
    <col min="15888" max="16128" width="9.140625" style="243"/>
    <col min="16129" max="16129" width="4" style="243" customWidth="1"/>
    <col min="16130" max="16130" width="12.140625" style="243" customWidth="1"/>
    <col min="16131" max="16131" width="9.7109375" style="243" customWidth="1"/>
    <col min="16132" max="16132" width="37.5703125" style="243" customWidth="1"/>
    <col min="16133" max="16133" width="8" style="243" customWidth="1"/>
    <col min="16134" max="16134" width="16.85546875" style="243" customWidth="1"/>
    <col min="16135" max="16135" width="8" style="243" customWidth="1"/>
    <col min="16136" max="16136" width="16.85546875" style="243" bestFit="1" customWidth="1"/>
    <col min="16137" max="16137" width="7" style="243" customWidth="1"/>
    <col min="16138" max="16138" width="12.7109375" style="243" customWidth="1"/>
    <col min="16139" max="16139" width="8.28515625" style="243" customWidth="1"/>
    <col min="16140" max="16140" width="20.140625" style="243" customWidth="1"/>
    <col min="16141" max="16141" width="9.140625" style="243"/>
    <col min="16142" max="16142" width="15.7109375" style="243" customWidth="1"/>
    <col min="16143" max="16143" width="4.5703125" style="243" customWidth="1"/>
    <col min="16144" max="16384" width="9.140625" style="243"/>
  </cols>
  <sheetData>
    <row r="1" spans="1:13" ht="12.95" customHeight="1" x14ac:dyDescent="0.25">
      <c r="A1" s="243" t="s">
        <v>220</v>
      </c>
      <c r="C1" s="243" t="s">
        <v>221</v>
      </c>
      <c r="D1" s="305"/>
      <c r="L1" s="243" t="s">
        <v>222</v>
      </c>
      <c r="M1" s="243" t="s">
        <v>223</v>
      </c>
    </row>
    <row r="2" spans="1:13" ht="12.95" customHeight="1" x14ac:dyDescent="0.3">
      <c r="A2" s="243" t="s">
        <v>224</v>
      </c>
      <c r="C2" s="243" t="s">
        <v>225</v>
      </c>
      <c r="D2" s="321"/>
      <c r="E2" s="322"/>
      <c r="F2" s="322"/>
      <c r="G2" s="322"/>
      <c r="H2" s="322"/>
    </row>
    <row r="3" spans="1:13" ht="12.95" customHeight="1" x14ac:dyDescent="0.3">
      <c r="A3" s="243" t="s">
        <v>226</v>
      </c>
      <c r="C3" s="243" t="s">
        <v>227</v>
      </c>
      <c r="D3" s="323"/>
      <c r="E3" s="323"/>
      <c r="F3" s="323"/>
      <c r="G3" s="323"/>
      <c r="H3" s="323"/>
    </row>
    <row r="4" spans="1:13" ht="15" customHeight="1" x14ac:dyDescent="0.25">
      <c r="A4" s="1329" t="s">
        <v>228</v>
      </c>
      <c r="B4" s="1329"/>
      <c r="C4" s="1329"/>
      <c r="D4" s="1329"/>
      <c r="E4" s="1329"/>
      <c r="F4" s="1329"/>
      <c r="G4" s="1329"/>
      <c r="H4" s="1329"/>
      <c r="I4" s="1329"/>
      <c r="J4" s="1329"/>
      <c r="K4" s="1329"/>
      <c r="L4" s="1329"/>
      <c r="M4" s="1329"/>
    </row>
    <row r="5" spans="1:13" ht="15" customHeight="1" thickBot="1" x14ac:dyDescent="0.3">
      <c r="A5" s="1330" t="s">
        <v>229</v>
      </c>
      <c r="B5" s="1330"/>
      <c r="C5" s="1330"/>
      <c r="D5" s="1330"/>
      <c r="E5" s="1330"/>
      <c r="F5" s="1330"/>
      <c r="G5" s="1330"/>
      <c r="H5" s="1330"/>
      <c r="I5" s="1330"/>
      <c r="J5" s="1330"/>
      <c r="K5" s="1330"/>
      <c r="L5" s="1330"/>
      <c r="M5" s="1330"/>
    </row>
    <row r="6" spans="1:13" ht="15.75" thickTop="1" x14ac:dyDescent="0.25">
      <c r="A6" s="1331" t="s">
        <v>104</v>
      </c>
      <c r="B6" s="1333" t="s">
        <v>230</v>
      </c>
      <c r="C6" s="1333" t="s">
        <v>231</v>
      </c>
      <c r="D6" s="1333" t="s">
        <v>232</v>
      </c>
      <c r="E6" s="1333" t="s">
        <v>233</v>
      </c>
      <c r="F6" s="1333"/>
      <c r="G6" s="1335" t="s">
        <v>234</v>
      </c>
      <c r="H6" s="1335"/>
      <c r="I6" s="1335"/>
      <c r="J6" s="1335"/>
      <c r="K6" s="1333" t="s">
        <v>235</v>
      </c>
      <c r="L6" s="1333"/>
      <c r="M6" s="1336" t="s">
        <v>236</v>
      </c>
    </row>
    <row r="7" spans="1:13" x14ac:dyDescent="0.25">
      <c r="A7" s="1332"/>
      <c r="B7" s="1334"/>
      <c r="C7" s="1334"/>
      <c r="D7" s="1334"/>
      <c r="E7" s="1334"/>
      <c r="F7" s="1334"/>
      <c r="G7" s="1340" t="s">
        <v>237</v>
      </c>
      <c r="H7" s="1340"/>
      <c r="I7" s="1340" t="s">
        <v>238</v>
      </c>
      <c r="J7" s="1340"/>
      <c r="K7" s="1334"/>
      <c r="L7" s="1334"/>
      <c r="M7" s="1337"/>
    </row>
    <row r="8" spans="1:13" x14ac:dyDescent="0.25">
      <c r="A8" s="1332"/>
      <c r="B8" s="1334"/>
      <c r="C8" s="1334"/>
      <c r="D8" s="1334"/>
      <c r="E8" s="324" t="s">
        <v>239</v>
      </c>
      <c r="F8" s="324" t="s">
        <v>240</v>
      </c>
      <c r="G8" s="324" t="s">
        <v>239</v>
      </c>
      <c r="H8" s="324" t="s">
        <v>240</v>
      </c>
      <c r="I8" s="324" t="s">
        <v>239</v>
      </c>
      <c r="J8" s="324" t="s">
        <v>240</v>
      </c>
      <c r="K8" s="324" t="s">
        <v>239</v>
      </c>
      <c r="L8" s="324" t="s">
        <v>240</v>
      </c>
      <c r="M8" s="1338"/>
    </row>
    <row r="9" spans="1:13" ht="15.75" thickBot="1" x14ac:dyDescent="0.3">
      <c r="A9" s="325">
        <v>1</v>
      </c>
      <c r="B9" s="326">
        <v>2</v>
      </c>
      <c r="C9" s="326">
        <v>3</v>
      </c>
      <c r="D9" s="326">
        <v>4</v>
      </c>
      <c r="E9" s="326">
        <v>5</v>
      </c>
      <c r="F9" s="326">
        <v>6</v>
      </c>
      <c r="G9" s="326">
        <v>7</v>
      </c>
      <c r="H9" s="326">
        <v>8</v>
      </c>
      <c r="I9" s="326">
        <v>9</v>
      </c>
      <c r="J9" s="326">
        <v>10</v>
      </c>
      <c r="K9" s="326">
        <v>11</v>
      </c>
      <c r="L9" s="326">
        <v>12</v>
      </c>
      <c r="M9" s="327">
        <v>13</v>
      </c>
    </row>
    <row r="10" spans="1:13" ht="15.75" thickTop="1" x14ac:dyDescent="0.25">
      <c r="A10" s="328">
        <v>1</v>
      </c>
      <c r="B10" s="329" t="s">
        <v>241</v>
      </c>
      <c r="C10" s="330" t="s">
        <v>241</v>
      </c>
      <c r="D10" s="331" t="s">
        <v>194</v>
      </c>
      <c r="E10" s="332">
        <v>0</v>
      </c>
      <c r="F10" s="332">
        <v>0</v>
      </c>
      <c r="G10" s="332"/>
      <c r="H10" s="332"/>
      <c r="I10" s="332"/>
      <c r="J10" s="332"/>
      <c r="K10" s="332">
        <f>E10</f>
        <v>0</v>
      </c>
      <c r="L10" s="332">
        <f>F10</f>
        <v>0</v>
      </c>
      <c r="M10" s="333"/>
    </row>
    <row r="11" spans="1:13" x14ac:dyDescent="0.25">
      <c r="A11" s="334">
        <v>2</v>
      </c>
      <c r="B11" s="335" t="s">
        <v>242</v>
      </c>
      <c r="C11" s="336"/>
      <c r="D11" s="337" t="s">
        <v>8</v>
      </c>
      <c r="E11" s="338">
        <f>SUM(E12:E20)</f>
        <v>0</v>
      </c>
      <c r="F11" s="338">
        <f t="shared" ref="F11:L11" si="0">SUM(F12:F20)</f>
        <v>0</v>
      </c>
      <c r="G11" s="338">
        <f t="shared" si="0"/>
        <v>833</v>
      </c>
      <c r="H11" s="1164">
        <f t="shared" si="0"/>
        <v>1667123486</v>
      </c>
      <c r="I11" s="338">
        <f t="shared" si="0"/>
        <v>8</v>
      </c>
      <c r="J11" s="1164">
        <f t="shared" si="0"/>
        <v>37681000</v>
      </c>
      <c r="K11" s="338">
        <f t="shared" si="0"/>
        <v>825</v>
      </c>
      <c r="L11" s="1164">
        <f t="shared" si="0"/>
        <v>1629442486</v>
      </c>
      <c r="M11" s="339"/>
    </row>
    <row r="12" spans="1:13" x14ac:dyDescent="0.25">
      <c r="A12" s="334"/>
      <c r="B12" s="336"/>
      <c r="C12" s="340" t="s">
        <v>242</v>
      </c>
      <c r="D12" s="341" t="s">
        <v>243</v>
      </c>
      <c r="E12" s="342"/>
      <c r="F12" s="342"/>
      <c r="G12" s="342"/>
      <c r="H12" s="1166"/>
      <c r="I12" s="342"/>
      <c r="J12" s="1166"/>
      <c r="K12" s="343">
        <f>E12+G12-I12</f>
        <v>0</v>
      </c>
      <c r="L12" s="1165">
        <f>F12+H12-J12</f>
        <v>0</v>
      </c>
      <c r="M12" s="339"/>
    </row>
    <row r="13" spans="1:13" x14ac:dyDescent="0.25">
      <c r="A13" s="334"/>
      <c r="B13" s="336"/>
      <c r="C13" s="340" t="s">
        <v>244</v>
      </c>
      <c r="D13" s="341" t="s">
        <v>245</v>
      </c>
      <c r="E13" s="342">
        <v>0</v>
      </c>
      <c r="F13" s="342">
        <v>0</v>
      </c>
      <c r="G13" s="342">
        <f>'DAFTAR MUTASI PKM DMK II'!S21</f>
        <v>7</v>
      </c>
      <c r="H13" s="1166">
        <f>'DAFTAR MUTASI PKM DMK II'!T21</f>
        <v>396342462</v>
      </c>
      <c r="I13" s="342"/>
      <c r="J13" s="1166"/>
      <c r="K13" s="343">
        <f t="shared" ref="K13:L20" si="1">E13+G13-I13</f>
        <v>7</v>
      </c>
      <c r="L13" s="1165">
        <f t="shared" si="1"/>
        <v>396342462</v>
      </c>
      <c r="M13" s="339"/>
    </row>
    <row r="14" spans="1:13" x14ac:dyDescent="0.25">
      <c r="A14" s="334"/>
      <c r="B14" s="336"/>
      <c r="C14" s="340" t="s">
        <v>246</v>
      </c>
      <c r="D14" s="341" t="s">
        <v>247</v>
      </c>
      <c r="E14" s="342"/>
      <c r="F14" s="342"/>
      <c r="G14" s="342"/>
      <c r="H14" s="1166"/>
      <c r="I14" s="342"/>
      <c r="J14" s="1166"/>
      <c r="K14" s="343">
        <f t="shared" si="1"/>
        <v>0</v>
      </c>
      <c r="L14" s="1165">
        <f t="shared" si="1"/>
        <v>0</v>
      </c>
      <c r="M14" s="339"/>
    </row>
    <row r="15" spans="1:13" x14ac:dyDescent="0.25">
      <c r="A15" s="334"/>
      <c r="B15" s="336"/>
      <c r="C15" s="340" t="s">
        <v>248</v>
      </c>
      <c r="D15" s="341" t="s">
        <v>249</v>
      </c>
      <c r="E15" s="342"/>
      <c r="F15" s="342"/>
      <c r="G15" s="342"/>
      <c r="H15" s="1166"/>
      <c r="I15" s="342"/>
      <c r="J15" s="1166"/>
      <c r="K15" s="343">
        <f t="shared" si="1"/>
        <v>0</v>
      </c>
      <c r="L15" s="1165">
        <f t="shared" si="1"/>
        <v>0</v>
      </c>
      <c r="M15" s="339"/>
    </row>
    <row r="16" spans="1:13" x14ac:dyDescent="0.25">
      <c r="A16" s="334"/>
      <c r="B16" s="336"/>
      <c r="C16" s="340" t="s">
        <v>250</v>
      </c>
      <c r="D16" s="341" t="s">
        <v>251</v>
      </c>
      <c r="E16" s="342">
        <f>'DAFTAR MUTASI PKM DMK II'!Q230</f>
        <v>0</v>
      </c>
      <c r="F16" s="342">
        <f>'DAFTAR MUTASI PKM DMK II'!R230</f>
        <v>0</v>
      </c>
      <c r="G16" s="342">
        <f>'DAFTAR MUTASI PKM DMK II'!S31</f>
        <v>530</v>
      </c>
      <c r="H16" s="1166">
        <f>'DAFTAR MUTASI PKM DMK II'!T31</f>
        <v>538237045</v>
      </c>
      <c r="I16" s="342">
        <f>'DAFTAR MUTASI PKM DMK II'!U31</f>
        <v>8</v>
      </c>
      <c r="J16" s="1166">
        <f>'DAFTAR MUTASI PKM DMK II'!V31</f>
        <v>37681000</v>
      </c>
      <c r="K16" s="343">
        <f>E16+G16-I16</f>
        <v>522</v>
      </c>
      <c r="L16" s="1165">
        <f t="shared" si="1"/>
        <v>500556045</v>
      </c>
      <c r="M16" s="339"/>
    </row>
    <row r="17" spans="1:13" x14ac:dyDescent="0.25">
      <c r="A17" s="334"/>
      <c r="B17" s="336"/>
      <c r="C17" s="340" t="s">
        <v>252</v>
      </c>
      <c r="D17" s="341" t="s">
        <v>253</v>
      </c>
      <c r="E17" s="342">
        <v>0</v>
      </c>
      <c r="F17" s="342">
        <v>0</v>
      </c>
      <c r="G17" s="342">
        <f>'DAFTAR MUTASI PKM DMK II'!S249</f>
        <v>3</v>
      </c>
      <c r="H17" s="1166">
        <f>'DAFTAR MUTASI PKM DMK II'!T249</f>
        <v>5600000</v>
      </c>
      <c r="I17" s="342"/>
      <c r="J17" s="1166"/>
      <c r="K17" s="343">
        <f t="shared" si="1"/>
        <v>3</v>
      </c>
      <c r="L17" s="1165">
        <f t="shared" si="1"/>
        <v>5600000</v>
      </c>
      <c r="M17" s="339"/>
    </row>
    <row r="18" spans="1:13" x14ac:dyDescent="0.25">
      <c r="A18" s="334"/>
      <c r="B18" s="336"/>
      <c r="C18" s="340" t="s">
        <v>254</v>
      </c>
      <c r="D18" s="341" t="s">
        <v>255</v>
      </c>
      <c r="E18" s="342">
        <f>'DAFTAR MUTASI PKM DMK II'!Q414</f>
        <v>0</v>
      </c>
      <c r="F18" s="342">
        <f>'DAFTAR MUTASI PKM DMK II'!R414</f>
        <v>0</v>
      </c>
      <c r="G18" s="342">
        <f>'DAFTAR MUTASI PKM DMK II'!S255</f>
        <v>269</v>
      </c>
      <c r="H18" s="1166">
        <f>'DAFTAR MUTASI PKM DMK II'!T255</f>
        <v>539008979</v>
      </c>
      <c r="I18" s="342"/>
      <c r="J18" s="1166"/>
      <c r="K18" s="343">
        <f t="shared" si="1"/>
        <v>269</v>
      </c>
      <c r="L18" s="1165">
        <f t="shared" si="1"/>
        <v>539008979</v>
      </c>
      <c r="M18" s="339"/>
    </row>
    <row r="19" spans="1:13" x14ac:dyDescent="0.25">
      <c r="A19" s="334"/>
      <c r="B19" s="336"/>
      <c r="C19" s="340" t="s">
        <v>256</v>
      </c>
      <c r="D19" s="341" t="s">
        <v>257</v>
      </c>
      <c r="E19" s="342">
        <v>0</v>
      </c>
      <c r="F19" s="342">
        <v>0</v>
      </c>
      <c r="G19" s="342">
        <f>'DAFTAR MUTASI PKM DMK II'!S416</f>
        <v>24</v>
      </c>
      <c r="H19" s="1166">
        <f>'DAFTAR MUTASI PKM DMK II'!T416</f>
        <v>187935000</v>
      </c>
      <c r="I19" s="342"/>
      <c r="J19" s="1166"/>
      <c r="K19" s="343">
        <f t="shared" si="1"/>
        <v>24</v>
      </c>
      <c r="L19" s="1165">
        <f t="shared" si="1"/>
        <v>187935000</v>
      </c>
      <c r="M19" s="339"/>
    </row>
    <row r="20" spans="1:13" x14ac:dyDescent="0.25">
      <c r="A20" s="334"/>
      <c r="B20" s="336"/>
      <c r="C20" s="340" t="s">
        <v>258</v>
      </c>
      <c r="D20" s="341" t="s">
        <v>259</v>
      </c>
      <c r="E20" s="342"/>
      <c r="F20" s="342"/>
      <c r="G20" s="342"/>
      <c r="H20" s="1166"/>
      <c r="I20" s="342"/>
      <c r="J20" s="1166"/>
      <c r="K20" s="343">
        <f t="shared" si="1"/>
        <v>0</v>
      </c>
      <c r="L20" s="1165">
        <f t="shared" si="1"/>
        <v>0</v>
      </c>
      <c r="M20" s="339"/>
    </row>
    <row r="21" spans="1:13" x14ac:dyDescent="0.25">
      <c r="A21" s="334">
        <v>3</v>
      </c>
      <c r="B21" s="340" t="s">
        <v>244</v>
      </c>
      <c r="C21" s="336"/>
      <c r="D21" s="337" t="s">
        <v>148</v>
      </c>
      <c r="E21" s="343">
        <f t="shared" ref="E21:L21" si="2">SUM(E22:E23)</f>
        <v>0</v>
      </c>
      <c r="F21" s="343">
        <f t="shared" si="2"/>
        <v>0</v>
      </c>
      <c r="G21" s="343">
        <f t="shared" si="2"/>
        <v>7</v>
      </c>
      <c r="H21" s="1165">
        <f t="shared" si="2"/>
        <v>1953061949.9106369</v>
      </c>
      <c r="I21" s="343">
        <f t="shared" si="2"/>
        <v>0</v>
      </c>
      <c r="J21" s="1165">
        <f t="shared" si="2"/>
        <v>0</v>
      </c>
      <c r="K21" s="343">
        <f t="shared" si="2"/>
        <v>7</v>
      </c>
      <c r="L21" s="1165">
        <f t="shared" si="2"/>
        <v>1953061949.9106369</v>
      </c>
      <c r="M21" s="339"/>
    </row>
    <row r="22" spans="1:13" x14ac:dyDescent="0.25">
      <c r="A22" s="334"/>
      <c r="B22" s="336"/>
      <c r="C22" s="336">
        <v>11</v>
      </c>
      <c r="D22" s="341" t="s">
        <v>260</v>
      </c>
      <c r="E22" s="342">
        <v>0</v>
      </c>
      <c r="F22" s="342">
        <f>'DAFTAR MUTASI PKM DMK II'!R452</f>
        <v>0</v>
      </c>
      <c r="G22" s="342">
        <f>'DAFTAR MUTASI PKM DMK II'!S440</f>
        <v>7</v>
      </c>
      <c r="H22" s="1166">
        <f>'DAFTAR MUTASI PKM DMK II'!T440</f>
        <v>1953061949.9106369</v>
      </c>
      <c r="I22" s="342"/>
      <c r="J22" s="1166"/>
      <c r="K22" s="343">
        <f>E22+G22-I22</f>
        <v>7</v>
      </c>
      <c r="L22" s="1165">
        <f>F22+H22-J22</f>
        <v>1953061949.9106369</v>
      </c>
      <c r="M22" s="339"/>
    </row>
    <row r="23" spans="1:13" x14ac:dyDescent="0.25">
      <c r="A23" s="334"/>
      <c r="B23" s="336"/>
      <c r="C23" s="336">
        <v>12</v>
      </c>
      <c r="D23" s="341" t="s">
        <v>261</v>
      </c>
      <c r="E23" s="342"/>
      <c r="F23" s="342"/>
      <c r="G23" s="342"/>
      <c r="H23" s="1166"/>
      <c r="I23" s="342"/>
      <c r="J23" s="1166"/>
      <c r="K23" s="343">
        <f>E23+G23-I23</f>
        <v>0</v>
      </c>
      <c r="L23" s="1165">
        <f>F23+H23-J23</f>
        <v>0</v>
      </c>
      <c r="M23" s="339"/>
    </row>
    <row r="24" spans="1:13" x14ac:dyDescent="0.25">
      <c r="A24" s="334">
        <v>4</v>
      </c>
      <c r="B24" s="340" t="s">
        <v>246</v>
      </c>
      <c r="C24" s="336"/>
      <c r="D24" s="337" t="s">
        <v>262</v>
      </c>
      <c r="E24" s="338">
        <f t="shared" ref="E24:L24" si="3">SUM(E25:E28)</f>
        <v>0</v>
      </c>
      <c r="F24" s="338">
        <f t="shared" si="3"/>
        <v>0</v>
      </c>
      <c r="G24" s="338">
        <f t="shared" si="3"/>
        <v>5</v>
      </c>
      <c r="H24" s="1164">
        <f t="shared" si="3"/>
        <v>8067500</v>
      </c>
      <c r="I24" s="338">
        <f t="shared" si="3"/>
        <v>0</v>
      </c>
      <c r="J24" s="1164">
        <f t="shared" si="3"/>
        <v>0</v>
      </c>
      <c r="K24" s="338">
        <f t="shared" si="3"/>
        <v>5</v>
      </c>
      <c r="L24" s="1164">
        <f t="shared" si="3"/>
        <v>8067500</v>
      </c>
      <c r="M24" s="339"/>
    </row>
    <row r="25" spans="1:13" x14ac:dyDescent="0.25">
      <c r="A25" s="334"/>
      <c r="B25" s="336"/>
      <c r="C25" s="336">
        <v>13</v>
      </c>
      <c r="D25" s="341" t="s">
        <v>263</v>
      </c>
      <c r="E25" s="342"/>
      <c r="F25" s="342"/>
      <c r="G25" s="342"/>
      <c r="H25" s="1166"/>
      <c r="I25" s="342"/>
      <c r="J25" s="1166"/>
      <c r="K25" s="343">
        <f t="shared" ref="K25:L28" si="4">E25+G25-I25</f>
        <v>0</v>
      </c>
      <c r="L25" s="1165">
        <f t="shared" si="4"/>
        <v>0</v>
      </c>
      <c r="M25" s="339"/>
    </row>
    <row r="26" spans="1:13" x14ac:dyDescent="0.25">
      <c r="A26" s="334"/>
      <c r="B26" s="336"/>
      <c r="C26" s="336">
        <v>14</v>
      </c>
      <c r="D26" s="341" t="s">
        <v>264</v>
      </c>
      <c r="E26" s="342"/>
      <c r="F26" s="342"/>
      <c r="G26" s="342"/>
      <c r="H26" s="1166"/>
      <c r="I26" s="342"/>
      <c r="J26" s="1166"/>
      <c r="K26" s="343">
        <f t="shared" si="4"/>
        <v>0</v>
      </c>
      <c r="L26" s="1165">
        <f t="shared" si="4"/>
        <v>0</v>
      </c>
      <c r="M26" s="339"/>
    </row>
    <row r="27" spans="1:13" x14ac:dyDescent="0.25">
      <c r="A27" s="334"/>
      <c r="B27" s="336"/>
      <c r="C27" s="336">
        <v>15</v>
      </c>
      <c r="D27" s="341" t="s">
        <v>265</v>
      </c>
      <c r="E27" s="342">
        <v>0</v>
      </c>
      <c r="F27" s="342">
        <v>0</v>
      </c>
      <c r="G27" s="342">
        <f>'DAFTAR MUTASI PKM DMK II'!S453</f>
        <v>5</v>
      </c>
      <c r="H27" s="1166">
        <f>'DAFTAR MUTASI PKM DMK II'!T453</f>
        <v>8067500</v>
      </c>
      <c r="I27" s="342"/>
      <c r="J27" s="1166"/>
      <c r="K27" s="343">
        <f t="shared" si="4"/>
        <v>5</v>
      </c>
      <c r="L27" s="1165">
        <f t="shared" si="4"/>
        <v>8067500</v>
      </c>
      <c r="M27" s="339"/>
    </row>
    <row r="28" spans="1:13" x14ac:dyDescent="0.25">
      <c r="A28" s="334"/>
      <c r="B28" s="336"/>
      <c r="C28" s="336">
        <v>16</v>
      </c>
      <c r="D28" s="341" t="s">
        <v>266</v>
      </c>
      <c r="E28" s="342">
        <v>0</v>
      </c>
      <c r="F28" s="342">
        <v>0</v>
      </c>
      <c r="G28" s="342">
        <v>0</v>
      </c>
      <c r="H28" s="1166">
        <v>0</v>
      </c>
      <c r="I28" s="342"/>
      <c r="J28" s="1166"/>
      <c r="K28" s="343">
        <f t="shared" si="4"/>
        <v>0</v>
      </c>
      <c r="L28" s="1165">
        <f t="shared" si="4"/>
        <v>0</v>
      </c>
      <c r="M28" s="339"/>
    </row>
    <row r="29" spans="1:13" x14ac:dyDescent="0.25">
      <c r="A29" s="334">
        <v>5</v>
      </c>
      <c r="B29" s="340" t="s">
        <v>248</v>
      </c>
      <c r="C29" s="336"/>
      <c r="D29" s="337" t="s">
        <v>158</v>
      </c>
      <c r="E29" s="343">
        <f>SUM(E30:E33)</f>
        <v>0</v>
      </c>
      <c r="F29" s="343">
        <f>SUM(F30:F32)</f>
        <v>0</v>
      </c>
      <c r="G29" s="343">
        <f t="shared" ref="G29:L29" si="5">SUM(G30:G32)</f>
        <v>0</v>
      </c>
      <c r="H29" s="1165">
        <f t="shared" si="5"/>
        <v>0</v>
      </c>
      <c r="I29" s="343">
        <f t="shared" si="5"/>
        <v>0</v>
      </c>
      <c r="J29" s="1165">
        <f t="shared" si="5"/>
        <v>0</v>
      </c>
      <c r="K29" s="343">
        <f t="shared" si="5"/>
        <v>0</v>
      </c>
      <c r="L29" s="1165">
        <f t="shared" si="5"/>
        <v>0</v>
      </c>
      <c r="M29" s="339"/>
    </row>
    <row r="30" spans="1:13" x14ac:dyDescent="0.25">
      <c r="A30" s="334"/>
      <c r="B30" s="336"/>
      <c r="C30" s="336">
        <v>17</v>
      </c>
      <c r="D30" s="341" t="s">
        <v>267</v>
      </c>
      <c r="E30" s="342"/>
      <c r="F30" s="342"/>
      <c r="G30" s="342"/>
      <c r="H30" s="1166"/>
      <c r="I30" s="342"/>
      <c r="J30" s="1166"/>
      <c r="K30" s="343">
        <f t="shared" ref="K30:L32" si="6">E30+G30-I30</f>
        <v>0</v>
      </c>
      <c r="L30" s="1165">
        <f t="shared" si="6"/>
        <v>0</v>
      </c>
      <c r="M30" s="339"/>
    </row>
    <row r="31" spans="1:13" x14ac:dyDescent="0.25">
      <c r="A31" s="334"/>
      <c r="B31" s="336"/>
      <c r="C31" s="336">
        <v>18</v>
      </c>
      <c r="D31" s="341" t="s">
        <v>268</v>
      </c>
      <c r="E31" s="342"/>
      <c r="F31" s="342"/>
      <c r="G31" s="342"/>
      <c r="H31" s="1166"/>
      <c r="I31" s="342"/>
      <c r="J31" s="1166"/>
      <c r="K31" s="343">
        <f t="shared" si="6"/>
        <v>0</v>
      </c>
      <c r="L31" s="1165">
        <f t="shared" si="6"/>
        <v>0</v>
      </c>
      <c r="M31" s="339"/>
    </row>
    <row r="32" spans="1:13" x14ac:dyDescent="0.25">
      <c r="A32" s="334"/>
      <c r="B32" s="336"/>
      <c r="C32" s="336">
        <v>19</v>
      </c>
      <c r="D32" s="341" t="s">
        <v>269</v>
      </c>
      <c r="E32" s="342"/>
      <c r="F32" s="342"/>
      <c r="G32" s="342"/>
      <c r="H32" s="1166"/>
      <c r="I32" s="342"/>
      <c r="J32" s="1166"/>
      <c r="K32" s="343">
        <f t="shared" si="6"/>
        <v>0</v>
      </c>
      <c r="L32" s="1165">
        <f t="shared" si="6"/>
        <v>0</v>
      </c>
      <c r="M32" s="339"/>
    </row>
    <row r="33" spans="1:16" x14ac:dyDescent="0.25">
      <c r="A33" s="345">
        <v>6</v>
      </c>
      <c r="B33" s="346" t="s">
        <v>250</v>
      </c>
      <c r="C33" s="347"/>
      <c r="D33" s="348" t="s">
        <v>163</v>
      </c>
      <c r="E33" s="349">
        <v>0</v>
      </c>
      <c r="F33" s="349">
        <v>0</v>
      </c>
      <c r="G33" s="349">
        <v>0</v>
      </c>
      <c r="H33" s="1167">
        <v>0</v>
      </c>
      <c r="I33" s="349">
        <v>0</v>
      </c>
      <c r="J33" s="1167">
        <v>0</v>
      </c>
      <c r="K33" s="343">
        <f>E33+G33-I33</f>
        <v>0</v>
      </c>
      <c r="L33" s="1165">
        <f>F33+H33-J33</f>
        <v>0</v>
      </c>
      <c r="M33" s="350"/>
    </row>
    <row r="34" spans="1:16" ht="15.75" thickBot="1" x14ac:dyDescent="0.3">
      <c r="A34" s="351"/>
      <c r="B34" s="352"/>
      <c r="C34" s="352"/>
      <c r="D34" s="326" t="s">
        <v>270</v>
      </c>
      <c r="E34" s="353">
        <f t="shared" ref="E34:L34" si="7">E33+E29+E24+E21+E11+E10</f>
        <v>0</v>
      </c>
      <c r="F34" s="353">
        <f t="shared" si="7"/>
        <v>0</v>
      </c>
      <c r="G34" s="353">
        <f t="shared" si="7"/>
        <v>845</v>
      </c>
      <c r="H34" s="354">
        <f t="shared" si="7"/>
        <v>3628252935.9106369</v>
      </c>
      <c r="I34" s="353">
        <f t="shared" si="7"/>
        <v>8</v>
      </c>
      <c r="J34" s="354">
        <f t="shared" si="7"/>
        <v>37681000</v>
      </c>
      <c r="K34" s="353">
        <f t="shared" si="7"/>
        <v>837</v>
      </c>
      <c r="L34" s="354">
        <f t="shared" si="7"/>
        <v>3590571935.9106369</v>
      </c>
      <c r="M34" s="355"/>
      <c r="P34" s="272"/>
    </row>
    <row r="35" spans="1:16" ht="18.75" customHeight="1" thickTop="1" x14ac:dyDescent="0.25">
      <c r="A35" s="356"/>
      <c r="B35" s="356"/>
      <c r="C35" s="356"/>
      <c r="D35" s="357"/>
      <c r="E35" s="357"/>
      <c r="F35" s="358"/>
      <c r="G35" s="357"/>
      <c r="H35" s="358"/>
      <c r="I35" s="357"/>
      <c r="J35" s="358"/>
      <c r="K35" s="357"/>
      <c r="L35" s="358"/>
      <c r="M35" s="356"/>
    </row>
    <row r="36" spans="1:16" x14ac:dyDescent="0.25">
      <c r="H36" s="359"/>
      <c r="J36" s="1271" t="s">
        <v>271</v>
      </c>
      <c r="K36" s="1271"/>
      <c r="L36" s="1271"/>
    </row>
    <row r="37" spans="1:16" x14ac:dyDescent="0.25">
      <c r="B37" s="1270" t="s">
        <v>272</v>
      </c>
      <c r="C37" s="1270"/>
      <c r="D37" s="1270"/>
      <c r="E37" s="344"/>
      <c r="F37" s="344"/>
      <c r="G37" s="234"/>
      <c r="H37" s="234"/>
      <c r="I37" s="234"/>
      <c r="J37" s="234"/>
      <c r="K37" s="234"/>
      <c r="L37" s="234"/>
    </row>
    <row r="38" spans="1:16" ht="12.95" customHeight="1" x14ac:dyDescent="0.25">
      <c r="B38" s="1272" t="s">
        <v>273</v>
      </c>
      <c r="C38" s="1272"/>
      <c r="D38" s="1272"/>
      <c r="J38" s="360"/>
      <c r="K38" s="360" t="s">
        <v>99</v>
      </c>
      <c r="L38" s="360"/>
    </row>
    <row r="39" spans="1:16" ht="12.95" customHeight="1" x14ac:dyDescent="0.25">
      <c r="B39" s="1270" t="s">
        <v>229</v>
      </c>
      <c r="C39" s="1270"/>
      <c r="D39" s="1270"/>
      <c r="I39" s="272"/>
      <c r="J39" s="272"/>
      <c r="K39" s="360"/>
      <c r="L39" s="360"/>
    </row>
    <row r="40" spans="1:16" x14ac:dyDescent="0.25">
      <c r="B40" s="361"/>
      <c r="C40" s="362"/>
      <c r="D40" s="362"/>
      <c r="J40" s="363"/>
      <c r="K40" s="360"/>
      <c r="L40" s="360"/>
    </row>
    <row r="41" spans="1:16" x14ac:dyDescent="0.25">
      <c r="B41" s="361"/>
      <c r="C41" s="360"/>
      <c r="D41" s="364" t="s">
        <v>94</v>
      </c>
      <c r="K41" s="243" t="s">
        <v>100</v>
      </c>
    </row>
    <row r="42" spans="1:16" x14ac:dyDescent="0.25">
      <c r="B42" s="1274" t="s">
        <v>274</v>
      </c>
      <c r="C42" s="1274"/>
      <c r="D42" s="1274"/>
      <c r="J42" s="1275" t="s">
        <v>275</v>
      </c>
      <c r="K42" s="1275"/>
      <c r="L42" s="1275"/>
    </row>
    <row r="43" spans="1:16" ht="12.95" customHeight="1" x14ac:dyDescent="0.25">
      <c r="B43" s="1339"/>
      <c r="C43" s="1339"/>
      <c r="D43" s="1339"/>
      <c r="J43" s="1271"/>
      <c r="K43" s="1271"/>
      <c r="L43" s="1271"/>
    </row>
  </sheetData>
  <mergeCells count="20">
    <mergeCell ref="B42:D42"/>
    <mergeCell ref="J42:L42"/>
    <mergeCell ref="B43:D43"/>
    <mergeCell ref="J43:L43"/>
    <mergeCell ref="G7:H7"/>
    <mergeCell ref="I7:J7"/>
    <mergeCell ref="J36:L36"/>
    <mergeCell ref="B37:D37"/>
    <mergeCell ref="B38:D38"/>
    <mergeCell ref="B39:D39"/>
    <mergeCell ref="A4:M4"/>
    <mergeCell ref="A5:M5"/>
    <mergeCell ref="A6:A8"/>
    <mergeCell ref="B6:B8"/>
    <mergeCell ref="C6:C8"/>
    <mergeCell ref="D6:D8"/>
    <mergeCell ref="E6:F7"/>
    <mergeCell ref="G6:J6"/>
    <mergeCell ref="K6:L7"/>
    <mergeCell ref="M6:M8"/>
  </mergeCells>
  <pageMargins left="0.69" right="0.24" top="0.39370078740157483" bottom="0.2" header="0.31496062992125984" footer="0.2"/>
  <pageSetup paperSize="5" scale="90"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469"/>
  <sheetViews>
    <sheetView tabSelected="1" topLeftCell="F74" zoomScale="70" zoomScaleNormal="70" workbookViewId="0">
      <selection activeCell="T111" sqref="T111"/>
    </sheetView>
  </sheetViews>
  <sheetFormatPr defaultRowHeight="15" x14ac:dyDescent="0.25"/>
  <cols>
    <col min="6" max="6" width="10.42578125" customWidth="1"/>
    <col min="8" max="8" width="37.85546875" customWidth="1"/>
    <col min="9" max="9" width="21.28515625" customWidth="1"/>
    <col min="10" max="10" width="17.5703125" customWidth="1"/>
    <col min="12" max="12" width="11.85546875" customWidth="1"/>
    <col min="13" max="13" width="11.140625" style="702" customWidth="1"/>
    <col min="18" max="18" width="24.85546875" customWidth="1"/>
    <col min="19" max="19" width="12.85546875" customWidth="1"/>
    <col min="20" max="20" width="18.5703125" customWidth="1"/>
    <col min="22" max="22" width="18.7109375" customWidth="1"/>
    <col min="24" max="24" width="16.85546875" bestFit="1" customWidth="1"/>
    <col min="26" max="26" width="13.28515625" style="365" bestFit="1" customWidth="1"/>
    <col min="27" max="27" width="15.28515625" customWidth="1"/>
    <col min="28" max="28" width="15.28515625" bestFit="1" customWidth="1"/>
    <col min="29" max="29" width="12.28515625" bestFit="1" customWidth="1"/>
    <col min="262" max="262" width="10.42578125" customWidth="1"/>
    <col min="264" max="264" width="37.85546875" customWidth="1"/>
    <col min="265" max="265" width="21.28515625" customWidth="1"/>
    <col min="266" max="266" width="17.5703125" customWidth="1"/>
    <col min="268" max="268" width="11.85546875" customWidth="1"/>
    <col min="269" max="269" width="11.140625" customWidth="1"/>
    <col min="274" max="274" width="24.85546875" customWidth="1"/>
    <col min="275" max="275" width="12.85546875" customWidth="1"/>
    <col min="276" max="276" width="18.5703125" customWidth="1"/>
    <col min="278" max="278" width="18.7109375" customWidth="1"/>
    <col min="280" max="280" width="16.85546875" bestFit="1" customWidth="1"/>
    <col min="282" max="282" width="13.28515625" bestFit="1" customWidth="1"/>
    <col min="283" max="283" width="15.28515625" customWidth="1"/>
    <col min="284" max="284" width="15.28515625" bestFit="1" customWidth="1"/>
    <col min="285" max="285" width="12.28515625" bestFit="1" customWidth="1"/>
    <col min="518" max="518" width="10.42578125" customWidth="1"/>
    <col min="520" max="520" width="37.85546875" customWidth="1"/>
    <col min="521" max="521" width="21.28515625" customWidth="1"/>
    <col min="522" max="522" width="17.5703125" customWidth="1"/>
    <col min="524" max="524" width="11.85546875" customWidth="1"/>
    <col min="525" max="525" width="11.140625" customWidth="1"/>
    <col min="530" max="530" width="24.85546875" customWidth="1"/>
    <col min="531" max="531" width="12.85546875" customWidth="1"/>
    <col min="532" max="532" width="18.5703125" customWidth="1"/>
    <col min="534" max="534" width="18.7109375" customWidth="1"/>
    <col min="536" max="536" width="16.85546875" bestFit="1" customWidth="1"/>
    <col min="538" max="538" width="13.28515625" bestFit="1" customWidth="1"/>
    <col min="539" max="539" width="15.28515625" customWidth="1"/>
    <col min="540" max="540" width="15.28515625" bestFit="1" customWidth="1"/>
    <col min="541" max="541" width="12.28515625" bestFit="1" customWidth="1"/>
    <col min="774" max="774" width="10.42578125" customWidth="1"/>
    <col min="776" max="776" width="37.85546875" customWidth="1"/>
    <col min="777" max="777" width="21.28515625" customWidth="1"/>
    <col min="778" max="778" width="17.5703125" customWidth="1"/>
    <col min="780" max="780" width="11.85546875" customWidth="1"/>
    <col min="781" max="781" width="11.140625" customWidth="1"/>
    <col min="786" max="786" width="24.85546875" customWidth="1"/>
    <col min="787" max="787" width="12.85546875" customWidth="1"/>
    <col min="788" max="788" width="18.5703125" customWidth="1"/>
    <col min="790" max="790" width="18.7109375" customWidth="1"/>
    <col min="792" max="792" width="16.85546875" bestFit="1" customWidth="1"/>
    <col min="794" max="794" width="13.28515625" bestFit="1" customWidth="1"/>
    <col min="795" max="795" width="15.28515625" customWidth="1"/>
    <col min="796" max="796" width="15.28515625" bestFit="1" customWidth="1"/>
    <col min="797" max="797" width="12.28515625" bestFit="1" customWidth="1"/>
    <col min="1030" max="1030" width="10.42578125" customWidth="1"/>
    <col min="1032" max="1032" width="37.85546875" customWidth="1"/>
    <col min="1033" max="1033" width="21.28515625" customWidth="1"/>
    <col min="1034" max="1034" width="17.5703125" customWidth="1"/>
    <col min="1036" max="1036" width="11.85546875" customWidth="1"/>
    <col min="1037" max="1037" width="11.140625" customWidth="1"/>
    <col min="1042" max="1042" width="24.85546875" customWidth="1"/>
    <col min="1043" max="1043" width="12.85546875" customWidth="1"/>
    <col min="1044" max="1044" width="18.5703125" customWidth="1"/>
    <col min="1046" max="1046" width="18.7109375" customWidth="1"/>
    <col min="1048" max="1048" width="16.85546875" bestFit="1" customWidth="1"/>
    <col min="1050" max="1050" width="13.28515625" bestFit="1" customWidth="1"/>
    <col min="1051" max="1051" width="15.28515625" customWidth="1"/>
    <col min="1052" max="1052" width="15.28515625" bestFit="1" customWidth="1"/>
    <col min="1053" max="1053" width="12.28515625" bestFit="1" customWidth="1"/>
    <col min="1286" max="1286" width="10.42578125" customWidth="1"/>
    <col min="1288" max="1288" width="37.85546875" customWidth="1"/>
    <col min="1289" max="1289" width="21.28515625" customWidth="1"/>
    <col min="1290" max="1290" width="17.5703125" customWidth="1"/>
    <col min="1292" max="1292" width="11.85546875" customWidth="1"/>
    <col min="1293" max="1293" width="11.140625" customWidth="1"/>
    <col min="1298" max="1298" width="24.85546875" customWidth="1"/>
    <col min="1299" max="1299" width="12.85546875" customWidth="1"/>
    <col min="1300" max="1300" width="18.5703125" customWidth="1"/>
    <col min="1302" max="1302" width="18.7109375" customWidth="1"/>
    <col min="1304" max="1304" width="16.85546875" bestFit="1" customWidth="1"/>
    <col min="1306" max="1306" width="13.28515625" bestFit="1" customWidth="1"/>
    <col min="1307" max="1307" width="15.28515625" customWidth="1"/>
    <col min="1308" max="1308" width="15.28515625" bestFit="1" customWidth="1"/>
    <col min="1309" max="1309" width="12.28515625" bestFit="1" customWidth="1"/>
    <col min="1542" max="1542" width="10.42578125" customWidth="1"/>
    <col min="1544" max="1544" width="37.85546875" customWidth="1"/>
    <col min="1545" max="1545" width="21.28515625" customWidth="1"/>
    <col min="1546" max="1546" width="17.5703125" customWidth="1"/>
    <col min="1548" max="1548" width="11.85546875" customWidth="1"/>
    <col min="1549" max="1549" width="11.140625" customWidth="1"/>
    <col min="1554" max="1554" width="24.85546875" customWidth="1"/>
    <col min="1555" max="1555" width="12.85546875" customWidth="1"/>
    <col min="1556" max="1556" width="18.5703125" customWidth="1"/>
    <col min="1558" max="1558" width="18.7109375" customWidth="1"/>
    <col min="1560" max="1560" width="16.85546875" bestFit="1" customWidth="1"/>
    <col min="1562" max="1562" width="13.28515625" bestFit="1" customWidth="1"/>
    <col min="1563" max="1563" width="15.28515625" customWidth="1"/>
    <col min="1564" max="1564" width="15.28515625" bestFit="1" customWidth="1"/>
    <col min="1565" max="1565" width="12.28515625" bestFit="1" customWidth="1"/>
    <col min="1798" max="1798" width="10.42578125" customWidth="1"/>
    <col min="1800" max="1800" width="37.85546875" customWidth="1"/>
    <col min="1801" max="1801" width="21.28515625" customWidth="1"/>
    <col min="1802" max="1802" width="17.5703125" customWidth="1"/>
    <col min="1804" max="1804" width="11.85546875" customWidth="1"/>
    <col min="1805" max="1805" width="11.140625" customWidth="1"/>
    <col min="1810" max="1810" width="24.85546875" customWidth="1"/>
    <col min="1811" max="1811" width="12.85546875" customWidth="1"/>
    <col min="1812" max="1812" width="18.5703125" customWidth="1"/>
    <col min="1814" max="1814" width="18.7109375" customWidth="1"/>
    <col min="1816" max="1816" width="16.85546875" bestFit="1" customWidth="1"/>
    <col min="1818" max="1818" width="13.28515625" bestFit="1" customWidth="1"/>
    <col min="1819" max="1819" width="15.28515625" customWidth="1"/>
    <col min="1820" max="1820" width="15.28515625" bestFit="1" customWidth="1"/>
    <col min="1821" max="1821" width="12.28515625" bestFit="1" customWidth="1"/>
    <col min="2054" max="2054" width="10.42578125" customWidth="1"/>
    <col min="2056" max="2056" width="37.85546875" customWidth="1"/>
    <col min="2057" max="2057" width="21.28515625" customWidth="1"/>
    <col min="2058" max="2058" width="17.5703125" customWidth="1"/>
    <col min="2060" max="2060" width="11.85546875" customWidth="1"/>
    <col min="2061" max="2061" width="11.140625" customWidth="1"/>
    <col min="2066" max="2066" width="24.85546875" customWidth="1"/>
    <col min="2067" max="2067" width="12.85546875" customWidth="1"/>
    <col min="2068" max="2068" width="18.5703125" customWidth="1"/>
    <col min="2070" max="2070" width="18.7109375" customWidth="1"/>
    <col min="2072" max="2072" width="16.85546875" bestFit="1" customWidth="1"/>
    <col min="2074" max="2074" width="13.28515625" bestFit="1" customWidth="1"/>
    <col min="2075" max="2075" width="15.28515625" customWidth="1"/>
    <col min="2076" max="2076" width="15.28515625" bestFit="1" customWidth="1"/>
    <col min="2077" max="2077" width="12.28515625" bestFit="1" customWidth="1"/>
    <col min="2310" max="2310" width="10.42578125" customWidth="1"/>
    <col min="2312" max="2312" width="37.85546875" customWidth="1"/>
    <col min="2313" max="2313" width="21.28515625" customWidth="1"/>
    <col min="2314" max="2314" width="17.5703125" customWidth="1"/>
    <col min="2316" max="2316" width="11.85546875" customWidth="1"/>
    <col min="2317" max="2317" width="11.140625" customWidth="1"/>
    <col min="2322" max="2322" width="24.85546875" customWidth="1"/>
    <col min="2323" max="2323" width="12.85546875" customWidth="1"/>
    <col min="2324" max="2324" width="18.5703125" customWidth="1"/>
    <col min="2326" max="2326" width="18.7109375" customWidth="1"/>
    <col min="2328" max="2328" width="16.85546875" bestFit="1" customWidth="1"/>
    <col min="2330" max="2330" width="13.28515625" bestFit="1" customWidth="1"/>
    <col min="2331" max="2331" width="15.28515625" customWidth="1"/>
    <col min="2332" max="2332" width="15.28515625" bestFit="1" customWidth="1"/>
    <col min="2333" max="2333" width="12.28515625" bestFit="1" customWidth="1"/>
    <col min="2566" max="2566" width="10.42578125" customWidth="1"/>
    <col min="2568" max="2568" width="37.85546875" customWidth="1"/>
    <col min="2569" max="2569" width="21.28515625" customWidth="1"/>
    <col min="2570" max="2570" width="17.5703125" customWidth="1"/>
    <col min="2572" max="2572" width="11.85546875" customWidth="1"/>
    <col min="2573" max="2573" width="11.140625" customWidth="1"/>
    <col min="2578" max="2578" width="24.85546875" customWidth="1"/>
    <col min="2579" max="2579" width="12.85546875" customWidth="1"/>
    <col min="2580" max="2580" width="18.5703125" customWidth="1"/>
    <col min="2582" max="2582" width="18.7109375" customWidth="1"/>
    <col min="2584" max="2584" width="16.85546875" bestFit="1" customWidth="1"/>
    <col min="2586" max="2586" width="13.28515625" bestFit="1" customWidth="1"/>
    <col min="2587" max="2587" width="15.28515625" customWidth="1"/>
    <col min="2588" max="2588" width="15.28515625" bestFit="1" customWidth="1"/>
    <col min="2589" max="2589" width="12.28515625" bestFit="1" customWidth="1"/>
    <col min="2822" max="2822" width="10.42578125" customWidth="1"/>
    <col min="2824" max="2824" width="37.85546875" customWidth="1"/>
    <col min="2825" max="2825" width="21.28515625" customWidth="1"/>
    <col min="2826" max="2826" width="17.5703125" customWidth="1"/>
    <col min="2828" max="2828" width="11.85546875" customWidth="1"/>
    <col min="2829" max="2829" width="11.140625" customWidth="1"/>
    <col min="2834" max="2834" width="24.85546875" customWidth="1"/>
    <col min="2835" max="2835" width="12.85546875" customWidth="1"/>
    <col min="2836" max="2836" width="18.5703125" customWidth="1"/>
    <col min="2838" max="2838" width="18.7109375" customWidth="1"/>
    <col min="2840" max="2840" width="16.85546875" bestFit="1" customWidth="1"/>
    <col min="2842" max="2842" width="13.28515625" bestFit="1" customWidth="1"/>
    <col min="2843" max="2843" width="15.28515625" customWidth="1"/>
    <col min="2844" max="2844" width="15.28515625" bestFit="1" customWidth="1"/>
    <col min="2845" max="2845" width="12.28515625" bestFit="1" customWidth="1"/>
    <col min="3078" max="3078" width="10.42578125" customWidth="1"/>
    <col min="3080" max="3080" width="37.85546875" customWidth="1"/>
    <col min="3081" max="3081" width="21.28515625" customWidth="1"/>
    <col min="3082" max="3082" width="17.5703125" customWidth="1"/>
    <col min="3084" max="3084" width="11.85546875" customWidth="1"/>
    <col min="3085" max="3085" width="11.140625" customWidth="1"/>
    <col min="3090" max="3090" width="24.85546875" customWidth="1"/>
    <col min="3091" max="3091" width="12.85546875" customWidth="1"/>
    <col min="3092" max="3092" width="18.5703125" customWidth="1"/>
    <col min="3094" max="3094" width="18.7109375" customWidth="1"/>
    <col min="3096" max="3096" width="16.85546875" bestFit="1" customWidth="1"/>
    <col min="3098" max="3098" width="13.28515625" bestFit="1" customWidth="1"/>
    <col min="3099" max="3099" width="15.28515625" customWidth="1"/>
    <col min="3100" max="3100" width="15.28515625" bestFit="1" customWidth="1"/>
    <col min="3101" max="3101" width="12.28515625" bestFit="1" customWidth="1"/>
    <col min="3334" max="3334" width="10.42578125" customWidth="1"/>
    <col min="3336" max="3336" width="37.85546875" customWidth="1"/>
    <col min="3337" max="3337" width="21.28515625" customWidth="1"/>
    <col min="3338" max="3338" width="17.5703125" customWidth="1"/>
    <col min="3340" max="3340" width="11.85546875" customWidth="1"/>
    <col min="3341" max="3341" width="11.140625" customWidth="1"/>
    <col min="3346" max="3346" width="24.85546875" customWidth="1"/>
    <col min="3347" max="3347" width="12.85546875" customWidth="1"/>
    <col min="3348" max="3348" width="18.5703125" customWidth="1"/>
    <col min="3350" max="3350" width="18.7109375" customWidth="1"/>
    <col min="3352" max="3352" width="16.85546875" bestFit="1" customWidth="1"/>
    <col min="3354" max="3354" width="13.28515625" bestFit="1" customWidth="1"/>
    <col min="3355" max="3355" width="15.28515625" customWidth="1"/>
    <col min="3356" max="3356" width="15.28515625" bestFit="1" customWidth="1"/>
    <col min="3357" max="3357" width="12.28515625" bestFit="1" customWidth="1"/>
    <col min="3590" max="3590" width="10.42578125" customWidth="1"/>
    <col min="3592" max="3592" width="37.85546875" customWidth="1"/>
    <col min="3593" max="3593" width="21.28515625" customWidth="1"/>
    <col min="3594" max="3594" width="17.5703125" customWidth="1"/>
    <col min="3596" max="3596" width="11.85546875" customWidth="1"/>
    <col min="3597" max="3597" width="11.140625" customWidth="1"/>
    <col min="3602" max="3602" width="24.85546875" customWidth="1"/>
    <col min="3603" max="3603" width="12.85546875" customWidth="1"/>
    <col min="3604" max="3604" width="18.5703125" customWidth="1"/>
    <col min="3606" max="3606" width="18.7109375" customWidth="1"/>
    <col min="3608" max="3608" width="16.85546875" bestFit="1" customWidth="1"/>
    <col min="3610" max="3610" width="13.28515625" bestFit="1" customWidth="1"/>
    <col min="3611" max="3611" width="15.28515625" customWidth="1"/>
    <col min="3612" max="3612" width="15.28515625" bestFit="1" customWidth="1"/>
    <col min="3613" max="3613" width="12.28515625" bestFit="1" customWidth="1"/>
    <col min="3846" max="3846" width="10.42578125" customWidth="1"/>
    <col min="3848" max="3848" width="37.85546875" customWidth="1"/>
    <col min="3849" max="3849" width="21.28515625" customWidth="1"/>
    <col min="3850" max="3850" width="17.5703125" customWidth="1"/>
    <col min="3852" max="3852" width="11.85546875" customWidth="1"/>
    <col min="3853" max="3853" width="11.140625" customWidth="1"/>
    <col min="3858" max="3858" width="24.85546875" customWidth="1"/>
    <col min="3859" max="3859" width="12.85546875" customWidth="1"/>
    <col min="3860" max="3860" width="18.5703125" customWidth="1"/>
    <col min="3862" max="3862" width="18.7109375" customWidth="1"/>
    <col min="3864" max="3864" width="16.85546875" bestFit="1" customWidth="1"/>
    <col min="3866" max="3866" width="13.28515625" bestFit="1" customWidth="1"/>
    <col min="3867" max="3867" width="15.28515625" customWidth="1"/>
    <col min="3868" max="3868" width="15.28515625" bestFit="1" customWidth="1"/>
    <col min="3869" max="3869" width="12.28515625" bestFit="1" customWidth="1"/>
    <col min="4102" max="4102" width="10.42578125" customWidth="1"/>
    <col min="4104" max="4104" width="37.85546875" customWidth="1"/>
    <col min="4105" max="4105" width="21.28515625" customWidth="1"/>
    <col min="4106" max="4106" width="17.5703125" customWidth="1"/>
    <col min="4108" max="4108" width="11.85546875" customWidth="1"/>
    <col min="4109" max="4109" width="11.140625" customWidth="1"/>
    <col min="4114" max="4114" width="24.85546875" customWidth="1"/>
    <col min="4115" max="4115" width="12.85546875" customWidth="1"/>
    <col min="4116" max="4116" width="18.5703125" customWidth="1"/>
    <col min="4118" max="4118" width="18.7109375" customWidth="1"/>
    <col min="4120" max="4120" width="16.85546875" bestFit="1" customWidth="1"/>
    <col min="4122" max="4122" width="13.28515625" bestFit="1" customWidth="1"/>
    <col min="4123" max="4123" width="15.28515625" customWidth="1"/>
    <col min="4124" max="4124" width="15.28515625" bestFit="1" customWidth="1"/>
    <col min="4125" max="4125" width="12.28515625" bestFit="1" customWidth="1"/>
    <col min="4358" max="4358" width="10.42578125" customWidth="1"/>
    <col min="4360" max="4360" width="37.85546875" customWidth="1"/>
    <col min="4361" max="4361" width="21.28515625" customWidth="1"/>
    <col min="4362" max="4362" width="17.5703125" customWidth="1"/>
    <col min="4364" max="4364" width="11.85546875" customWidth="1"/>
    <col min="4365" max="4365" width="11.140625" customWidth="1"/>
    <col min="4370" max="4370" width="24.85546875" customWidth="1"/>
    <col min="4371" max="4371" width="12.85546875" customWidth="1"/>
    <col min="4372" max="4372" width="18.5703125" customWidth="1"/>
    <col min="4374" max="4374" width="18.7109375" customWidth="1"/>
    <col min="4376" max="4376" width="16.85546875" bestFit="1" customWidth="1"/>
    <col min="4378" max="4378" width="13.28515625" bestFit="1" customWidth="1"/>
    <col min="4379" max="4379" width="15.28515625" customWidth="1"/>
    <col min="4380" max="4380" width="15.28515625" bestFit="1" customWidth="1"/>
    <col min="4381" max="4381" width="12.28515625" bestFit="1" customWidth="1"/>
    <col min="4614" max="4614" width="10.42578125" customWidth="1"/>
    <col min="4616" max="4616" width="37.85546875" customWidth="1"/>
    <col min="4617" max="4617" width="21.28515625" customWidth="1"/>
    <col min="4618" max="4618" width="17.5703125" customWidth="1"/>
    <col min="4620" max="4620" width="11.85546875" customWidth="1"/>
    <col min="4621" max="4621" width="11.140625" customWidth="1"/>
    <col min="4626" max="4626" width="24.85546875" customWidth="1"/>
    <col min="4627" max="4627" width="12.85546875" customWidth="1"/>
    <col min="4628" max="4628" width="18.5703125" customWidth="1"/>
    <col min="4630" max="4630" width="18.7109375" customWidth="1"/>
    <col min="4632" max="4632" width="16.85546875" bestFit="1" customWidth="1"/>
    <col min="4634" max="4634" width="13.28515625" bestFit="1" customWidth="1"/>
    <col min="4635" max="4635" width="15.28515625" customWidth="1"/>
    <col min="4636" max="4636" width="15.28515625" bestFit="1" customWidth="1"/>
    <col min="4637" max="4637" width="12.28515625" bestFit="1" customWidth="1"/>
    <col min="4870" max="4870" width="10.42578125" customWidth="1"/>
    <col min="4872" max="4872" width="37.85546875" customWidth="1"/>
    <col min="4873" max="4873" width="21.28515625" customWidth="1"/>
    <col min="4874" max="4874" width="17.5703125" customWidth="1"/>
    <col min="4876" max="4876" width="11.85546875" customWidth="1"/>
    <col min="4877" max="4877" width="11.140625" customWidth="1"/>
    <col min="4882" max="4882" width="24.85546875" customWidth="1"/>
    <col min="4883" max="4883" width="12.85546875" customWidth="1"/>
    <col min="4884" max="4884" width="18.5703125" customWidth="1"/>
    <col min="4886" max="4886" width="18.7109375" customWidth="1"/>
    <col min="4888" max="4888" width="16.85546875" bestFit="1" customWidth="1"/>
    <col min="4890" max="4890" width="13.28515625" bestFit="1" customWidth="1"/>
    <col min="4891" max="4891" width="15.28515625" customWidth="1"/>
    <col min="4892" max="4892" width="15.28515625" bestFit="1" customWidth="1"/>
    <col min="4893" max="4893" width="12.28515625" bestFit="1" customWidth="1"/>
    <col min="5126" max="5126" width="10.42578125" customWidth="1"/>
    <col min="5128" max="5128" width="37.85546875" customWidth="1"/>
    <col min="5129" max="5129" width="21.28515625" customWidth="1"/>
    <col min="5130" max="5130" width="17.5703125" customWidth="1"/>
    <col min="5132" max="5132" width="11.85546875" customWidth="1"/>
    <col min="5133" max="5133" width="11.140625" customWidth="1"/>
    <col min="5138" max="5138" width="24.85546875" customWidth="1"/>
    <col min="5139" max="5139" width="12.85546875" customWidth="1"/>
    <col min="5140" max="5140" width="18.5703125" customWidth="1"/>
    <col min="5142" max="5142" width="18.7109375" customWidth="1"/>
    <col min="5144" max="5144" width="16.85546875" bestFit="1" customWidth="1"/>
    <col min="5146" max="5146" width="13.28515625" bestFit="1" customWidth="1"/>
    <col min="5147" max="5147" width="15.28515625" customWidth="1"/>
    <col min="5148" max="5148" width="15.28515625" bestFit="1" customWidth="1"/>
    <col min="5149" max="5149" width="12.28515625" bestFit="1" customWidth="1"/>
    <col min="5382" max="5382" width="10.42578125" customWidth="1"/>
    <col min="5384" max="5384" width="37.85546875" customWidth="1"/>
    <col min="5385" max="5385" width="21.28515625" customWidth="1"/>
    <col min="5386" max="5386" width="17.5703125" customWidth="1"/>
    <col min="5388" max="5388" width="11.85546875" customWidth="1"/>
    <col min="5389" max="5389" width="11.140625" customWidth="1"/>
    <col min="5394" max="5394" width="24.85546875" customWidth="1"/>
    <col min="5395" max="5395" width="12.85546875" customWidth="1"/>
    <col min="5396" max="5396" width="18.5703125" customWidth="1"/>
    <col min="5398" max="5398" width="18.7109375" customWidth="1"/>
    <col min="5400" max="5400" width="16.85546875" bestFit="1" customWidth="1"/>
    <col min="5402" max="5402" width="13.28515625" bestFit="1" customWidth="1"/>
    <col min="5403" max="5403" width="15.28515625" customWidth="1"/>
    <col min="5404" max="5404" width="15.28515625" bestFit="1" customWidth="1"/>
    <col min="5405" max="5405" width="12.28515625" bestFit="1" customWidth="1"/>
    <col min="5638" max="5638" width="10.42578125" customWidth="1"/>
    <col min="5640" max="5640" width="37.85546875" customWidth="1"/>
    <col min="5641" max="5641" width="21.28515625" customWidth="1"/>
    <col min="5642" max="5642" width="17.5703125" customWidth="1"/>
    <col min="5644" max="5644" width="11.85546875" customWidth="1"/>
    <col min="5645" max="5645" width="11.140625" customWidth="1"/>
    <col min="5650" max="5650" width="24.85546875" customWidth="1"/>
    <col min="5651" max="5651" width="12.85546875" customWidth="1"/>
    <col min="5652" max="5652" width="18.5703125" customWidth="1"/>
    <col min="5654" max="5654" width="18.7109375" customWidth="1"/>
    <col min="5656" max="5656" width="16.85546875" bestFit="1" customWidth="1"/>
    <col min="5658" max="5658" width="13.28515625" bestFit="1" customWidth="1"/>
    <col min="5659" max="5659" width="15.28515625" customWidth="1"/>
    <col min="5660" max="5660" width="15.28515625" bestFit="1" customWidth="1"/>
    <col min="5661" max="5661" width="12.28515625" bestFit="1" customWidth="1"/>
    <col min="5894" max="5894" width="10.42578125" customWidth="1"/>
    <col min="5896" max="5896" width="37.85546875" customWidth="1"/>
    <col min="5897" max="5897" width="21.28515625" customWidth="1"/>
    <col min="5898" max="5898" width="17.5703125" customWidth="1"/>
    <col min="5900" max="5900" width="11.85546875" customWidth="1"/>
    <col min="5901" max="5901" width="11.140625" customWidth="1"/>
    <col min="5906" max="5906" width="24.85546875" customWidth="1"/>
    <col min="5907" max="5907" width="12.85546875" customWidth="1"/>
    <col min="5908" max="5908" width="18.5703125" customWidth="1"/>
    <col min="5910" max="5910" width="18.7109375" customWidth="1"/>
    <col min="5912" max="5912" width="16.85546875" bestFit="1" customWidth="1"/>
    <col min="5914" max="5914" width="13.28515625" bestFit="1" customWidth="1"/>
    <col min="5915" max="5915" width="15.28515625" customWidth="1"/>
    <col min="5916" max="5916" width="15.28515625" bestFit="1" customWidth="1"/>
    <col min="5917" max="5917" width="12.28515625" bestFit="1" customWidth="1"/>
    <col min="6150" max="6150" width="10.42578125" customWidth="1"/>
    <col min="6152" max="6152" width="37.85546875" customWidth="1"/>
    <col min="6153" max="6153" width="21.28515625" customWidth="1"/>
    <col min="6154" max="6154" width="17.5703125" customWidth="1"/>
    <col min="6156" max="6156" width="11.85546875" customWidth="1"/>
    <col min="6157" max="6157" width="11.140625" customWidth="1"/>
    <col min="6162" max="6162" width="24.85546875" customWidth="1"/>
    <col min="6163" max="6163" width="12.85546875" customWidth="1"/>
    <col min="6164" max="6164" width="18.5703125" customWidth="1"/>
    <col min="6166" max="6166" width="18.7109375" customWidth="1"/>
    <col min="6168" max="6168" width="16.85546875" bestFit="1" customWidth="1"/>
    <col min="6170" max="6170" width="13.28515625" bestFit="1" customWidth="1"/>
    <col min="6171" max="6171" width="15.28515625" customWidth="1"/>
    <col min="6172" max="6172" width="15.28515625" bestFit="1" customWidth="1"/>
    <col min="6173" max="6173" width="12.28515625" bestFit="1" customWidth="1"/>
    <col min="6406" max="6406" width="10.42578125" customWidth="1"/>
    <col min="6408" max="6408" width="37.85546875" customWidth="1"/>
    <col min="6409" max="6409" width="21.28515625" customWidth="1"/>
    <col min="6410" max="6410" width="17.5703125" customWidth="1"/>
    <col min="6412" max="6412" width="11.85546875" customWidth="1"/>
    <col min="6413" max="6413" width="11.140625" customWidth="1"/>
    <col min="6418" max="6418" width="24.85546875" customWidth="1"/>
    <col min="6419" max="6419" width="12.85546875" customWidth="1"/>
    <col min="6420" max="6420" width="18.5703125" customWidth="1"/>
    <col min="6422" max="6422" width="18.7109375" customWidth="1"/>
    <col min="6424" max="6424" width="16.85546875" bestFit="1" customWidth="1"/>
    <col min="6426" max="6426" width="13.28515625" bestFit="1" customWidth="1"/>
    <col min="6427" max="6427" width="15.28515625" customWidth="1"/>
    <col min="6428" max="6428" width="15.28515625" bestFit="1" customWidth="1"/>
    <col min="6429" max="6429" width="12.28515625" bestFit="1" customWidth="1"/>
    <col min="6662" max="6662" width="10.42578125" customWidth="1"/>
    <col min="6664" max="6664" width="37.85546875" customWidth="1"/>
    <col min="6665" max="6665" width="21.28515625" customWidth="1"/>
    <col min="6666" max="6666" width="17.5703125" customWidth="1"/>
    <col min="6668" max="6668" width="11.85546875" customWidth="1"/>
    <col min="6669" max="6669" width="11.140625" customWidth="1"/>
    <col min="6674" max="6674" width="24.85546875" customWidth="1"/>
    <col min="6675" max="6675" width="12.85546875" customWidth="1"/>
    <col min="6676" max="6676" width="18.5703125" customWidth="1"/>
    <col min="6678" max="6678" width="18.7109375" customWidth="1"/>
    <col min="6680" max="6680" width="16.85546875" bestFit="1" customWidth="1"/>
    <col min="6682" max="6682" width="13.28515625" bestFit="1" customWidth="1"/>
    <col min="6683" max="6683" width="15.28515625" customWidth="1"/>
    <col min="6684" max="6684" width="15.28515625" bestFit="1" customWidth="1"/>
    <col min="6685" max="6685" width="12.28515625" bestFit="1" customWidth="1"/>
    <col min="6918" max="6918" width="10.42578125" customWidth="1"/>
    <col min="6920" max="6920" width="37.85546875" customWidth="1"/>
    <col min="6921" max="6921" width="21.28515625" customWidth="1"/>
    <col min="6922" max="6922" width="17.5703125" customWidth="1"/>
    <col min="6924" max="6924" width="11.85546875" customWidth="1"/>
    <col min="6925" max="6925" width="11.140625" customWidth="1"/>
    <col min="6930" max="6930" width="24.85546875" customWidth="1"/>
    <col min="6931" max="6931" width="12.85546875" customWidth="1"/>
    <col min="6932" max="6932" width="18.5703125" customWidth="1"/>
    <col min="6934" max="6934" width="18.7109375" customWidth="1"/>
    <col min="6936" max="6936" width="16.85546875" bestFit="1" customWidth="1"/>
    <col min="6938" max="6938" width="13.28515625" bestFit="1" customWidth="1"/>
    <col min="6939" max="6939" width="15.28515625" customWidth="1"/>
    <col min="6940" max="6940" width="15.28515625" bestFit="1" customWidth="1"/>
    <col min="6941" max="6941" width="12.28515625" bestFit="1" customWidth="1"/>
    <col min="7174" max="7174" width="10.42578125" customWidth="1"/>
    <col min="7176" max="7176" width="37.85546875" customWidth="1"/>
    <col min="7177" max="7177" width="21.28515625" customWidth="1"/>
    <col min="7178" max="7178" width="17.5703125" customWidth="1"/>
    <col min="7180" max="7180" width="11.85546875" customWidth="1"/>
    <col min="7181" max="7181" width="11.140625" customWidth="1"/>
    <col min="7186" max="7186" width="24.85546875" customWidth="1"/>
    <col min="7187" max="7187" width="12.85546875" customWidth="1"/>
    <col min="7188" max="7188" width="18.5703125" customWidth="1"/>
    <col min="7190" max="7190" width="18.7109375" customWidth="1"/>
    <col min="7192" max="7192" width="16.85546875" bestFit="1" customWidth="1"/>
    <col min="7194" max="7194" width="13.28515625" bestFit="1" customWidth="1"/>
    <col min="7195" max="7195" width="15.28515625" customWidth="1"/>
    <col min="7196" max="7196" width="15.28515625" bestFit="1" customWidth="1"/>
    <col min="7197" max="7197" width="12.28515625" bestFit="1" customWidth="1"/>
    <col min="7430" max="7430" width="10.42578125" customWidth="1"/>
    <col min="7432" max="7432" width="37.85546875" customWidth="1"/>
    <col min="7433" max="7433" width="21.28515625" customWidth="1"/>
    <col min="7434" max="7434" width="17.5703125" customWidth="1"/>
    <col min="7436" max="7436" width="11.85546875" customWidth="1"/>
    <col min="7437" max="7437" width="11.140625" customWidth="1"/>
    <col min="7442" max="7442" width="24.85546875" customWidth="1"/>
    <col min="7443" max="7443" width="12.85546875" customWidth="1"/>
    <col min="7444" max="7444" width="18.5703125" customWidth="1"/>
    <col min="7446" max="7446" width="18.7109375" customWidth="1"/>
    <col min="7448" max="7448" width="16.85546875" bestFit="1" customWidth="1"/>
    <col min="7450" max="7450" width="13.28515625" bestFit="1" customWidth="1"/>
    <col min="7451" max="7451" width="15.28515625" customWidth="1"/>
    <col min="7452" max="7452" width="15.28515625" bestFit="1" customWidth="1"/>
    <col min="7453" max="7453" width="12.28515625" bestFit="1" customWidth="1"/>
    <col min="7686" max="7686" width="10.42578125" customWidth="1"/>
    <col min="7688" max="7688" width="37.85546875" customWidth="1"/>
    <col min="7689" max="7689" width="21.28515625" customWidth="1"/>
    <col min="7690" max="7690" width="17.5703125" customWidth="1"/>
    <col min="7692" max="7692" width="11.85546875" customWidth="1"/>
    <col min="7693" max="7693" width="11.140625" customWidth="1"/>
    <col min="7698" max="7698" width="24.85546875" customWidth="1"/>
    <col min="7699" max="7699" width="12.85546875" customWidth="1"/>
    <col min="7700" max="7700" width="18.5703125" customWidth="1"/>
    <col min="7702" max="7702" width="18.7109375" customWidth="1"/>
    <col min="7704" max="7704" width="16.85546875" bestFit="1" customWidth="1"/>
    <col min="7706" max="7706" width="13.28515625" bestFit="1" customWidth="1"/>
    <col min="7707" max="7707" width="15.28515625" customWidth="1"/>
    <col min="7708" max="7708" width="15.28515625" bestFit="1" customWidth="1"/>
    <col min="7709" max="7709" width="12.28515625" bestFit="1" customWidth="1"/>
    <col min="7942" max="7942" width="10.42578125" customWidth="1"/>
    <col min="7944" max="7944" width="37.85546875" customWidth="1"/>
    <col min="7945" max="7945" width="21.28515625" customWidth="1"/>
    <col min="7946" max="7946" width="17.5703125" customWidth="1"/>
    <col min="7948" max="7948" width="11.85546875" customWidth="1"/>
    <col min="7949" max="7949" width="11.140625" customWidth="1"/>
    <col min="7954" max="7954" width="24.85546875" customWidth="1"/>
    <col min="7955" max="7955" width="12.85546875" customWidth="1"/>
    <col min="7956" max="7956" width="18.5703125" customWidth="1"/>
    <col min="7958" max="7958" width="18.7109375" customWidth="1"/>
    <col min="7960" max="7960" width="16.85546875" bestFit="1" customWidth="1"/>
    <col min="7962" max="7962" width="13.28515625" bestFit="1" customWidth="1"/>
    <col min="7963" max="7963" width="15.28515625" customWidth="1"/>
    <col min="7964" max="7964" width="15.28515625" bestFit="1" customWidth="1"/>
    <col min="7965" max="7965" width="12.28515625" bestFit="1" customWidth="1"/>
    <col min="8198" max="8198" width="10.42578125" customWidth="1"/>
    <col min="8200" max="8200" width="37.85546875" customWidth="1"/>
    <col min="8201" max="8201" width="21.28515625" customWidth="1"/>
    <col min="8202" max="8202" width="17.5703125" customWidth="1"/>
    <col min="8204" max="8204" width="11.85546875" customWidth="1"/>
    <col min="8205" max="8205" width="11.140625" customWidth="1"/>
    <col min="8210" max="8210" width="24.85546875" customWidth="1"/>
    <col min="8211" max="8211" width="12.85546875" customWidth="1"/>
    <col min="8212" max="8212" width="18.5703125" customWidth="1"/>
    <col min="8214" max="8214" width="18.7109375" customWidth="1"/>
    <col min="8216" max="8216" width="16.85546875" bestFit="1" customWidth="1"/>
    <col min="8218" max="8218" width="13.28515625" bestFit="1" customWidth="1"/>
    <col min="8219" max="8219" width="15.28515625" customWidth="1"/>
    <col min="8220" max="8220" width="15.28515625" bestFit="1" customWidth="1"/>
    <col min="8221" max="8221" width="12.28515625" bestFit="1" customWidth="1"/>
    <col min="8454" max="8454" width="10.42578125" customWidth="1"/>
    <col min="8456" max="8456" width="37.85546875" customWidth="1"/>
    <col min="8457" max="8457" width="21.28515625" customWidth="1"/>
    <col min="8458" max="8458" width="17.5703125" customWidth="1"/>
    <col min="8460" max="8460" width="11.85546875" customWidth="1"/>
    <col min="8461" max="8461" width="11.140625" customWidth="1"/>
    <col min="8466" max="8466" width="24.85546875" customWidth="1"/>
    <col min="8467" max="8467" width="12.85546875" customWidth="1"/>
    <col min="8468" max="8468" width="18.5703125" customWidth="1"/>
    <col min="8470" max="8470" width="18.7109375" customWidth="1"/>
    <col min="8472" max="8472" width="16.85546875" bestFit="1" customWidth="1"/>
    <col min="8474" max="8474" width="13.28515625" bestFit="1" customWidth="1"/>
    <col min="8475" max="8475" width="15.28515625" customWidth="1"/>
    <col min="8476" max="8476" width="15.28515625" bestFit="1" customWidth="1"/>
    <col min="8477" max="8477" width="12.28515625" bestFit="1" customWidth="1"/>
    <col min="8710" max="8710" width="10.42578125" customWidth="1"/>
    <col min="8712" max="8712" width="37.85546875" customWidth="1"/>
    <col min="8713" max="8713" width="21.28515625" customWidth="1"/>
    <col min="8714" max="8714" width="17.5703125" customWidth="1"/>
    <col min="8716" max="8716" width="11.85546875" customWidth="1"/>
    <col min="8717" max="8717" width="11.140625" customWidth="1"/>
    <col min="8722" max="8722" width="24.85546875" customWidth="1"/>
    <col min="8723" max="8723" width="12.85546875" customWidth="1"/>
    <col min="8724" max="8724" width="18.5703125" customWidth="1"/>
    <col min="8726" max="8726" width="18.7109375" customWidth="1"/>
    <col min="8728" max="8728" width="16.85546875" bestFit="1" customWidth="1"/>
    <col min="8730" max="8730" width="13.28515625" bestFit="1" customWidth="1"/>
    <col min="8731" max="8731" width="15.28515625" customWidth="1"/>
    <col min="8732" max="8732" width="15.28515625" bestFit="1" customWidth="1"/>
    <col min="8733" max="8733" width="12.28515625" bestFit="1" customWidth="1"/>
    <col min="8966" max="8966" width="10.42578125" customWidth="1"/>
    <col min="8968" max="8968" width="37.85546875" customWidth="1"/>
    <col min="8969" max="8969" width="21.28515625" customWidth="1"/>
    <col min="8970" max="8970" width="17.5703125" customWidth="1"/>
    <col min="8972" max="8972" width="11.85546875" customWidth="1"/>
    <col min="8973" max="8973" width="11.140625" customWidth="1"/>
    <col min="8978" max="8978" width="24.85546875" customWidth="1"/>
    <col min="8979" max="8979" width="12.85546875" customWidth="1"/>
    <col min="8980" max="8980" width="18.5703125" customWidth="1"/>
    <col min="8982" max="8982" width="18.7109375" customWidth="1"/>
    <col min="8984" max="8984" width="16.85546875" bestFit="1" customWidth="1"/>
    <col min="8986" max="8986" width="13.28515625" bestFit="1" customWidth="1"/>
    <col min="8987" max="8987" width="15.28515625" customWidth="1"/>
    <col min="8988" max="8988" width="15.28515625" bestFit="1" customWidth="1"/>
    <col min="8989" max="8989" width="12.28515625" bestFit="1" customWidth="1"/>
    <col min="9222" max="9222" width="10.42578125" customWidth="1"/>
    <col min="9224" max="9224" width="37.85546875" customWidth="1"/>
    <col min="9225" max="9225" width="21.28515625" customWidth="1"/>
    <col min="9226" max="9226" width="17.5703125" customWidth="1"/>
    <col min="9228" max="9228" width="11.85546875" customWidth="1"/>
    <col min="9229" max="9229" width="11.140625" customWidth="1"/>
    <col min="9234" max="9234" width="24.85546875" customWidth="1"/>
    <col min="9235" max="9235" width="12.85546875" customWidth="1"/>
    <col min="9236" max="9236" width="18.5703125" customWidth="1"/>
    <col min="9238" max="9238" width="18.7109375" customWidth="1"/>
    <col min="9240" max="9240" width="16.85546875" bestFit="1" customWidth="1"/>
    <col min="9242" max="9242" width="13.28515625" bestFit="1" customWidth="1"/>
    <col min="9243" max="9243" width="15.28515625" customWidth="1"/>
    <col min="9244" max="9244" width="15.28515625" bestFit="1" customWidth="1"/>
    <col min="9245" max="9245" width="12.28515625" bestFit="1" customWidth="1"/>
    <col min="9478" max="9478" width="10.42578125" customWidth="1"/>
    <col min="9480" max="9480" width="37.85546875" customWidth="1"/>
    <col min="9481" max="9481" width="21.28515625" customWidth="1"/>
    <col min="9482" max="9482" width="17.5703125" customWidth="1"/>
    <col min="9484" max="9484" width="11.85546875" customWidth="1"/>
    <col min="9485" max="9485" width="11.140625" customWidth="1"/>
    <col min="9490" max="9490" width="24.85546875" customWidth="1"/>
    <col min="9491" max="9491" width="12.85546875" customWidth="1"/>
    <col min="9492" max="9492" width="18.5703125" customWidth="1"/>
    <col min="9494" max="9494" width="18.7109375" customWidth="1"/>
    <col min="9496" max="9496" width="16.85546875" bestFit="1" customWidth="1"/>
    <col min="9498" max="9498" width="13.28515625" bestFit="1" customWidth="1"/>
    <col min="9499" max="9499" width="15.28515625" customWidth="1"/>
    <col min="9500" max="9500" width="15.28515625" bestFit="1" customWidth="1"/>
    <col min="9501" max="9501" width="12.28515625" bestFit="1" customWidth="1"/>
    <col min="9734" max="9734" width="10.42578125" customWidth="1"/>
    <col min="9736" max="9736" width="37.85546875" customWidth="1"/>
    <col min="9737" max="9737" width="21.28515625" customWidth="1"/>
    <col min="9738" max="9738" width="17.5703125" customWidth="1"/>
    <col min="9740" max="9740" width="11.85546875" customWidth="1"/>
    <col min="9741" max="9741" width="11.140625" customWidth="1"/>
    <col min="9746" max="9746" width="24.85546875" customWidth="1"/>
    <col min="9747" max="9747" width="12.85546875" customWidth="1"/>
    <col min="9748" max="9748" width="18.5703125" customWidth="1"/>
    <col min="9750" max="9750" width="18.7109375" customWidth="1"/>
    <col min="9752" max="9752" width="16.85546875" bestFit="1" customWidth="1"/>
    <col min="9754" max="9754" width="13.28515625" bestFit="1" customWidth="1"/>
    <col min="9755" max="9755" width="15.28515625" customWidth="1"/>
    <col min="9756" max="9756" width="15.28515625" bestFit="1" customWidth="1"/>
    <col min="9757" max="9757" width="12.28515625" bestFit="1" customWidth="1"/>
    <col min="9990" max="9990" width="10.42578125" customWidth="1"/>
    <col min="9992" max="9992" width="37.85546875" customWidth="1"/>
    <col min="9993" max="9993" width="21.28515625" customWidth="1"/>
    <col min="9994" max="9994" width="17.5703125" customWidth="1"/>
    <col min="9996" max="9996" width="11.85546875" customWidth="1"/>
    <col min="9997" max="9997" width="11.140625" customWidth="1"/>
    <col min="10002" max="10002" width="24.85546875" customWidth="1"/>
    <col min="10003" max="10003" width="12.85546875" customWidth="1"/>
    <col min="10004" max="10004" width="18.5703125" customWidth="1"/>
    <col min="10006" max="10006" width="18.7109375" customWidth="1"/>
    <col min="10008" max="10008" width="16.85546875" bestFit="1" customWidth="1"/>
    <col min="10010" max="10010" width="13.28515625" bestFit="1" customWidth="1"/>
    <col min="10011" max="10011" width="15.28515625" customWidth="1"/>
    <col min="10012" max="10012" width="15.28515625" bestFit="1" customWidth="1"/>
    <col min="10013" max="10013" width="12.28515625" bestFit="1" customWidth="1"/>
    <col min="10246" max="10246" width="10.42578125" customWidth="1"/>
    <col min="10248" max="10248" width="37.85546875" customWidth="1"/>
    <col min="10249" max="10249" width="21.28515625" customWidth="1"/>
    <col min="10250" max="10250" width="17.5703125" customWidth="1"/>
    <col min="10252" max="10252" width="11.85546875" customWidth="1"/>
    <col min="10253" max="10253" width="11.140625" customWidth="1"/>
    <col min="10258" max="10258" width="24.85546875" customWidth="1"/>
    <col min="10259" max="10259" width="12.85546875" customWidth="1"/>
    <col min="10260" max="10260" width="18.5703125" customWidth="1"/>
    <col min="10262" max="10262" width="18.7109375" customWidth="1"/>
    <col min="10264" max="10264" width="16.85546875" bestFit="1" customWidth="1"/>
    <col min="10266" max="10266" width="13.28515625" bestFit="1" customWidth="1"/>
    <col min="10267" max="10267" width="15.28515625" customWidth="1"/>
    <col min="10268" max="10268" width="15.28515625" bestFit="1" customWidth="1"/>
    <col min="10269" max="10269" width="12.28515625" bestFit="1" customWidth="1"/>
    <col min="10502" max="10502" width="10.42578125" customWidth="1"/>
    <col min="10504" max="10504" width="37.85546875" customWidth="1"/>
    <col min="10505" max="10505" width="21.28515625" customWidth="1"/>
    <col min="10506" max="10506" width="17.5703125" customWidth="1"/>
    <col min="10508" max="10508" width="11.85546875" customWidth="1"/>
    <col min="10509" max="10509" width="11.140625" customWidth="1"/>
    <col min="10514" max="10514" width="24.85546875" customWidth="1"/>
    <col min="10515" max="10515" width="12.85546875" customWidth="1"/>
    <col min="10516" max="10516" width="18.5703125" customWidth="1"/>
    <col min="10518" max="10518" width="18.7109375" customWidth="1"/>
    <col min="10520" max="10520" width="16.85546875" bestFit="1" customWidth="1"/>
    <col min="10522" max="10522" width="13.28515625" bestFit="1" customWidth="1"/>
    <col min="10523" max="10523" width="15.28515625" customWidth="1"/>
    <col min="10524" max="10524" width="15.28515625" bestFit="1" customWidth="1"/>
    <col min="10525" max="10525" width="12.28515625" bestFit="1" customWidth="1"/>
    <col min="10758" max="10758" width="10.42578125" customWidth="1"/>
    <col min="10760" max="10760" width="37.85546875" customWidth="1"/>
    <col min="10761" max="10761" width="21.28515625" customWidth="1"/>
    <col min="10762" max="10762" width="17.5703125" customWidth="1"/>
    <col min="10764" max="10764" width="11.85546875" customWidth="1"/>
    <col min="10765" max="10765" width="11.140625" customWidth="1"/>
    <col min="10770" max="10770" width="24.85546875" customWidth="1"/>
    <col min="10771" max="10771" width="12.85546875" customWidth="1"/>
    <col min="10772" max="10772" width="18.5703125" customWidth="1"/>
    <col min="10774" max="10774" width="18.7109375" customWidth="1"/>
    <col min="10776" max="10776" width="16.85546875" bestFit="1" customWidth="1"/>
    <col min="10778" max="10778" width="13.28515625" bestFit="1" customWidth="1"/>
    <col min="10779" max="10779" width="15.28515625" customWidth="1"/>
    <col min="10780" max="10780" width="15.28515625" bestFit="1" customWidth="1"/>
    <col min="10781" max="10781" width="12.28515625" bestFit="1" customWidth="1"/>
    <col min="11014" max="11014" width="10.42578125" customWidth="1"/>
    <col min="11016" max="11016" width="37.85546875" customWidth="1"/>
    <col min="11017" max="11017" width="21.28515625" customWidth="1"/>
    <col min="11018" max="11018" width="17.5703125" customWidth="1"/>
    <col min="11020" max="11020" width="11.85546875" customWidth="1"/>
    <col min="11021" max="11021" width="11.140625" customWidth="1"/>
    <col min="11026" max="11026" width="24.85546875" customWidth="1"/>
    <col min="11027" max="11027" width="12.85546875" customWidth="1"/>
    <col min="11028" max="11028" width="18.5703125" customWidth="1"/>
    <col min="11030" max="11030" width="18.7109375" customWidth="1"/>
    <col min="11032" max="11032" width="16.85546875" bestFit="1" customWidth="1"/>
    <col min="11034" max="11034" width="13.28515625" bestFit="1" customWidth="1"/>
    <col min="11035" max="11035" width="15.28515625" customWidth="1"/>
    <col min="11036" max="11036" width="15.28515625" bestFit="1" customWidth="1"/>
    <col min="11037" max="11037" width="12.28515625" bestFit="1" customWidth="1"/>
    <col min="11270" max="11270" width="10.42578125" customWidth="1"/>
    <col min="11272" max="11272" width="37.85546875" customWidth="1"/>
    <col min="11273" max="11273" width="21.28515625" customWidth="1"/>
    <col min="11274" max="11274" width="17.5703125" customWidth="1"/>
    <col min="11276" max="11276" width="11.85546875" customWidth="1"/>
    <col min="11277" max="11277" width="11.140625" customWidth="1"/>
    <col min="11282" max="11282" width="24.85546875" customWidth="1"/>
    <col min="11283" max="11283" width="12.85546875" customWidth="1"/>
    <col min="11284" max="11284" width="18.5703125" customWidth="1"/>
    <col min="11286" max="11286" width="18.7109375" customWidth="1"/>
    <col min="11288" max="11288" width="16.85546875" bestFit="1" customWidth="1"/>
    <col min="11290" max="11290" width="13.28515625" bestFit="1" customWidth="1"/>
    <col min="11291" max="11291" width="15.28515625" customWidth="1"/>
    <col min="11292" max="11292" width="15.28515625" bestFit="1" customWidth="1"/>
    <col min="11293" max="11293" width="12.28515625" bestFit="1" customWidth="1"/>
    <col min="11526" max="11526" width="10.42578125" customWidth="1"/>
    <col min="11528" max="11528" width="37.85546875" customWidth="1"/>
    <col min="11529" max="11529" width="21.28515625" customWidth="1"/>
    <col min="11530" max="11530" width="17.5703125" customWidth="1"/>
    <col min="11532" max="11532" width="11.85546875" customWidth="1"/>
    <col min="11533" max="11533" width="11.140625" customWidth="1"/>
    <col min="11538" max="11538" width="24.85546875" customWidth="1"/>
    <col min="11539" max="11539" width="12.85546875" customWidth="1"/>
    <col min="11540" max="11540" width="18.5703125" customWidth="1"/>
    <col min="11542" max="11542" width="18.7109375" customWidth="1"/>
    <col min="11544" max="11544" width="16.85546875" bestFit="1" customWidth="1"/>
    <col min="11546" max="11546" width="13.28515625" bestFit="1" customWidth="1"/>
    <col min="11547" max="11547" width="15.28515625" customWidth="1"/>
    <col min="11548" max="11548" width="15.28515625" bestFit="1" customWidth="1"/>
    <col min="11549" max="11549" width="12.28515625" bestFit="1" customWidth="1"/>
    <col min="11782" max="11782" width="10.42578125" customWidth="1"/>
    <col min="11784" max="11784" width="37.85546875" customWidth="1"/>
    <col min="11785" max="11785" width="21.28515625" customWidth="1"/>
    <col min="11786" max="11786" width="17.5703125" customWidth="1"/>
    <col min="11788" max="11788" width="11.85546875" customWidth="1"/>
    <col min="11789" max="11789" width="11.140625" customWidth="1"/>
    <col min="11794" max="11794" width="24.85546875" customWidth="1"/>
    <col min="11795" max="11795" width="12.85546875" customWidth="1"/>
    <col min="11796" max="11796" width="18.5703125" customWidth="1"/>
    <col min="11798" max="11798" width="18.7109375" customWidth="1"/>
    <col min="11800" max="11800" width="16.85546875" bestFit="1" customWidth="1"/>
    <col min="11802" max="11802" width="13.28515625" bestFit="1" customWidth="1"/>
    <col min="11803" max="11803" width="15.28515625" customWidth="1"/>
    <col min="11804" max="11804" width="15.28515625" bestFit="1" customWidth="1"/>
    <col min="11805" max="11805" width="12.28515625" bestFit="1" customWidth="1"/>
    <col min="12038" max="12038" width="10.42578125" customWidth="1"/>
    <col min="12040" max="12040" width="37.85546875" customWidth="1"/>
    <col min="12041" max="12041" width="21.28515625" customWidth="1"/>
    <col min="12042" max="12042" width="17.5703125" customWidth="1"/>
    <col min="12044" max="12044" width="11.85546875" customWidth="1"/>
    <col min="12045" max="12045" width="11.140625" customWidth="1"/>
    <col min="12050" max="12050" width="24.85546875" customWidth="1"/>
    <col min="12051" max="12051" width="12.85546875" customWidth="1"/>
    <col min="12052" max="12052" width="18.5703125" customWidth="1"/>
    <col min="12054" max="12054" width="18.7109375" customWidth="1"/>
    <col min="12056" max="12056" width="16.85546875" bestFit="1" customWidth="1"/>
    <col min="12058" max="12058" width="13.28515625" bestFit="1" customWidth="1"/>
    <col min="12059" max="12059" width="15.28515625" customWidth="1"/>
    <col min="12060" max="12060" width="15.28515625" bestFit="1" customWidth="1"/>
    <col min="12061" max="12061" width="12.28515625" bestFit="1" customWidth="1"/>
    <col min="12294" max="12294" width="10.42578125" customWidth="1"/>
    <col min="12296" max="12296" width="37.85546875" customWidth="1"/>
    <col min="12297" max="12297" width="21.28515625" customWidth="1"/>
    <col min="12298" max="12298" width="17.5703125" customWidth="1"/>
    <col min="12300" max="12300" width="11.85546875" customWidth="1"/>
    <col min="12301" max="12301" width="11.140625" customWidth="1"/>
    <col min="12306" max="12306" width="24.85546875" customWidth="1"/>
    <col min="12307" max="12307" width="12.85546875" customWidth="1"/>
    <col min="12308" max="12308" width="18.5703125" customWidth="1"/>
    <col min="12310" max="12310" width="18.7109375" customWidth="1"/>
    <col min="12312" max="12312" width="16.85546875" bestFit="1" customWidth="1"/>
    <col min="12314" max="12314" width="13.28515625" bestFit="1" customWidth="1"/>
    <col min="12315" max="12315" width="15.28515625" customWidth="1"/>
    <col min="12316" max="12316" width="15.28515625" bestFit="1" customWidth="1"/>
    <col min="12317" max="12317" width="12.28515625" bestFit="1" customWidth="1"/>
    <col min="12550" max="12550" width="10.42578125" customWidth="1"/>
    <col min="12552" max="12552" width="37.85546875" customWidth="1"/>
    <col min="12553" max="12553" width="21.28515625" customWidth="1"/>
    <col min="12554" max="12554" width="17.5703125" customWidth="1"/>
    <col min="12556" max="12556" width="11.85546875" customWidth="1"/>
    <col min="12557" max="12557" width="11.140625" customWidth="1"/>
    <col min="12562" max="12562" width="24.85546875" customWidth="1"/>
    <col min="12563" max="12563" width="12.85546875" customWidth="1"/>
    <col min="12564" max="12564" width="18.5703125" customWidth="1"/>
    <col min="12566" max="12566" width="18.7109375" customWidth="1"/>
    <col min="12568" max="12568" width="16.85546875" bestFit="1" customWidth="1"/>
    <col min="12570" max="12570" width="13.28515625" bestFit="1" customWidth="1"/>
    <col min="12571" max="12571" width="15.28515625" customWidth="1"/>
    <col min="12572" max="12572" width="15.28515625" bestFit="1" customWidth="1"/>
    <col min="12573" max="12573" width="12.28515625" bestFit="1" customWidth="1"/>
    <col min="12806" max="12806" width="10.42578125" customWidth="1"/>
    <col min="12808" max="12808" width="37.85546875" customWidth="1"/>
    <col min="12809" max="12809" width="21.28515625" customWidth="1"/>
    <col min="12810" max="12810" width="17.5703125" customWidth="1"/>
    <col min="12812" max="12812" width="11.85546875" customWidth="1"/>
    <col min="12813" max="12813" width="11.140625" customWidth="1"/>
    <col min="12818" max="12818" width="24.85546875" customWidth="1"/>
    <col min="12819" max="12819" width="12.85546875" customWidth="1"/>
    <col min="12820" max="12820" width="18.5703125" customWidth="1"/>
    <col min="12822" max="12822" width="18.7109375" customWidth="1"/>
    <col min="12824" max="12824" width="16.85546875" bestFit="1" customWidth="1"/>
    <col min="12826" max="12826" width="13.28515625" bestFit="1" customWidth="1"/>
    <col min="12827" max="12827" width="15.28515625" customWidth="1"/>
    <col min="12828" max="12828" width="15.28515625" bestFit="1" customWidth="1"/>
    <col min="12829" max="12829" width="12.28515625" bestFit="1" customWidth="1"/>
    <col min="13062" max="13062" width="10.42578125" customWidth="1"/>
    <col min="13064" max="13064" width="37.85546875" customWidth="1"/>
    <col min="13065" max="13065" width="21.28515625" customWidth="1"/>
    <col min="13066" max="13066" width="17.5703125" customWidth="1"/>
    <col min="13068" max="13068" width="11.85546875" customWidth="1"/>
    <col min="13069" max="13069" width="11.140625" customWidth="1"/>
    <col min="13074" max="13074" width="24.85546875" customWidth="1"/>
    <col min="13075" max="13075" width="12.85546875" customWidth="1"/>
    <col min="13076" max="13076" width="18.5703125" customWidth="1"/>
    <col min="13078" max="13078" width="18.7109375" customWidth="1"/>
    <col min="13080" max="13080" width="16.85546875" bestFit="1" customWidth="1"/>
    <col min="13082" max="13082" width="13.28515625" bestFit="1" customWidth="1"/>
    <col min="13083" max="13083" width="15.28515625" customWidth="1"/>
    <col min="13084" max="13084" width="15.28515625" bestFit="1" customWidth="1"/>
    <col min="13085" max="13085" width="12.28515625" bestFit="1" customWidth="1"/>
    <col min="13318" max="13318" width="10.42578125" customWidth="1"/>
    <col min="13320" max="13320" width="37.85546875" customWidth="1"/>
    <col min="13321" max="13321" width="21.28515625" customWidth="1"/>
    <col min="13322" max="13322" width="17.5703125" customWidth="1"/>
    <col min="13324" max="13324" width="11.85546875" customWidth="1"/>
    <col min="13325" max="13325" width="11.140625" customWidth="1"/>
    <col min="13330" max="13330" width="24.85546875" customWidth="1"/>
    <col min="13331" max="13331" width="12.85546875" customWidth="1"/>
    <col min="13332" max="13332" width="18.5703125" customWidth="1"/>
    <col min="13334" max="13334" width="18.7109375" customWidth="1"/>
    <col min="13336" max="13336" width="16.85546875" bestFit="1" customWidth="1"/>
    <col min="13338" max="13338" width="13.28515625" bestFit="1" customWidth="1"/>
    <col min="13339" max="13339" width="15.28515625" customWidth="1"/>
    <col min="13340" max="13340" width="15.28515625" bestFit="1" customWidth="1"/>
    <col min="13341" max="13341" width="12.28515625" bestFit="1" customWidth="1"/>
    <col min="13574" max="13574" width="10.42578125" customWidth="1"/>
    <col min="13576" max="13576" width="37.85546875" customWidth="1"/>
    <col min="13577" max="13577" width="21.28515625" customWidth="1"/>
    <col min="13578" max="13578" width="17.5703125" customWidth="1"/>
    <col min="13580" max="13580" width="11.85546875" customWidth="1"/>
    <col min="13581" max="13581" width="11.140625" customWidth="1"/>
    <col min="13586" max="13586" width="24.85546875" customWidth="1"/>
    <col min="13587" max="13587" width="12.85546875" customWidth="1"/>
    <col min="13588" max="13588" width="18.5703125" customWidth="1"/>
    <col min="13590" max="13590" width="18.7109375" customWidth="1"/>
    <col min="13592" max="13592" width="16.85546875" bestFit="1" customWidth="1"/>
    <col min="13594" max="13594" width="13.28515625" bestFit="1" customWidth="1"/>
    <col min="13595" max="13595" width="15.28515625" customWidth="1"/>
    <col min="13596" max="13596" width="15.28515625" bestFit="1" customWidth="1"/>
    <col min="13597" max="13597" width="12.28515625" bestFit="1" customWidth="1"/>
    <col min="13830" max="13830" width="10.42578125" customWidth="1"/>
    <col min="13832" max="13832" width="37.85546875" customWidth="1"/>
    <col min="13833" max="13833" width="21.28515625" customWidth="1"/>
    <col min="13834" max="13834" width="17.5703125" customWidth="1"/>
    <col min="13836" max="13836" width="11.85546875" customWidth="1"/>
    <col min="13837" max="13837" width="11.140625" customWidth="1"/>
    <col min="13842" max="13842" width="24.85546875" customWidth="1"/>
    <col min="13843" max="13843" width="12.85546875" customWidth="1"/>
    <col min="13844" max="13844" width="18.5703125" customWidth="1"/>
    <col min="13846" max="13846" width="18.7109375" customWidth="1"/>
    <col min="13848" max="13848" width="16.85546875" bestFit="1" customWidth="1"/>
    <col min="13850" max="13850" width="13.28515625" bestFit="1" customWidth="1"/>
    <col min="13851" max="13851" width="15.28515625" customWidth="1"/>
    <col min="13852" max="13852" width="15.28515625" bestFit="1" customWidth="1"/>
    <col min="13853" max="13853" width="12.28515625" bestFit="1" customWidth="1"/>
    <col min="14086" max="14086" width="10.42578125" customWidth="1"/>
    <col min="14088" max="14088" width="37.85546875" customWidth="1"/>
    <col min="14089" max="14089" width="21.28515625" customWidth="1"/>
    <col min="14090" max="14090" width="17.5703125" customWidth="1"/>
    <col min="14092" max="14092" width="11.85546875" customWidth="1"/>
    <col min="14093" max="14093" width="11.140625" customWidth="1"/>
    <col min="14098" max="14098" width="24.85546875" customWidth="1"/>
    <col min="14099" max="14099" width="12.85546875" customWidth="1"/>
    <col min="14100" max="14100" width="18.5703125" customWidth="1"/>
    <col min="14102" max="14102" width="18.7109375" customWidth="1"/>
    <col min="14104" max="14104" width="16.85546875" bestFit="1" customWidth="1"/>
    <col min="14106" max="14106" width="13.28515625" bestFit="1" customWidth="1"/>
    <col min="14107" max="14107" width="15.28515625" customWidth="1"/>
    <col min="14108" max="14108" width="15.28515625" bestFit="1" customWidth="1"/>
    <col min="14109" max="14109" width="12.28515625" bestFit="1" customWidth="1"/>
    <col min="14342" max="14342" width="10.42578125" customWidth="1"/>
    <col min="14344" max="14344" width="37.85546875" customWidth="1"/>
    <col min="14345" max="14345" width="21.28515625" customWidth="1"/>
    <col min="14346" max="14346" width="17.5703125" customWidth="1"/>
    <col min="14348" max="14348" width="11.85546875" customWidth="1"/>
    <col min="14349" max="14349" width="11.140625" customWidth="1"/>
    <col min="14354" max="14354" width="24.85546875" customWidth="1"/>
    <col min="14355" max="14355" width="12.85546875" customWidth="1"/>
    <col min="14356" max="14356" width="18.5703125" customWidth="1"/>
    <col min="14358" max="14358" width="18.7109375" customWidth="1"/>
    <col min="14360" max="14360" width="16.85546875" bestFit="1" customWidth="1"/>
    <col min="14362" max="14362" width="13.28515625" bestFit="1" customWidth="1"/>
    <col min="14363" max="14363" width="15.28515625" customWidth="1"/>
    <col min="14364" max="14364" width="15.28515625" bestFit="1" customWidth="1"/>
    <col min="14365" max="14365" width="12.28515625" bestFit="1" customWidth="1"/>
    <col min="14598" max="14598" width="10.42578125" customWidth="1"/>
    <col min="14600" max="14600" width="37.85546875" customWidth="1"/>
    <col min="14601" max="14601" width="21.28515625" customWidth="1"/>
    <col min="14602" max="14602" width="17.5703125" customWidth="1"/>
    <col min="14604" max="14604" width="11.85546875" customWidth="1"/>
    <col min="14605" max="14605" width="11.140625" customWidth="1"/>
    <col min="14610" max="14610" width="24.85546875" customWidth="1"/>
    <col min="14611" max="14611" width="12.85546875" customWidth="1"/>
    <col min="14612" max="14612" width="18.5703125" customWidth="1"/>
    <col min="14614" max="14614" width="18.7109375" customWidth="1"/>
    <col min="14616" max="14616" width="16.85546875" bestFit="1" customWidth="1"/>
    <col min="14618" max="14618" width="13.28515625" bestFit="1" customWidth="1"/>
    <col min="14619" max="14619" width="15.28515625" customWidth="1"/>
    <col min="14620" max="14620" width="15.28515625" bestFit="1" customWidth="1"/>
    <col min="14621" max="14621" width="12.28515625" bestFit="1" customWidth="1"/>
    <col min="14854" max="14854" width="10.42578125" customWidth="1"/>
    <col min="14856" max="14856" width="37.85546875" customWidth="1"/>
    <col min="14857" max="14857" width="21.28515625" customWidth="1"/>
    <col min="14858" max="14858" width="17.5703125" customWidth="1"/>
    <col min="14860" max="14860" width="11.85546875" customWidth="1"/>
    <col min="14861" max="14861" width="11.140625" customWidth="1"/>
    <col min="14866" max="14866" width="24.85546875" customWidth="1"/>
    <col min="14867" max="14867" width="12.85546875" customWidth="1"/>
    <col min="14868" max="14868" width="18.5703125" customWidth="1"/>
    <col min="14870" max="14870" width="18.7109375" customWidth="1"/>
    <col min="14872" max="14872" width="16.85546875" bestFit="1" customWidth="1"/>
    <col min="14874" max="14874" width="13.28515625" bestFit="1" customWidth="1"/>
    <col min="14875" max="14875" width="15.28515625" customWidth="1"/>
    <col min="14876" max="14876" width="15.28515625" bestFit="1" customWidth="1"/>
    <col min="14877" max="14877" width="12.28515625" bestFit="1" customWidth="1"/>
    <col min="15110" max="15110" width="10.42578125" customWidth="1"/>
    <col min="15112" max="15112" width="37.85546875" customWidth="1"/>
    <col min="15113" max="15113" width="21.28515625" customWidth="1"/>
    <col min="15114" max="15114" width="17.5703125" customWidth="1"/>
    <col min="15116" max="15116" width="11.85546875" customWidth="1"/>
    <col min="15117" max="15117" width="11.140625" customWidth="1"/>
    <col min="15122" max="15122" width="24.85546875" customWidth="1"/>
    <col min="15123" max="15123" width="12.85546875" customWidth="1"/>
    <col min="15124" max="15124" width="18.5703125" customWidth="1"/>
    <col min="15126" max="15126" width="18.7109375" customWidth="1"/>
    <col min="15128" max="15128" width="16.85546875" bestFit="1" customWidth="1"/>
    <col min="15130" max="15130" width="13.28515625" bestFit="1" customWidth="1"/>
    <col min="15131" max="15131" width="15.28515625" customWidth="1"/>
    <col min="15132" max="15132" width="15.28515625" bestFit="1" customWidth="1"/>
    <col min="15133" max="15133" width="12.28515625" bestFit="1" customWidth="1"/>
    <col min="15366" max="15366" width="10.42578125" customWidth="1"/>
    <col min="15368" max="15368" width="37.85546875" customWidth="1"/>
    <col min="15369" max="15369" width="21.28515625" customWidth="1"/>
    <col min="15370" max="15370" width="17.5703125" customWidth="1"/>
    <col min="15372" max="15372" width="11.85546875" customWidth="1"/>
    <col min="15373" max="15373" width="11.140625" customWidth="1"/>
    <col min="15378" max="15378" width="24.85546875" customWidth="1"/>
    <col min="15379" max="15379" width="12.85546875" customWidth="1"/>
    <col min="15380" max="15380" width="18.5703125" customWidth="1"/>
    <col min="15382" max="15382" width="18.7109375" customWidth="1"/>
    <col min="15384" max="15384" width="16.85546875" bestFit="1" customWidth="1"/>
    <col min="15386" max="15386" width="13.28515625" bestFit="1" customWidth="1"/>
    <col min="15387" max="15387" width="15.28515625" customWidth="1"/>
    <col min="15388" max="15388" width="15.28515625" bestFit="1" customWidth="1"/>
    <col min="15389" max="15389" width="12.28515625" bestFit="1" customWidth="1"/>
    <col min="15622" max="15622" width="10.42578125" customWidth="1"/>
    <col min="15624" max="15624" width="37.85546875" customWidth="1"/>
    <col min="15625" max="15625" width="21.28515625" customWidth="1"/>
    <col min="15626" max="15626" width="17.5703125" customWidth="1"/>
    <col min="15628" max="15628" width="11.85546875" customWidth="1"/>
    <col min="15629" max="15629" width="11.140625" customWidth="1"/>
    <col min="15634" max="15634" width="24.85546875" customWidth="1"/>
    <col min="15635" max="15635" width="12.85546875" customWidth="1"/>
    <col min="15636" max="15636" width="18.5703125" customWidth="1"/>
    <col min="15638" max="15638" width="18.7109375" customWidth="1"/>
    <col min="15640" max="15640" width="16.85546875" bestFit="1" customWidth="1"/>
    <col min="15642" max="15642" width="13.28515625" bestFit="1" customWidth="1"/>
    <col min="15643" max="15643" width="15.28515625" customWidth="1"/>
    <col min="15644" max="15644" width="15.28515625" bestFit="1" customWidth="1"/>
    <col min="15645" max="15645" width="12.28515625" bestFit="1" customWidth="1"/>
    <col min="15878" max="15878" width="10.42578125" customWidth="1"/>
    <col min="15880" max="15880" width="37.85546875" customWidth="1"/>
    <col min="15881" max="15881" width="21.28515625" customWidth="1"/>
    <col min="15882" max="15882" width="17.5703125" customWidth="1"/>
    <col min="15884" max="15884" width="11.85546875" customWidth="1"/>
    <col min="15885" max="15885" width="11.140625" customWidth="1"/>
    <col min="15890" max="15890" width="24.85546875" customWidth="1"/>
    <col min="15891" max="15891" width="12.85546875" customWidth="1"/>
    <col min="15892" max="15892" width="18.5703125" customWidth="1"/>
    <col min="15894" max="15894" width="18.7109375" customWidth="1"/>
    <col min="15896" max="15896" width="16.85546875" bestFit="1" customWidth="1"/>
    <col min="15898" max="15898" width="13.28515625" bestFit="1" customWidth="1"/>
    <col min="15899" max="15899" width="15.28515625" customWidth="1"/>
    <col min="15900" max="15900" width="15.28515625" bestFit="1" customWidth="1"/>
    <col min="15901" max="15901" width="12.28515625" bestFit="1" customWidth="1"/>
    <col min="16134" max="16134" width="10.42578125" customWidth="1"/>
    <col min="16136" max="16136" width="37.85546875" customWidth="1"/>
    <col min="16137" max="16137" width="21.28515625" customWidth="1"/>
    <col min="16138" max="16138" width="17.5703125" customWidth="1"/>
    <col min="16140" max="16140" width="11.85546875" customWidth="1"/>
    <col min="16141" max="16141" width="11.140625" customWidth="1"/>
    <col min="16146" max="16146" width="24.85546875" customWidth="1"/>
    <col min="16147" max="16147" width="12.85546875" customWidth="1"/>
    <col min="16148" max="16148" width="18.5703125" customWidth="1"/>
    <col min="16150" max="16150" width="18.7109375" customWidth="1"/>
    <col min="16152" max="16152" width="16.85546875" bestFit="1" customWidth="1"/>
    <col min="16154" max="16154" width="13.28515625" bestFit="1" customWidth="1"/>
    <col min="16155" max="16155" width="15.28515625" customWidth="1"/>
    <col min="16156" max="16156" width="15.28515625" bestFit="1" customWidth="1"/>
    <col min="16157" max="16157" width="12.28515625" bestFit="1" customWidth="1"/>
  </cols>
  <sheetData>
    <row r="1" spans="1:26" ht="18" x14ac:dyDescent="0.25">
      <c r="A1" s="1342" t="s">
        <v>276</v>
      </c>
      <c r="B1" s="1342"/>
      <c r="C1" s="1342"/>
      <c r="D1" s="1342"/>
      <c r="E1" s="1342"/>
      <c r="F1" s="1342"/>
      <c r="G1" s="1342"/>
      <c r="H1" s="1342"/>
      <c r="I1" s="1342"/>
      <c r="J1" s="1342"/>
      <c r="K1" s="1342"/>
      <c r="L1" s="1342"/>
      <c r="M1" s="1342"/>
      <c r="N1" s="1342"/>
      <c r="O1" s="1342"/>
      <c r="P1" s="1342"/>
      <c r="Q1" s="1342"/>
      <c r="R1" s="1342"/>
      <c r="S1" s="1342"/>
      <c r="T1" s="1342"/>
      <c r="U1" s="1342"/>
      <c r="V1" s="1342"/>
      <c r="W1" s="1342"/>
      <c r="X1" s="1342"/>
      <c r="Y1" s="1342"/>
    </row>
    <row r="2" spans="1:26" x14ac:dyDescent="0.25">
      <c r="A2" s="243"/>
      <c r="B2" s="243"/>
      <c r="C2" s="243"/>
      <c r="D2" s="243"/>
      <c r="E2" s="243"/>
      <c r="F2" s="243"/>
      <c r="G2" s="243"/>
      <c r="H2" s="305"/>
      <c r="I2" s="305"/>
      <c r="J2" s="305"/>
      <c r="K2" s="305"/>
      <c r="L2" s="305"/>
      <c r="M2" s="305"/>
      <c r="N2" s="305"/>
      <c r="O2" s="305"/>
      <c r="P2" s="305"/>
      <c r="Q2" s="305"/>
      <c r="R2" s="344"/>
      <c r="S2" s="305"/>
      <c r="T2" s="344"/>
      <c r="U2" s="305"/>
      <c r="V2" s="344"/>
      <c r="W2" s="305"/>
      <c r="X2" s="344"/>
      <c r="Y2" s="243"/>
    </row>
    <row r="3" spans="1:26" x14ac:dyDescent="0.25">
      <c r="A3" s="243" t="s">
        <v>220</v>
      </c>
      <c r="B3" s="243"/>
      <c r="C3" s="243"/>
      <c r="D3" s="243"/>
      <c r="E3" s="243"/>
      <c r="F3" s="243"/>
      <c r="G3" s="243"/>
      <c r="H3" s="305"/>
      <c r="I3" s="305"/>
      <c r="J3" s="305"/>
      <c r="K3" s="305"/>
      <c r="L3" s="305"/>
      <c r="M3" s="305"/>
      <c r="N3" s="305"/>
      <c r="O3" s="305"/>
      <c r="P3" s="305"/>
      <c r="Q3" s="305"/>
      <c r="R3" s="344"/>
      <c r="S3" s="305"/>
      <c r="T3" s="344"/>
      <c r="U3" s="305"/>
      <c r="V3" s="344"/>
      <c r="W3" s="305"/>
      <c r="X3" s="344"/>
      <c r="Y3" s="243"/>
    </row>
    <row r="4" spans="1:26" x14ac:dyDescent="0.25">
      <c r="A4" s="243" t="s">
        <v>277</v>
      </c>
      <c r="B4" s="243"/>
      <c r="C4" s="243"/>
      <c r="D4" s="243"/>
      <c r="E4" s="243"/>
      <c r="F4" s="243"/>
      <c r="G4" s="243"/>
      <c r="H4" s="305"/>
      <c r="I4" s="305"/>
      <c r="J4" s="305"/>
      <c r="K4" s="305"/>
      <c r="L4" s="305"/>
      <c r="M4" s="305"/>
      <c r="N4" s="305"/>
      <c r="O4" s="305"/>
      <c r="P4" s="305"/>
      <c r="Q4" s="305"/>
      <c r="R4" s="344"/>
      <c r="S4" s="305"/>
      <c r="T4" s="344"/>
      <c r="U4" s="305"/>
      <c r="V4" s="344"/>
      <c r="W4" s="305"/>
      <c r="X4" s="344"/>
      <c r="Y4" s="243"/>
    </row>
    <row r="5" spans="1:26" x14ac:dyDescent="0.25">
      <c r="A5" s="243" t="s">
        <v>278</v>
      </c>
      <c r="B5" s="243"/>
      <c r="C5" s="243"/>
      <c r="D5" s="243"/>
      <c r="E5" s="243"/>
      <c r="F5" s="243"/>
      <c r="G5" s="243"/>
      <c r="H5" s="305"/>
      <c r="I5" s="305"/>
      <c r="J5" s="305"/>
      <c r="K5" s="305"/>
      <c r="L5" s="305"/>
      <c r="M5" s="305"/>
      <c r="N5" s="305"/>
      <c r="O5" s="305"/>
      <c r="P5" s="305"/>
      <c r="Q5" s="305"/>
      <c r="R5" s="344"/>
      <c r="S5" s="305"/>
      <c r="T5" s="344" t="s">
        <v>279</v>
      </c>
      <c r="U5" s="305"/>
      <c r="V5" s="344" t="s">
        <v>280</v>
      </c>
      <c r="W5" s="305"/>
      <c r="X5" s="344"/>
      <c r="Y5" s="243"/>
    </row>
    <row r="6" spans="1:26" x14ac:dyDescent="0.25">
      <c r="A6" s="243"/>
      <c r="B6" s="243"/>
      <c r="C6" s="243"/>
      <c r="D6" s="243"/>
      <c r="E6" s="243"/>
      <c r="F6" s="243"/>
      <c r="G6" s="243"/>
      <c r="H6" s="305"/>
      <c r="I6" s="305"/>
      <c r="J6" s="305"/>
      <c r="K6" s="305"/>
      <c r="L6" s="305"/>
      <c r="M6" s="305"/>
      <c r="N6" s="305"/>
      <c r="O6" s="305"/>
      <c r="P6" s="305"/>
      <c r="Q6" s="305"/>
      <c r="R6" s="344"/>
      <c r="S6" s="305"/>
      <c r="T6" s="344"/>
      <c r="U6" s="305"/>
      <c r="V6" s="344"/>
      <c r="W6" s="305"/>
      <c r="X6" s="344"/>
      <c r="Y6" s="243"/>
    </row>
    <row r="7" spans="1:26" s="367" customFormat="1" ht="15" customHeight="1" x14ac:dyDescent="0.25">
      <c r="A7" s="1254" t="s">
        <v>281</v>
      </c>
      <c r="B7" s="1254"/>
      <c r="C7" s="1254"/>
      <c r="D7" s="1254"/>
      <c r="E7" s="1254"/>
      <c r="F7" s="1254"/>
      <c r="G7" s="1254" t="s">
        <v>282</v>
      </c>
      <c r="H7" s="1254"/>
      <c r="I7" s="1254"/>
      <c r="J7" s="1254"/>
      <c r="K7" s="1254"/>
      <c r="L7" s="1255" t="s">
        <v>283</v>
      </c>
      <c r="M7" s="1254" t="s">
        <v>284</v>
      </c>
      <c r="N7" s="1254" t="s">
        <v>285</v>
      </c>
      <c r="O7" s="1254" t="s">
        <v>286</v>
      </c>
      <c r="P7" s="1254" t="s">
        <v>287</v>
      </c>
      <c r="Q7" s="1254" t="s">
        <v>233</v>
      </c>
      <c r="R7" s="1254"/>
      <c r="S7" s="1254" t="s">
        <v>234</v>
      </c>
      <c r="T7" s="1254"/>
      <c r="U7" s="1254"/>
      <c r="V7" s="1254"/>
      <c r="W7" s="1343" t="s">
        <v>235</v>
      </c>
      <c r="X7" s="1344"/>
      <c r="Y7" s="1254" t="s">
        <v>236</v>
      </c>
      <c r="Z7" s="366"/>
    </row>
    <row r="8" spans="1:26" s="367" customFormat="1" x14ac:dyDescent="0.25">
      <c r="A8" s="1254"/>
      <c r="B8" s="1254"/>
      <c r="C8" s="1254"/>
      <c r="D8" s="1254"/>
      <c r="E8" s="1254"/>
      <c r="F8" s="1254"/>
      <c r="G8" s="1254"/>
      <c r="H8" s="1254"/>
      <c r="I8" s="1254"/>
      <c r="J8" s="1254"/>
      <c r="K8" s="1254"/>
      <c r="L8" s="1256"/>
      <c r="M8" s="1254"/>
      <c r="N8" s="1254"/>
      <c r="O8" s="1254"/>
      <c r="P8" s="1254"/>
      <c r="Q8" s="1254"/>
      <c r="R8" s="1254"/>
      <c r="S8" s="1254" t="s">
        <v>237</v>
      </c>
      <c r="T8" s="1254"/>
      <c r="U8" s="1254" t="s">
        <v>238</v>
      </c>
      <c r="V8" s="1254"/>
      <c r="W8" s="368"/>
      <c r="X8" s="369"/>
      <c r="Y8" s="1254"/>
      <c r="Z8" s="366"/>
    </row>
    <row r="9" spans="1:26" s="367" customFormat="1" ht="15" customHeight="1" x14ac:dyDescent="0.25">
      <c r="A9" s="1254" t="s">
        <v>288</v>
      </c>
      <c r="B9" s="1258" t="s">
        <v>289</v>
      </c>
      <c r="C9" s="1263"/>
      <c r="D9" s="1263"/>
      <c r="E9" s="1263"/>
      <c r="F9" s="1259"/>
      <c r="G9" s="1254" t="s">
        <v>290</v>
      </c>
      <c r="H9" s="370" t="s">
        <v>291</v>
      </c>
      <c r="I9" s="1254" t="s">
        <v>292</v>
      </c>
      <c r="J9" s="1254" t="s">
        <v>293</v>
      </c>
      <c r="K9" s="370" t="s">
        <v>294</v>
      </c>
      <c r="L9" s="1256"/>
      <c r="M9" s="1254"/>
      <c r="N9" s="1254"/>
      <c r="O9" s="1254"/>
      <c r="P9" s="1254"/>
      <c r="Q9" s="1254" t="s">
        <v>295</v>
      </c>
      <c r="R9" s="1268" t="s">
        <v>296</v>
      </c>
      <c r="S9" s="1254" t="s">
        <v>295</v>
      </c>
      <c r="T9" s="1268" t="s">
        <v>296</v>
      </c>
      <c r="U9" s="1254" t="s">
        <v>295</v>
      </c>
      <c r="V9" s="1268" t="s">
        <v>296</v>
      </c>
      <c r="W9" s="1254" t="s">
        <v>295</v>
      </c>
      <c r="X9" s="1268" t="s">
        <v>296</v>
      </c>
      <c r="Y9" s="1254"/>
      <c r="Z9" s="366"/>
    </row>
    <row r="10" spans="1:26" s="367" customFormat="1" x14ac:dyDescent="0.25">
      <c r="A10" s="1254"/>
      <c r="B10" s="1264"/>
      <c r="C10" s="1265"/>
      <c r="D10" s="1265"/>
      <c r="E10" s="1265"/>
      <c r="F10" s="1266"/>
      <c r="G10" s="1254"/>
      <c r="H10" s="371"/>
      <c r="I10" s="1254"/>
      <c r="J10" s="1254"/>
      <c r="K10" s="371"/>
      <c r="L10" s="1256"/>
      <c r="M10" s="1254"/>
      <c r="N10" s="1254"/>
      <c r="O10" s="1254"/>
      <c r="P10" s="1254"/>
      <c r="Q10" s="1254"/>
      <c r="R10" s="1268"/>
      <c r="S10" s="1254"/>
      <c r="T10" s="1268"/>
      <c r="U10" s="1254"/>
      <c r="V10" s="1268"/>
      <c r="W10" s="1254"/>
      <c r="X10" s="1268"/>
      <c r="Y10" s="1254"/>
      <c r="Z10" s="366"/>
    </row>
    <row r="11" spans="1:26" s="367" customFormat="1" x14ac:dyDescent="0.25">
      <c r="A11" s="1254"/>
      <c r="B11" s="1264"/>
      <c r="C11" s="1265"/>
      <c r="D11" s="1265"/>
      <c r="E11" s="1265"/>
      <c r="F11" s="1266"/>
      <c r="G11" s="1254"/>
      <c r="H11" s="371"/>
      <c r="I11" s="1254"/>
      <c r="J11" s="1254"/>
      <c r="K11" s="371"/>
      <c r="L11" s="1256"/>
      <c r="M11" s="1254"/>
      <c r="N11" s="1254"/>
      <c r="O11" s="1254"/>
      <c r="P11" s="1254"/>
      <c r="Q11" s="1254"/>
      <c r="R11" s="1268"/>
      <c r="S11" s="1254"/>
      <c r="T11" s="1268"/>
      <c r="U11" s="1254"/>
      <c r="V11" s="1268"/>
      <c r="W11" s="1254"/>
      <c r="X11" s="1268"/>
      <c r="Y11" s="1254"/>
      <c r="Z11" s="366"/>
    </row>
    <row r="12" spans="1:26" s="367" customFormat="1" x14ac:dyDescent="0.25">
      <c r="A12" s="1254"/>
      <c r="B12" s="1260"/>
      <c r="C12" s="1267"/>
      <c r="D12" s="1267"/>
      <c r="E12" s="1267"/>
      <c r="F12" s="1261"/>
      <c r="G12" s="1254"/>
      <c r="H12" s="372"/>
      <c r="I12" s="1254"/>
      <c r="J12" s="1254"/>
      <c r="K12" s="372"/>
      <c r="L12" s="1257"/>
      <c r="M12" s="1254"/>
      <c r="N12" s="1254"/>
      <c r="O12" s="1254"/>
      <c r="P12" s="1254"/>
      <c r="Q12" s="1254"/>
      <c r="R12" s="1268"/>
      <c r="S12" s="1254"/>
      <c r="T12" s="1268"/>
      <c r="U12" s="1254"/>
      <c r="V12" s="1268"/>
      <c r="W12" s="1254"/>
      <c r="X12" s="1268"/>
      <c r="Y12" s="1262"/>
      <c r="Z12" s="366"/>
    </row>
    <row r="13" spans="1:26" s="367" customFormat="1" x14ac:dyDescent="0.25">
      <c r="A13" s="373">
        <v>1</v>
      </c>
      <c r="B13" s="1276">
        <v>2</v>
      </c>
      <c r="C13" s="1276"/>
      <c r="D13" s="1276"/>
      <c r="E13" s="1276"/>
      <c r="F13" s="1276"/>
      <c r="G13" s="373">
        <v>3</v>
      </c>
      <c r="H13" s="373">
        <v>9</v>
      </c>
      <c r="I13" s="373">
        <v>5</v>
      </c>
      <c r="J13" s="373">
        <v>6</v>
      </c>
      <c r="K13" s="373">
        <v>12</v>
      </c>
      <c r="L13" s="373">
        <v>8</v>
      </c>
      <c r="M13" s="373">
        <v>9</v>
      </c>
      <c r="N13" s="373">
        <v>10</v>
      </c>
      <c r="O13" s="373">
        <v>11</v>
      </c>
      <c r="P13" s="373">
        <v>12</v>
      </c>
      <c r="Q13" s="373">
        <v>13</v>
      </c>
      <c r="R13" s="374">
        <v>14</v>
      </c>
      <c r="S13" s="373">
        <v>15</v>
      </c>
      <c r="T13" s="374">
        <v>16</v>
      </c>
      <c r="U13" s="373">
        <v>17</v>
      </c>
      <c r="V13" s="374">
        <v>18</v>
      </c>
      <c r="W13" s="373">
        <v>19</v>
      </c>
      <c r="X13" s="374">
        <v>20</v>
      </c>
      <c r="Y13" s="373">
        <v>21</v>
      </c>
      <c r="Z13" s="366"/>
    </row>
    <row r="14" spans="1:26" s="21" customFormat="1" x14ac:dyDescent="0.25">
      <c r="A14" s="375"/>
      <c r="B14" s="375"/>
      <c r="C14" s="375"/>
      <c r="D14" s="375"/>
      <c r="E14" s="375"/>
      <c r="F14" s="376"/>
      <c r="G14" s="377"/>
      <c r="H14" s="378" t="s">
        <v>138</v>
      </c>
      <c r="I14" s="377"/>
      <c r="J14" s="377"/>
      <c r="K14" s="379"/>
      <c r="L14" s="377"/>
      <c r="M14" s="377" t="s">
        <v>138</v>
      </c>
      <c r="N14" s="380"/>
      <c r="O14" s="379"/>
      <c r="P14" s="379"/>
      <c r="Q14" s="379"/>
      <c r="R14" s="379"/>
      <c r="S14" s="379"/>
      <c r="T14" s="379"/>
      <c r="U14" s="379"/>
      <c r="V14" s="381">
        <f>SUM(V15:V19)</f>
        <v>0</v>
      </c>
      <c r="W14" s="381">
        <f>SUM(W15:W19)</f>
        <v>0</v>
      </c>
      <c r="X14" s="379"/>
      <c r="Y14" s="382"/>
      <c r="Z14" s="383"/>
    </row>
    <row r="15" spans="1:26" s="367" customFormat="1" x14ac:dyDescent="0.25">
      <c r="A15" s="384"/>
      <c r="B15" s="384"/>
      <c r="C15" s="384"/>
      <c r="D15" s="384"/>
      <c r="E15" s="384"/>
      <c r="F15" s="385"/>
      <c r="G15" s="102"/>
      <c r="H15" s="386"/>
      <c r="I15" s="102"/>
      <c r="J15" s="102"/>
      <c r="K15" s="387"/>
      <c r="L15" s="387"/>
      <c r="M15" s="388"/>
      <c r="N15" s="387"/>
      <c r="O15" s="388"/>
      <c r="P15" s="387"/>
      <c r="Q15" s="388"/>
      <c r="R15" s="388"/>
      <c r="S15" s="389"/>
      <c r="T15" s="387"/>
      <c r="U15" s="387"/>
      <c r="V15" s="390"/>
      <c r="W15" s="391"/>
      <c r="X15" s="392"/>
      <c r="Y15" s="393"/>
      <c r="Z15" s="366"/>
    </row>
    <row r="16" spans="1:26" s="367" customFormat="1" x14ac:dyDescent="0.25">
      <c r="A16" s="384"/>
      <c r="B16" s="384"/>
      <c r="C16" s="384"/>
      <c r="D16" s="384"/>
      <c r="E16" s="384"/>
      <c r="F16" s="385"/>
      <c r="G16" s="102"/>
      <c r="H16" s="386" t="s">
        <v>297</v>
      </c>
      <c r="I16" s="102"/>
      <c r="J16" s="102"/>
      <c r="K16" s="387"/>
      <c r="L16" s="387"/>
      <c r="M16" s="388" t="s">
        <v>297</v>
      </c>
      <c r="N16" s="387"/>
      <c r="O16" s="388"/>
      <c r="P16" s="387"/>
      <c r="Q16" s="388"/>
      <c r="R16" s="388"/>
      <c r="S16" s="389"/>
      <c r="T16" s="387"/>
      <c r="U16" s="387"/>
      <c r="V16" s="390"/>
      <c r="W16" s="391"/>
      <c r="X16" s="392"/>
      <c r="Y16" s="393"/>
      <c r="Z16" s="366"/>
    </row>
    <row r="17" spans="1:26" s="367" customFormat="1" x14ac:dyDescent="0.25">
      <c r="A17" s="384"/>
      <c r="B17" s="384"/>
      <c r="C17" s="384"/>
      <c r="D17" s="384"/>
      <c r="E17" s="384"/>
      <c r="F17" s="385"/>
      <c r="G17" s="102"/>
      <c r="H17" s="386"/>
      <c r="I17" s="102"/>
      <c r="J17" s="102"/>
      <c r="K17" s="387"/>
      <c r="L17" s="387"/>
      <c r="M17" s="388"/>
      <c r="N17" s="387"/>
      <c r="O17" s="388"/>
      <c r="P17" s="387"/>
      <c r="Q17" s="388"/>
      <c r="R17" s="388"/>
      <c r="S17" s="389"/>
      <c r="T17" s="387"/>
      <c r="U17" s="387"/>
      <c r="V17" s="390"/>
      <c r="W17" s="391"/>
      <c r="X17" s="392"/>
      <c r="Y17" s="393"/>
      <c r="Z17" s="366"/>
    </row>
    <row r="18" spans="1:26" s="367" customFormat="1" x14ac:dyDescent="0.25">
      <c r="A18" s="384"/>
      <c r="B18" s="384"/>
      <c r="C18" s="384"/>
      <c r="D18" s="384"/>
      <c r="E18" s="384"/>
      <c r="F18" s="385"/>
      <c r="G18" s="102"/>
      <c r="H18" s="386"/>
      <c r="I18" s="102"/>
      <c r="J18" s="102"/>
      <c r="K18" s="387"/>
      <c r="L18" s="387"/>
      <c r="M18" s="388"/>
      <c r="N18" s="387"/>
      <c r="O18" s="388"/>
      <c r="P18" s="387"/>
      <c r="Q18" s="388"/>
      <c r="R18" s="388"/>
      <c r="S18" s="389"/>
      <c r="T18" s="387"/>
      <c r="U18" s="387"/>
      <c r="V18" s="390"/>
      <c r="W18" s="391"/>
      <c r="X18" s="392"/>
      <c r="Y18" s="393"/>
      <c r="Z18" s="366"/>
    </row>
    <row r="19" spans="1:26" s="367" customFormat="1" x14ac:dyDescent="0.25">
      <c r="A19" s="384"/>
      <c r="B19" s="384"/>
      <c r="C19" s="384"/>
      <c r="D19" s="384"/>
      <c r="E19" s="384"/>
      <c r="F19" s="385"/>
      <c r="G19" s="102"/>
      <c r="H19" s="386"/>
      <c r="I19" s="102"/>
      <c r="J19" s="102"/>
      <c r="K19" s="387"/>
      <c r="L19" s="387"/>
      <c r="M19" s="388"/>
      <c r="N19" s="387"/>
      <c r="O19" s="388"/>
      <c r="P19" s="387"/>
      <c r="Q19" s="388"/>
      <c r="R19" s="388"/>
      <c r="S19" s="389"/>
      <c r="T19" s="387"/>
      <c r="U19" s="387"/>
      <c r="V19" s="390"/>
      <c r="W19" s="391"/>
      <c r="X19" s="392"/>
      <c r="Y19" s="393"/>
      <c r="Z19" s="366"/>
    </row>
    <row r="20" spans="1:26" s="21" customFormat="1" x14ac:dyDescent="0.25">
      <c r="A20" s="394"/>
      <c r="B20" s="394"/>
      <c r="C20" s="394"/>
      <c r="D20" s="394"/>
      <c r="E20" s="394"/>
      <c r="F20" s="395"/>
      <c r="G20" s="396"/>
      <c r="H20" s="378" t="s">
        <v>8</v>
      </c>
      <c r="I20" s="396"/>
      <c r="J20" s="396"/>
      <c r="K20" s="379"/>
      <c r="L20" s="397"/>
      <c r="M20" s="377"/>
      <c r="N20" s="379"/>
      <c r="O20" s="398"/>
      <c r="P20" s="379"/>
      <c r="Q20" s="379"/>
      <c r="R20" s="379"/>
      <c r="S20" s="399">
        <f>S21+S31+S249+S255+S416</f>
        <v>833</v>
      </c>
      <c r="T20" s="399">
        <f>T21+T31+T249+T255+T416</f>
        <v>1667123486</v>
      </c>
      <c r="U20" s="399">
        <f>U21+U31+U249+U255+U416</f>
        <v>8</v>
      </c>
      <c r="V20" s="399">
        <f>V21+V31+V249+V255+V416</f>
        <v>37681000</v>
      </c>
      <c r="W20" s="400"/>
      <c r="X20" s="401"/>
      <c r="Y20" s="382"/>
      <c r="Z20" s="383"/>
    </row>
    <row r="21" spans="1:26" s="367" customFormat="1" x14ac:dyDescent="0.25">
      <c r="A21" s="384"/>
      <c r="B21" s="384"/>
      <c r="C21" s="384"/>
      <c r="D21" s="384"/>
      <c r="E21" s="384"/>
      <c r="F21" s="402"/>
      <c r="G21" s="403" t="str">
        <f>MID(F21,1,2)</f>
        <v/>
      </c>
      <c r="H21" s="404" t="s">
        <v>298</v>
      </c>
      <c r="I21" s="403" t="str">
        <f>MID(F21,7,2)</f>
        <v/>
      </c>
      <c r="J21" s="403" t="str">
        <f>MID(F21,10,2)</f>
        <v/>
      </c>
      <c r="K21" s="387"/>
      <c r="L21" s="405"/>
      <c r="M21" s="406" t="s">
        <v>298</v>
      </c>
      <c r="N21" s="387"/>
      <c r="O21" s="407"/>
      <c r="P21" s="387"/>
      <c r="Q21" s="387"/>
      <c r="R21" s="387"/>
      <c r="S21" s="399">
        <f t="shared" ref="S21:X21" si="0">SUM(S22:S28)</f>
        <v>7</v>
      </c>
      <c r="T21" s="408">
        <f t="shared" si="0"/>
        <v>396342462</v>
      </c>
      <c r="U21" s="409">
        <f t="shared" si="0"/>
        <v>0</v>
      </c>
      <c r="V21" s="409">
        <f t="shared" si="0"/>
        <v>0</v>
      </c>
      <c r="W21" s="409">
        <f t="shared" si="0"/>
        <v>7</v>
      </c>
      <c r="X21" s="409">
        <f t="shared" si="0"/>
        <v>396342462</v>
      </c>
      <c r="Y21" s="393"/>
      <c r="Z21" s="366"/>
    </row>
    <row r="22" spans="1:26" s="367" customFormat="1" x14ac:dyDescent="0.25">
      <c r="A22" s="384"/>
      <c r="B22" s="410">
        <v>2</v>
      </c>
      <c r="C22" s="410">
        <v>3</v>
      </c>
      <c r="D22" s="410">
        <v>1</v>
      </c>
      <c r="E22" s="410">
        <v>5</v>
      </c>
      <c r="F22" s="410">
        <v>1</v>
      </c>
      <c r="G22" s="393"/>
      <c r="H22" s="106" t="s">
        <v>299</v>
      </c>
      <c r="I22" s="106" t="s">
        <v>300</v>
      </c>
      <c r="J22" s="106"/>
      <c r="K22" s="411" t="s">
        <v>301</v>
      </c>
      <c r="L22" s="411"/>
      <c r="M22" s="411">
        <v>2007</v>
      </c>
      <c r="N22" s="411" t="s">
        <v>302</v>
      </c>
      <c r="O22" s="411"/>
      <c r="P22" s="411" t="s">
        <v>303</v>
      </c>
      <c r="Q22" s="412"/>
      <c r="R22" s="413"/>
      <c r="S22" s="414">
        <v>1</v>
      </c>
      <c r="T22" s="415">
        <v>147790000</v>
      </c>
      <c r="U22" s="106"/>
      <c r="V22" s="90"/>
      <c r="W22" s="413">
        <f>S22-U22</f>
        <v>1</v>
      </c>
      <c r="X22" s="413">
        <f>T22-V22</f>
        <v>147790000</v>
      </c>
      <c r="Y22" s="393"/>
      <c r="Z22" s="366"/>
    </row>
    <row r="23" spans="1:26" s="367" customFormat="1" x14ac:dyDescent="0.25">
      <c r="A23" s="384"/>
      <c r="B23" s="410">
        <v>2</v>
      </c>
      <c r="C23" s="410">
        <v>3</v>
      </c>
      <c r="D23" s="410">
        <v>1</v>
      </c>
      <c r="E23" s="410">
        <v>5</v>
      </c>
      <c r="F23" s="410">
        <v>1</v>
      </c>
      <c r="G23" s="393"/>
      <c r="H23" s="106" t="s">
        <v>9</v>
      </c>
      <c r="I23" s="106" t="s">
        <v>304</v>
      </c>
      <c r="J23" s="106"/>
      <c r="K23" s="411" t="s">
        <v>301</v>
      </c>
      <c r="L23" s="411"/>
      <c r="M23" s="411">
        <v>1991</v>
      </c>
      <c r="N23" s="411" t="s">
        <v>305</v>
      </c>
      <c r="O23" s="411"/>
      <c r="P23" s="411" t="s">
        <v>303</v>
      </c>
      <c r="Q23" s="412"/>
      <c r="R23" s="413"/>
      <c r="S23" s="414">
        <v>1</v>
      </c>
      <c r="T23" s="415">
        <v>3200000</v>
      </c>
      <c r="U23" s="106"/>
      <c r="V23" s="90"/>
      <c r="W23" s="413">
        <f t="shared" ref="W23:X28" si="1">S23-U23</f>
        <v>1</v>
      </c>
      <c r="X23" s="413">
        <f t="shared" si="1"/>
        <v>3200000</v>
      </c>
      <c r="Y23" s="393"/>
      <c r="Z23" s="366"/>
    </row>
    <row r="24" spans="1:26" s="367" customFormat="1" x14ac:dyDescent="0.25">
      <c r="A24" s="384"/>
      <c r="B24" s="410">
        <v>2</v>
      </c>
      <c r="C24" s="410">
        <v>3</v>
      </c>
      <c r="D24" s="410">
        <v>1</v>
      </c>
      <c r="E24" s="410">
        <v>5</v>
      </c>
      <c r="F24" s="410">
        <v>1</v>
      </c>
      <c r="G24" s="393"/>
      <c r="H24" s="106" t="s">
        <v>9</v>
      </c>
      <c r="I24" s="106" t="s">
        <v>304</v>
      </c>
      <c r="J24" s="106"/>
      <c r="K24" s="411" t="s">
        <v>301</v>
      </c>
      <c r="L24" s="411"/>
      <c r="M24" s="411">
        <v>1991</v>
      </c>
      <c r="N24" s="411" t="s">
        <v>305</v>
      </c>
      <c r="O24" s="411"/>
      <c r="P24" s="411" t="s">
        <v>303</v>
      </c>
      <c r="Q24" s="412"/>
      <c r="R24" s="413"/>
      <c r="S24" s="414">
        <v>1</v>
      </c>
      <c r="T24" s="415">
        <v>3200000</v>
      </c>
      <c r="U24" s="106"/>
      <c r="V24" s="90"/>
      <c r="W24" s="413">
        <f t="shared" si="1"/>
        <v>1</v>
      </c>
      <c r="X24" s="413">
        <f t="shared" si="1"/>
        <v>3200000</v>
      </c>
      <c r="Y24" s="393"/>
      <c r="Z24" s="366"/>
    </row>
    <row r="25" spans="1:26" s="367" customFormat="1" x14ac:dyDescent="0.25">
      <c r="A25" s="384"/>
      <c r="B25" s="410">
        <v>2</v>
      </c>
      <c r="C25" s="410">
        <v>3</v>
      </c>
      <c r="D25" s="410">
        <v>1</v>
      </c>
      <c r="E25" s="410">
        <v>5</v>
      </c>
      <c r="F25" s="410">
        <v>1</v>
      </c>
      <c r="G25" s="393"/>
      <c r="H25" s="106" t="s">
        <v>9</v>
      </c>
      <c r="I25" s="106" t="s">
        <v>306</v>
      </c>
      <c r="J25" s="106"/>
      <c r="K25" s="411" t="s">
        <v>301</v>
      </c>
      <c r="L25" s="411"/>
      <c r="M25" s="411">
        <v>2006</v>
      </c>
      <c r="N25" s="411"/>
      <c r="O25" s="411"/>
      <c r="P25" s="411" t="s">
        <v>303</v>
      </c>
      <c r="Q25" s="412"/>
      <c r="R25" s="413"/>
      <c r="S25" s="414">
        <v>1</v>
      </c>
      <c r="T25" s="415">
        <v>10800000</v>
      </c>
      <c r="U25" s="106"/>
      <c r="V25" s="90"/>
      <c r="W25" s="413">
        <f t="shared" si="1"/>
        <v>1</v>
      </c>
      <c r="X25" s="413">
        <f t="shared" si="1"/>
        <v>10800000</v>
      </c>
      <c r="Y25" s="393"/>
      <c r="Z25" s="366"/>
    </row>
    <row r="26" spans="1:26" s="367" customFormat="1" x14ac:dyDescent="0.25">
      <c r="A26" s="384"/>
      <c r="B26" s="403"/>
      <c r="C26" s="403"/>
      <c r="D26" s="403"/>
      <c r="E26" s="403"/>
      <c r="F26" s="403"/>
      <c r="G26" s="393"/>
      <c r="H26" s="106" t="s">
        <v>9</v>
      </c>
      <c r="I26" s="106" t="s">
        <v>307</v>
      </c>
      <c r="J26" s="106"/>
      <c r="K26" s="411" t="s">
        <v>301</v>
      </c>
      <c r="L26" s="411"/>
      <c r="M26" s="411">
        <v>2007</v>
      </c>
      <c r="N26" s="411" t="s">
        <v>308</v>
      </c>
      <c r="O26" s="411"/>
      <c r="P26" s="411" t="s">
        <v>303</v>
      </c>
      <c r="Q26" s="412"/>
      <c r="R26" s="413"/>
      <c r="S26" s="414">
        <v>1</v>
      </c>
      <c r="T26" s="415">
        <v>13699962</v>
      </c>
      <c r="U26" s="106"/>
      <c r="V26" s="90"/>
      <c r="W26" s="413">
        <f t="shared" si="1"/>
        <v>1</v>
      </c>
      <c r="X26" s="413">
        <f t="shared" si="1"/>
        <v>13699962</v>
      </c>
      <c r="Y26" s="393"/>
      <c r="Z26" s="366"/>
    </row>
    <row r="27" spans="1:26" s="427" customFormat="1" x14ac:dyDescent="0.25">
      <c r="A27" s="416"/>
      <c r="B27" s="417"/>
      <c r="C27" s="417"/>
      <c r="D27" s="417"/>
      <c r="E27" s="417"/>
      <c r="F27" s="417"/>
      <c r="G27" s="418"/>
      <c r="H27" s="419" t="s">
        <v>299</v>
      </c>
      <c r="I27" s="419" t="s">
        <v>309</v>
      </c>
      <c r="J27" s="419"/>
      <c r="K27" s="420"/>
      <c r="L27" s="420"/>
      <c r="M27" s="420">
        <v>2014</v>
      </c>
      <c r="N27" s="420"/>
      <c r="O27" s="420"/>
      <c r="P27" s="420" t="s">
        <v>200</v>
      </c>
      <c r="Q27" s="421"/>
      <c r="R27" s="422"/>
      <c r="S27" s="423">
        <v>1</v>
      </c>
      <c r="T27" s="424">
        <v>202610000</v>
      </c>
      <c r="U27" s="419"/>
      <c r="V27" s="425"/>
      <c r="W27" s="413">
        <f t="shared" si="1"/>
        <v>1</v>
      </c>
      <c r="X27" s="413">
        <f t="shared" si="1"/>
        <v>202610000</v>
      </c>
      <c r="Y27" s="418"/>
      <c r="Z27" s="426"/>
    </row>
    <row r="28" spans="1:26" s="427" customFormat="1" x14ac:dyDescent="0.25">
      <c r="A28" s="416"/>
      <c r="B28" s="417"/>
      <c r="C28" s="417"/>
      <c r="D28" s="417"/>
      <c r="E28" s="417"/>
      <c r="F28" s="417"/>
      <c r="G28" s="418"/>
      <c r="H28" s="419" t="s">
        <v>9</v>
      </c>
      <c r="I28" s="419" t="s">
        <v>307</v>
      </c>
      <c r="J28" s="419"/>
      <c r="K28" s="420"/>
      <c r="L28" s="420"/>
      <c r="M28" s="420">
        <v>2008</v>
      </c>
      <c r="N28" s="420"/>
      <c r="O28" s="420"/>
      <c r="P28" s="420" t="s">
        <v>200</v>
      </c>
      <c r="Q28" s="421"/>
      <c r="R28" s="422"/>
      <c r="S28" s="423">
        <v>1</v>
      </c>
      <c r="T28" s="424">
        <v>15042500</v>
      </c>
      <c r="U28" s="419"/>
      <c r="V28" s="425"/>
      <c r="W28" s="413">
        <f t="shared" si="1"/>
        <v>1</v>
      </c>
      <c r="X28" s="413">
        <f t="shared" si="1"/>
        <v>15042500</v>
      </c>
      <c r="Y28" s="418"/>
      <c r="Z28" s="426"/>
    </row>
    <row r="29" spans="1:26" s="367" customFormat="1" ht="15.75" x14ac:dyDescent="0.25">
      <c r="A29" s="384"/>
      <c r="B29" s="403"/>
      <c r="C29" s="403"/>
      <c r="D29" s="403"/>
      <c r="E29" s="403"/>
      <c r="F29" s="403"/>
      <c r="G29" s="393"/>
      <c r="H29" s="106"/>
      <c r="I29" s="106"/>
      <c r="J29" s="106"/>
      <c r="K29" s="411"/>
      <c r="L29" s="411"/>
      <c r="M29" s="411"/>
      <c r="N29" s="411"/>
      <c r="O29" s="411"/>
      <c r="P29" s="411"/>
      <c r="Q29" s="428"/>
      <c r="R29" s="429"/>
      <c r="S29" s="414"/>
      <c r="T29" s="414"/>
      <c r="U29" s="106"/>
      <c r="V29" s="90"/>
      <c r="W29" s="413"/>
      <c r="X29" s="106"/>
      <c r="Y29" s="393"/>
      <c r="Z29" s="366"/>
    </row>
    <row r="30" spans="1:26" s="21" customFormat="1" x14ac:dyDescent="0.25">
      <c r="A30" s="394"/>
      <c r="B30" s="396"/>
      <c r="C30" s="396"/>
      <c r="D30" s="396"/>
      <c r="E30" s="396"/>
      <c r="F30" s="396"/>
      <c r="G30" s="382"/>
      <c r="H30" s="378" t="s">
        <v>310</v>
      </c>
      <c r="I30" s="382"/>
      <c r="J30" s="382"/>
      <c r="K30" s="379"/>
      <c r="L30" s="430"/>
      <c r="M30" s="379"/>
      <c r="N30" s="379"/>
      <c r="O30" s="379"/>
      <c r="P30" s="398"/>
      <c r="Q30" s="431"/>
      <c r="R30" s="432"/>
      <c r="S30" s="433"/>
      <c r="T30" s="433"/>
      <c r="U30" s="379"/>
      <c r="V30" s="398"/>
      <c r="W30" s="432"/>
      <c r="X30" s="401"/>
      <c r="Y30" s="382"/>
      <c r="Z30" s="383"/>
    </row>
    <row r="31" spans="1:26" s="367" customFormat="1" x14ac:dyDescent="0.25">
      <c r="A31" s="384"/>
      <c r="B31" s="403"/>
      <c r="C31" s="403" t="str">
        <f t="shared" ref="C31:C43" si="2">MID(A32,4,2)</f>
        <v/>
      </c>
      <c r="D31" s="403" t="str">
        <f t="shared" ref="D31:D43" si="3">MID(A32,7,2)</f>
        <v/>
      </c>
      <c r="E31" s="403" t="str">
        <f t="shared" ref="E31:E43" si="4">MID(A32,10,2)</f>
        <v/>
      </c>
      <c r="F31" s="403" t="str">
        <f t="shared" ref="F31:F43" si="5">MID(A32,13,3)</f>
        <v/>
      </c>
      <c r="G31" s="393"/>
      <c r="H31" s="404" t="s">
        <v>311</v>
      </c>
      <c r="I31" s="393"/>
      <c r="J31" s="393"/>
      <c r="K31" s="387"/>
      <c r="L31" s="405"/>
      <c r="M31" s="387"/>
      <c r="N31" s="407"/>
      <c r="O31" s="387"/>
      <c r="P31" s="387"/>
      <c r="Q31" s="434"/>
      <c r="R31" s="435"/>
      <c r="S31" s="436">
        <f t="shared" ref="S31:X31" si="6">SUM(S32:S247)</f>
        <v>530</v>
      </c>
      <c r="T31" s="436">
        <f t="shared" si="6"/>
        <v>538237045</v>
      </c>
      <c r="U31" s="436">
        <f t="shared" si="6"/>
        <v>8</v>
      </c>
      <c r="V31" s="436">
        <f t="shared" si="6"/>
        <v>37681000</v>
      </c>
      <c r="W31" s="436">
        <f t="shared" si="6"/>
        <v>522</v>
      </c>
      <c r="X31" s="436">
        <f t="shared" si="6"/>
        <v>476056045</v>
      </c>
      <c r="Y31" s="393"/>
      <c r="Z31" s="366"/>
    </row>
    <row r="32" spans="1:26" s="450" customFormat="1" ht="12.75" x14ac:dyDescent="0.2">
      <c r="A32" s="437"/>
      <c r="B32" s="438" t="str">
        <f t="shared" ref="B32:B43" si="7">MID(A33,1,2)</f>
        <v/>
      </c>
      <c r="C32" s="438" t="str">
        <f t="shared" si="2"/>
        <v/>
      </c>
      <c r="D32" s="438" t="str">
        <f t="shared" si="3"/>
        <v/>
      </c>
      <c r="E32" s="438" t="str">
        <f t="shared" si="4"/>
        <v/>
      </c>
      <c r="F32" s="438" t="str">
        <f t="shared" si="5"/>
        <v/>
      </c>
      <c r="G32" s="439"/>
      <c r="H32" s="440" t="s">
        <v>312</v>
      </c>
      <c r="I32" s="441" t="s">
        <v>313</v>
      </c>
      <c r="J32" s="441" t="s">
        <v>313</v>
      </c>
      <c r="K32" s="441" t="s">
        <v>313</v>
      </c>
      <c r="L32" s="441" t="s">
        <v>314</v>
      </c>
      <c r="M32" s="441">
        <v>2007</v>
      </c>
      <c r="N32" s="441" t="s">
        <v>313</v>
      </c>
      <c r="O32" s="441" t="s">
        <v>315</v>
      </c>
      <c r="P32" s="441" t="s">
        <v>200</v>
      </c>
      <c r="Q32" s="442"/>
      <c r="R32" s="443"/>
      <c r="S32" s="444">
        <v>1</v>
      </c>
      <c r="T32" s="445">
        <v>1100000</v>
      </c>
      <c r="U32" s="446"/>
      <c r="V32" s="447"/>
      <c r="W32" s="448">
        <f>S32-U32</f>
        <v>1</v>
      </c>
      <c r="X32" s="448">
        <f>T32-V32</f>
        <v>1100000</v>
      </c>
      <c r="Y32" s="439"/>
      <c r="Z32" s="449"/>
    </row>
    <row r="33" spans="1:26" s="450" customFormat="1" ht="12.75" x14ac:dyDescent="0.2">
      <c r="A33" s="437"/>
      <c r="B33" s="438" t="str">
        <f t="shared" si="7"/>
        <v/>
      </c>
      <c r="C33" s="438" t="str">
        <f t="shared" si="2"/>
        <v/>
      </c>
      <c r="D33" s="438" t="str">
        <f t="shared" si="3"/>
        <v/>
      </c>
      <c r="E33" s="438" t="str">
        <f t="shared" si="4"/>
        <v/>
      </c>
      <c r="F33" s="438" t="str">
        <f t="shared" si="5"/>
        <v/>
      </c>
      <c r="G33" s="439"/>
      <c r="H33" s="440" t="s">
        <v>316</v>
      </c>
      <c r="I33" s="441" t="s">
        <v>313</v>
      </c>
      <c r="J33" s="441" t="s">
        <v>313</v>
      </c>
      <c r="K33" s="441" t="s">
        <v>313</v>
      </c>
      <c r="L33" s="441" t="s">
        <v>314</v>
      </c>
      <c r="M33" s="441">
        <v>2010</v>
      </c>
      <c r="N33" s="441" t="s">
        <v>313</v>
      </c>
      <c r="O33" s="441" t="s">
        <v>315</v>
      </c>
      <c r="P33" s="441" t="s">
        <v>200</v>
      </c>
      <c r="Q33" s="442"/>
      <c r="R33" s="443"/>
      <c r="S33" s="444">
        <v>1</v>
      </c>
      <c r="T33" s="445">
        <v>1382000</v>
      </c>
      <c r="U33" s="446"/>
      <c r="V33" s="447"/>
      <c r="W33" s="448">
        <f t="shared" ref="W33:X96" si="8">S33-U33</f>
        <v>1</v>
      </c>
      <c r="X33" s="448">
        <f t="shared" si="8"/>
        <v>1382000</v>
      </c>
      <c r="Y33" s="439"/>
      <c r="Z33" s="449"/>
    </row>
    <row r="34" spans="1:26" s="450" customFormat="1" ht="12.75" x14ac:dyDescent="0.2">
      <c r="A34" s="437"/>
      <c r="B34" s="438" t="str">
        <f t="shared" si="7"/>
        <v/>
      </c>
      <c r="C34" s="438" t="str">
        <f t="shared" si="2"/>
        <v/>
      </c>
      <c r="D34" s="438" t="str">
        <f t="shared" si="3"/>
        <v/>
      </c>
      <c r="E34" s="438" t="str">
        <f t="shared" si="4"/>
        <v/>
      </c>
      <c r="F34" s="438" t="str">
        <f t="shared" si="5"/>
        <v/>
      </c>
      <c r="G34" s="439"/>
      <c r="H34" s="440" t="s">
        <v>317</v>
      </c>
      <c r="I34" s="441" t="s">
        <v>313</v>
      </c>
      <c r="J34" s="441" t="s">
        <v>313</v>
      </c>
      <c r="K34" s="441" t="s">
        <v>313</v>
      </c>
      <c r="L34" s="441" t="s">
        <v>314</v>
      </c>
      <c r="M34" s="441">
        <v>2010</v>
      </c>
      <c r="N34" s="441" t="s">
        <v>313</v>
      </c>
      <c r="O34" s="441" t="s">
        <v>315</v>
      </c>
      <c r="P34" s="441" t="s">
        <v>200</v>
      </c>
      <c r="Q34" s="442"/>
      <c r="R34" s="443"/>
      <c r="S34" s="444">
        <v>1</v>
      </c>
      <c r="T34" s="445">
        <v>172000</v>
      </c>
      <c r="U34" s="446"/>
      <c r="V34" s="447"/>
      <c r="W34" s="448">
        <f t="shared" si="8"/>
        <v>1</v>
      </c>
      <c r="X34" s="448">
        <f t="shared" si="8"/>
        <v>172000</v>
      </c>
      <c r="Y34" s="439"/>
      <c r="Z34" s="449"/>
    </row>
    <row r="35" spans="1:26" s="450" customFormat="1" ht="12.75" x14ac:dyDescent="0.2">
      <c r="A35" s="437"/>
      <c r="B35" s="438" t="str">
        <f t="shared" si="7"/>
        <v/>
      </c>
      <c r="C35" s="438" t="str">
        <f t="shared" si="2"/>
        <v/>
      </c>
      <c r="D35" s="438" t="str">
        <f t="shared" si="3"/>
        <v/>
      </c>
      <c r="E35" s="438" t="str">
        <f t="shared" si="4"/>
        <v/>
      </c>
      <c r="F35" s="438" t="str">
        <f t="shared" si="5"/>
        <v/>
      </c>
      <c r="G35" s="439"/>
      <c r="H35" s="440" t="s">
        <v>318</v>
      </c>
      <c r="I35" s="441" t="s">
        <v>313</v>
      </c>
      <c r="J35" s="441" t="s">
        <v>313</v>
      </c>
      <c r="K35" s="441" t="s">
        <v>313</v>
      </c>
      <c r="L35" s="441" t="s">
        <v>314</v>
      </c>
      <c r="M35" s="441">
        <v>2010</v>
      </c>
      <c r="N35" s="441" t="s">
        <v>313</v>
      </c>
      <c r="O35" s="441" t="s">
        <v>315</v>
      </c>
      <c r="P35" s="441" t="s">
        <v>200</v>
      </c>
      <c r="Q35" s="442"/>
      <c r="R35" s="443"/>
      <c r="S35" s="444">
        <v>1</v>
      </c>
      <c r="T35" s="445">
        <v>410000</v>
      </c>
      <c r="U35" s="446"/>
      <c r="V35" s="447"/>
      <c r="W35" s="448">
        <f t="shared" si="8"/>
        <v>1</v>
      </c>
      <c r="X35" s="448">
        <f t="shared" si="8"/>
        <v>410000</v>
      </c>
      <c r="Y35" s="439"/>
      <c r="Z35" s="449"/>
    </row>
    <row r="36" spans="1:26" s="450" customFormat="1" ht="12.75" x14ac:dyDescent="0.2">
      <c r="A36" s="437"/>
      <c r="B36" s="438" t="str">
        <f t="shared" si="7"/>
        <v/>
      </c>
      <c r="C36" s="438" t="str">
        <f t="shared" si="2"/>
        <v/>
      </c>
      <c r="D36" s="438" t="str">
        <f t="shared" si="3"/>
        <v/>
      </c>
      <c r="E36" s="438" t="str">
        <f t="shared" si="4"/>
        <v/>
      </c>
      <c r="F36" s="438" t="str">
        <f t="shared" si="5"/>
        <v/>
      </c>
      <c r="G36" s="439"/>
      <c r="H36" s="440" t="s">
        <v>319</v>
      </c>
      <c r="I36" s="441" t="s">
        <v>313</v>
      </c>
      <c r="J36" s="441" t="s">
        <v>313</v>
      </c>
      <c r="K36" s="441" t="s">
        <v>313</v>
      </c>
      <c r="L36" s="441" t="s">
        <v>314</v>
      </c>
      <c r="M36" s="441">
        <v>2010</v>
      </c>
      <c r="N36" s="441" t="s">
        <v>313</v>
      </c>
      <c r="O36" s="441" t="s">
        <v>315</v>
      </c>
      <c r="P36" s="441" t="s">
        <v>200</v>
      </c>
      <c r="Q36" s="442"/>
      <c r="R36" s="443"/>
      <c r="S36" s="444">
        <v>1</v>
      </c>
      <c r="T36" s="445">
        <v>2596000</v>
      </c>
      <c r="U36" s="446"/>
      <c r="V36" s="447"/>
      <c r="W36" s="448">
        <f t="shared" si="8"/>
        <v>1</v>
      </c>
      <c r="X36" s="448">
        <f t="shared" si="8"/>
        <v>2596000</v>
      </c>
      <c r="Y36" s="439"/>
      <c r="Z36" s="449"/>
    </row>
    <row r="37" spans="1:26" s="464" customFormat="1" ht="12.75" x14ac:dyDescent="0.2">
      <c r="A37" s="451"/>
      <c r="B37" s="452" t="str">
        <f t="shared" si="7"/>
        <v/>
      </c>
      <c r="C37" s="452" t="str">
        <f t="shared" si="2"/>
        <v/>
      </c>
      <c r="D37" s="452" t="str">
        <f t="shared" si="3"/>
        <v/>
      </c>
      <c r="E37" s="452" t="str">
        <f t="shared" si="4"/>
        <v/>
      </c>
      <c r="F37" s="452" t="str">
        <f t="shared" si="5"/>
        <v/>
      </c>
      <c r="G37" s="453"/>
      <c r="H37" s="454" t="s">
        <v>320</v>
      </c>
      <c r="I37" s="455" t="s">
        <v>313</v>
      </c>
      <c r="J37" s="455" t="s">
        <v>313</v>
      </c>
      <c r="K37" s="455" t="s">
        <v>313</v>
      </c>
      <c r="L37" s="455" t="s">
        <v>314</v>
      </c>
      <c r="M37" s="455">
        <v>2011</v>
      </c>
      <c r="N37" s="455" t="s">
        <v>313</v>
      </c>
      <c r="O37" s="455" t="s">
        <v>315</v>
      </c>
      <c r="P37" s="455" t="s">
        <v>200</v>
      </c>
      <c r="Q37" s="456"/>
      <c r="R37" s="457"/>
      <c r="S37" s="458">
        <v>1</v>
      </c>
      <c r="T37" s="459">
        <v>210000</v>
      </c>
      <c r="U37" s="460">
        <v>1</v>
      </c>
      <c r="V37" s="461">
        <v>210000</v>
      </c>
      <c r="W37" s="462">
        <f t="shared" si="8"/>
        <v>0</v>
      </c>
      <c r="X37" s="462">
        <f t="shared" si="8"/>
        <v>0</v>
      </c>
      <c r="Y37" s="453"/>
      <c r="Z37" s="463"/>
    </row>
    <row r="38" spans="1:26" s="450" customFormat="1" ht="12.75" x14ac:dyDescent="0.2">
      <c r="A38" s="437"/>
      <c r="B38" s="438" t="str">
        <f t="shared" si="7"/>
        <v/>
      </c>
      <c r="C38" s="438" t="str">
        <f t="shared" si="2"/>
        <v/>
      </c>
      <c r="D38" s="438" t="str">
        <f t="shared" si="3"/>
        <v/>
      </c>
      <c r="E38" s="438" t="str">
        <f t="shared" si="4"/>
        <v/>
      </c>
      <c r="F38" s="438" t="str">
        <f t="shared" si="5"/>
        <v/>
      </c>
      <c r="G38" s="439"/>
      <c r="H38" s="440" t="s">
        <v>321</v>
      </c>
      <c r="I38" s="441" t="s">
        <v>313</v>
      </c>
      <c r="J38" s="441" t="s">
        <v>313</v>
      </c>
      <c r="K38" s="441" t="s">
        <v>313</v>
      </c>
      <c r="L38" s="441" t="s">
        <v>314</v>
      </c>
      <c r="M38" s="441">
        <v>2011</v>
      </c>
      <c r="N38" s="441" t="s">
        <v>313</v>
      </c>
      <c r="O38" s="441" t="s">
        <v>315</v>
      </c>
      <c r="P38" s="441" t="s">
        <v>200</v>
      </c>
      <c r="Q38" s="442"/>
      <c r="R38" s="443"/>
      <c r="S38" s="444">
        <v>1</v>
      </c>
      <c r="T38" s="445">
        <v>2000000</v>
      </c>
      <c r="U38" s="446"/>
      <c r="V38" s="447"/>
      <c r="W38" s="448">
        <f t="shared" si="8"/>
        <v>1</v>
      </c>
      <c r="X38" s="448">
        <f t="shared" si="8"/>
        <v>2000000</v>
      </c>
      <c r="Y38" s="439"/>
      <c r="Z38" s="449"/>
    </row>
    <row r="39" spans="1:26" s="450" customFormat="1" ht="12.75" x14ac:dyDescent="0.2">
      <c r="A39" s="437"/>
      <c r="B39" s="438" t="str">
        <f t="shared" si="7"/>
        <v/>
      </c>
      <c r="C39" s="438" t="str">
        <f t="shared" si="2"/>
        <v/>
      </c>
      <c r="D39" s="438" t="str">
        <f t="shared" si="3"/>
        <v/>
      </c>
      <c r="E39" s="438" t="str">
        <f t="shared" si="4"/>
        <v/>
      </c>
      <c r="F39" s="438" t="str">
        <f t="shared" si="5"/>
        <v/>
      </c>
      <c r="G39" s="439"/>
      <c r="H39" s="440" t="s">
        <v>322</v>
      </c>
      <c r="I39" s="441" t="s">
        <v>313</v>
      </c>
      <c r="J39" s="441" t="s">
        <v>313</v>
      </c>
      <c r="K39" s="441" t="s">
        <v>313</v>
      </c>
      <c r="L39" s="441" t="s">
        <v>314</v>
      </c>
      <c r="M39" s="441">
        <v>2011</v>
      </c>
      <c r="N39" s="441" t="s">
        <v>313</v>
      </c>
      <c r="O39" s="441" t="s">
        <v>315</v>
      </c>
      <c r="P39" s="441" t="s">
        <v>200</v>
      </c>
      <c r="Q39" s="442"/>
      <c r="R39" s="443"/>
      <c r="S39" s="444">
        <v>1</v>
      </c>
      <c r="T39" s="445">
        <v>900000</v>
      </c>
      <c r="U39" s="446"/>
      <c r="V39" s="447"/>
      <c r="W39" s="448">
        <f t="shared" si="8"/>
        <v>1</v>
      </c>
      <c r="X39" s="448">
        <f t="shared" si="8"/>
        <v>900000</v>
      </c>
      <c r="Y39" s="439"/>
      <c r="Z39" s="449"/>
    </row>
    <row r="40" spans="1:26" s="450" customFormat="1" ht="12.75" x14ac:dyDescent="0.2">
      <c r="A40" s="437"/>
      <c r="B40" s="438" t="str">
        <f t="shared" si="7"/>
        <v/>
      </c>
      <c r="C40" s="438" t="str">
        <f t="shared" si="2"/>
        <v/>
      </c>
      <c r="D40" s="438" t="str">
        <f t="shared" si="3"/>
        <v/>
      </c>
      <c r="E40" s="438" t="str">
        <f t="shared" si="4"/>
        <v/>
      </c>
      <c r="F40" s="438" t="str">
        <f t="shared" si="5"/>
        <v/>
      </c>
      <c r="G40" s="439"/>
      <c r="H40" s="440" t="s">
        <v>323</v>
      </c>
      <c r="I40" s="441" t="s">
        <v>313</v>
      </c>
      <c r="J40" s="441" t="s">
        <v>313</v>
      </c>
      <c r="K40" s="441" t="s">
        <v>313</v>
      </c>
      <c r="L40" s="441" t="s">
        <v>314</v>
      </c>
      <c r="M40" s="441">
        <v>2011</v>
      </c>
      <c r="N40" s="441" t="s">
        <v>313</v>
      </c>
      <c r="O40" s="441" t="s">
        <v>315</v>
      </c>
      <c r="P40" s="441" t="s">
        <v>200</v>
      </c>
      <c r="Q40" s="442"/>
      <c r="R40" s="443"/>
      <c r="S40" s="444">
        <v>1</v>
      </c>
      <c r="T40" s="445">
        <v>950000</v>
      </c>
      <c r="U40" s="446"/>
      <c r="V40" s="447"/>
      <c r="W40" s="448">
        <f t="shared" si="8"/>
        <v>1</v>
      </c>
      <c r="X40" s="448">
        <f t="shared" si="8"/>
        <v>950000</v>
      </c>
      <c r="Y40" s="439"/>
      <c r="Z40" s="449"/>
    </row>
    <row r="41" spans="1:26" s="450" customFormat="1" ht="12.75" x14ac:dyDescent="0.2">
      <c r="A41" s="437"/>
      <c r="B41" s="438" t="str">
        <f t="shared" si="7"/>
        <v/>
      </c>
      <c r="C41" s="438" t="str">
        <f t="shared" si="2"/>
        <v/>
      </c>
      <c r="D41" s="438" t="str">
        <f t="shared" si="3"/>
        <v/>
      </c>
      <c r="E41" s="438" t="str">
        <f t="shared" si="4"/>
        <v/>
      </c>
      <c r="F41" s="438" t="str">
        <f t="shared" si="5"/>
        <v/>
      </c>
      <c r="G41" s="439"/>
      <c r="H41" s="440" t="s">
        <v>21</v>
      </c>
      <c r="I41" s="441" t="s">
        <v>313</v>
      </c>
      <c r="J41" s="441" t="s">
        <v>313</v>
      </c>
      <c r="K41" s="441" t="s">
        <v>313</v>
      </c>
      <c r="L41" s="441" t="s">
        <v>314</v>
      </c>
      <c r="M41" s="441">
        <v>2011</v>
      </c>
      <c r="N41" s="441" t="s">
        <v>313</v>
      </c>
      <c r="O41" s="441" t="s">
        <v>315</v>
      </c>
      <c r="P41" s="441" t="s">
        <v>200</v>
      </c>
      <c r="Q41" s="442"/>
      <c r="R41" s="443"/>
      <c r="S41" s="444">
        <v>1</v>
      </c>
      <c r="T41" s="445">
        <v>650000</v>
      </c>
      <c r="U41" s="446"/>
      <c r="V41" s="465"/>
      <c r="W41" s="448">
        <f t="shared" si="8"/>
        <v>1</v>
      </c>
      <c r="X41" s="448">
        <f t="shared" si="8"/>
        <v>650000</v>
      </c>
      <c r="Y41" s="439"/>
      <c r="Z41" s="449"/>
    </row>
    <row r="42" spans="1:26" s="450" customFormat="1" ht="12.75" x14ac:dyDescent="0.2">
      <c r="A42" s="437"/>
      <c r="B42" s="438" t="str">
        <f t="shared" si="7"/>
        <v/>
      </c>
      <c r="C42" s="438" t="str">
        <f t="shared" si="2"/>
        <v/>
      </c>
      <c r="D42" s="438" t="str">
        <f t="shared" si="3"/>
        <v/>
      </c>
      <c r="E42" s="438" t="str">
        <f t="shared" si="4"/>
        <v/>
      </c>
      <c r="F42" s="438" t="str">
        <f t="shared" si="5"/>
        <v/>
      </c>
      <c r="G42" s="439"/>
      <c r="H42" s="440" t="s">
        <v>324</v>
      </c>
      <c r="I42" s="441" t="s">
        <v>313</v>
      </c>
      <c r="J42" s="441" t="s">
        <v>313</v>
      </c>
      <c r="K42" s="441" t="s">
        <v>313</v>
      </c>
      <c r="L42" s="441" t="s">
        <v>314</v>
      </c>
      <c r="M42" s="441">
        <v>2011</v>
      </c>
      <c r="N42" s="441" t="s">
        <v>313</v>
      </c>
      <c r="O42" s="441" t="s">
        <v>315</v>
      </c>
      <c r="P42" s="441" t="s">
        <v>200</v>
      </c>
      <c r="Q42" s="442"/>
      <c r="R42" s="443"/>
      <c r="S42" s="444">
        <v>1</v>
      </c>
      <c r="T42" s="445">
        <v>215000</v>
      </c>
      <c r="U42" s="446"/>
      <c r="V42" s="465"/>
      <c r="W42" s="448">
        <f t="shared" si="8"/>
        <v>1</v>
      </c>
      <c r="X42" s="448">
        <f t="shared" si="8"/>
        <v>215000</v>
      </c>
      <c r="Y42" s="439"/>
      <c r="Z42" s="449"/>
    </row>
    <row r="43" spans="1:26" s="450" customFormat="1" ht="12.75" x14ac:dyDescent="0.2">
      <c r="A43" s="437"/>
      <c r="B43" s="438" t="str">
        <f t="shared" si="7"/>
        <v/>
      </c>
      <c r="C43" s="438" t="str">
        <f t="shared" si="2"/>
        <v/>
      </c>
      <c r="D43" s="438" t="str">
        <f t="shared" si="3"/>
        <v/>
      </c>
      <c r="E43" s="438" t="str">
        <f t="shared" si="4"/>
        <v/>
      </c>
      <c r="F43" s="438" t="str">
        <f t="shared" si="5"/>
        <v/>
      </c>
      <c r="G43" s="439"/>
      <c r="H43" s="440" t="s">
        <v>15</v>
      </c>
      <c r="I43" s="441" t="s">
        <v>313</v>
      </c>
      <c r="J43" s="441" t="s">
        <v>313</v>
      </c>
      <c r="K43" s="441" t="s">
        <v>325</v>
      </c>
      <c r="L43" s="441" t="s">
        <v>314</v>
      </c>
      <c r="M43" s="441">
        <v>2012</v>
      </c>
      <c r="N43" s="441" t="s">
        <v>313</v>
      </c>
      <c r="O43" s="441" t="s">
        <v>315</v>
      </c>
      <c r="P43" s="441" t="s">
        <v>200</v>
      </c>
      <c r="Q43" s="442"/>
      <c r="R43" s="443"/>
      <c r="S43" s="444">
        <v>1</v>
      </c>
      <c r="T43" s="445">
        <v>250000</v>
      </c>
      <c r="U43" s="446"/>
      <c r="V43" s="447"/>
      <c r="W43" s="448">
        <f t="shared" si="8"/>
        <v>1</v>
      </c>
      <c r="X43" s="448">
        <f t="shared" si="8"/>
        <v>250000</v>
      </c>
      <c r="Y43" s="439"/>
      <c r="Z43" s="449"/>
    </row>
    <row r="44" spans="1:26" s="450" customFormat="1" ht="12.75" x14ac:dyDescent="0.2">
      <c r="A44" s="437"/>
      <c r="B44" s="438" t="s">
        <v>242</v>
      </c>
      <c r="C44" s="438" t="s">
        <v>250</v>
      </c>
      <c r="D44" s="438" t="s">
        <v>242</v>
      </c>
      <c r="E44" s="438" t="s">
        <v>241</v>
      </c>
      <c r="F44" s="438" t="s">
        <v>326</v>
      </c>
      <c r="G44" s="439"/>
      <c r="H44" s="440" t="s">
        <v>323</v>
      </c>
      <c r="I44" s="441" t="s">
        <v>313</v>
      </c>
      <c r="J44" s="441" t="s">
        <v>313</v>
      </c>
      <c r="K44" s="441" t="s">
        <v>301</v>
      </c>
      <c r="L44" s="441" t="s">
        <v>314</v>
      </c>
      <c r="M44" s="441">
        <v>2012</v>
      </c>
      <c r="N44" s="441" t="s">
        <v>313</v>
      </c>
      <c r="O44" s="441" t="s">
        <v>315</v>
      </c>
      <c r="P44" s="441" t="s">
        <v>200</v>
      </c>
      <c r="Q44" s="442"/>
      <c r="R44" s="443"/>
      <c r="S44" s="444">
        <v>1</v>
      </c>
      <c r="T44" s="445">
        <v>495600</v>
      </c>
      <c r="U44" s="446"/>
      <c r="V44" s="466"/>
      <c r="W44" s="448">
        <f t="shared" si="8"/>
        <v>1</v>
      </c>
      <c r="X44" s="448">
        <f t="shared" si="8"/>
        <v>495600</v>
      </c>
      <c r="Y44" s="439"/>
      <c r="Z44" s="449"/>
    </row>
    <row r="45" spans="1:26" s="450" customFormat="1" ht="12.75" x14ac:dyDescent="0.2">
      <c r="A45" s="437"/>
      <c r="B45" s="438" t="str">
        <f>MID(A46,1,2)</f>
        <v/>
      </c>
      <c r="C45" s="438" t="str">
        <f>MID(A46,4,2)</f>
        <v/>
      </c>
      <c r="D45" s="438" t="str">
        <f>MID(A46,7,2)</f>
        <v/>
      </c>
      <c r="E45" s="438" t="str">
        <f>MID(A46,10,2)</f>
        <v/>
      </c>
      <c r="F45" s="438" t="str">
        <f>MID(A46,13,3)</f>
        <v/>
      </c>
      <c r="G45" s="439"/>
      <c r="H45" s="440" t="s">
        <v>324</v>
      </c>
      <c r="I45" s="441" t="s">
        <v>313</v>
      </c>
      <c r="J45" s="441" t="s">
        <v>313</v>
      </c>
      <c r="K45" s="441" t="s">
        <v>327</v>
      </c>
      <c r="L45" s="441" t="s">
        <v>314</v>
      </c>
      <c r="M45" s="441">
        <v>2012</v>
      </c>
      <c r="N45" s="441" t="s">
        <v>313</v>
      </c>
      <c r="O45" s="441" t="s">
        <v>315</v>
      </c>
      <c r="P45" s="441" t="s">
        <v>200</v>
      </c>
      <c r="Q45" s="442"/>
      <c r="R45" s="443"/>
      <c r="S45" s="444">
        <v>1</v>
      </c>
      <c r="T45" s="445">
        <v>535500</v>
      </c>
      <c r="U45" s="446"/>
      <c r="V45" s="466"/>
      <c r="W45" s="448">
        <f t="shared" si="8"/>
        <v>1</v>
      </c>
      <c r="X45" s="448">
        <f t="shared" si="8"/>
        <v>535500</v>
      </c>
      <c r="Y45" s="439"/>
      <c r="Z45" s="449"/>
    </row>
    <row r="46" spans="1:26" s="450" customFormat="1" ht="12.75" x14ac:dyDescent="0.2">
      <c r="A46" s="437"/>
      <c r="B46" s="438" t="s">
        <v>242</v>
      </c>
      <c r="C46" s="438" t="s">
        <v>250</v>
      </c>
      <c r="D46" s="438" t="s">
        <v>244</v>
      </c>
      <c r="E46" s="438" t="s">
        <v>246</v>
      </c>
      <c r="F46" s="438" t="s">
        <v>328</v>
      </c>
      <c r="G46" s="439"/>
      <c r="H46" s="467" t="s">
        <v>329</v>
      </c>
      <c r="I46" s="468">
        <v>1</v>
      </c>
      <c r="J46" s="441" t="s">
        <v>313</v>
      </c>
      <c r="K46" s="441"/>
      <c r="L46" s="441" t="s">
        <v>314</v>
      </c>
      <c r="M46" s="441">
        <v>2013</v>
      </c>
      <c r="N46" s="441" t="s">
        <v>313</v>
      </c>
      <c r="O46" s="441" t="s">
        <v>315</v>
      </c>
      <c r="P46" s="441" t="s">
        <v>200</v>
      </c>
      <c r="Q46" s="468"/>
      <c r="R46" s="469"/>
      <c r="S46" s="444">
        <v>1</v>
      </c>
      <c r="T46" s="445">
        <v>1465000</v>
      </c>
      <c r="U46" s="446"/>
      <c r="V46" s="466"/>
      <c r="W46" s="448">
        <f t="shared" si="8"/>
        <v>1</v>
      </c>
      <c r="X46" s="448">
        <f t="shared" si="8"/>
        <v>1465000</v>
      </c>
      <c r="Y46" s="439"/>
      <c r="Z46" s="449"/>
    </row>
    <row r="47" spans="1:26" s="450" customFormat="1" ht="12.75" x14ac:dyDescent="0.2">
      <c r="A47" s="437"/>
      <c r="B47" s="438" t="s">
        <v>242</v>
      </c>
      <c r="C47" s="438" t="s">
        <v>250</v>
      </c>
      <c r="D47" s="438" t="s">
        <v>244</v>
      </c>
      <c r="E47" s="438" t="s">
        <v>246</v>
      </c>
      <c r="F47" s="438" t="s">
        <v>328</v>
      </c>
      <c r="G47" s="439"/>
      <c r="H47" s="467" t="s">
        <v>330</v>
      </c>
      <c r="I47" s="468">
        <v>6</v>
      </c>
      <c r="J47" s="441" t="s">
        <v>313</v>
      </c>
      <c r="K47" s="441"/>
      <c r="L47" s="441" t="s">
        <v>314</v>
      </c>
      <c r="M47" s="441">
        <v>2013</v>
      </c>
      <c r="N47" s="441" t="s">
        <v>313</v>
      </c>
      <c r="O47" s="441" t="s">
        <v>331</v>
      </c>
      <c r="P47" s="441" t="s">
        <v>200</v>
      </c>
      <c r="Q47" s="468"/>
      <c r="R47" s="469"/>
      <c r="S47" s="444">
        <v>6</v>
      </c>
      <c r="T47" s="445">
        <v>3914550</v>
      </c>
      <c r="U47" s="446"/>
      <c r="V47" s="447"/>
      <c r="W47" s="448">
        <f t="shared" si="8"/>
        <v>6</v>
      </c>
      <c r="X47" s="448">
        <f t="shared" si="8"/>
        <v>3914550</v>
      </c>
      <c r="Y47" s="439"/>
      <c r="Z47" s="449"/>
    </row>
    <row r="48" spans="1:26" s="450" customFormat="1" ht="12.75" x14ac:dyDescent="0.2">
      <c r="A48" s="437"/>
      <c r="B48" s="438" t="s">
        <v>242</v>
      </c>
      <c r="C48" s="438" t="s">
        <v>250</v>
      </c>
      <c r="D48" s="438" t="s">
        <v>244</v>
      </c>
      <c r="E48" s="438" t="s">
        <v>246</v>
      </c>
      <c r="F48" s="438" t="s">
        <v>328</v>
      </c>
      <c r="G48" s="439"/>
      <c r="H48" s="467" t="s">
        <v>332</v>
      </c>
      <c r="I48" s="468">
        <v>4</v>
      </c>
      <c r="J48" s="441" t="s">
        <v>313</v>
      </c>
      <c r="K48" s="441"/>
      <c r="L48" s="441" t="s">
        <v>314</v>
      </c>
      <c r="M48" s="441">
        <v>2013</v>
      </c>
      <c r="N48" s="441" t="s">
        <v>313</v>
      </c>
      <c r="O48" s="441" t="s">
        <v>315</v>
      </c>
      <c r="P48" s="441" t="s">
        <v>200</v>
      </c>
      <c r="Q48" s="468"/>
      <c r="R48" s="469"/>
      <c r="S48" s="444">
        <v>4</v>
      </c>
      <c r="T48" s="445">
        <v>900000</v>
      </c>
      <c r="U48" s="446"/>
      <c r="V48" s="447"/>
      <c r="W48" s="448">
        <f t="shared" si="8"/>
        <v>4</v>
      </c>
      <c r="X48" s="448">
        <f t="shared" si="8"/>
        <v>900000</v>
      </c>
      <c r="Y48" s="439"/>
      <c r="Z48" s="449"/>
    </row>
    <row r="49" spans="1:26" s="483" customFormat="1" ht="12.75" x14ac:dyDescent="0.2">
      <c r="A49" s="470"/>
      <c r="B49" s="471" t="str">
        <f>MID(A50,1,2)</f>
        <v/>
      </c>
      <c r="C49" s="471" t="str">
        <f>MID(A50,4,2)</f>
        <v/>
      </c>
      <c r="D49" s="471" t="str">
        <f>MID(A50,7,2)</f>
        <v/>
      </c>
      <c r="E49" s="471" t="str">
        <f>MID(A50,10,2)</f>
        <v/>
      </c>
      <c r="F49" s="471" t="str">
        <f>MID(A50,13,3)</f>
        <v/>
      </c>
      <c r="G49" s="472"/>
      <c r="H49" s="473" t="s">
        <v>31</v>
      </c>
      <c r="I49" s="474" t="s">
        <v>313</v>
      </c>
      <c r="J49" s="474" t="s">
        <v>313</v>
      </c>
      <c r="K49" s="474" t="s">
        <v>333</v>
      </c>
      <c r="L49" s="474" t="s">
        <v>314</v>
      </c>
      <c r="M49" s="474">
        <v>2007</v>
      </c>
      <c r="N49" s="474" t="s">
        <v>313</v>
      </c>
      <c r="O49" s="474" t="s">
        <v>315</v>
      </c>
      <c r="P49" s="474" t="s">
        <v>200</v>
      </c>
      <c r="Q49" s="475"/>
      <c r="R49" s="476"/>
      <c r="S49" s="477">
        <v>1</v>
      </c>
      <c r="T49" s="478">
        <v>16585715</v>
      </c>
      <c r="U49" s="479"/>
      <c r="V49" s="480"/>
      <c r="W49" s="481">
        <f t="shared" si="8"/>
        <v>1</v>
      </c>
      <c r="X49" s="481">
        <f t="shared" si="8"/>
        <v>16585715</v>
      </c>
      <c r="Y49" s="472"/>
      <c r="Z49" s="482"/>
    </row>
    <row r="50" spans="1:26" s="464" customFormat="1" ht="12.75" x14ac:dyDescent="0.2">
      <c r="A50" s="451"/>
      <c r="B50" s="452" t="str">
        <f>MID(A51,1,2)</f>
        <v/>
      </c>
      <c r="C50" s="452" t="str">
        <f>MID(A51,4,2)</f>
        <v/>
      </c>
      <c r="D50" s="452" t="str">
        <f>MID(A51,7,2)</f>
        <v/>
      </c>
      <c r="E50" s="452" t="str">
        <f>MID(A51,10,2)</f>
        <v/>
      </c>
      <c r="F50" s="452" t="str">
        <f>MID(A51,13,3)</f>
        <v/>
      </c>
      <c r="G50" s="453"/>
      <c r="H50" s="454" t="s">
        <v>31</v>
      </c>
      <c r="I50" s="455"/>
      <c r="J50" s="455"/>
      <c r="K50" s="455" t="s">
        <v>334</v>
      </c>
      <c r="L50" s="455" t="s">
        <v>314</v>
      </c>
      <c r="M50" s="455">
        <v>2006</v>
      </c>
      <c r="N50" s="455" t="s">
        <v>313</v>
      </c>
      <c r="O50" s="455" t="s">
        <v>315</v>
      </c>
      <c r="P50" s="455" t="s">
        <v>200</v>
      </c>
      <c r="Q50" s="484"/>
      <c r="R50" s="457"/>
      <c r="S50" s="458">
        <v>1</v>
      </c>
      <c r="T50" s="459">
        <v>6000000</v>
      </c>
      <c r="U50" s="460">
        <v>1</v>
      </c>
      <c r="V50" s="461">
        <v>6000000</v>
      </c>
      <c r="W50" s="462">
        <f t="shared" si="8"/>
        <v>0</v>
      </c>
      <c r="X50" s="462">
        <f t="shared" si="8"/>
        <v>0</v>
      </c>
      <c r="Y50" s="453"/>
      <c r="Z50" s="463"/>
    </row>
    <row r="51" spans="1:26" s="464" customFormat="1" ht="12.75" x14ac:dyDescent="0.2">
      <c r="A51" s="451"/>
      <c r="B51" s="452" t="str">
        <f>MID(A52,1,2)</f>
        <v/>
      </c>
      <c r="C51" s="452" t="str">
        <f>MID(A52,4,2)</f>
        <v/>
      </c>
      <c r="D51" s="452" t="str">
        <f>MID(A52,7,2)</f>
        <v/>
      </c>
      <c r="E51" s="452" t="str">
        <f>MID(A52,10,2)</f>
        <v/>
      </c>
      <c r="F51" s="452" t="str">
        <f>MID(A52,13,3)</f>
        <v/>
      </c>
      <c r="G51" s="453"/>
      <c r="H51" s="454" t="s">
        <v>31</v>
      </c>
      <c r="I51" s="455"/>
      <c r="J51" s="455"/>
      <c r="K51" s="455" t="s">
        <v>334</v>
      </c>
      <c r="L51" s="455" t="s">
        <v>314</v>
      </c>
      <c r="M51" s="455">
        <v>2006</v>
      </c>
      <c r="N51" s="455" t="s">
        <v>313</v>
      </c>
      <c r="O51" s="455" t="s">
        <v>315</v>
      </c>
      <c r="P51" s="455" t="s">
        <v>200</v>
      </c>
      <c r="Q51" s="484"/>
      <c r="R51" s="457"/>
      <c r="S51" s="458">
        <v>1</v>
      </c>
      <c r="T51" s="459">
        <v>6000000</v>
      </c>
      <c r="U51" s="460">
        <v>1</v>
      </c>
      <c r="V51" s="461">
        <v>6000000</v>
      </c>
      <c r="W51" s="462">
        <f t="shared" si="8"/>
        <v>0</v>
      </c>
      <c r="X51" s="462">
        <f t="shared" si="8"/>
        <v>0</v>
      </c>
      <c r="Y51" s="453"/>
      <c r="Z51" s="463"/>
    </row>
    <row r="52" spans="1:26" s="464" customFormat="1" ht="12.75" x14ac:dyDescent="0.2">
      <c r="A52" s="451"/>
      <c r="B52" s="452" t="str">
        <f>MID(A53,1,2)</f>
        <v/>
      </c>
      <c r="C52" s="452" t="str">
        <f>MID(A53,4,2)</f>
        <v/>
      </c>
      <c r="D52" s="452" t="str">
        <f>MID(A53,7,2)</f>
        <v/>
      </c>
      <c r="E52" s="452" t="str">
        <f>MID(A53,10,2)</f>
        <v/>
      </c>
      <c r="F52" s="452" t="str">
        <f>MID(A53,13,3)</f>
        <v/>
      </c>
      <c r="G52" s="453"/>
      <c r="H52" s="454" t="s">
        <v>31</v>
      </c>
      <c r="I52" s="455"/>
      <c r="J52" s="455"/>
      <c r="K52" s="455" t="s">
        <v>334</v>
      </c>
      <c r="L52" s="455" t="s">
        <v>314</v>
      </c>
      <c r="M52" s="455">
        <v>2006</v>
      </c>
      <c r="N52" s="455" t="s">
        <v>313</v>
      </c>
      <c r="O52" s="455" t="s">
        <v>315</v>
      </c>
      <c r="P52" s="455" t="s">
        <v>200</v>
      </c>
      <c r="Q52" s="484"/>
      <c r="R52" s="457"/>
      <c r="S52" s="458">
        <v>1</v>
      </c>
      <c r="T52" s="459">
        <v>6000000</v>
      </c>
      <c r="U52" s="460">
        <v>1</v>
      </c>
      <c r="V52" s="461">
        <v>6000000</v>
      </c>
      <c r="W52" s="462">
        <f t="shared" si="8"/>
        <v>0</v>
      </c>
      <c r="X52" s="462">
        <f t="shared" si="8"/>
        <v>0</v>
      </c>
      <c r="Y52" s="453"/>
      <c r="Z52" s="463"/>
    </row>
    <row r="53" spans="1:26" s="450" customFormat="1" ht="12.75" x14ac:dyDescent="0.2">
      <c r="A53" s="437"/>
      <c r="B53" s="438" t="str">
        <f>MID(A54,1,2)</f>
        <v/>
      </c>
      <c r="C53" s="438" t="str">
        <f>MID(A54,4,2)</f>
        <v/>
      </c>
      <c r="D53" s="438" t="str">
        <f>MID(A54,7,2)</f>
        <v/>
      </c>
      <c r="E53" s="438" t="str">
        <f>MID(A54,10,2)</f>
        <v/>
      </c>
      <c r="F53" s="438" t="str">
        <f>MID(A54,13,3)</f>
        <v/>
      </c>
      <c r="G53" s="439"/>
      <c r="H53" s="440" t="s">
        <v>335</v>
      </c>
      <c r="I53" s="441" t="s">
        <v>313</v>
      </c>
      <c r="J53" s="441" t="s">
        <v>313</v>
      </c>
      <c r="K53" s="441" t="s">
        <v>327</v>
      </c>
      <c r="L53" s="441" t="s">
        <v>314</v>
      </c>
      <c r="M53" s="441">
        <v>2010</v>
      </c>
      <c r="N53" s="441" t="s">
        <v>313</v>
      </c>
      <c r="O53" s="441" t="s">
        <v>315</v>
      </c>
      <c r="P53" s="441" t="s">
        <v>200</v>
      </c>
      <c r="Q53" s="442"/>
      <c r="R53" s="443"/>
      <c r="S53" s="444">
        <v>1</v>
      </c>
      <c r="T53" s="445">
        <v>700000</v>
      </c>
      <c r="U53" s="446"/>
      <c r="V53" s="447"/>
      <c r="W53" s="448">
        <f t="shared" si="8"/>
        <v>1</v>
      </c>
      <c r="X53" s="448">
        <f t="shared" si="8"/>
        <v>700000</v>
      </c>
      <c r="Y53" s="439"/>
      <c r="Z53" s="449"/>
    </row>
    <row r="54" spans="1:26" s="450" customFormat="1" ht="12.75" x14ac:dyDescent="0.2">
      <c r="A54" s="437"/>
      <c r="B54" s="485">
        <v>2</v>
      </c>
      <c r="C54" s="485">
        <v>6</v>
      </c>
      <c r="D54" s="485">
        <v>2</v>
      </c>
      <c r="E54" s="485">
        <v>1</v>
      </c>
      <c r="F54" s="485">
        <v>10</v>
      </c>
      <c r="G54" s="439"/>
      <c r="H54" s="440" t="s">
        <v>336</v>
      </c>
      <c r="I54" s="441" t="s">
        <v>313</v>
      </c>
      <c r="J54" s="441" t="s">
        <v>313</v>
      </c>
      <c r="K54" s="441" t="s">
        <v>327</v>
      </c>
      <c r="L54" s="441" t="s">
        <v>314</v>
      </c>
      <c r="M54" s="441">
        <v>2010</v>
      </c>
      <c r="N54" s="441" t="s">
        <v>313</v>
      </c>
      <c r="O54" s="441" t="s">
        <v>315</v>
      </c>
      <c r="P54" s="441" t="s">
        <v>200</v>
      </c>
      <c r="Q54" s="442"/>
      <c r="R54" s="443"/>
      <c r="S54" s="444">
        <v>1</v>
      </c>
      <c r="T54" s="445">
        <v>190000</v>
      </c>
      <c r="U54" s="446"/>
      <c r="V54" s="486"/>
      <c r="W54" s="448">
        <f t="shared" si="8"/>
        <v>1</v>
      </c>
      <c r="X54" s="448">
        <f t="shared" si="8"/>
        <v>190000</v>
      </c>
      <c r="Y54" s="439"/>
      <c r="Z54" s="449"/>
    </row>
    <row r="55" spans="1:26" s="464" customFormat="1" ht="12.75" x14ac:dyDescent="0.2">
      <c r="A55" s="451"/>
      <c r="B55" s="487">
        <v>2</v>
      </c>
      <c r="C55" s="487">
        <v>6</v>
      </c>
      <c r="D55" s="487">
        <v>2</v>
      </c>
      <c r="E55" s="487">
        <v>1</v>
      </c>
      <c r="F55" s="487">
        <v>6</v>
      </c>
      <c r="G55" s="453"/>
      <c r="H55" s="454" t="s">
        <v>28</v>
      </c>
      <c r="I55" s="455" t="s">
        <v>313</v>
      </c>
      <c r="J55" s="455" t="s">
        <v>313</v>
      </c>
      <c r="K55" s="455" t="s">
        <v>327</v>
      </c>
      <c r="L55" s="455" t="s">
        <v>314</v>
      </c>
      <c r="M55" s="455">
        <v>2011</v>
      </c>
      <c r="N55" s="455" t="s">
        <v>313</v>
      </c>
      <c r="O55" s="455" t="s">
        <v>315</v>
      </c>
      <c r="P55" s="455" t="s">
        <v>200</v>
      </c>
      <c r="Q55" s="456"/>
      <c r="R55" s="457"/>
      <c r="S55" s="458">
        <v>1</v>
      </c>
      <c r="T55" s="459">
        <v>8220000</v>
      </c>
      <c r="U55" s="458">
        <v>1</v>
      </c>
      <c r="V55" s="459">
        <v>8220000</v>
      </c>
      <c r="W55" s="462">
        <f t="shared" si="8"/>
        <v>0</v>
      </c>
      <c r="X55" s="462">
        <f t="shared" si="8"/>
        <v>0</v>
      </c>
      <c r="Y55" s="453"/>
      <c r="Z55" s="463"/>
    </row>
    <row r="56" spans="1:26" s="450" customFormat="1" ht="12.75" x14ac:dyDescent="0.2">
      <c r="A56" s="437"/>
      <c r="B56" s="485">
        <v>2</v>
      </c>
      <c r="C56" s="485">
        <v>6</v>
      </c>
      <c r="D56" s="485">
        <v>2</v>
      </c>
      <c r="E56" s="485">
        <v>4</v>
      </c>
      <c r="F56" s="485">
        <v>16</v>
      </c>
      <c r="G56" s="439"/>
      <c r="H56" s="440" t="s">
        <v>337</v>
      </c>
      <c r="I56" s="441" t="s">
        <v>313</v>
      </c>
      <c r="J56" s="441" t="s">
        <v>313</v>
      </c>
      <c r="K56" s="441" t="s">
        <v>327</v>
      </c>
      <c r="L56" s="441" t="s">
        <v>314</v>
      </c>
      <c r="M56" s="441">
        <v>2011</v>
      </c>
      <c r="N56" s="441" t="s">
        <v>313</v>
      </c>
      <c r="O56" s="441" t="s">
        <v>315</v>
      </c>
      <c r="P56" s="441" t="s">
        <v>200</v>
      </c>
      <c r="Q56" s="442"/>
      <c r="R56" s="443"/>
      <c r="S56" s="488">
        <v>1</v>
      </c>
      <c r="T56" s="445">
        <v>536000</v>
      </c>
      <c r="U56" s="489"/>
      <c r="V56" s="490"/>
      <c r="W56" s="448">
        <f t="shared" si="8"/>
        <v>1</v>
      </c>
      <c r="X56" s="448">
        <f t="shared" si="8"/>
        <v>536000</v>
      </c>
      <c r="Y56" s="439"/>
      <c r="Z56" s="449"/>
    </row>
    <row r="57" spans="1:26" s="450" customFormat="1" ht="12.75" x14ac:dyDescent="0.2">
      <c r="A57" s="437"/>
      <c r="B57" s="485">
        <v>2</v>
      </c>
      <c r="C57" s="485">
        <v>6</v>
      </c>
      <c r="D57" s="485">
        <v>2</v>
      </c>
      <c r="E57" s="485">
        <v>5</v>
      </c>
      <c r="F57" s="485">
        <v>4</v>
      </c>
      <c r="G57" s="439"/>
      <c r="H57" s="491" t="s">
        <v>338</v>
      </c>
      <c r="I57" s="441" t="s">
        <v>313</v>
      </c>
      <c r="J57" s="441" t="s">
        <v>313</v>
      </c>
      <c r="K57" s="441" t="s">
        <v>327</v>
      </c>
      <c r="L57" s="441" t="s">
        <v>314</v>
      </c>
      <c r="M57" s="441">
        <v>2012</v>
      </c>
      <c r="N57" s="441" t="s">
        <v>313</v>
      </c>
      <c r="O57" s="441" t="s">
        <v>315</v>
      </c>
      <c r="P57" s="441" t="s">
        <v>200</v>
      </c>
      <c r="Q57" s="442"/>
      <c r="R57" s="443"/>
      <c r="S57" s="488">
        <v>1</v>
      </c>
      <c r="T57" s="445">
        <v>133532000</v>
      </c>
      <c r="U57" s="489"/>
      <c r="V57" s="490"/>
      <c r="W57" s="448">
        <f t="shared" si="8"/>
        <v>1</v>
      </c>
      <c r="X57" s="448">
        <f t="shared" si="8"/>
        <v>133532000</v>
      </c>
      <c r="Y57" s="439"/>
      <c r="Z57" s="449"/>
    </row>
    <row r="58" spans="1:26" s="450" customFormat="1" ht="12.75" x14ac:dyDescent="0.2">
      <c r="A58" s="437"/>
      <c r="B58" s="485">
        <v>2</v>
      </c>
      <c r="C58" s="485">
        <v>6</v>
      </c>
      <c r="D58" s="485">
        <v>2</v>
      </c>
      <c r="E58" s="485">
        <v>2</v>
      </c>
      <c r="F58" s="485">
        <v>3</v>
      </c>
      <c r="G58" s="439"/>
      <c r="H58" s="491" t="s">
        <v>339</v>
      </c>
      <c r="I58" s="441" t="s">
        <v>313</v>
      </c>
      <c r="J58" s="441" t="s">
        <v>313</v>
      </c>
      <c r="K58" s="441" t="s">
        <v>327</v>
      </c>
      <c r="L58" s="441" t="s">
        <v>314</v>
      </c>
      <c r="M58" s="441">
        <v>2012</v>
      </c>
      <c r="N58" s="441" t="s">
        <v>313</v>
      </c>
      <c r="O58" s="441" t="s">
        <v>315</v>
      </c>
      <c r="P58" s="441" t="s">
        <v>200</v>
      </c>
      <c r="Q58" s="442"/>
      <c r="R58" s="443"/>
      <c r="S58" s="488">
        <v>1</v>
      </c>
      <c r="T58" s="445">
        <v>14000000</v>
      </c>
      <c r="U58" s="489"/>
      <c r="V58" s="490"/>
      <c r="W58" s="448">
        <f t="shared" si="8"/>
        <v>1</v>
      </c>
      <c r="X58" s="448">
        <f t="shared" si="8"/>
        <v>14000000</v>
      </c>
      <c r="Y58" s="439"/>
      <c r="Z58" s="449"/>
    </row>
    <row r="59" spans="1:26" s="450" customFormat="1" ht="12.75" x14ac:dyDescent="0.2">
      <c r="A59" s="437"/>
      <c r="B59" s="485">
        <v>2</v>
      </c>
      <c r="C59" s="485">
        <v>6</v>
      </c>
      <c r="D59" s="485">
        <v>2</v>
      </c>
      <c r="E59" s="485">
        <v>1</v>
      </c>
      <c r="F59" s="485">
        <v>11</v>
      </c>
      <c r="G59" s="439"/>
      <c r="H59" s="490" t="s">
        <v>340</v>
      </c>
      <c r="I59" s="466"/>
      <c r="J59" s="490"/>
      <c r="K59" s="466" t="s">
        <v>325</v>
      </c>
      <c r="L59" s="466" t="s">
        <v>314</v>
      </c>
      <c r="M59" s="466">
        <v>1999</v>
      </c>
      <c r="N59" s="466"/>
      <c r="O59" s="492" t="s">
        <v>315</v>
      </c>
      <c r="P59" s="492" t="s">
        <v>200</v>
      </c>
      <c r="Q59" s="466"/>
      <c r="R59" s="493"/>
      <c r="S59" s="488">
        <v>2</v>
      </c>
      <c r="T59" s="445">
        <v>400000</v>
      </c>
      <c r="U59" s="489"/>
      <c r="V59" s="490"/>
      <c r="W59" s="448">
        <f t="shared" si="8"/>
        <v>2</v>
      </c>
      <c r="X59" s="448">
        <f t="shared" si="8"/>
        <v>400000</v>
      </c>
      <c r="Y59" s="439"/>
      <c r="Z59" s="449"/>
    </row>
    <row r="60" spans="1:26" s="450" customFormat="1" ht="12.75" x14ac:dyDescent="0.2">
      <c r="A60" s="437"/>
      <c r="B60" s="485">
        <v>2</v>
      </c>
      <c r="C60" s="485">
        <v>6</v>
      </c>
      <c r="D60" s="485">
        <v>2</v>
      </c>
      <c r="E60" s="485">
        <v>1</v>
      </c>
      <c r="F60" s="485">
        <v>6</v>
      </c>
      <c r="G60" s="439"/>
      <c r="H60" s="490" t="s">
        <v>341</v>
      </c>
      <c r="I60" s="466"/>
      <c r="J60" s="490"/>
      <c r="K60" s="466" t="s">
        <v>325</v>
      </c>
      <c r="L60" s="466" t="s">
        <v>314</v>
      </c>
      <c r="M60" s="466">
        <v>1999</v>
      </c>
      <c r="N60" s="466"/>
      <c r="O60" s="492" t="s">
        <v>315</v>
      </c>
      <c r="P60" s="492" t="s">
        <v>200</v>
      </c>
      <c r="Q60" s="466"/>
      <c r="R60" s="493"/>
      <c r="S60" s="488">
        <v>1</v>
      </c>
      <c r="T60" s="445">
        <v>100000</v>
      </c>
      <c r="U60" s="489"/>
      <c r="V60" s="490"/>
      <c r="W60" s="448">
        <f t="shared" si="8"/>
        <v>1</v>
      </c>
      <c r="X60" s="448">
        <f t="shared" si="8"/>
        <v>100000</v>
      </c>
      <c r="Y60" s="439"/>
      <c r="Z60" s="449"/>
    </row>
    <row r="61" spans="1:26" s="450" customFormat="1" ht="12.75" x14ac:dyDescent="0.2">
      <c r="A61" s="437"/>
      <c r="B61" s="485">
        <v>2</v>
      </c>
      <c r="C61" s="485">
        <v>6</v>
      </c>
      <c r="D61" s="485">
        <v>2</v>
      </c>
      <c r="E61" s="485">
        <v>4</v>
      </c>
      <c r="F61" s="485">
        <v>6</v>
      </c>
      <c r="G61" s="439"/>
      <c r="H61" s="490" t="s">
        <v>342</v>
      </c>
      <c r="I61" s="466"/>
      <c r="J61" s="490"/>
      <c r="K61" s="466" t="s">
        <v>325</v>
      </c>
      <c r="L61" s="466" t="s">
        <v>314</v>
      </c>
      <c r="M61" s="466">
        <v>1999</v>
      </c>
      <c r="N61" s="466"/>
      <c r="O61" s="492" t="s">
        <v>315</v>
      </c>
      <c r="P61" s="492" t="s">
        <v>200</v>
      </c>
      <c r="Q61" s="466"/>
      <c r="R61" s="493"/>
      <c r="S61" s="488">
        <v>4</v>
      </c>
      <c r="T61" s="445">
        <v>400000</v>
      </c>
      <c r="U61" s="489"/>
      <c r="V61" s="490"/>
      <c r="W61" s="448">
        <f t="shared" si="8"/>
        <v>4</v>
      </c>
      <c r="X61" s="448">
        <f t="shared" si="8"/>
        <v>400000</v>
      </c>
      <c r="Y61" s="439"/>
      <c r="Z61" s="449"/>
    </row>
    <row r="62" spans="1:26" s="450" customFormat="1" ht="12.75" x14ac:dyDescent="0.2">
      <c r="A62" s="437"/>
      <c r="B62" s="485">
        <v>2</v>
      </c>
      <c r="C62" s="485">
        <v>6</v>
      </c>
      <c r="D62" s="485">
        <v>4</v>
      </c>
      <c r="E62" s="485">
        <v>1</v>
      </c>
      <c r="F62" s="485">
        <v>4</v>
      </c>
      <c r="G62" s="439"/>
      <c r="H62" s="490" t="s">
        <v>343</v>
      </c>
      <c r="I62" s="466"/>
      <c r="J62" s="490"/>
      <c r="K62" s="466" t="s">
        <v>344</v>
      </c>
      <c r="L62" s="466" t="s">
        <v>314</v>
      </c>
      <c r="M62" s="466">
        <v>2008</v>
      </c>
      <c r="N62" s="466"/>
      <c r="O62" s="492" t="s">
        <v>315</v>
      </c>
      <c r="P62" s="492" t="s">
        <v>200</v>
      </c>
      <c r="Q62" s="466"/>
      <c r="R62" s="493"/>
      <c r="S62" s="488">
        <v>1</v>
      </c>
      <c r="T62" s="445">
        <v>15000</v>
      </c>
      <c r="U62" s="489"/>
      <c r="V62" s="490"/>
      <c r="W62" s="448">
        <f t="shared" si="8"/>
        <v>1</v>
      </c>
      <c r="X62" s="448">
        <f t="shared" si="8"/>
        <v>15000</v>
      </c>
      <c r="Y62" s="439"/>
      <c r="Z62" s="449"/>
    </row>
    <row r="63" spans="1:26" s="450" customFormat="1" ht="12.75" x14ac:dyDescent="0.2">
      <c r="A63" s="437"/>
      <c r="B63" s="485">
        <v>2</v>
      </c>
      <c r="C63" s="485">
        <v>6</v>
      </c>
      <c r="D63" s="485">
        <v>2</v>
      </c>
      <c r="E63" s="485">
        <v>1</v>
      </c>
      <c r="F63" s="485">
        <v>10</v>
      </c>
      <c r="G63" s="439"/>
      <c r="H63" s="490" t="s">
        <v>345</v>
      </c>
      <c r="I63" s="466"/>
      <c r="J63" s="490"/>
      <c r="K63" s="466" t="s">
        <v>346</v>
      </c>
      <c r="L63" s="466" t="s">
        <v>314</v>
      </c>
      <c r="M63" s="466">
        <v>2008</v>
      </c>
      <c r="N63" s="466"/>
      <c r="O63" s="492" t="s">
        <v>315</v>
      </c>
      <c r="P63" s="492" t="s">
        <v>200</v>
      </c>
      <c r="Q63" s="466"/>
      <c r="R63" s="493"/>
      <c r="S63" s="488">
        <v>1</v>
      </c>
      <c r="T63" s="445">
        <v>30000</v>
      </c>
      <c r="U63" s="489"/>
      <c r="V63" s="490"/>
      <c r="W63" s="448">
        <f t="shared" si="8"/>
        <v>1</v>
      </c>
      <c r="X63" s="448">
        <f t="shared" si="8"/>
        <v>30000</v>
      </c>
      <c r="Y63" s="439"/>
      <c r="Z63" s="449"/>
    </row>
    <row r="64" spans="1:26" s="450" customFormat="1" ht="12.75" x14ac:dyDescent="0.2">
      <c r="A64" s="437"/>
      <c r="B64" s="485">
        <v>2</v>
      </c>
      <c r="C64" s="485">
        <v>6</v>
      </c>
      <c r="D64" s="485">
        <v>4</v>
      </c>
      <c r="E64" s="485">
        <v>1</v>
      </c>
      <c r="F64" s="485">
        <v>4</v>
      </c>
      <c r="G64" s="439"/>
      <c r="H64" s="490" t="s">
        <v>347</v>
      </c>
      <c r="I64" s="466"/>
      <c r="J64" s="490"/>
      <c r="K64" s="466" t="s">
        <v>346</v>
      </c>
      <c r="L64" s="466" t="s">
        <v>314</v>
      </c>
      <c r="M64" s="466">
        <v>2010</v>
      </c>
      <c r="N64" s="466"/>
      <c r="O64" s="492" t="s">
        <v>315</v>
      </c>
      <c r="P64" s="492" t="s">
        <v>200</v>
      </c>
      <c r="Q64" s="466"/>
      <c r="R64" s="493"/>
      <c r="S64" s="488">
        <v>1</v>
      </c>
      <c r="T64" s="445">
        <v>579000</v>
      </c>
      <c r="U64" s="489"/>
      <c r="V64" s="490"/>
      <c r="W64" s="448">
        <f t="shared" si="8"/>
        <v>1</v>
      </c>
      <c r="X64" s="448">
        <f t="shared" si="8"/>
        <v>579000</v>
      </c>
      <c r="Y64" s="439"/>
      <c r="Z64" s="449"/>
    </row>
    <row r="65" spans="1:26" s="450" customFormat="1" ht="12.75" x14ac:dyDescent="0.2">
      <c r="A65" s="437"/>
      <c r="B65" s="485">
        <v>2</v>
      </c>
      <c r="C65" s="485">
        <v>6</v>
      </c>
      <c r="D65" s="485">
        <v>2</v>
      </c>
      <c r="E65" s="485">
        <v>1</v>
      </c>
      <c r="F65" s="485">
        <v>1</v>
      </c>
      <c r="G65" s="439"/>
      <c r="H65" s="490" t="s">
        <v>348</v>
      </c>
      <c r="I65" s="466"/>
      <c r="J65" s="490"/>
      <c r="K65" s="466" t="s">
        <v>346</v>
      </c>
      <c r="L65" s="466" t="s">
        <v>314</v>
      </c>
      <c r="M65" s="466">
        <v>2010</v>
      </c>
      <c r="N65" s="466"/>
      <c r="O65" s="492" t="s">
        <v>315</v>
      </c>
      <c r="P65" s="492" t="s">
        <v>200</v>
      </c>
      <c r="Q65" s="466"/>
      <c r="R65" s="493"/>
      <c r="S65" s="488">
        <v>1</v>
      </c>
      <c r="T65" s="445">
        <v>230400</v>
      </c>
      <c r="U65" s="489"/>
      <c r="V65" s="490"/>
      <c r="W65" s="448">
        <f t="shared" si="8"/>
        <v>1</v>
      </c>
      <c r="X65" s="448">
        <f t="shared" si="8"/>
        <v>230400</v>
      </c>
      <c r="Y65" s="439"/>
      <c r="Z65" s="449"/>
    </row>
    <row r="66" spans="1:26" s="450" customFormat="1" ht="12.75" x14ac:dyDescent="0.2">
      <c r="A66" s="437"/>
      <c r="B66" s="485">
        <v>2</v>
      </c>
      <c r="C66" s="485">
        <v>6</v>
      </c>
      <c r="D66" s="485">
        <v>2</v>
      </c>
      <c r="E66" s="485">
        <v>1</v>
      </c>
      <c r="F66" s="485">
        <v>11</v>
      </c>
      <c r="G66" s="439"/>
      <c r="H66" s="490" t="s">
        <v>349</v>
      </c>
      <c r="I66" s="466"/>
      <c r="J66" s="490"/>
      <c r="K66" s="466" t="s">
        <v>346</v>
      </c>
      <c r="L66" s="466" t="s">
        <v>314</v>
      </c>
      <c r="M66" s="466">
        <v>2011</v>
      </c>
      <c r="N66" s="466"/>
      <c r="O66" s="492" t="s">
        <v>315</v>
      </c>
      <c r="P66" s="492" t="s">
        <v>200</v>
      </c>
      <c r="Q66" s="466"/>
      <c r="R66" s="493"/>
      <c r="S66" s="488">
        <v>1</v>
      </c>
      <c r="T66" s="445">
        <v>85000</v>
      </c>
      <c r="U66" s="489"/>
      <c r="V66" s="490"/>
      <c r="W66" s="448">
        <f t="shared" si="8"/>
        <v>1</v>
      </c>
      <c r="X66" s="448">
        <f t="shared" si="8"/>
        <v>85000</v>
      </c>
      <c r="Y66" s="439"/>
      <c r="Z66" s="449"/>
    </row>
    <row r="67" spans="1:26" s="450" customFormat="1" ht="12.75" x14ac:dyDescent="0.2">
      <c r="A67" s="437"/>
      <c r="B67" s="485">
        <v>2</v>
      </c>
      <c r="C67" s="485">
        <v>6</v>
      </c>
      <c r="D67" s="485">
        <v>2</v>
      </c>
      <c r="E67" s="485">
        <v>2</v>
      </c>
      <c r="F67" s="485">
        <v>3</v>
      </c>
      <c r="G67" s="439"/>
      <c r="H67" s="490" t="s">
        <v>350</v>
      </c>
      <c r="I67" s="466"/>
      <c r="J67" s="490"/>
      <c r="K67" s="466" t="s">
        <v>344</v>
      </c>
      <c r="L67" s="466" t="s">
        <v>314</v>
      </c>
      <c r="M67" s="466">
        <v>2012</v>
      </c>
      <c r="N67" s="466"/>
      <c r="O67" s="492" t="s">
        <v>315</v>
      </c>
      <c r="P67" s="492" t="s">
        <v>200</v>
      </c>
      <c r="Q67" s="466"/>
      <c r="R67" s="493"/>
      <c r="S67" s="488">
        <v>1</v>
      </c>
      <c r="T67" s="445">
        <v>35000</v>
      </c>
      <c r="U67" s="489"/>
      <c r="V67" s="490"/>
      <c r="W67" s="448">
        <f t="shared" si="8"/>
        <v>1</v>
      </c>
      <c r="X67" s="448">
        <f t="shared" si="8"/>
        <v>35000</v>
      </c>
      <c r="Y67" s="439"/>
      <c r="Z67" s="449"/>
    </row>
    <row r="68" spans="1:26" s="450" customFormat="1" ht="12.75" x14ac:dyDescent="0.2">
      <c r="A68" s="437"/>
      <c r="B68" s="485">
        <v>2</v>
      </c>
      <c r="C68" s="485">
        <v>6</v>
      </c>
      <c r="D68" s="485">
        <v>2</v>
      </c>
      <c r="E68" s="485">
        <v>6</v>
      </c>
      <c r="F68" s="485">
        <v>29</v>
      </c>
      <c r="G68" s="439"/>
      <c r="H68" s="490" t="s">
        <v>322</v>
      </c>
      <c r="I68" s="466" t="s">
        <v>313</v>
      </c>
      <c r="J68" s="490" t="s">
        <v>313</v>
      </c>
      <c r="K68" s="466" t="s">
        <v>325</v>
      </c>
      <c r="L68" s="466" t="s">
        <v>314</v>
      </c>
      <c r="M68" s="466">
        <v>2010</v>
      </c>
      <c r="N68" s="466"/>
      <c r="O68" s="492" t="s">
        <v>315</v>
      </c>
      <c r="P68" s="492" t="s">
        <v>200</v>
      </c>
      <c r="Q68" s="466"/>
      <c r="R68" s="493"/>
      <c r="S68" s="488">
        <v>1</v>
      </c>
      <c r="T68" s="445">
        <v>450000</v>
      </c>
      <c r="U68" s="489"/>
      <c r="V68" s="490"/>
      <c r="W68" s="448">
        <f t="shared" si="8"/>
        <v>1</v>
      </c>
      <c r="X68" s="448">
        <f t="shared" si="8"/>
        <v>450000</v>
      </c>
      <c r="Y68" s="439"/>
      <c r="Z68" s="449"/>
    </row>
    <row r="69" spans="1:26" s="450" customFormat="1" ht="12.75" x14ac:dyDescent="0.2">
      <c r="A69" s="437"/>
      <c r="B69" s="485">
        <v>2</v>
      </c>
      <c r="C69" s="485">
        <v>6</v>
      </c>
      <c r="D69" s="485">
        <v>2</v>
      </c>
      <c r="E69" s="485">
        <v>6</v>
      </c>
      <c r="F69" s="485">
        <v>29</v>
      </c>
      <c r="G69" s="439"/>
      <c r="H69" s="490" t="s">
        <v>351</v>
      </c>
      <c r="I69" s="466" t="s">
        <v>313</v>
      </c>
      <c r="J69" s="490" t="s">
        <v>313</v>
      </c>
      <c r="K69" s="466" t="s">
        <v>346</v>
      </c>
      <c r="L69" s="466" t="s">
        <v>314</v>
      </c>
      <c r="M69" s="466">
        <v>2011</v>
      </c>
      <c r="N69" s="466"/>
      <c r="O69" s="492" t="s">
        <v>315</v>
      </c>
      <c r="P69" s="492" t="s">
        <v>200</v>
      </c>
      <c r="Q69" s="466"/>
      <c r="R69" s="493"/>
      <c r="S69" s="488">
        <v>1</v>
      </c>
      <c r="T69" s="445">
        <v>450000</v>
      </c>
      <c r="U69" s="489"/>
      <c r="V69" s="490"/>
      <c r="W69" s="448">
        <f t="shared" si="8"/>
        <v>1</v>
      </c>
      <c r="X69" s="448">
        <f t="shared" si="8"/>
        <v>450000</v>
      </c>
      <c r="Y69" s="439"/>
      <c r="Z69" s="449"/>
    </row>
    <row r="70" spans="1:26" s="450" customFormat="1" ht="12.75" x14ac:dyDescent="0.2">
      <c r="A70" s="437"/>
      <c r="B70" s="485">
        <v>2</v>
      </c>
      <c r="C70" s="485">
        <v>6</v>
      </c>
      <c r="D70" s="485">
        <v>2</v>
      </c>
      <c r="E70" s="485">
        <v>6</v>
      </c>
      <c r="F70" s="485">
        <v>50</v>
      </c>
      <c r="G70" s="439"/>
      <c r="H70" s="490" t="s">
        <v>352</v>
      </c>
      <c r="I70" s="466"/>
      <c r="J70" s="490"/>
      <c r="K70" s="466" t="s">
        <v>353</v>
      </c>
      <c r="L70" s="466" t="s">
        <v>314</v>
      </c>
      <c r="M70" s="466">
        <v>2008</v>
      </c>
      <c r="N70" s="466"/>
      <c r="O70" s="492" t="s">
        <v>315</v>
      </c>
      <c r="P70" s="492" t="s">
        <v>200</v>
      </c>
      <c r="Q70" s="466"/>
      <c r="R70" s="493"/>
      <c r="S70" s="488">
        <v>1</v>
      </c>
      <c r="T70" s="445">
        <v>850000</v>
      </c>
      <c r="U70" s="489"/>
      <c r="V70" s="490"/>
      <c r="W70" s="448">
        <f t="shared" si="8"/>
        <v>1</v>
      </c>
      <c r="X70" s="448">
        <f t="shared" si="8"/>
        <v>850000</v>
      </c>
      <c r="Y70" s="439"/>
      <c r="Z70" s="449"/>
    </row>
    <row r="71" spans="1:26" s="450" customFormat="1" ht="12.75" x14ac:dyDescent="0.2">
      <c r="A71" s="437"/>
      <c r="B71" s="485">
        <v>2</v>
      </c>
      <c r="C71" s="485">
        <v>6</v>
      </c>
      <c r="D71" s="485">
        <v>2</v>
      </c>
      <c r="E71" s="485">
        <v>6</v>
      </c>
      <c r="F71" s="485">
        <v>8</v>
      </c>
      <c r="G71" s="439"/>
      <c r="H71" s="490" t="s">
        <v>354</v>
      </c>
      <c r="I71" s="466" t="s">
        <v>313</v>
      </c>
      <c r="J71" s="490" t="s">
        <v>313</v>
      </c>
      <c r="K71" s="466" t="s">
        <v>353</v>
      </c>
      <c r="L71" s="466" t="s">
        <v>314</v>
      </c>
      <c r="M71" s="466">
        <v>2007</v>
      </c>
      <c r="N71" s="466"/>
      <c r="O71" s="492" t="s">
        <v>315</v>
      </c>
      <c r="P71" s="492" t="s">
        <v>200</v>
      </c>
      <c r="Q71" s="466"/>
      <c r="R71" s="493"/>
      <c r="S71" s="488">
        <v>1</v>
      </c>
      <c r="T71" s="445">
        <v>2000000</v>
      </c>
      <c r="U71" s="489"/>
      <c r="V71" s="490"/>
      <c r="W71" s="448">
        <f t="shared" si="8"/>
        <v>1</v>
      </c>
      <c r="X71" s="448">
        <f t="shared" si="8"/>
        <v>2000000</v>
      </c>
      <c r="Y71" s="439"/>
      <c r="Z71" s="449"/>
    </row>
    <row r="72" spans="1:26" s="450" customFormat="1" ht="12.75" x14ac:dyDescent="0.2">
      <c r="A72" s="437"/>
      <c r="B72" s="485">
        <v>2</v>
      </c>
      <c r="C72" s="485">
        <v>6</v>
      </c>
      <c r="D72" s="485">
        <v>4</v>
      </c>
      <c r="E72" s="485">
        <v>1</v>
      </c>
      <c r="F72" s="485">
        <v>4</v>
      </c>
      <c r="G72" s="439"/>
      <c r="H72" s="490" t="s">
        <v>355</v>
      </c>
      <c r="I72" s="466" t="s">
        <v>313</v>
      </c>
      <c r="J72" s="490" t="s">
        <v>313</v>
      </c>
      <c r="K72" s="466" t="s">
        <v>346</v>
      </c>
      <c r="L72" s="466" t="s">
        <v>314</v>
      </c>
      <c r="M72" s="466">
        <v>2001</v>
      </c>
      <c r="N72" s="466"/>
      <c r="O72" s="492" t="s">
        <v>315</v>
      </c>
      <c r="P72" s="492" t="s">
        <v>200</v>
      </c>
      <c r="Q72" s="466"/>
      <c r="R72" s="493"/>
      <c r="S72" s="488">
        <v>1</v>
      </c>
      <c r="T72" s="445">
        <v>30000</v>
      </c>
      <c r="U72" s="489"/>
      <c r="V72" s="490"/>
      <c r="W72" s="448">
        <f t="shared" si="8"/>
        <v>1</v>
      </c>
      <c r="X72" s="448">
        <f t="shared" si="8"/>
        <v>30000</v>
      </c>
      <c r="Y72" s="439"/>
      <c r="Z72" s="449"/>
    </row>
    <row r="73" spans="1:26" s="450" customFormat="1" ht="12.75" x14ac:dyDescent="0.2">
      <c r="A73" s="437"/>
      <c r="B73" s="485">
        <v>2</v>
      </c>
      <c r="C73" s="485">
        <v>6</v>
      </c>
      <c r="D73" s="485">
        <v>4</v>
      </c>
      <c r="E73" s="485">
        <v>1</v>
      </c>
      <c r="F73" s="485">
        <v>4</v>
      </c>
      <c r="G73" s="439"/>
      <c r="H73" s="490" t="s">
        <v>356</v>
      </c>
      <c r="I73" s="466" t="s">
        <v>313</v>
      </c>
      <c r="J73" s="490" t="s">
        <v>313</v>
      </c>
      <c r="K73" s="466" t="s">
        <v>353</v>
      </c>
      <c r="L73" s="466" t="s">
        <v>314</v>
      </c>
      <c r="M73" s="466">
        <v>2010</v>
      </c>
      <c r="N73" s="466"/>
      <c r="O73" s="492" t="s">
        <v>315</v>
      </c>
      <c r="P73" s="492" t="s">
        <v>200</v>
      </c>
      <c r="Q73" s="466"/>
      <c r="R73" s="493"/>
      <c r="S73" s="488">
        <v>1</v>
      </c>
      <c r="T73" s="445">
        <v>100000</v>
      </c>
      <c r="U73" s="489"/>
      <c r="V73" s="490"/>
      <c r="W73" s="448">
        <f t="shared" si="8"/>
        <v>1</v>
      </c>
      <c r="X73" s="448">
        <f t="shared" si="8"/>
        <v>100000</v>
      </c>
      <c r="Y73" s="439"/>
      <c r="Z73" s="449"/>
    </row>
    <row r="74" spans="1:26" s="450" customFormat="1" ht="12.75" x14ac:dyDescent="0.2">
      <c r="A74" s="437"/>
      <c r="B74" s="485">
        <v>2</v>
      </c>
      <c r="C74" s="485">
        <v>6</v>
      </c>
      <c r="D74" s="485">
        <v>2</v>
      </c>
      <c r="E74" s="485">
        <v>1</v>
      </c>
      <c r="F74" s="485">
        <v>10</v>
      </c>
      <c r="G74" s="439"/>
      <c r="H74" s="490" t="s">
        <v>357</v>
      </c>
      <c r="I74" s="466" t="s">
        <v>313</v>
      </c>
      <c r="J74" s="490" t="s">
        <v>313</v>
      </c>
      <c r="K74" s="466" t="s">
        <v>358</v>
      </c>
      <c r="L74" s="466" t="s">
        <v>314</v>
      </c>
      <c r="M74" s="466">
        <v>2003</v>
      </c>
      <c r="N74" s="466"/>
      <c r="O74" s="492" t="s">
        <v>315</v>
      </c>
      <c r="P74" s="492" t="s">
        <v>200</v>
      </c>
      <c r="Q74" s="466"/>
      <c r="R74" s="493"/>
      <c r="S74" s="488">
        <v>1</v>
      </c>
      <c r="T74" s="445">
        <v>200000</v>
      </c>
      <c r="U74" s="489"/>
      <c r="V74" s="490"/>
      <c r="W74" s="448">
        <f t="shared" si="8"/>
        <v>1</v>
      </c>
      <c r="X74" s="448">
        <f t="shared" si="8"/>
        <v>200000</v>
      </c>
      <c r="Y74" s="439"/>
      <c r="Z74" s="449"/>
    </row>
    <row r="75" spans="1:26" s="450" customFormat="1" ht="12.75" x14ac:dyDescent="0.2">
      <c r="A75" s="437"/>
      <c r="B75" s="485">
        <v>2</v>
      </c>
      <c r="C75" s="485">
        <v>6</v>
      </c>
      <c r="D75" s="485">
        <v>2</v>
      </c>
      <c r="E75" s="485">
        <v>1</v>
      </c>
      <c r="F75" s="485">
        <v>6</v>
      </c>
      <c r="G75" s="439"/>
      <c r="H75" s="490" t="s">
        <v>359</v>
      </c>
      <c r="I75" s="466" t="s">
        <v>313</v>
      </c>
      <c r="J75" s="490" t="s">
        <v>313</v>
      </c>
      <c r="K75" s="466" t="s">
        <v>353</v>
      </c>
      <c r="L75" s="466" t="s">
        <v>314</v>
      </c>
      <c r="M75" s="466">
        <v>2003</v>
      </c>
      <c r="N75" s="466"/>
      <c r="O75" s="492" t="s">
        <v>315</v>
      </c>
      <c r="P75" s="492" t="s">
        <v>200</v>
      </c>
      <c r="Q75" s="466"/>
      <c r="R75" s="493"/>
      <c r="S75" s="488">
        <v>1</v>
      </c>
      <c r="T75" s="445">
        <v>50000</v>
      </c>
      <c r="U75" s="489"/>
      <c r="V75" s="490"/>
      <c r="W75" s="448">
        <f t="shared" si="8"/>
        <v>1</v>
      </c>
      <c r="X75" s="448">
        <f t="shared" si="8"/>
        <v>50000</v>
      </c>
      <c r="Y75" s="439"/>
      <c r="Z75" s="449"/>
    </row>
    <row r="76" spans="1:26" s="450" customFormat="1" ht="12.75" x14ac:dyDescent="0.2">
      <c r="A76" s="437"/>
      <c r="B76" s="485">
        <v>2</v>
      </c>
      <c r="C76" s="485">
        <v>6</v>
      </c>
      <c r="D76" s="485">
        <v>1</v>
      </c>
      <c r="E76" s="485">
        <v>4</v>
      </c>
      <c r="F76" s="485">
        <v>3</v>
      </c>
      <c r="G76" s="439"/>
      <c r="H76" s="490" t="s">
        <v>360</v>
      </c>
      <c r="I76" s="466" t="s">
        <v>313</v>
      </c>
      <c r="J76" s="490" t="s">
        <v>313</v>
      </c>
      <c r="K76" s="466" t="s">
        <v>353</v>
      </c>
      <c r="L76" s="466" t="s">
        <v>314</v>
      </c>
      <c r="M76" s="466">
        <v>2003</v>
      </c>
      <c r="N76" s="466"/>
      <c r="O76" s="492" t="s">
        <v>315</v>
      </c>
      <c r="P76" s="492" t="s">
        <v>200</v>
      </c>
      <c r="Q76" s="466"/>
      <c r="R76" s="493"/>
      <c r="S76" s="488">
        <v>1</v>
      </c>
      <c r="T76" s="445">
        <v>25000</v>
      </c>
      <c r="U76" s="489"/>
      <c r="V76" s="490"/>
      <c r="W76" s="448">
        <f t="shared" si="8"/>
        <v>1</v>
      </c>
      <c r="X76" s="448">
        <f t="shared" si="8"/>
        <v>25000</v>
      </c>
      <c r="Y76" s="439"/>
      <c r="Z76" s="449"/>
    </row>
    <row r="77" spans="1:26" s="450" customFormat="1" ht="12.75" x14ac:dyDescent="0.2">
      <c r="A77" s="437"/>
      <c r="B77" s="485">
        <v>2</v>
      </c>
      <c r="C77" s="485">
        <v>6</v>
      </c>
      <c r="D77" s="485">
        <v>2</v>
      </c>
      <c r="E77" s="485"/>
      <c r="F77" s="485"/>
      <c r="G77" s="439"/>
      <c r="H77" s="490" t="s">
        <v>349</v>
      </c>
      <c r="I77" s="466"/>
      <c r="J77" s="490"/>
      <c r="K77" s="466" t="s">
        <v>346</v>
      </c>
      <c r="L77" s="466" t="s">
        <v>314</v>
      </c>
      <c r="M77" s="466">
        <v>2008</v>
      </c>
      <c r="N77" s="466"/>
      <c r="O77" s="492" t="s">
        <v>315</v>
      </c>
      <c r="P77" s="492" t="s">
        <v>200</v>
      </c>
      <c r="Q77" s="466"/>
      <c r="R77" s="493"/>
      <c r="S77" s="488">
        <v>1</v>
      </c>
      <c r="T77" s="445">
        <v>150000</v>
      </c>
      <c r="U77" s="489"/>
      <c r="V77" s="490"/>
      <c r="W77" s="448">
        <f t="shared" si="8"/>
        <v>1</v>
      </c>
      <c r="X77" s="448">
        <f t="shared" si="8"/>
        <v>150000</v>
      </c>
      <c r="Y77" s="439"/>
      <c r="Z77" s="449"/>
    </row>
    <row r="78" spans="1:26" s="464" customFormat="1" ht="12.75" x14ac:dyDescent="0.2">
      <c r="A78" s="451"/>
      <c r="B78" s="487">
        <v>2</v>
      </c>
      <c r="C78" s="487">
        <v>6</v>
      </c>
      <c r="D78" s="487">
        <v>2</v>
      </c>
      <c r="E78" s="487">
        <v>2</v>
      </c>
      <c r="F78" s="487">
        <v>3</v>
      </c>
      <c r="G78" s="453"/>
      <c r="H78" s="494" t="s">
        <v>361</v>
      </c>
      <c r="I78" s="495"/>
      <c r="J78" s="494"/>
      <c r="K78" s="495" t="s">
        <v>346</v>
      </c>
      <c r="L78" s="495" t="s">
        <v>314</v>
      </c>
      <c r="M78" s="495">
        <v>2012</v>
      </c>
      <c r="N78" s="495"/>
      <c r="O78" s="496" t="s">
        <v>315</v>
      </c>
      <c r="P78" s="496" t="s">
        <v>200</v>
      </c>
      <c r="Q78" s="495"/>
      <c r="R78" s="497"/>
      <c r="S78" s="498">
        <v>1</v>
      </c>
      <c r="T78" s="459">
        <v>6201000</v>
      </c>
      <c r="U78" s="498">
        <v>1</v>
      </c>
      <c r="V78" s="459">
        <v>6201000</v>
      </c>
      <c r="W78" s="462">
        <f t="shared" si="8"/>
        <v>0</v>
      </c>
      <c r="X78" s="462">
        <f t="shared" si="8"/>
        <v>0</v>
      </c>
      <c r="Y78" s="453"/>
      <c r="Z78" s="463"/>
    </row>
    <row r="79" spans="1:26" s="450" customFormat="1" ht="12.75" x14ac:dyDescent="0.2">
      <c r="A79" s="437"/>
      <c r="B79" s="485">
        <v>2</v>
      </c>
      <c r="C79" s="485">
        <v>6</v>
      </c>
      <c r="D79" s="485">
        <v>2</v>
      </c>
      <c r="E79" s="485">
        <v>1</v>
      </c>
      <c r="F79" s="485">
        <v>61</v>
      </c>
      <c r="G79" s="439"/>
      <c r="H79" s="490" t="s">
        <v>19</v>
      </c>
      <c r="I79" s="466" t="s">
        <v>313</v>
      </c>
      <c r="J79" s="490" t="s">
        <v>313</v>
      </c>
      <c r="K79" s="466" t="s">
        <v>325</v>
      </c>
      <c r="L79" s="466" t="s">
        <v>314</v>
      </c>
      <c r="M79" s="466">
        <v>1985</v>
      </c>
      <c r="N79" s="466"/>
      <c r="O79" s="492" t="s">
        <v>315</v>
      </c>
      <c r="P79" s="492" t="s">
        <v>200</v>
      </c>
      <c r="Q79" s="466"/>
      <c r="R79" s="493"/>
      <c r="S79" s="488">
        <v>1</v>
      </c>
      <c r="T79" s="445">
        <v>180000</v>
      </c>
      <c r="U79" s="489"/>
      <c r="V79" s="490"/>
      <c r="W79" s="448">
        <f t="shared" si="8"/>
        <v>1</v>
      </c>
      <c r="X79" s="448">
        <f t="shared" si="8"/>
        <v>180000</v>
      </c>
      <c r="Y79" s="439"/>
      <c r="Z79" s="449"/>
    </row>
    <row r="80" spans="1:26" s="450" customFormat="1" ht="12.75" x14ac:dyDescent="0.2">
      <c r="A80" s="437"/>
      <c r="B80" s="485">
        <v>2</v>
      </c>
      <c r="C80" s="485">
        <v>6</v>
      </c>
      <c r="D80" s="485">
        <v>2</v>
      </c>
      <c r="E80" s="485">
        <v>1</v>
      </c>
      <c r="F80" s="485">
        <v>10</v>
      </c>
      <c r="G80" s="439"/>
      <c r="H80" s="490" t="s">
        <v>362</v>
      </c>
      <c r="I80" s="466" t="s">
        <v>313</v>
      </c>
      <c r="J80" s="490" t="s">
        <v>313</v>
      </c>
      <c r="K80" s="466" t="s">
        <v>325</v>
      </c>
      <c r="L80" s="466" t="s">
        <v>314</v>
      </c>
      <c r="M80" s="466" t="s">
        <v>363</v>
      </c>
      <c r="N80" s="466"/>
      <c r="O80" s="492" t="s">
        <v>315</v>
      </c>
      <c r="P80" s="492" t="s">
        <v>200</v>
      </c>
      <c r="Q80" s="466"/>
      <c r="R80" s="493"/>
      <c r="S80" s="488">
        <v>2</v>
      </c>
      <c r="T80" s="445">
        <v>200000</v>
      </c>
      <c r="U80" s="489"/>
      <c r="V80" s="490"/>
      <c r="W80" s="448">
        <f t="shared" si="8"/>
        <v>2</v>
      </c>
      <c r="X80" s="448">
        <f t="shared" si="8"/>
        <v>200000</v>
      </c>
      <c r="Y80" s="439"/>
      <c r="Z80" s="449"/>
    </row>
    <row r="81" spans="1:26" s="450" customFormat="1" ht="12.75" x14ac:dyDescent="0.2">
      <c r="A81" s="437"/>
      <c r="B81" s="485">
        <v>2</v>
      </c>
      <c r="C81" s="485">
        <v>6</v>
      </c>
      <c r="D81" s="485">
        <v>4</v>
      </c>
      <c r="E81" s="485">
        <v>1</v>
      </c>
      <c r="F81" s="485">
        <v>4</v>
      </c>
      <c r="G81" s="439"/>
      <c r="H81" s="490" t="s">
        <v>364</v>
      </c>
      <c r="I81" s="466" t="s">
        <v>313</v>
      </c>
      <c r="J81" s="490" t="s">
        <v>313</v>
      </c>
      <c r="K81" s="466" t="s">
        <v>344</v>
      </c>
      <c r="L81" s="466" t="s">
        <v>314</v>
      </c>
      <c r="M81" s="466">
        <v>2000</v>
      </c>
      <c r="N81" s="466"/>
      <c r="O81" s="492" t="s">
        <v>315</v>
      </c>
      <c r="P81" s="492" t="s">
        <v>200</v>
      </c>
      <c r="Q81" s="466"/>
      <c r="R81" s="493"/>
      <c r="S81" s="488">
        <v>1</v>
      </c>
      <c r="T81" s="445">
        <v>50000</v>
      </c>
      <c r="U81" s="489"/>
      <c r="V81" s="490"/>
      <c r="W81" s="448">
        <f t="shared" si="8"/>
        <v>1</v>
      </c>
      <c r="X81" s="448">
        <f t="shared" si="8"/>
        <v>50000</v>
      </c>
      <c r="Y81" s="439"/>
      <c r="Z81" s="449"/>
    </row>
    <row r="82" spans="1:26" s="450" customFormat="1" ht="12.75" x14ac:dyDescent="0.2">
      <c r="A82" s="437"/>
      <c r="B82" s="485">
        <v>2</v>
      </c>
      <c r="C82" s="485">
        <v>6</v>
      </c>
      <c r="D82" s="485">
        <v>2</v>
      </c>
      <c r="E82" s="485">
        <v>1</v>
      </c>
      <c r="F82" s="485">
        <v>1</v>
      </c>
      <c r="G82" s="439"/>
      <c r="H82" s="490" t="s">
        <v>365</v>
      </c>
      <c r="I82" s="466"/>
      <c r="J82" s="490"/>
      <c r="K82" s="466" t="s">
        <v>353</v>
      </c>
      <c r="L82" s="466" t="s">
        <v>314</v>
      </c>
      <c r="M82" s="466">
        <v>2009</v>
      </c>
      <c r="N82" s="466"/>
      <c r="O82" s="492" t="s">
        <v>315</v>
      </c>
      <c r="P82" s="492" t="s">
        <v>200</v>
      </c>
      <c r="Q82" s="466"/>
      <c r="R82" s="493"/>
      <c r="S82" s="488">
        <v>1</v>
      </c>
      <c r="T82" s="445">
        <v>250000</v>
      </c>
      <c r="U82" s="489"/>
      <c r="V82" s="490"/>
      <c r="W82" s="448">
        <f t="shared" si="8"/>
        <v>1</v>
      </c>
      <c r="X82" s="448">
        <f t="shared" si="8"/>
        <v>250000</v>
      </c>
      <c r="Y82" s="439"/>
      <c r="Z82" s="449"/>
    </row>
    <row r="83" spans="1:26" s="450" customFormat="1" ht="12.75" x14ac:dyDescent="0.2">
      <c r="A83" s="437"/>
      <c r="B83" s="485">
        <v>2</v>
      </c>
      <c r="C83" s="485">
        <v>6</v>
      </c>
      <c r="D83" s="485">
        <v>4</v>
      </c>
      <c r="E83" s="485">
        <v>1</v>
      </c>
      <c r="F83" s="485">
        <v>4</v>
      </c>
      <c r="G83" s="439"/>
      <c r="H83" s="490" t="s">
        <v>355</v>
      </c>
      <c r="I83" s="466" t="s">
        <v>313</v>
      </c>
      <c r="J83" s="490" t="s">
        <v>313</v>
      </c>
      <c r="K83" s="466" t="s">
        <v>346</v>
      </c>
      <c r="L83" s="466" t="s">
        <v>314</v>
      </c>
      <c r="M83" s="466">
        <v>2005</v>
      </c>
      <c r="N83" s="466"/>
      <c r="O83" s="492" t="s">
        <v>315</v>
      </c>
      <c r="P83" s="492" t="s">
        <v>200</v>
      </c>
      <c r="Q83" s="466"/>
      <c r="R83" s="493"/>
      <c r="S83" s="488">
        <v>1</v>
      </c>
      <c r="T83" s="445">
        <v>30000</v>
      </c>
      <c r="U83" s="489"/>
      <c r="V83" s="490"/>
      <c r="W83" s="448">
        <f t="shared" si="8"/>
        <v>1</v>
      </c>
      <c r="X83" s="448">
        <f t="shared" si="8"/>
        <v>30000</v>
      </c>
      <c r="Y83" s="439"/>
      <c r="Z83" s="449"/>
    </row>
    <row r="84" spans="1:26" s="450" customFormat="1" ht="12.75" x14ac:dyDescent="0.2">
      <c r="A84" s="437"/>
      <c r="B84" s="485">
        <v>2</v>
      </c>
      <c r="C84" s="485">
        <v>6</v>
      </c>
      <c r="D84" s="485">
        <v>2</v>
      </c>
      <c r="E84" s="485">
        <v>1</v>
      </c>
      <c r="F84" s="485">
        <v>34</v>
      </c>
      <c r="G84" s="439"/>
      <c r="H84" s="490" t="s">
        <v>18</v>
      </c>
      <c r="I84" s="466" t="s">
        <v>313</v>
      </c>
      <c r="J84" s="490" t="s">
        <v>313</v>
      </c>
      <c r="K84" s="466" t="s">
        <v>344</v>
      </c>
      <c r="L84" s="466" t="s">
        <v>314</v>
      </c>
      <c r="M84" s="466">
        <v>2007</v>
      </c>
      <c r="N84" s="466"/>
      <c r="O84" s="492" t="s">
        <v>315</v>
      </c>
      <c r="P84" s="492" t="s">
        <v>200</v>
      </c>
      <c r="Q84" s="466"/>
      <c r="R84" s="493"/>
      <c r="S84" s="488">
        <v>1</v>
      </c>
      <c r="T84" s="445">
        <v>40000</v>
      </c>
      <c r="U84" s="489"/>
      <c r="V84" s="490"/>
      <c r="W84" s="448">
        <f t="shared" si="8"/>
        <v>1</v>
      </c>
      <c r="X84" s="448">
        <f t="shared" si="8"/>
        <v>40000</v>
      </c>
      <c r="Y84" s="439"/>
      <c r="Z84" s="449"/>
    </row>
    <row r="85" spans="1:26" s="450" customFormat="1" ht="12.75" x14ac:dyDescent="0.2">
      <c r="A85" s="437"/>
      <c r="B85" s="485">
        <v>2</v>
      </c>
      <c r="C85" s="485">
        <v>6</v>
      </c>
      <c r="D85" s="485">
        <v>2</v>
      </c>
      <c r="E85" s="485">
        <v>1</v>
      </c>
      <c r="F85" s="485">
        <v>6</v>
      </c>
      <c r="G85" s="439"/>
      <c r="H85" s="490" t="s">
        <v>366</v>
      </c>
      <c r="I85" s="466" t="s">
        <v>313</v>
      </c>
      <c r="J85" s="490" t="s">
        <v>313</v>
      </c>
      <c r="K85" s="466" t="s">
        <v>325</v>
      </c>
      <c r="L85" s="466" t="s">
        <v>314</v>
      </c>
      <c r="M85" s="466" t="s">
        <v>363</v>
      </c>
      <c r="N85" s="466"/>
      <c r="O85" s="492" t="s">
        <v>315</v>
      </c>
      <c r="P85" s="492" t="s">
        <v>200</v>
      </c>
      <c r="Q85" s="466"/>
      <c r="R85" s="493"/>
      <c r="S85" s="488">
        <v>3</v>
      </c>
      <c r="T85" s="445">
        <v>360000</v>
      </c>
      <c r="U85" s="489"/>
      <c r="V85" s="490"/>
      <c r="W85" s="448">
        <f t="shared" si="8"/>
        <v>3</v>
      </c>
      <c r="X85" s="448">
        <f t="shared" si="8"/>
        <v>360000</v>
      </c>
      <c r="Y85" s="439"/>
      <c r="Z85" s="449"/>
    </row>
    <row r="86" spans="1:26" s="450" customFormat="1" ht="12.75" x14ac:dyDescent="0.2">
      <c r="A86" s="437"/>
      <c r="B86" s="485">
        <v>2</v>
      </c>
      <c r="C86" s="485">
        <v>6</v>
      </c>
      <c r="D86" s="485">
        <v>2</v>
      </c>
      <c r="E86" s="485"/>
      <c r="F86" s="485"/>
      <c r="G86" s="439"/>
      <c r="H86" s="490" t="s">
        <v>341</v>
      </c>
      <c r="I86" s="466" t="s">
        <v>313</v>
      </c>
      <c r="J86" s="490" t="s">
        <v>313</v>
      </c>
      <c r="K86" s="466" t="s">
        <v>325</v>
      </c>
      <c r="L86" s="466" t="s">
        <v>314</v>
      </c>
      <c r="M86" s="466">
        <v>1985</v>
      </c>
      <c r="N86" s="466"/>
      <c r="O86" s="492" t="s">
        <v>315</v>
      </c>
      <c r="P86" s="492" t="s">
        <v>200</v>
      </c>
      <c r="Q86" s="466"/>
      <c r="R86" s="493"/>
      <c r="S86" s="488">
        <v>2</v>
      </c>
      <c r="T86" s="445">
        <v>200000</v>
      </c>
      <c r="U86" s="489"/>
      <c r="V86" s="490"/>
      <c r="W86" s="448">
        <f t="shared" si="8"/>
        <v>2</v>
      </c>
      <c r="X86" s="448">
        <f t="shared" si="8"/>
        <v>200000</v>
      </c>
      <c r="Y86" s="439"/>
      <c r="Z86" s="449"/>
    </row>
    <row r="87" spans="1:26" s="450" customFormat="1" ht="12.75" x14ac:dyDescent="0.2">
      <c r="A87" s="437"/>
      <c r="B87" s="485">
        <v>2</v>
      </c>
      <c r="C87" s="485">
        <v>6</v>
      </c>
      <c r="D87" s="485">
        <v>2</v>
      </c>
      <c r="E87" s="485"/>
      <c r="F87" s="485"/>
      <c r="G87" s="439"/>
      <c r="H87" s="490" t="s">
        <v>15</v>
      </c>
      <c r="I87" s="466" t="s">
        <v>313</v>
      </c>
      <c r="J87" s="490" t="s">
        <v>313</v>
      </c>
      <c r="K87" s="466" t="s">
        <v>325</v>
      </c>
      <c r="L87" s="466" t="s">
        <v>314</v>
      </c>
      <c r="M87" s="466">
        <v>1985</v>
      </c>
      <c r="N87" s="466"/>
      <c r="O87" s="492" t="s">
        <v>315</v>
      </c>
      <c r="P87" s="492" t="s">
        <v>200</v>
      </c>
      <c r="Q87" s="466"/>
      <c r="R87" s="493"/>
      <c r="S87" s="488">
        <v>1</v>
      </c>
      <c r="T87" s="445">
        <v>750000</v>
      </c>
      <c r="U87" s="489"/>
      <c r="V87" s="490"/>
      <c r="W87" s="448">
        <f t="shared" si="8"/>
        <v>1</v>
      </c>
      <c r="X87" s="448">
        <f t="shared" si="8"/>
        <v>750000</v>
      </c>
      <c r="Y87" s="439"/>
      <c r="Z87" s="449"/>
    </row>
    <row r="88" spans="1:26" s="450" customFormat="1" ht="12.75" x14ac:dyDescent="0.2">
      <c r="A88" s="437"/>
      <c r="B88" s="485">
        <v>2</v>
      </c>
      <c r="C88" s="485">
        <v>6</v>
      </c>
      <c r="D88" s="485">
        <v>2</v>
      </c>
      <c r="E88" s="485">
        <v>6</v>
      </c>
      <c r="F88" s="485">
        <v>29</v>
      </c>
      <c r="G88" s="439"/>
      <c r="H88" s="490" t="s">
        <v>12</v>
      </c>
      <c r="I88" s="466" t="s">
        <v>367</v>
      </c>
      <c r="J88" s="490" t="s">
        <v>313</v>
      </c>
      <c r="K88" s="466" t="s">
        <v>346</v>
      </c>
      <c r="L88" s="466" t="s">
        <v>314</v>
      </c>
      <c r="M88" s="466">
        <v>1999</v>
      </c>
      <c r="N88" s="466"/>
      <c r="O88" s="492" t="s">
        <v>315</v>
      </c>
      <c r="P88" s="492" t="s">
        <v>200</v>
      </c>
      <c r="Q88" s="466"/>
      <c r="R88" s="493"/>
      <c r="S88" s="488">
        <v>1</v>
      </c>
      <c r="T88" s="445">
        <v>175000</v>
      </c>
      <c r="U88" s="489"/>
      <c r="V88" s="490"/>
      <c r="W88" s="448">
        <f t="shared" si="8"/>
        <v>1</v>
      </c>
      <c r="X88" s="448">
        <f t="shared" si="8"/>
        <v>175000</v>
      </c>
      <c r="Y88" s="439"/>
      <c r="Z88" s="449"/>
    </row>
    <row r="89" spans="1:26" s="450" customFormat="1" ht="12.75" x14ac:dyDescent="0.2">
      <c r="A89" s="437"/>
      <c r="B89" s="485">
        <v>2</v>
      </c>
      <c r="C89" s="485">
        <v>6</v>
      </c>
      <c r="D89" s="485">
        <v>2</v>
      </c>
      <c r="E89" s="485">
        <v>1</v>
      </c>
      <c r="F89" s="485">
        <v>61</v>
      </c>
      <c r="G89" s="439"/>
      <c r="H89" s="490" t="s">
        <v>368</v>
      </c>
      <c r="I89" s="466"/>
      <c r="J89" s="490"/>
      <c r="K89" s="466" t="s">
        <v>353</v>
      </c>
      <c r="L89" s="466" t="s">
        <v>314</v>
      </c>
      <c r="M89" s="466">
        <v>2010</v>
      </c>
      <c r="N89" s="466"/>
      <c r="O89" s="492" t="s">
        <v>315</v>
      </c>
      <c r="P89" s="492" t="s">
        <v>200</v>
      </c>
      <c r="Q89" s="466"/>
      <c r="R89" s="493"/>
      <c r="S89" s="488">
        <v>1</v>
      </c>
      <c r="T89" s="445">
        <v>230400</v>
      </c>
      <c r="U89" s="489"/>
      <c r="V89" s="490"/>
      <c r="W89" s="448">
        <f t="shared" si="8"/>
        <v>1</v>
      </c>
      <c r="X89" s="448">
        <f t="shared" si="8"/>
        <v>230400</v>
      </c>
      <c r="Y89" s="439"/>
      <c r="Z89" s="449"/>
    </row>
    <row r="90" spans="1:26" s="450" customFormat="1" ht="12.75" x14ac:dyDescent="0.2">
      <c r="A90" s="437"/>
      <c r="B90" s="485">
        <v>2</v>
      </c>
      <c r="C90" s="485">
        <v>6</v>
      </c>
      <c r="D90" s="485">
        <v>2</v>
      </c>
      <c r="E90" s="485">
        <v>1</v>
      </c>
      <c r="F90" s="485">
        <v>10</v>
      </c>
      <c r="G90" s="439"/>
      <c r="H90" s="490" t="s">
        <v>18</v>
      </c>
      <c r="I90" s="466" t="s">
        <v>313</v>
      </c>
      <c r="J90" s="490" t="s">
        <v>313</v>
      </c>
      <c r="K90" s="466" t="s">
        <v>344</v>
      </c>
      <c r="L90" s="466" t="s">
        <v>314</v>
      </c>
      <c r="M90" s="466">
        <v>2007</v>
      </c>
      <c r="N90" s="466"/>
      <c r="O90" s="492" t="s">
        <v>315</v>
      </c>
      <c r="P90" s="492" t="s">
        <v>200</v>
      </c>
      <c r="Q90" s="466"/>
      <c r="R90" s="493"/>
      <c r="S90" s="488">
        <v>1</v>
      </c>
      <c r="T90" s="445">
        <v>40000</v>
      </c>
      <c r="U90" s="489"/>
      <c r="V90" s="490"/>
      <c r="W90" s="448">
        <f t="shared" si="8"/>
        <v>1</v>
      </c>
      <c r="X90" s="448">
        <f t="shared" si="8"/>
        <v>40000</v>
      </c>
      <c r="Y90" s="439"/>
      <c r="Z90" s="449"/>
    </row>
    <row r="91" spans="1:26" s="450" customFormat="1" ht="12.75" x14ac:dyDescent="0.2">
      <c r="A91" s="437"/>
      <c r="B91" s="485">
        <v>2</v>
      </c>
      <c r="C91" s="485">
        <v>6</v>
      </c>
      <c r="D91" s="485">
        <v>2</v>
      </c>
      <c r="E91" s="485">
        <v>1</v>
      </c>
      <c r="F91" s="485">
        <v>4</v>
      </c>
      <c r="G91" s="439"/>
      <c r="H91" s="490" t="s">
        <v>369</v>
      </c>
      <c r="I91" s="466" t="s">
        <v>313</v>
      </c>
      <c r="J91" s="490" t="s">
        <v>313</v>
      </c>
      <c r="K91" s="466" t="s">
        <v>370</v>
      </c>
      <c r="L91" s="466" t="s">
        <v>314</v>
      </c>
      <c r="M91" s="466">
        <v>2005</v>
      </c>
      <c r="N91" s="466"/>
      <c r="O91" s="492" t="s">
        <v>315</v>
      </c>
      <c r="P91" s="492" t="s">
        <v>200</v>
      </c>
      <c r="Q91" s="466"/>
      <c r="R91" s="493"/>
      <c r="S91" s="488">
        <v>1</v>
      </c>
      <c r="T91" s="445">
        <v>150000</v>
      </c>
      <c r="U91" s="489"/>
      <c r="V91" s="490"/>
      <c r="W91" s="448">
        <f t="shared" si="8"/>
        <v>1</v>
      </c>
      <c r="X91" s="448">
        <f t="shared" si="8"/>
        <v>150000</v>
      </c>
      <c r="Y91" s="439"/>
      <c r="Z91" s="449"/>
    </row>
    <row r="92" spans="1:26" s="450" customFormat="1" ht="12.75" x14ac:dyDescent="0.2">
      <c r="A92" s="437"/>
      <c r="B92" s="485">
        <v>2</v>
      </c>
      <c r="C92" s="485">
        <v>6</v>
      </c>
      <c r="D92" s="485">
        <v>2</v>
      </c>
      <c r="E92" s="485"/>
      <c r="F92" s="485"/>
      <c r="G92" s="439"/>
      <c r="H92" s="490" t="s">
        <v>355</v>
      </c>
      <c r="I92" s="466" t="s">
        <v>313</v>
      </c>
      <c r="J92" s="490" t="s">
        <v>313</v>
      </c>
      <c r="K92" s="466" t="s">
        <v>370</v>
      </c>
      <c r="L92" s="466" t="s">
        <v>314</v>
      </c>
      <c r="M92" s="466">
        <v>2005</v>
      </c>
      <c r="N92" s="466"/>
      <c r="O92" s="492" t="s">
        <v>315</v>
      </c>
      <c r="P92" s="492" t="s">
        <v>200</v>
      </c>
      <c r="Q92" s="466"/>
      <c r="R92" s="493"/>
      <c r="S92" s="488">
        <v>1</v>
      </c>
      <c r="T92" s="445">
        <v>150000</v>
      </c>
      <c r="U92" s="489"/>
      <c r="V92" s="490"/>
      <c r="W92" s="448">
        <f t="shared" si="8"/>
        <v>1</v>
      </c>
      <c r="X92" s="448">
        <f t="shared" si="8"/>
        <v>150000</v>
      </c>
      <c r="Y92" s="439"/>
      <c r="Z92" s="449"/>
    </row>
    <row r="93" spans="1:26" s="450" customFormat="1" ht="12.75" x14ac:dyDescent="0.2">
      <c r="A93" s="437"/>
      <c r="B93" s="485">
        <v>2</v>
      </c>
      <c r="C93" s="485">
        <v>6</v>
      </c>
      <c r="D93" s="485">
        <v>3</v>
      </c>
      <c r="E93" s="485">
        <v>2</v>
      </c>
      <c r="F93" s="485">
        <v>4</v>
      </c>
      <c r="G93" s="439"/>
      <c r="H93" s="490" t="s">
        <v>371</v>
      </c>
      <c r="I93" s="466"/>
      <c r="J93" s="490"/>
      <c r="K93" s="466" t="s">
        <v>353</v>
      </c>
      <c r="L93" s="466" t="s">
        <v>314</v>
      </c>
      <c r="M93" s="466">
        <v>2007</v>
      </c>
      <c r="N93" s="466"/>
      <c r="O93" s="492" t="s">
        <v>315</v>
      </c>
      <c r="P93" s="492" t="s">
        <v>200</v>
      </c>
      <c r="Q93" s="466"/>
      <c r="R93" s="493"/>
      <c r="S93" s="488">
        <v>6</v>
      </c>
      <c r="T93" s="445">
        <v>60000</v>
      </c>
      <c r="U93" s="489"/>
      <c r="V93" s="490"/>
      <c r="W93" s="448">
        <f t="shared" si="8"/>
        <v>6</v>
      </c>
      <c r="X93" s="448">
        <f t="shared" si="8"/>
        <v>60000</v>
      </c>
      <c r="Y93" s="439"/>
      <c r="Z93" s="449"/>
    </row>
    <row r="94" spans="1:26" s="450" customFormat="1" ht="12.75" x14ac:dyDescent="0.2">
      <c r="A94" s="437"/>
      <c r="B94" s="485">
        <v>2</v>
      </c>
      <c r="C94" s="485">
        <v>6</v>
      </c>
      <c r="D94" s="485">
        <v>2</v>
      </c>
      <c r="E94" s="485"/>
      <c r="F94" s="485"/>
      <c r="G94" s="439"/>
      <c r="H94" s="490" t="s">
        <v>18</v>
      </c>
      <c r="I94" s="466" t="s">
        <v>313</v>
      </c>
      <c r="J94" s="490" t="s">
        <v>313</v>
      </c>
      <c r="K94" s="466" t="s">
        <v>344</v>
      </c>
      <c r="L94" s="466" t="s">
        <v>314</v>
      </c>
      <c r="M94" s="466">
        <v>2005</v>
      </c>
      <c r="N94" s="466"/>
      <c r="O94" s="492" t="s">
        <v>315</v>
      </c>
      <c r="P94" s="492" t="s">
        <v>200</v>
      </c>
      <c r="Q94" s="466"/>
      <c r="R94" s="493"/>
      <c r="S94" s="488">
        <v>1</v>
      </c>
      <c r="T94" s="445">
        <v>40000</v>
      </c>
      <c r="U94" s="489"/>
      <c r="V94" s="490"/>
      <c r="W94" s="448">
        <f t="shared" si="8"/>
        <v>1</v>
      </c>
      <c r="X94" s="448">
        <f t="shared" si="8"/>
        <v>40000</v>
      </c>
      <c r="Y94" s="439"/>
      <c r="Z94" s="449"/>
    </row>
    <row r="95" spans="1:26" s="450" customFormat="1" ht="12.75" x14ac:dyDescent="0.2">
      <c r="A95" s="437"/>
      <c r="B95" s="485">
        <v>2</v>
      </c>
      <c r="C95" s="485">
        <v>6</v>
      </c>
      <c r="D95" s="485">
        <v>1</v>
      </c>
      <c r="E95" s="485">
        <v>11</v>
      </c>
      <c r="F95" s="485">
        <v>1</v>
      </c>
      <c r="G95" s="439"/>
      <c r="H95" s="490" t="s">
        <v>372</v>
      </c>
      <c r="I95" s="466"/>
      <c r="J95" s="490"/>
      <c r="K95" s="466" t="s">
        <v>325</v>
      </c>
      <c r="L95" s="466" t="s">
        <v>314</v>
      </c>
      <c r="M95" s="466">
        <v>2006</v>
      </c>
      <c r="N95" s="466"/>
      <c r="O95" s="492" t="s">
        <v>315</v>
      </c>
      <c r="P95" s="492" t="s">
        <v>200</v>
      </c>
      <c r="Q95" s="466"/>
      <c r="R95" s="493"/>
      <c r="S95" s="488">
        <v>1</v>
      </c>
      <c r="T95" s="445">
        <v>200000</v>
      </c>
      <c r="U95" s="489"/>
      <c r="V95" s="490"/>
      <c r="W95" s="448">
        <f t="shared" si="8"/>
        <v>1</v>
      </c>
      <c r="X95" s="448">
        <f t="shared" si="8"/>
        <v>200000</v>
      </c>
      <c r="Y95" s="439"/>
      <c r="Z95" s="449"/>
    </row>
    <row r="96" spans="1:26" s="450" customFormat="1" ht="12.75" x14ac:dyDescent="0.2">
      <c r="A96" s="437"/>
      <c r="B96" s="485">
        <v>2</v>
      </c>
      <c r="C96" s="485">
        <v>6</v>
      </c>
      <c r="D96" s="485">
        <v>1</v>
      </c>
      <c r="E96" s="485">
        <v>1</v>
      </c>
      <c r="F96" s="485">
        <v>4</v>
      </c>
      <c r="G96" s="439"/>
      <c r="H96" s="490" t="s">
        <v>373</v>
      </c>
      <c r="I96" s="466"/>
      <c r="J96" s="490"/>
      <c r="K96" s="466" t="s">
        <v>325</v>
      </c>
      <c r="L96" s="466" t="s">
        <v>314</v>
      </c>
      <c r="M96" s="466">
        <v>2006</v>
      </c>
      <c r="N96" s="466"/>
      <c r="O96" s="492" t="s">
        <v>315</v>
      </c>
      <c r="P96" s="492" t="s">
        <v>200</v>
      </c>
      <c r="Q96" s="466"/>
      <c r="R96" s="493"/>
      <c r="S96" s="488">
        <v>1</v>
      </c>
      <c r="T96" s="445">
        <v>150000</v>
      </c>
      <c r="U96" s="489"/>
      <c r="V96" s="490"/>
      <c r="W96" s="448">
        <f t="shared" si="8"/>
        <v>1</v>
      </c>
      <c r="X96" s="448">
        <f t="shared" si="8"/>
        <v>150000</v>
      </c>
      <c r="Y96" s="439"/>
      <c r="Z96" s="449"/>
    </row>
    <row r="97" spans="1:26" s="450" customFormat="1" ht="12.75" x14ac:dyDescent="0.2">
      <c r="A97" s="437"/>
      <c r="B97" s="485">
        <v>2</v>
      </c>
      <c r="C97" s="485">
        <v>6</v>
      </c>
      <c r="D97" s="485">
        <v>1</v>
      </c>
      <c r="E97" s="485">
        <v>1</v>
      </c>
      <c r="F97" s="485">
        <v>1</v>
      </c>
      <c r="G97" s="439"/>
      <c r="H97" s="490" t="s">
        <v>355</v>
      </c>
      <c r="I97" s="466"/>
      <c r="J97" s="490"/>
      <c r="K97" s="466" t="s">
        <v>374</v>
      </c>
      <c r="L97" s="466" t="s">
        <v>314</v>
      </c>
      <c r="M97" s="466">
        <v>2006</v>
      </c>
      <c r="N97" s="466"/>
      <c r="O97" s="492" t="s">
        <v>315</v>
      </c>
      <c r="P97" s="492" t="s">
        <v>200</v>
      </c>
      <c r="Q97" s="466"/>
      <c r="R97" s="493"/>
      <c r="S97" s="488">
        <v>1</v>
      </c>
      <c r="T97" s="445">
        <v>30000</v>
      </c>
      <c r="U97" s="489"/>
      <c r="V97" s="490"/>
      <c r="W97" s="448">
        <f t="shared" ref="W97:X160" si="9">S97-U97</f>
        <v>1</v>
      </c>
      <c r="X97" s="448">
        <f t="shared" si="9"/>
        <v>30000</v>
      </c>
      <c r="Y97" s="439"/>
      <c r="Z97" s="449"/>
    </row>
    <row r="98" spans="1:26" s="464" customFormat="1" ht="12.75" x14ac:dyDescent="0.2">
      <c r="A98" s="451"/>
      <c r="B98" s="487">
        <v>2</v>
      </c>
      <c r="C98" s="487">
        <v>6</v>
      </c>
      <c r="D98" s="487">
        <v>2</v>
      </c>
      <c r="E98" s="487">
        <v>1</v>
      </c>
      <c r="F98" s="487">
        <v>6</v>
      </c>
      <c r="G98" s="453"/>
      <c r="H98" s="494" t="s">
        <v>375</v>
      </c>
      <c r="I98" s="495"/>
      <c r="J98" s="494"/>
      <c r="K98" s="495" t="s">
        <v>376</v>
      </c>
      <c r="L98" s="495" t="s">
        <v>314</v>
      </c>
      <c r="M98" s="495">
        <v>2010</v>
      </c>
      <c r="N98" s="495"/>
      <c r="O98" s="496" t="s">
        <v>315</v>
      </c>
      <c r="P98" s="496" t="s">
        <v>200</v>
      </c>
      <c r="Q98" s="495"/>
      <c r="R98" s="497"/>
      <c r="S98" s="459">
        <v>1</v>
      </c>
      <c r="T98" s="459">
        <v>4500000</v>
      </c>
      <c r="U98" s="459">
        <v>1</v>
      </c>
      <c r="V98" s="459">
        <v>4500000</v>
      </c>
      <c r="W98" s="462">
        <f t="shared" si="9"/>
        <v>0</v>
      </c>
      <c r="X98" s="462">
        <f t="shared" si="9"/>
        <v>0</v>
      </c>
      <c r="Y98" s="453"/>
      <c r="Z98" s="463"/>
    </row>
    <row r="99" spans="1:26" s="450" customFormat="1" ht="12.75" x14ac:dyDescent="0.2">
      <c r="A99" s="437"/>
      <c r="B99" s="485">
        <v>2</v>
      </c>
      <c r="C99" s="485">
        <v>6</v>
      </c>
      <c r="D99" s="485">
        <v>2</v>
      </c>
      <c r="E99" s="485">
        <v>1</v>
      </c>
      <c r="F99" s="485">
        <v>6</v>
      </c>
      <c r="G99" s="439"/>
      <c r="H99" s="490" t="s">
        <v>377</v>
      </c>
      <c r="I99" s="466"/>
      <c r="J99" s="490"/>
      <c r="K99" s="466" t="s">
        <v>376</v>
      </c>
      <c r="L99" s="466" t="s">
        <v>314</v>
      </c>
      <c r="M99" s="466">
        <v>2008</v>
      </c>
      <c r="N99" s="466"/>
      <c r="O99" s="492" t="s">
        <v>315</v>
      </c>
      <c r="P99" s="492" t="s">
        <v>200</v>
      </c>
      <c r="Q99" s="466"/>
      <c r="R99" s="493"/>
      <c r="S99" s="488">
        <v>1</v>
      </c>
      <c r="T99" s="445">
        <v>8500000</v>
      </c>
      <c r="U99" s="489"/>
      <c r="V99" s="490"/>
      <c r="W99" s="448">
        <f t="shared" si="9"/>
        <v>1</v>
      </c>
      <c r="X99" s="448">
        <f t="shared" si="9"/>
        <v>8500000</v>
      </c>
      <c r="Y99" s="439"/>
      <c r="Z99" s="449"/>
    </row>
    <row r="100" spans="1:26" s="450" customFormat="1" ht="12.75" x14ac:dyDescent="0.2">
      <c r="A100" s="437"/>
      <c r="B100" s="485">
        <v>2</v>
      </c>
      <c r="C100" s="485">
        <v>6</v>
      </c>
      <c r="D100" s="485">
        <v>2</v>
      </c>
      <c r="E100" s="485">
        <v>2</v>
      </c>
      <c r="F100" s="485">
        <v>3</v>
      </c>
      <c r="G100" s="439"/>
      <c r="H100" s="490" t="s">
        <v>372</v>
      </c>
      <c r="I100" s="466"/>
      <c r="J100" s="490"/>
      <c r="K100" s="466" t="s">
        <v>325</v>
      </c>
      <c r="L100" s="466" t="s">
        <v>314</v>
      </c>
      <c r="M100" s="466">
        <v>2006</v>
      </c>
      <c r="N100" s="466"/>
      <c r="O100" s="492" t="s">
        <v>315</v>
      </c>
      <c r="P100" s="492" t="s">
        <v>200</v>
      </c>
      <c r="Q100" s="466"/>
      <c r="R100" s="493"/>
      <c r="S100" s="488">
        <v>2</v>
      </c>
      <c r="T100" s="445">
        <v>800000</v>
      </c>
      <c r="U100" s="489"/>
      <c r="V100" s="490"/>
      <c r="W100" s="448">
        <f t="shared" si="9"/>
        <v>2</v>
      </c>
      <c r="X100" s="448">
        <f t="shared" si="9"/>
        <v>800000</v>
      </c>
      <c r="Y100" s="439"/>
      <c r="Z100" s="449"/>
    </row>
    <row r="101" spans="1:26" s="450" customFormat="1" ht="12.75" x14ac:dyDescent="0.2">
      <c r="A101" s="437"/>
      <c r="B101" s="485">
        <v>2</v>
      </c>
      <c r="C101" s="485">
        <v>6</v>
      </c>
      <c r="D101" s="485">
        <v>2</v>
      </c>
      <c r="E101" s="485">
        <v>1</v>
      </c>
      <c r="F101" s="485">
        <v>1</v>
      </c>
      <c r="G101" s="439"/>
      <c r="H101" s="490" t="s">
        <v>341</v>
      </c>
      <c r="I101" s="466"/>
      <c r="J101" s="490"/>
      <c r="K101" s="466" t="s">
        <v>325</v>
      </c>
      <c r="L101" s="466" t="s">
        <v>314</v>
      </c>
      <c r="M101" s="466">
        <v>2006</v>
      </c>
      <c r="N101" s="466"/>
      <c r="O101" s="492" t="s">
        <v>315</v>
      </c>
      <c r="P101" s="492" t="s">
        <v>200</v>
      </c>
      <c r="Q101" s="466"/>
      <c r="R101" s="493"/>
      <c r="S101" s="488">
        <v>2</v>
      </c>
      <c r="T101" s="445">
        <v>200000</v>
      </c>
      <c r="U101" s="489"/>
      <c r="V101" s="490"/>
      <c r="W101" s="448">
        <f t="shared" si="9"/>
        <v>2</v>
      </c>
      <c r="X101" s="448">
        <f t="shared" si="9"/>
        <v>200000</v>
      </c>
      <c r="Y101" s="439"/>
      <c r="Z101" s="449"/>
    </row>
    <row r="102" spans="1:26" s="450" customFormat="1" ht="12.75" x14ac:dyDescent="0.2">
      <c r="A102" s="437"/>
      <c r="B102" s="485">
        <v>2</v>
      </c>
      <c r="C102" s="485">
        <v>6</v>
      </c>
      <c r="D102" s="485">
        <v>2</v>
      </c>
      <c r="E102" s="485">
        <v>1</v>
      </c>
      <c r="F102" s="485">
        <v>1</v>
      </c>
      <c r="G102" s="439"/>
      <c r="H102" s="490" t="s">
        <v>378</v>
      </c>
      <c r="I102" s="466"/>
      <c r="J102" s="490"/>
      <c r="K102" s="466" t="s">
        <v>379</v>
      </c>
      <c r="L102" s="466" t="s">
        <v>314</v>
      </c>
      <c r="M102" s="466">
        <v>2007</v>
      </c>
      <c r="N102" s="466"/>
      <c r="O102" s="492" t="s">
        <v>315</v>
      </c>
      <c r="P102" s="492" t="s">
        <v>200</v>
      </c>
      <c r="Q102" s="466"/>
      <c r="R102" s="493"/>
      <c r="S102" s="488">
        <v>1</v>
      </c>
      <c r="T102" s="445">
        <v>6500000</v>
      </c>
      <c r="U102" s="489"/>
      <c r="V102" s="490"/>
      <c r="W102" s="448">
        <f t="shared" si="9"/>
        <v>1</v>
      </c>
      <c r="X102" s="448">
        <f t="shared" si="9"/>
        <v>6500000</v>
      </c>
      <c r="Y102" s="439"/>
      <c r="Z102" s="449"/>
    </row>
    <row r="103" spans="1:26" s="450" customFormat="1" ht="12.75" x14ac:dyDescent="0.2">
      <c r="A103" s="437"/>
      <c r="B103" s="485">
        <v>2</v>
      </c>
      <c r="C103" s="485">
        <v>6</v>
      </c>
      <c r="D103" s="485">
        <v>2</v>
      </c>
      <c r="E103" s="485">
        <v>1</v>
      </c>
      <c r="F103" s="485">
        <v>10</v>
      </c>
      <c r="G103" s="439"/>
      <c r="H103" s="490" t="s">
        <v>37</v>
      </c>
      <c r="I103" s="466"/>
      <c r="J103" s="490"/>
      <c r="K103" s="466" t="s">
        <v>344</v>
      </c>
      <c r="L103" s="466" t="s">
        <v>314</v>
      </c>
      <c r="M103" s="466">
        <v>2008</v>
      </c>
      <c r="N103" s="466"/>
      <c r="O103" s="492" t="s">
        <v>315</v>
      </c>
      <c r="P103" s="492" t="s">
        <v>200</v>
      </c>
      <c r="Q103" s="466"/>
      <c r="R103" s="493"/>
      <c r="S103" s="488">
        <v>1</v>
      </c>
      <c r="T103" s="445">
        <v>15000</v>
      </c>
      <c r="U103" s="489"/>
      <c r="V103" s="490"/>
      <c r="W103" s="448">
        <f t="shared" si="9"/>
        <v>1</v>
      </c>
      <c r="X103" s="448">
        <f t="shared" si="9"/>
        <v>15000</v>
      </c>
      <c r="Y103" s="439"/>
      <c r="Z103" s="449"/>
    </row>
    <row r="104" spans="1:26" s="450" customFormat="1" ht="12.75" x14ac:dyDescent="0.2">
      <c r="A104" s="437"/>
      <c r="B104" s="485">
        <v>2</v>
      </c>
      <c r="C104" s="485">
        <v>6</v>
      </c>
      <c r="D104" s="485">
        <v>4</v>
      </c>
      <c r="E104" s="485">
        <v>1</v>
      </c>
      <c r="F104" s="485">
        <v>4</v>
      </c>
      <c r="G104" s="439"/>
      <c r="H104" s="490" t="s">
        <v>380</v>
      </c>
      <c r="I104" s="466"/>
      <c r="J104" s="490"/>
      <c r="K104" s="466" t="s">
        <v>344</v>
      </c>
      <c r="L104" s="466" t="s">
        <v>314</v>
      </c>
      <c r="M104" s="466">
        <v>2008</v>
      </c>
      <c r="N104" s="466"/>
      <c r="O104" s="492" t="s">
        <v>315</v>
      </c>
      <c r="P104" s="492" t="s">
        <v>200</v>
      </c>
      <c r="Q104" s="466"/>
      <c r="R104" s="493"/>
      <c r="S104" s="488">
        <v>2</v>
      </c>
      <c r="T104" s="445">
        <v>70000</v>
      </c>
      <c r="U104" s="489"/>
      <c r="V104" s="490"/>
      <c r="W104" s="448">
        <f t="shared" si="9"/>
        <v>2</v>
      </c>
      <c r="X104" s="448">
        <f t="shared" si="9"/>
        <v>70000</v>
      </c>
      <c r="Y104" s="439"/>
      <c r="Z104" s="449"/>
    </row>
    <row r="105" spans="1:26" s="450" customFormat="1" ht="12.75" x14ac:dyDescent="0.2">
      <c r="A105" s="437"/>
      <c r="B105" s="485">
        <v>2</v>
      </c>
      <c r="C105" s="485">
        <v>6</v>
      </c>
      <c r="D105" s="485">
        <v>2</v>
      </c>
      <c r="E105" s="485">
        <v>1</v>
      </c>
      <c r="F105" s="485">
        <v>6</v>
      </c>
      <c r="G105" s="439"/>
      <c r="H105" s="490" t="s">
        <v>381</v>
      </c>
      <c r="I105" s="466"/>
      <c r="J105" s="490"/>
      <c r="K105" s="466" t="s">
        <v>382</v>
      </c>
      <c r="L105" s="466" t="s">
        <v>314</v>
      </c>
      <c r="M105" s="466">
        <v>2008</v>
      </c>
      <c r="N105" s="466"/>
      <c r="O105" s="492" t="s">
        <v>315</v>
      </c>
      <c r="P105" s="492" t="s">
        <v>200</v>
      </c>
      <c r="Q105" s="466"/>
      <c r="R105" s="493"/>
      <c r="S105" s="488">
        <v>1</v>
      </c>
      <c r="T105" s="445">
        <v>30000</v>
      </c>
      <c r="U105" s="489"/>
      <c r="V105" s="490"/>
      <c r="W105" s="448">
        <f t="shared" si="9"/>
        <v>1</v>
      </c>
      <c r="X105" s="448">
        <f t="shared" si="9"/>
        <v>30000</v>
      </c>
      <c r="Y105" s="439"/>
      <c r="Z105" s="449"/>
    </row>
    <row r="106" spans="1:26" s="450" customFormat="1" ht="12.75" x14ac:dyDescent="0.2">
      <c r="A106" s="437"/>
      <c r="B106" s="485">
        <v>2</v>
      </c>
      <c r="C106" s="485">
        <v>6</v>
      </c>
      <c r="D106" s="485">
        <v>2</v>
      </c>
      <c r="E106" s="485">
        <v>1</v>
      </c>
      <c r="F106" s="485">
        <v>61</v>
      </c>
      <c r="G106" s="439"/>
      <c r="H106" s="490" t="s">
        <v>15</v>
      </c>
      <c r="I106" s="466" t="s">
        <v>313</v>
      </c>
      <c r="J106" s="490" t="s">
        <v>313</v>
      </c>
      <c r="K106" s="466" t="s">
        <v>325</v>
      </c>
      <c r="L106" s="466" t="s">
        <v>314</v>
      </c>
      <c r="M106" s="466">
        <v>1999</v>
      </c>
      <c r="N106" s="466"/>
      <c r="O106" s="492" t="s">
        <v>315</v>
      </c>
      <c r="P106" s="492" t="s">
        <v>200</v>
      </c>
      <c r="Q106" s="466"/>
      <c r="R106" s="493"/>
      <c r="S106" s="488">
        <v>1</v>
      </c>
      <c r="T106" s="445">
        <v>60000</v>
      </c>
      <c r="U106" s="489"/>
      <c r="V106" s="490"/>
      <c r="W106" s="448">
        <f t="shared" si="9"/>
        <v>1</v>
      </c>
      <c r="X106" s="448">
        <f t="shared" si="9"/>
        <v>60000</v>
      </c>
      <c r="Y106" s="439"/>
      <c r="Z106" s="449"/>
    </row>
    <row r="107" spans="1:26" s="450" customFormat="1" ht="12.75" x14ac:dyDescent="0.2">
      <c r="A107" s="437"/>
      <c r="B107" s="485">
        <v>2</v>
      </c>
      <c r="C107" s="485">
        <v>6</v>
      </c>
      <c r="D107" s="485">
        <v>2</v>
      </c>
      <c r="E107" s="485"/>
      <c r="F107" s="485"/>
      <c r="G107" s="439"/>
      <c r="H107" s="490" t="s">
        <v>15</v>
      </c>
      <c r="I107" s="466" t="s">
        <v>313</v>
      </c>
      <c r="J107" s="490" t="s">
        <v>313</v>
      </c>
      <c r="K107" s="466" t="s">
        <v>383</v>
      </c>
      <c r="L107" s="466" t="s">
        <v>314</v>
      </c>
      <c r="M107" s="466">
        <v>1990</v>
      </c>
      <c r="N107" s="466"/>
      <c r="O107" s="492" t="s">
        <v>315</v>
      </c>
      <c r="P107" s="492" t="s">
        <v>200</v>
      </c>
      <c r="Q107" s="466"/>
      <c r="R107" s="493"/>
      <c r="S107" s="488">
        <v>1</v>
      </c>
      <c r="T107" s="445">
        <v>15000</v>
      </c>
      <c r="U107" s="489"/>
      <c r="V107" s="490"/>
      <c r="W107" s="448">
        <f t="shared" si="9"/>
        <v>1</v>
      </c>
      <c r="X107" s="448">
        <f t="shared" si="9"/>
        <v>15000</v>
      </c>
      <c r="Y107" s="439"/>
      <c r="Z107" s="449"/>
    </row>
    <row r="108" spans="1:26" s="450" customFormat="1" ht="12.75" x14ac:dyDescent="0.2">
      <c r="A108" s="437"/>
      <c r="B108" s="485">
        <v>2</v>
      </c>
      <c r="C108" s="485">
        <v>6</v>
      </c>
      <c r="D108" s="485">
        <v>2</v>
      </c>
      <c r="E108" s="485"/>
      <c r="F108" s="485"/>
      <c r="G108" s="439"/>
      <c r="H108" s="490" t="s">
        <v>19</v>
      </c>
      <c r="I108" s="466" t="s">
        <v>313</v>
      </c>
      <c r="J108" s="490" t="s">
        <v>313</v>
      </c>
      <c r="K108" s="466" t="s">
        <v>325</v>
      </c>
      <c r="L108" s="466" t="s">
        <v>314</v>
      </c>
      <c r="M108" s="466">
        <v>1990</v>
      </c>
      <c r="N108" s="466"/>
      <c r="O108" s="492" t="s">
        <v>315</v>
      </c>
      <c r="P108" s="492" t="s">
        <v>200</v>
      </c>
      <c r="Q108" s="466"/>
      <c r="R108" s="493"/>
      <c r="S108" s="488">
        <v>1</v>
      </c>
      <c r="T108" s="445">
        <v>65000</v>
      </c>
      <c r="U108" s="489"/>
      <c r="V108" s="490"/>
      <c r="W108" s="448">
        <f t="shared" si="9"/>
        <v>1</v>
      </c>
      <c r="X108" s="448">
        <f t="shared" si="9"/>
        <v>65000</v>
      </c>
      <c r="Y108" s="439"/>
      <c r="Z108" s="449"/>
    </row>
    <row r="109" spans="1:26" s="450" customFormat="1" ht="12.75" x14ac:dyDescent="0.2">
      <c r="A109" s="437"/>
      <c r="B109" s="485">
        <v>2</v>
      </c>
      <c r="C109" s="485">
        <v>6</v>
      </c>
      <c r="D109" s="485">
        <v>2</v>
      </c>
      <c r="E109" s="485">
        <v>1</v>
      </c>
      <c r="F109" s="485">
        <v>6</v>
      </c>
      <c r="G109" s="439"/>
      <c r="H109" s="490" t="s">
        <v>345</v>
      </c>
      <c r="I109" s="466"/>
      <c r="J109" s="490"/>
      <c r="K109" s="466" t="s">
        <v>346</v>
      </c>
      <c r="L109" s="466" t="s">
        <v>314</v>
      </c>
      <c r="M109" s="466">
        <v>2006</v>
      </c>
      <c r="N109" s="466"/>
      <c r="O109" s="492" t="s">
        <v>315</v>
      </c>
      <c r="P109" s="492" t="s">
        <v>200</v>
      </c>
      <c r="Q109" s="466"/>
      <c r="R109" s="493"/>
      <c r="S109" s="488">
        <v>1</v>
      </c>
      <c r="T109" s="445">
        <v>20000</v>
      </c>
      <c r="U109" s="489"/>
      <c r="V109" s="490"/>
      <c r="W109" s="448">
        <f t="shared" si="9"/>
        <v>1</v>
      </c>
      <c r="X109" s="448">
        <f t="shared" si="9"/>
        <v>20000</v>
      </c>
      <c r="Y109" s="439"/>
      <c r="Z109" s="449"/>
    </row>
    <row r="110" spans="1:26" s="450" customFormat="1" ht="12.75" x14ac:dyDescent="0.2">
      <c r="A110" s="437"/>
      <c r="B110" s="485">
        <v>2</v>
      </c>
      <c r="C110" s="485">
        <v>6</v>
      </c>
      <c r="D110" s="485">
        <v>2</v>
      </c>
      <c r="E110" s="485"/>
      <c r="F110" s="485"/>
      <c r="G110" s="439"/>
      <c r="H110" s="490" t="s">
        <v>341</v>
      </c>
      <c r="I110" s="466" t="s">
        <v>313</v>
      </c>
      <c r="J110" s="490" t="s">
        <v>313</v>
      </c>
      <c r="K110" s="466" t="s">
        <v>325</v>
      </c>
      <c r="L110" s="466" t="s">
        <v>314</v>
      </c>
      <c r="M110" s="466">
        <v>1990</v>
      </c>
      <c r="N110" s="466"/>
      <c r="O110" s="492" t="s">
        <v>315</v>
      </c>
      <c r="P110" s="492" t="s">
        <v>200</v>
      </c>
      <c r="Q110" s="466"/>
      <c r="R110" s="493"/>
      <c r="S110" s="488">
        <v>1</v>
      </c>
      <c r="T110" s="445">
        <v>25000</v>
      </c>
      <c r="U110" s="489"/>
      <c r="V110" s="490"/>
      <c r="W110" s="448">
        <f t="shared" si="9"/>
        <v>1</v>
      </c>
      <c r="X110" s="448">
        <f t="shared" si="9"/>
        <v>25000</v>
      </c>
      <c r="Y110" s="439"/>
      <c r="Z110" s="449"/>
    </row>
    <row r="111" spans="1:26" s="450" customFormat="1" ht="12.75" x14ac:dyDescent="0.2">
      <c r="A111" s="437"/>
      <c r="B111" s="485">
        <v>2</v>
      </c>
      <c r="C111" s="485">
        <v>6</v>
      </c>
      <c r="D111" s="485">
        <v>2</v>
      </c>
      <c r="E111" s="485">
        <v>1</v>
      </c>
      <c r="F111" s="485">
        <v>10</v>
      </c>
      <c r="G111" s="439"/>
      <c r="H111" s="490" t="s">
        <v>38</v>
      </c>
      <c r="I111" s="466" t="s">
        <v>313</v>
      </c>
      <c r="J111" s="490" t="s">
        <v>313</v>
      </c>
      <c r="K111" s="466" t="s">
        <v>353</v>
      </c>
      <c r="L111" s="466" t="s">
        <v>314</v>
      </c>
      <c r="M111" s="466">
        <v>2006</v>
      </c>
      <c r="N111" s="466"/>
      <c r="O111" s="492" t="s">
        <v>315</v>
      </c>
      <c r="P111" s="492" t="s">
        <v>200</v>
      </c>
      <c r="Q111" s="466"/>
      <c r="R111" s="493"/>
      <c r="S111" s="488">
        <v>1</v>
      </c>
      <c r="T111" s="445">
        <v>125000</v>
      </c>
      <c r="U111" s="489"/>
      <c r="V111" s="490"/>
      <c r="W111" s="448">
        <f t="shared" si="9"/>
        <v>1</v>
      </c>
      <c r="X111" s="448">
        <f t="shared" si="9"/>
        <v>125000</v>
      </c>
      <c r="Y111" s="439"/>
      <c r="Z111" s="449"/>
    </row>
    <row r="112" spans="1:26" s="450" customFormat="1" ht="12.75" x14ac:dyDescent="0.2">
      <c r="A112" s="437"/>
      <c r="B112" s="485"/>
      <c r="C112" s="485"/>
      <c r="D112" s="485"/>
      <c r="E112" s="485"/>
      <c r="F112" s="485"/>
      <c r="G112" s="439"/>
      <c r="H112" s="490" t="s">
        <v>384</v>
      </c>
      <c r="I112" s="466"/>
      <c r="J112" s="490"/>
      <c r="K112" s="466" t="s">
        <v>385</v>
      </c>
      <c r="L112" s="466" t="s">
        <v>314</v>
      </c>
      <c r="M112" s="466">
        <v>2006</v>
      </c>
      <c r="N112" s="466"/>
      <c r="O112" s="492" t="s">
        <v>386</v>
      </c>
      <c r="P112" s="492"/>
      <c r="Q112" s="466"/>
      <c r="R112" s="499"/>
      <c r="S112" s="488"/>
      <c r="T112" s="445"/>
      <c r="U112" s="489"/>
      <c r="V112" s="490"/>
      <c r="W112" s="448">
        <f t="shared" si="9"/>
        <v>0</v>
      </c>
      <c r="X112" s="448">
        <f t="shared" si="9"/>
        <v>0</v>
      </c>
      <c r="Y112" s="439"/>
      <c r="Z112" s="449"/>
    </row>
    <row r="113" spans="1:26" s="450" customFormat="1" ht="12.75" x14ac:dyDescent="0.2">
      <c r="A113" s="437"/>
      <c r="B113" s="485">
        <v>2</v>
      </c>
      <c r="C113" s="485">
        <v>6</v>
      </c>
      <c r="D113" s="485">
        <v>2</v>
      </c>
      <c r="E113" s="485">
        <v>1</v>
      </c>
      <c r="F113" s="485">
        <v>1</v>
      </c>
      <c r="G113" s="439"/>
      <c r="H113" s="490" t="s">
        <v>387</v>
      </c>
      <c r="I113" s="466" t="s">
        <v>313</v>
      </c>
      <c r="J113" s="490" t="s">
        <v>313</v>
      </c>
      <c r="K113" s="466" t="s">
        <v>344</v>
      </c>
      <c r="L113" s="466" t="s">
        <v>314</v>
      </c>
      <c r="M113" s="466">
        <v>2006</v>
      </c>
      <c r="N113" s="466"/>
      <c r="O113" s="492" t="s">
        <v>315</v>
      </c>
      <c r="P113" s="492" t="s">
        <v>200</v>
      </c>
      <c r="Q113" s="466"/>
      <c r="R113" s="493"/>
      <c r="S113" s="488">
        <v>1</v>
      </c>
      <c r="T113" s="445">
        <v>5000</v>
      </c>
      <c r="U113" s="489"/>
      <c r="V113" s="490"/>
      <c r="W113" s="448">
        <f t="shared" si="9"/>
        <v>1</v>
      </c>
      <c r="X113" s="448">
        <f t="shared" si="9"/>
        <v>5000</v>
      </c>
      <c r="Y113" s="439"/>
      <c r="Z113" s="449"/>
    </row>
    <row r="114" spans="1:26" s="450" customFormat="1" ht="12.75" x14ac:dyDescent="0.2">
      <c r="A114" s="437"/>
      <c r="B114" s="485">
        <v>2</v>
      </c>
      <c r="C114" s="485">
        <v>6</v>
      </c>
      <c r="D114" s="485">
        <v>2</v>
      </c>
      <c r="E114" s="485">
        <v>1</v>
      </c>
      <c r="F114" s="485">
        <v>10</v>
      </c>
      <c r="G114" s="439"/>
      <c r="H114" s="490" t="s">
        <v>18</v>
      </c>
      <c r="I114" s="466" t="s">
        <v>313</v>
      </c>
      <c r="J114" s="490" t="s">
        <v>313</v>
      </c>
      <c r="K114" s="466" t="s">
        <v>344</v>
      </c>
      <c r="L114" s="466" t="s">
        <v>314</v>
      </c>
      <c r="M114" s="466">
        <v>2006</v>
      </c>
      <c r="N114" s="466"/>
      <c r="O114" s="492" t="s">
        <v>315</v>
      </c>
      <c r="P114" s="492" t="s">
        <v>200</v>
      </c>
      <c r="Q114" s="466"/>
      <c r="R114" s="493"/>
      <c r="S114" s="488">
        <v>1</v>
      </c>
      <c r="T114" s="445">
        <v>75000</v>
      </c>
      <c r="U114" s="489"/>
      <c r="V114" s="490"/>
      <c r="W114" s="448">
        <f t="shared" si="9"/>
        <v>1</v>
      </c>
      <c r="X114" s="448">
        <f t="shared" si="9"/>
        <v>75000</v>
      </c>
      <c r="Y114" s="439"/>
      <c r="Z114" s="449"/>
    </row>
    <row r="115" spans="1:26" s="450" customFormat="1" ht="12.75" x14ac:dyDescent="0.2">
      <c r="A115" s="437"/>
      <c r="B115" s="485">
        <v>2</v>
      </c>
      <c r="C115" s="485">
        <v>6</v>
      </c>
      <c r="D115" s="485">
        <v>4</v>
      </c>
      <c r="E115" s="485">
        <v>1</v>
      </c>
      <c r="F115" s="485">
        <v>4</v>
      </c>
      <c r="G115" s="439"/>
      <c r="H115" s="490" t="s">
        <v>388</v>
      </c>
      <c r="I115" s="466" t="s">
        <v>313</v>
      </c>
      <c r="J115" s="490" t="s">
        <v>313</v>
      </c>
      <c r="K115" s="466" t="s">
        <v>344</v>
      </c>
      <c r="L115" s="466" t="s">
        <v>314</v>
      </c>
      <c r="M115" s="466">
        <v>2006</v>
      </c>
      <c r="N115" s="466"/>
      <c r="O115" s="492" t="s">
        <v>315</v>
      </c>
      <c r="P115" s="492" t="s">
        <v>200</v>
      </c>
      <c r="Q115" s="466"/>
      <c r="R115" s="493"/>
      <c r="S115" s="488">
        <v>1</v>
      </c>
      <c r="T115" s="445">
        <v>75000</v>
      </c>
      <c r="U115" s="489"/>
      <c r="V115" s="490"/>
      <c r="W115" s="448">
        <f t="shared" si="9"/>
        <v>1</v>
      </c>
      <c r="X115" s="448">
        <f t="shared" si="9"/>
        <v>75000</v>
      </c>
      <c r="Y115" s="439"/>
      <c r="Z115" s="449"/>
    </row>
    <row r="116" spans="1:26" s="450" customFormat="1" ht="12.75" x14ac:dyDescent="0.2">
      <c r="A116" s="437"/>
      <c r="B116" s="485">
        <v>2</v>
      </c>
      <c r="C116" s="485">
        <v>6</v>
      </c>
      <c r="D116" s="485">
        <v>2</v>
      </c>
      <c r="E116" s="485">
        <v>1</v>
      </c>
      <c r="F116" s="485">
        <v>4</v>
      </c>
      <c r="G116" s="439"/>
      <c r="H116" s="490" t="s">
        <v>19</v>
      </c>
      <c r="I116" s="466" t="s">
        <v>313</v>
      </c>
      <c r="J116" s="490" t="s">
        <v>313</v>
      </c>
      <c r="K116" s="466" t="s">
        <v>325</v>
      </c>
      <c r="L116" s="466" t="s">
        <v>314</v>
      </c>
      <c r="M116" s="466">
        <v>1999</v>
      </c>
      <c r="N116" s="466"/>
      <c r="O116" s="492" t="s">
        <v>315</v>
      </c>
      <c r="P116" s="492" t="s">
        <v>200</v>
      </c>
      <c r="Q116" s="466"/>
      <c r="R116" s="493"/>
      <c r="S116" s="488">
        <v>1</v>
      </c>
      <c r="T116" s="445">
        <v>125000</v>
      </c>
      <c r="U116" s="489"/>
      <c r="V116" s="490"/>
      <c r="W116" s="448">
        <f t="shared" si="9"/>
        <v>1</v>
      </c>
      <c r="X116" s="448">
        <f t="shared" si="9"/>
        <v>125000</v>
      </c>
      <c r="Y116" s="439"/>
      <c r="Z116" s="449"/>
    </row>
    <row r="117" spans="1:26" s="450" customFormat="1" ht="12.75" x14ac:dyDescent="0.2">
      <c r="A117" s="437"/>
      <c r="B117" s="485">
        <v>2</v>
      </c>
      <c r="C117" s="485">
        <v>6</v>
      </c>
      <c r="D117" s="485">
        <v>2</v>
      </c>
      <c r="E117" s="485"/>
      <c r="F117" s="485"/>
      <c r="G117" s="439"/>
      <c r="H117" s="490" t="s">
        <v>389</v>
      </c>
      <c r="I117" s="466" t="s">
        <v>313</v>
      </c>
      <c r="J117" s="490" t="s">
        <v>313</v>
      </c>
      <c r="K117" s="466" t="s">
        <v>390</v>
      </c>
      <c r="L117" s="466" t="s">
        <v>314</v>
      </c>
      <c r="M117" s="466">
        <v>2001</v>
      </c>
      <c r="N117" s="466"/>
      <c r="O117" s="492" t="s">
        <v>315</v>
      </c>
      <c r="P117" s="492" t="s">
        <v>200</v>
      </c>
      <c r="Q117" s="466"/>
      <c r="R117" s="493"/>
      <c r="S117" s="488">
        <v>1</v>
      </c>
      <c r="T117" s="445">
        <v>450000</v>
      </c>
      <c r="U117" s="489"/>
      <c r="V117" s="490"/>
      <c r="W117" s="448">
        <f t="shared" si="9"/>
        <v>1</v>
      </c>
      <c r="X117" s="448">
        <f t="shared" si="9"/>
        <v>450000</v>
      </c>
      <c r="Y117" s="439"/>
      <c r="Z117" s="449"/>
    </row>
    <row r="118" spans="1:26" s="450" customFormat="1" ht="12.75" x14ac:dyDescent="0.2">
      <c r="A118" s="437"/>
      <c r="B118" s="485">
        <v>2</v>
      </c>
      <c r="C118" s="485">
        <v>6</v>
      </c>
      <c r="D118" s="485">
        <v>2</v>
      </c>
      <c r="E118" s="485"/>
      <c r="F118" s="485"/>
      <c r="G118" s="439"/>
      <c r="H118" s="490" t="s">
        <v>15</v>
      </c>
      <c r="I118" s="466" t="s">
        <v>313</v>
      </c>
      <c r="J118" s="490" t="s">
        <v>313</v>
      </c>
      <c r="K118" s="466" t="s">
        <v>325</v>
      </c>
      <c r="L118" s="466" t="s">
        <v>314</v>
      </c>
      <c r="M118" s="466">
        <v>2007</v>
      </c>
      <c r="N118" s="466"/>
      <c r="O118" s="492" t="s">
        <v>315</v>
      </c>
      <c r="P118" s="492" t="s">
        <v>200</v>
      </c>
      <c r="Q118" s="466"/>
      <c r="R118" s="493"/>
      <c r="S118" s="488">
        <v>1</v>
      </c>
      <c r="T118" s="445">
        <v>1000000</v>
      </c>
      <c r="U118" s="489"/>
      <c r="V118" s="490"/>
      <c r="W118" s="448">
        <f t="shared" si="9"/>
        <v>1</v>
      </c>
      <c r="X118" s="448">
        <f t="shared" si="9"/>
        <v>1000000</v>
      </c>
      <c r="Y118" s="439"/>
      <c r="Z118" s="449"/>
    </row>
    <row r="119" spans="1:26" s="450" customFormat="1" ht="12.75" x14ac:dyDescent="0.2">
      <c r="A119" s="437"/>
      <c r="B119" s="485">
        <v>2</v>
      </c>
      <c r="C119" s="485">
        <v>6</v>
      </c>
      <c r="D119" s="485">
        <v>4</v>
      </c>
      <c r="E119" s="485">
        <v>1</v>
      </c>
      <c r="F119" s="485">
        <v>4</v>
      </c>
      <c r="G119" s="439"/>
      <c r="H119" s="490" t="s">
        <v>366</v>
      </c>
      <c r="I119" s="466" t="s">
        <v>313</v>
      </c>
      <c r="J119" s="490" t="s">
        <v>313</v>
      </c>
      <c r="K119" s="466" t="s">
        <v>325</v>
      </c>
      <c r="L119" s="466" t="s">
        <v>314</v>
      </c>
      <c r="M119" s="466">
        <v>1985</v>
      </c>
      <c r="N119" s="466"/>
      <c r="O119" s="492" t="s">
        <v>315</v>
      </c>
      <c r="P119" s="492" t="s">
        <v>200</v>
      </c>
      <c r="Q119" s="466"/>
      <c r="R119" s="493"/>
      <c r="S119" s="488">
        <v>2</v>
      </c>
      <c r="T119" s="445">
        <v>250000</v>
      </c>
      <c r="U119" s="489"/>
      <c r="V119" s="490"/>
      <c r="W119" s="448">
        <f t="shared" si="9"/>
        <v>2</v>
      </c>
      <c r="X119" s="448">
        <f t="shared" si="9"/>
        <v>250000</v>
      </c>
      <c r="Y119" s="439"/>
      <c r="Z119" s="449"/>
    </row>
    <row r="120" spans="1:26" s="450" customFormat="1" ht="12.75" x14ac:dyDescent="0.2">
      <c r="A120" s="437"/>
      <c r="B120" s="485">
        <v>2</v>
      </c>
      <c r="C120" s="485">
        <v>6</v>
      </c>
      <c r="D120" s="485">
        <v>2</v>
      </c>
      <c r="E120" s="485">
        <v>1</v>
      </c>
      <c r="F120" s="485">
        <v>6</v>
      </c>
      <c r="G120" s="439"/>
      <c r="H120" s="490" t="s">
        <v>341</v>
      </c>
      <c r="I120" s="466" t="s">
        <v>313</v>
      </c>
      <c r="J120" s="490" t="s">
        <v>313</v>
      </c>
      <c r="K120" s="466" t="s">
        <v>325</v>
      </c>
      <c r="L120" s="466" t="s">
        <v>314</v>
      </c>
      <c r="M120" s="466">
        <v>1985</v>
      </c>
      <c r="N120" s="466"/>
      <c r="O120" s="492" t="s">
        <v>315</v>
      </c>
      <c r="P120" s="492" t="s">
        <v>200</v>
      </c>
      <c r="Q120" s="466"/>
      <c r="R120" s="493"/>
      <c r="S120" s="488">
        <v>1</v>
      </c>
      <c r="T120" s="445">
        <v>150000</v>
      </c>
      <c r="U120" s="489"/>
      <c r="V120" s="490"/>
      <c r="W120" s="448">
        <f t="shared" si="9"/>
        <v>1</v>
      </c>
      <c r="X120" s="448">
        <f t="shared" si="9"/>
        <v>150000</v>
      </c>
      <c r="Y120" s="439"/>
      <c r="Z120" s="449"/>
    </row>
    <row r="121" spans="1:26" s="450" customFormat="1" ht="12.75" x14ac:dyDescent="0.2">
      <c r="A121" s="437"/>
      <c r="B121" s="485">
        <v>2</v>
      </c>
      <c r="C121" s="485">
        <v>6</v>
      </c>
      <c r="D121" s="485">
        <v>2</v>
      </c>
      <c r="E121" s="485"/>
      <c r="F121" s="485"/>
      <c r="G121" s="439"/>
      <c r="H121" s="490" t="s">
        <v>341</v>
      </c>
      <c r="I121" s="466" t="s">
        <v>313</v>
      </c>
      <c r="J121" s="490" t="s">
        <v>313</v>
      </c>
      <c r="K121" s="466" t="s">
        <v>390</v>
      </c>
      <c r="L121" s="466" t="s">
        <v>314</v>
      </c>
      <c r="M121" s="466">
        <v>2001</v>
      </c>
      <c r="N121" s="466"/>
      <c r="O121" s="492" t="s">
        <v>315</v>
      </c>
      <c r="P121" s="492" t="s">
        <v>200</v>
      </c>
      <c r="Q121" s="466"/>
      <c r="R121" s="493"/>
      <c r="S121" s="488">
        <v>1</v>
      </c>
      <c r="T121" s="445">
        <v>150000</v>
      </c>
      <c r="U121" s="489"/>
      <c r="V121" s="490"/>
      <c r="W121" s="448">
        <f t="shared" si="9"/>
        <v>1</v>
      </c>
      <c r="X121" s="448">
        <f t="shared" si="9"/>
        <v>150000</v>
      </c>
      <c r="Y121" s="439"/>
      <c r="Z121" s="449"/>
    </row>
    <row r="122" spans="1:26" s="450" customFormat="1" ht="12.75" x14ac:dyDescent="0.2">
      <c r="A122" s="437"/>
      <c r="B122" s="485">
        <v>2</v>
      </c>
      <c r="C122" s="485">
        <v>6</v>
      </c>
      <c r="D122" s="485">
        <v>4</v>
      </c>
      <c r="E122" s="485">
        <v>1</v>
      </c>
      <c r="F122" s="485">
        <v>4</v>
      </c>
      <c r="G122" s="439"/>
      <c r="H122" s="490" t="s">
        <v>41</v>
      </c>
      <c r="I122" s="466" t="s">
        <v>313</v>
      </c>
      <c r="J122" s="490" t="s">
        <v>313</v>
      </c>
      <c r="K122" s="466" t="s">
        <v>391</v>
      </c>
      <c r="L122" s="466" t="s">
        <v>314</v>
      </c>
      <c r="M122" s="466">
        <v>2000</v>
      </c>
      <c r="N122" s="466"/>
      <c r="O122" s="492" t="s">
        <v>315</v>
      </c>
      <c r="P122" s="492" t="s">
        <v>200</v>
      </c>
      <c r="Q122" s="466"/>
      <c r="R122" s="493"/>
      <c r="S122" s="488">
        <v>1</v>
      </c>
      <c r="T122" s="445">
        <v>3500</v>
      </c>
      <c r="U122" s="489"/>
      <c r="V122" s="490"/>
      <c r="W122" s="448">
        <f t="shared" si="9"/>
        <v>1</v>
      </c>
      <c r="X122" s="448">
        <f t="shared" si="9"/>
        <v>3500</v>
      </c>
      <c r="Y122" s="439"/>
      <c r="Z122" s="449"/>
    </row>
    <row r="123" spans="1:26" s="450" customFormat="1" ht="12.75" x14ac:dyDescent="0.2">
      <c r="A123" s="437"/>
      <c r="B123" s="485">
        <v>2</v>
      </c>
      <c r="C123" s="485">
        <v>6</v>
      </c>
      <c r="D123" s="485">
        <v>2</v>
      </c>
      <c r="E123" s="485"/>
      <c r="F123" s="485"/>
      <c r="G123" s="439"/>
      <c r="H123" s="490" t="s">
        <v>42</v>
      </c>
      <c r="I123" s="466" t="s">
        <v>313</v>
      </c>
      <c r="J123" s="490" t="s">
        <v>313</v>
      </c>
      <c r="K123" s="466" t="s">
        <v>391</v>
      </c>
      <c r="L123" s="466" t="s">
        <v>314</v>
      </c>
      <c r="M123" s="466">
        <v>2005</v>
      </c>
      <c r="N123" s="466"/>
      <c r="O123" s="492" t="s">
        <v>315</v>
      </c>
      <c r="P123" s="492" t="s">
        <v>200</v>
      </c>
      <c r="Q123" s="466"/>
      <c r="R123" s="493"/>
      <c r="S123" s="488">
        <v>1</v>
      </c>
      <c r="T123" s="445">
        <v>2500</v>
      </c>
      <c r="U123" s="489"/>
      <c r="V123" s="490"/>
      <c r="W123" s="448">
        <f t="shared" si="9"/>
        <v>1</v>
      </c>
      <c r="X123" s="448">
        <f t="shared" si="9"/>
        <v>2500</v>
      </c>
      <c r="Y123" s="439"/>
      <c r="Z123" s="449"/>
    </row>
    <row r="124" spans="1:26" s="450" customFormat="1" ht="12.75" x14ac:dyDescent="0.2">
      <c r="A124" s="437"/>
      <c r="B124" s="485">
        <v>2</v>
      </c>
      <c r="C124" s="485">
        <v>6</v>
      </c>
      <c r="D124" s="485">
        <v>2</v>
      </c>
      <c r="E124" s="485"/>
      <c r="F124" s="485"/>
      <c r="G124" s="439"/>
      <c r="H124" s="490" t="s">
        <v>373</v>
      </c>
      <c r="I124" s="466"/>
      <c r="J124" s="490"/>
      <c r="K124" s="466" t="s">
        <v>344</v>
      </c>
      <c r="L124" s="466" t="s">
        <v>314</v>
      </c>
      <c r="M124" s="466">
        <v>2005</v>
      </c>
      <c r="N124" s="466"/>
      <c r="O124" s="492" t="s">
        <v>315</v>
      </c>
      <c r="P124" s="492" t="s">
        <v>200</v>
      </c>
      <c r="Q124" s="466"/>
      <c r="R124" s="493"/>
      <c r="S124" s="488">
        <v>2</v>
      </c>
      <c r="T124" s="445">
        <v>15000</v>
      </c>
      <c r="U124" s="489"/>
      <c r="V124" s="490"/>
      <c r="W124" s="448">
        <f t="shared" si="9"/>
        <v>2</v>
      </c>
      <c r="X124" s="448">
        <f t="shared" si="9"/>
        <v>15000</v>
      </c>
      <c r="Y124" s="439"/>
      <c r="Z124" s="449"/>
    </row>
    <row r="125" spans="1:26" s="450" customFormat="1" ht="12.75" x14ac:dyDescent="0.2">
      <c r="A125" s="437"/>
      <c r="B125" s="485">
        <v>2</v>
      </c>
      <c r="C125" s="485">
        <v>6</v>
      </c>
      <c r="D125" s="485">
        <v>2</v>
      </c>
      <c r="E125" s="485">
        <v>1</v>
      </c>
      <c r="F125" s="485">
        <v>6</v>
      </c>
      <c r="G125" s="439"/>
      <c r="H125" s="490" t="s">
        <v>18</v>
      </c>
      <c r="I125" s="466" t="s">
        <v>313</v>
      </c>
      <c r="J125" s="490" t="s">
        <v>313</v>
      </c>
      <c r="K125" s="466" t="s">
        <v>344</v>
      </c>
      <c r="L125" s="466" t="s">
        <v>314</v>
      </c>
      <c r="M125" s="466">
        <v>2005</v>
      </c>
      <c r="N125" s="466"/>
      <c r="O125" s="492" t="s">
        <v>315</v>
      </c>
      <c r="P125" s="492" t="s">
        <v>200</v>
      </c>
      <c r="Q125" s="466"/>
      <c r="R125" s="493"/>
      <c r="S125" s="488">
        <v>1</v>
      </c>
      <c r="T125" s="445">
        <v>3500</v>
      </c>
      <c r="U125" s="489"/>
      <c r="V125" s="490"/>
      <c r="W125" s="448">
        <f t="shared" si="9"/>
        <v>1</v>
      </c>
      <c r="X125" s="448">
        <f t="shared" si="9"/>
        <v>3500</v>
      </c>
      <c r="Y125" s="439"/>
      <c r="Z125" s="449"/>
    </row>
    <row r="126" spans="1:26" s="450" customFormat="1" ht="12.75" x14ac:dyDescent="0.2">
      <c r="A126" s="437"/>
      <c r="B126" s="485">
        <v>2</v>
      </c>
      <c r="C126" s="485">
        <v>6</v>
      </c>
      <c r="D126" s="485">
        <v>2</v>
      </c>
      <c r="E126" s="485">
        <v>1</v>
      </c>
      <c r="F126" s="485">
        <v>34</v>
      </c>
      <c r="G126" s="439"/>
      <c r="H126" s="490" t="s">
        <v>43</v>
      </c>
      <c r="I126" s="466" t="s">
        <v>313</v>
      </c>
      <c r="J126" s="490" t="s">
        <v>313</v>
      </c>
      <c r="K126" s="466" t="s">
        <v>392</v>
      </c>
      <c r="L126" s="466" t="s">
        <v>314</v>
      </c>
      <c r="M126" s="466">
        <v>1995</v>
      </c>
      <c r="N126" s="466"/>
      <c r="O126" s="492" t="s">
        <v>315</v>
      </c>
      <c r="P126" s="492" t="s">
        <v>200</v>
      </c>
      <c r="Q126" s="466"/>
      <c r="R126" s="493"/>
      <c r="S126" s="488">
        <v>1</v>
      </c>
      <c r="T126" s="445">
        <v>30000</v>
      </c>
      <c r="U126" s="489"/>
      <c r="V126" s="490"/>
      <c r="W126" s="448">
        <f t="shared" si="9"/>
        <v>1</v>
      </c>
      <c r="X126" s="448">
        <f t="shared" si="9"/>
        <v>30000</v>
      </c>
      <c r="Y126" s="439"/>
      <c r="Z126" s="449"/>
    </row>
    <row r="127" spans="1:26" s="450" customFormat="1" ht="12.75" x14ac:dyDescent="0.2">
      <c r="A127" s="437"/>
      <c r="B127" s="485">
        <v>2</v>
      </c>
      <c r="C127" s="485">
        <v>6</v>
      </c>
      <c r="D127" s="485">
        <v>2</v>
      </c>
      <c r="E127" s="485">
        <v>1</v>
      </c>
      <c r="F127" s="485">
        <v>34</v>
      </c>
      <c r="G127" s="439"/>
      <c r="H127" s="490" t="s">
        <v>12</v>
      </c>
      <c r="I127" s="466" t="s">
        <v>313</v>
      </c>
      <c r="J127" s="490" t="s">
        <v>313</v>
      </c>
      <c r="K127" s="466" t="s">
        <v>346</v>
      </c>
      <c r="L127" s="466" t="s">
        <v>314</v>
      </c>
      <c r="M127" s="466">
        <v>2004</v>
      </c>
      <c r="N127" s="466"/>
      <c r="O127" s="492" t="s">
        <v>315</v>
      </c>
      <c r="P127" s="492" t="s">
        <v>200</v>
      </c>
      <c r="Q127" s="466"/>
      <c r="R127" s="493"/>
      <c r="S127" s="488">
        <v>1</v>
      </c>
      <c r="T127" s="445">
        <v>265000</v>
      </c>
      <c r="U127" s="489"/>
      <c r="V127" s="490"/>
      <c r="W127" s="448">
        <f t="shared" si="9"/>
        <v>1</v>
      </c>
      <c r="X127" s="448">
        <f t="shared" si="9"/>
        <v>265000</v>
      </c>
      <c r="Y127" s="439"/>
      <c r="Z127" s="449"/>
    </row>
    <row r="128" spans="1:26" s="450" customFormat="1" ht="12.75" x14ac:dyDescent="0.2">
      <c r="A128" s="437"/>
      <c r="B128" s="485">
        <v>2</v>
      </c>
      <c r="C128" s="485">
        <v>6</v>
      </c>
      <c r="D128" s="485">
        <v>2</v>
      </c>
      <c r="E128" s="485">
        <v>1</v>
      </c>
      <c r="F128" s="485">
        <v>34</v>
      </c>
      <c r="G128" s="439"/>
      <c r="H128" s="490" t="s">
        <v>393</v>
      </c>
      <c r="I128" s="466" t="s">
        <v>313</v>
      </c>
      <c r="J128" s="490" t="s">
        <v>313</v>
      </c>
      <c r="K128" s="466" t="s">
        <v>346</v>
      </c>
      <c r="L128" s="466" t="s">
        <v>314</v>
      </c>
      <c r="M128" s="466">
        <v>2010</v>
      </c>
      <c r="N128" s="466"/>
      <c r="O128" s="492" t="s">
        <v>315</v>
      </c>
      <c r="P128" s="492" t="s">
        <v>200</v>
      </c>
      <c r="Q128" s="466"/>
      <c r="R128" s="493"/>
      <c r="S128" s="488">
        <v>1</v>
      </c>
      <c r="T128" s="445">
        <v>250000</v>
      </c>
      <c r="U128" s="489"/>
      <c r="V128" s="490"/>
      <c r="W128" s="448">
        <f t="shared" si="9"/>
        <v>1</v>
      </c>
      <c r="X128" s="448">
        <f t="shared" si="9"/>
        <v>250000</v>
      </c>
      <c r="Y128" s="439"/>
      <c r="Z128" s="449"/>
    </row>
    <row r="129" spans="1:26" s="450" customFormat="1" ht="12.75" x14ac:dyDescent="0.2">
      <c r="A129" s="437"/>
      <c r="B129" s="485">
        <v>2</v>
      </c>
      <c r="C129" s="485">
        <v>6</v>
      </c>
      <c r="D129" s="485">
        <v>2</v>
      </c>
      <c r="E129" s="485">
        <v>1</v>
      </c>
      <c r="F129" s="485">
        <v>34</v>
      </c>
      <c r="G129" s="439"/>
      <c r="H129" s="490" t="s">
        <v>394</v>
      </c>
      <c r="I129" s="466" t="s">
        <v>313</v>
      </c>
      <c r="J129" s="490" t="s">
        <v>313</v>
      </c>
      <c r="K129" s="466" t="s">
        <v>346</v>
      </c>
      <c r="L129" s="466" t="s">
        <v>314</v>
      </c>
      <c r="M129" s="466">
        <v>2010</v>
      </c>
      <c r="N129" s="466"/>
      <c r="O129" s="492" t="s">
        <v>315</v>
      </c>
      <c r="P129" s="492" t="s">
        <v>200</v>
      </c>
      <c r="Q129" s="466"/>
      <c r="R129" s="493"/>
      <c r="S129" s="488">
        <v>1</v>
      </c>
      <c r="T129" s="445">
        <v>60000</v>
      </c>
      <c r="U129" s="489"/>
      <c r="V129" s="490"/>
      <c r="W129" s="448">
        <f t="shared" si="9"/>
        <v>1</v>
      </c>
      <c r="X129" s="448">
        <f t="shared" si="9"/>
        <v>60000</v>
      </c>
      <c r="Y129" s="439"/>
      <c r="Z129" s="449"/>
    </row>
    <row r="130" spans="1:26" s="450" customFormat="1" ht="12.75" x14ac:dyDescent="0.2">
      <c r="A130" s="437"/>
      <c r="B130" s="485">
        <v>2</v>
      </c>
      <c r="C130" s="485">
        <v>6</v>
      </c>
      <c r="D130" s="485">
        <v>2</v>
      </c>
      <c r="E130" s="485">
        <v>1</v>
      </c>
      <c r="F130" s="485">
        <v>6</v>
      </c>
      <c r="G130" s="439"/>
      <c r="H130" s="490" t="s">
        <v>18</v>
      </c>
      <c r="I130" s="466" t="s">
        <v>313</v>
      </c>
      <c r="J130" s="490" t="s">
        <v>313</v>
      </c>
      <c r="K130" s="466" t="s">
        <v>344</v>
      </c>
      <c r="L130" s="466" t="s">
        <v>314</v>
      </c>
      <c r="M130" s="466">
        <v>2007</v>
      </c>
      <c r="N130" s="466"/>
      <c r="O130" s="492" t="s">
        <v>315</v>
      </c>
      <c r="P130" s="492" t="s">
        <v>200</v>
      </c>
      <c r="Q130" s="466"/>
      <c r="R130" s="493"/>
      <c r="S130" s="488">
        <v>1</v>
      </c>
      <c r="T130" s="445">
        <v>40000</v>
      </c>
      <c r="U130" s="489"/>
      <c r="V130" s="490"/>
      <c r="W130" s="448">
        <f t="shared" si="9"/>
        <v>1</v>
      </c>
      <c r="X130" s="448">
        <f t="shared" si="9"/>
        <v>40000</v>
      </c>
      <c r="Y130" s="439"/>
      <c r="Z130" s="449"/>
    </row>
    <row r="131" spans="1:26" s="450" customFormat="1" ht="12.75" x14ac:dyDescent="0.2">
      <c r="A131" s="437"/>
      <c r="B131" s="485">
        <v>2</v>
      </c>
      <c r="C131" s="485">
        <v>6</v>
      </c>
      <c r="D131" s="485">
        <v>2</v>
      </c>
      <c r="E131" s="485">
        <v>1</v>
      </c>
      <c r="F131" s="485">
        <v>6</v>
      </c>
      <c r="G131" s="439"/>
      <c r="H131" s="490" t="s">
        <v>395</v>
      </c>
      <c r="I131" s="466" t="s">
        <v>313</v>
      </c>
      <c r="J131" s="490" t="s">
        <v>313</v>
      </c>
      <c r="K131" s="466" t="s">
        <v>325</v>
      </c>
      <c r="L131" s="466" t="s">
        <v>314</v>
      </c>
      <c r="M131" s="466">
        <v>1985</v>
      </c>
      <c r="N131" s="466"/>
      <c r="O131" s="492" t="s">
        <v>315</v>
      </c>
      <c r="P131" s="492" t="s">
        <v>200</v>
      </c>
      <c r="Q131" s="466"/>
      <c r="R131" s="493"/>
      <c r="S131" s="488">
        <v>2</v>
      </c>
      <c r="T131" s="445">
        <v>1600000</v>
      </c>
      <c r="U131" s="489"/>
      <c r="V131" s="490"/>
      <c r="W131" s="448">
        <f t="shared" si="9"/>
        <v>2</v>
      </c>
      <c r="X131" s="448">
        <f t="shared" si="9"/>
        <v>1600000</v>
      </c>
      <c r="Y131" s="439"/>
      <c r="Z131" s="449"/>
    </row>
    <row r="132" spans="1:26" s="450" customFormat="1" ht="12.75" x14ac:dyDescent="0.2">
      <c r="A132" s="437"/>
      <c r="B132" s="485">
        <v>2</v>
      </c>
      <c r="C132" s="485">
        <v>6</v>
      </c>
      <c r="D132" s="485">
        <v>2</v>
      </c>
      <c r="E132" s="485">
        <v>6</v>
      </c>
      <c r="F132" s="485">
        <v>4</v>
      </c>
      <c r="G132" s="439"/>
      <c r="H132" s="490" t="s">
        <v>395</v>
      </c>
      <c r="I132" s="466" t="s">
        <v>313</v>
      </c>
      <c r="J132" s="490" t="s">
        <v>313</v>
      </c>
      <c r="K132" s="466" t="s">
        <v>325</v>
      </c>
      <c r="L132" s="466" t="s">
        <v>314</v>
      </c>
      <c r="M132" s="466">
        <v>2008</v>
      </c>
      <c r="N132" s="466"/>
      <c r="O132" s="492" t="s">
        <v>315</v>
      </c>
      <c r="P132" s="492" t="s">
        <v>200</v>
      </c>
      <c r="Q132" s="466"/>
      <c r="R132" s="493"/>
      <c r="S132" s="488">
        <v>2</v>
      </c>
      <c r="T132" s="445">
        <v>900000</v>
      </c>
      <c r="U132" s="489"/>
      <c r="V132" s="490"/>
      <c r="W132" s="448">
        <f t="shared" si="9"/>
        <v>2</v>
      </c>
      <c r="X132" s="448">
        <f t="shared" si="9"/>
        <v>900000</v>
      </c>
      <c r="Y132" s="439"/>
      <c r="Z132" s="449"/>
    </row>
    <row r="133" spans="1:26" s="450" customFormat="1" ht="12.75" x14ac:dyDescent="0.2">
      <c r="A133" s="437"/>
      <c r="B133" s="485">
        <v>2</v>
      </c>
      <c r="C133" s="485">
        <v>6</v>
      </c>
      <c r="D133" s="485">
        <v>2</v>
      </c>
      <c r="E133" s="485">
        <v>6</v>
      </c>
      <c r="F133" s="485">
        <v>33</v>
      </c>
      <c r="G133" s="439"/>
      <c r="H133" s="490" t="s">
        <v>395</v>
      </c>
      <c r="I133" s="466" t="s">
        <v>313</v>
      </c>
      <c r="J133" s="490" t="s">
        <v>313</v>
      </c>
      <c r="K133" s="466" t="s">
        <v>325</v>
      </c>
      <c r="L133" s="466" t="s">
        <v>314</v>
      </c>
      <c r="M133" s="466">
        <v>2008</v>
      </c>
      <c r="N133" s="466"/>
      <c r="O133" s="492" t="s">
        <v>315</v>
      </c>
      <c r="P133" s="492" t="s">
        <v>200</v>
      </c>
      <c r="Q133" s="466"/>
      <c r="R133" s="493"/>
      <c r="S133" s="488">
        <v>2</v>
      </c>
      <c r="T133" s="445">
        <v>350000</v>
      </c>
      <c r="U133" s="489"/>
      <c r="V133" s="490"/>
      <c r="W133" s="448">
        <f t="shared" si="9"/>
        <v>2</v>
      </c>
      <c r="X133" s="448">
        <f t="shared" si="9"/>
        <v>350000</v>
      </c>
      <c r="Y133" s="439"/>
      <c r="Z133" s="449"/>
    </row>
    <row r="134" spans="1:26" s="450" customFormat="1" ht="12.75" x14ac:dyDescent="0.2">
      <c r="A134" s="437"/>
      <c r="B134" s="485">
        <v>2</v>
      </c>
      <c r="C134" s="485">
        <v>6</v>
      </c>
      <c r="D134" s="485">
        <v>2</v>
      </c>
      <c r="E134" s="485">
        <v>2</v>
      </c>
      <c r="F134" s="485">
        <v>3</v>
      </c>
      <c r="G134" s="439"/>
      <c r="H134" s="490" t="s">
        <v>396</v>
      </c>
      <c r="I134" s="466" t="s">
        <v>313</v>
      </c>
      <c r="J134" s="490" t="s">
        <v>313</v>
      </c>
      <c r="K134" s="466" t="s">
        <v>325</v>
      </c>
      <c r="L134" s="466" t="s">
        <v>314</v>
      </c>
      <c r="M134" s="466">
        <v>1999</v>
      </c>
      <c r="N134" s="466"/>
      <c r="O134" s="492" t="s">
        <v>315</v>
      </c>
      <c r="P134" s="492" t="s">
        <v>200</v>
      </c>
      <c r="Q134" s="466"/>
      <c r="R134" s="493"/>
      <c r="S134" s="488">
        <v>1</v>
      </c>
      <c r="T134" s="445">
        <v>350000</v>
      </c>
      <c r="U134" s="489"/>
      <c r="V134" s="490"/>
      <c r="W134" s="448">
        <f t="shared" si="9"/>
        <v>1</v>
      </c>
      <c r="X134" s="448">
        <f t="shared" si="9"/>
        <v>350000</v>
      </c>
      <c r="Y134" s="439"/>
      <c r="Z134" s="449"/>
    </row>
    <row r="135" spans="1:26" s="450" customFormat="1" ht="12.75" x14ac:dyDescent="0.2">
      <c r="A135" s="437"/>
      <c r="B135" s="485">
        <v>2</v>
      </c>
      <c r="C135" s="485">
        <v>6</v>
      </c>
      <c r="D135" s="485">
        <v>2</v>
      </c>
      <c r="E135" s="485">
        <v>1</v>
      </c>
      <c r="F135" s="485">
        <v>34</v>
      </c>
      <c r="G135" s="439"/>
      <c r="H135" s="490" t="s">
        <v>18</v>
      </c>
      <c r="I135" s="466" t="s">
        <v>313</v>
      </c>
      <c r="J135" s="490" t="s">
        <v>313</v>
      </c>
      <c r="K135" s="466" t="s">
        <v>344</v>
      </c>
      <c r="L135" s="466" t="s">
        <v>314</v>
      </c>
      <c r="M135" s="466">
        <v>2005</v>
      </c>
      <c r="N135" s="466"/>
      <c r="O135" s="492" t="s">
        <v>315</v>
      </c>
      <c r="P135" s="492" t="s">
        <v>200</v>
      </c>
      <c r="Q135" s="466"/>
      <c r="R135" s="493"/>
      <c r="S135" s="488">
        <v>1</v>
      </c>
      <c r="T135" s="445">
        <v>4000</v>
      </c>
      <c r="U135" s="489"/>
      <c r="V135" s="490"/>
      <c r="W135" s="448">
        <f t="shared" si="9"/>
        <v>1</v>
      </c>
      <c r="X135" s="448">
        <f t="shared" si="9"/>
        <v>4000</v>
      </c>
      <c r="Y135" s="439"/>
      <c r="Z135" s="449"/>
    </row>
    <row r="136" spans="1:26" s="450" customFormat="1" ht="12.75" x14ac:dyDescent="0.2">
      <c r="A136" s="437"/>
      <c r="B136" s="485">
        <v>2</v>
      </c>
      <c r="C136" s="485">
        <v>6</v>
      </c>
      <c r="D136" s="485">
        <v>2</v>
      </c>
      <c r="E136" s="485">
        <v>1</v>
      </c>
      <c r="F136" s="485">
        <v>34</v>
      </c>
      <c r="G136" s="439"/>
      <c r="H136" s="490" t="s">
        <v>397</v>
      </c>
      <c r="I136" s="466" t="s">
        <v>313</v>
      </c>
      <c r="J136" s="490" t="s">
        <v>313</v>
      </c>
      <c r="K136" s="466" t="s">
        <v>398</v>
      </c>
      <c r="L136" s="466" t="s">
        <v>314</v>
      </c>
      <c r="M136" s="466">
        <v>2000</v>
      </c>
      <c r="N136" s="466"/>
      <c r="O136" s="492" t="s">
        <v>315</v>
      </c>
      <c r="P136" s="492" t="s">
        <v>200</v>
      </c>
      <c r="Q136" s="466"/>
      <c r="R136" s="493"/>
      <c r="S136" s="488">
        <v>2</v>
      </c>
      <c r="T136" s="445">
        <v>1500000</v>
      </c>
      <c r="U136" s="489"/>
      <c r="V136" s="490"/>
      <c r="W136" s="448">
        <f t="shared" si="9"/>
        <v>2</v>
      </c>
      <c r="X136" s="448">
        <f t="shared" si="9"/>
        <v>1500000</v>
      </c>
      <c r="Y136" s="439"/>
      <c r="Z136" s="449"/>
    </row>
    <row r="137" spans="1:26" s="450" customFormat="1" ht="12.75" x14ac:dyDescent="0.2">
      <c r="A137" s="437"/>
      <c r="B137" s="485">
        <v>2</v>
      </c>
      <c r="C137" s="485">
        <v>6</v>
      </c>
      <c r="D137" s="485">
        <v>2</v>
      </c>
      <c r="E137" s="485">
        <v>6</v>
      </c>
      <c r="F137" s="485">
        <v>33</v>
      </c>
      <c r="G137" s="439"/>
      <c r="H137" s="490" t="s">
        <v>399</v>
      </c>
      <c r="I137" s="466" t="s">
        <v>313</v>
      </c>
      <c r="J137" s="490" t="s">
        <v>313</v>
      </c>
      <c r="K137" s="466" t="s">
        <v>392</v>
      </c>
      <c r="L137" s="466" t="s">
        <v>314</v>
      </c>
      <c r="M137" s="466">
        <v>2009</v>
      </c>
      <c r="N137" s="466"/>
      <c r="O137" s="492" t="s">
        <v>315</v>
      </c>
      <c r="P137" s="492" t="s">
        <v>200</v>
      </c>
      <c r="Q137" s="466"/>
      <c r="R137" s="493"/>
      <c r="S137" s="488">
        <v>1</v>
      </c>
      <c r="T137" s="445">
        <v>100000</v>
      </c>
      <c r="U137" s="489"/>
      <c r="V137" s="490"/>
      <c r="W137" s="448">
        <f t="shared" si="9"/>
        <v>1</v>
      </c>
      <c r="X137" s="448">
        <f t="shared" si="9"/>
        <v>100000</v>
      </c>
      <c r="Y137" s="439"/>
      <c r="Z137" s="449"/>
    </row>
    <row r="138" spans="1:26" s="450" customFormat="1" ht="12.75" x14ac:dyDescent="0.2">
      <c r="A138" s="437"/>
      <c r="B138" s="485">
        <v>2</v>
      </c>
      <c r="C138" s="485">
        <v>6</v>
      </c>
      <c r="D138" s="485">
        <v>2</v>
      </c>
      <c r="E138" s="485">
        <v>2</v>
      </c>
      <c r="F138" s="485">
        <v>3</v>
      </c>
      <c r="G138" s="439"/>
      <c r="H138" s="490" t="s">
        <v>400</v>
      </c>
      <c r="I138" s="466" t="s">
        <v>313</v>
      </c>
      <c r="J138" s="490" t="s">
        <v>313</v>
      </c>
      <c r="K138" s="466" t="s">
        <v>346</v>
      </c>
      <c r="L138" s="466" t="s">
        <v>314</v>
      </c>
      <c r="M138" s="466">
        <v>1999</v>
      </c>
      <c r="N138" s="466"/>
      <c r="O138" s="492" t="s">
        <v>315</v>
      </c>
      <c r="P138" s="492" t="s">
        <v>200</v>
      </c>
      <c r="Q138" s="466"/>
      <c r="R138" s="493"/>
      <c r="S138" s="488">
        <v>1</v>
      </c>
      <c r="T138" s="445">
        <v>50000</v>
      </c>
      <c r="U138" s="489"/>
      <c r="V138" s="490"/>
      <c r="W138" s="448">
        <f t="shared" si="9"/>
        <v>1</v>
      </c>
      <c r="X138" s="448">
        <f t="shared" si="9"/>
        <v>50000</v>
      </c>
      <c r="Y138" s="439"/>
      <c r="Z138" s="449"/>
    </row>
    <row r="139" spans="1:26" s="464" customFormat="1" ht="12.75" x14ac:dyDescent="0.2">
      <c r="A139" s="451"/>
      <c r="B139" s="487">
        <v>2</v>
      </c>
      <c r="C139" s="487">
        <v>6</v>
      </c>
      <c r="D139" s="487">
        <v>2</v>
      </c>
      <c r="E139" s="487">
        <v>1</v>
      </c>
      <c r="F139" s="487">
        <v>6</v>
      </c>
      <c r="G139" s="453"/>
      <c r="H139" s="494" t="s">
        <v>401</v>
      </c>
      <c r="I139" s="495" t="s">
        <v>313</v>
      </c>
      <c r="J139" s="494" t="s">
        <v>313</v>
      </c>
      <c r="K139" s="495" t="s">
        <v>301</v>
      </c>
      <c r="L139" s="495" t="s">
        <v>314</v>
      </c>
      <c r="M139" s="495">
        <v>1999</v>
      </c>
      <c r="N139" s="495"/>
      <c r="O139" s="496" t="s">
        <v>315</v>
      </c>
      <c r="P139" s="496" t="s">
        <v>200</v>
      </c>
      <c r="Q139" s="495"/>
      <c r="R139" s="497"/>
      <c r="S139" s="498">
        <v>1</v>
      </c>
      <c r="T139" s="459">
        <v>550000</v>
      </c>
      <c r="U139" s="498">
        <v>1</v>
      </c>
      <c r="V139" s="459">
        <v>550000</v>
      </c>
      <c r="W139" s="462">
        <f t="shared" si="9"/>
        <v>0</v>
      </c>
      <c r="X139" s="462">
        <f t="shared" si="9"/>
        <v>0</v>
      </c>
      <c r="Y139" s="453"/>
      <c r="Z139" s="463"/>
    </row>
    <row r="140" spans="1:26" s="450" customFormat="1" ht="12.75" x14ac:dyDescent="0.2">
      <c r="A140" s="437"/>
      <c r="B140" s="485">
        <v>2</v>
      </c>
      <c r="C140" s="485">
        <v>6</v>
      </c>
      <c r="D140" s="485">
        <v>2</v>
      </c>
      <c r="E140" s="485">
        <v>1</v>
      </c>
      <c r="F140" s="485">
        <v>10</v>
      </c>
      <c r="G140" s="439"/>
      <c r="H140" s="490" t="s">
        <v>402</v>
      </c>
      <c r="I140" s="466" t="s">
        <v>313</v>
      </c>
      <c r="J140" s="490" t="s">
        <v>313</v>
      </c>
      <c r="K140" s="466" t="s">
        <v>403</v>
      </c>
      <c r="L140" s="466" t="s">
        <v>314</v>
      </c>
      <c r="M140" s="466">
        <v>1999</v>
      </c>
      <c r="N140" s="466"/>
      <c r="O140" s="492" t="s">
        <v>315</v>
      </c>
      <c r="P140" s="492" t="s">
        <v>200</v>
      </c>
      <c r="Q140" s="466"/>
      <c r="R140" s="493"/>
      <c r="S140" s="488">
        <v>1</v>
      </c>
      <c r="T140" s="445">
        <v>40000</v>
      </c>
      <c r="U140" s="489"/>
      <c r="V140" s="490"/>
      <c r="W140" s="448">
        <f t="shared" si="9"/>
        <v>1</v>
      </c>
      <c r="X140" s="448">
        <f t="shared" si="9"/>
        <v>40000</v>
      </c>
      <c r="Y140" s="439"/>
      <c r="Z140" s="449"/>
    </row>
    <row r="141" spans="1:26" s="450" customFormat="1" ht="12.75" x14ac:dyDescent="0.2">
      <c r="A141" s="437"/>
      <c r="B141" s="485">
        <v>2</v>
      </c>
      <c r="C141" s="485">
        <v>6</v>
      </c>
      <c r="D141" s="485">
        <v>2</v>
      </c>
      <c r="E141" s="485">
        <v>1</v>
      </c>
      <c r="F141" s="485">
        <v>6</v>
      </c>
      <c r="G141" s="439"/>
      <c r="H141" s="490" t="s">
        <v>404</v>
      </c>
      <c r="I141" s="466" t="s">
        <v>313</v>
      </c>
      <c r="J141" s="490" t="s">
        <v>313</v>
      </c>
      <c r="K141" s="466" t="s">
        <v>301</v>
      </c>
      <c r="L141" s="466" t="s">
        <v>314</v>
      </c>
      <c r="M141" s="466">
        <v>2000</v>
      </c>
      <c r="N141" s="466"/>
      <c r="O141" s="492" t="s">
        <v>315</v>
      </c>
      <c r="P141" s="492" t="s">
        <v>200</v>
      </c>
      <c r="Q141" s="466"/>
      <c r="R141" s="493"/>
      <c r="S141" s="488">
        <v>1</v>
      </c>
      <c r="T141" s="445">
        <v>250000</v>
      </c>
      <c r="U141" s="489"/>
      <c r="V141" s="490"/>
      <c r="W141" s="448">
        <f t="shared" si="9"/>
        <v>1</v>
      </c>
      <c r="X141" s="448">
        <f t="shared" si="9"/>
        <v>250000</v>
      </c>
      <c r="Y141" s="439"/>
      <c r="Z141" s="449"/>
    </row>
    <row r="142" spans="1:26" s="450" customFormat="1" ht="12.75" x14ac:dyDescent="0.2">
      <c r="A142" s="437"/>
      <c r="B142" s="485">
        <v>2</v>
      </c>
      <c r="C142" s="485">
        <v>6</v>
      </c>
      <c r="D142" s="485">
        <v>4</v>
      </c>
      <c r="E142" s="485">
        <v>1</v>
      </c>
      <c r="F142" s="485">
        <v>4</v>
      </c>
      <c r="G142" s="439"/>
      <c r="H142" s="490" t="s">
        <v>405</v>
      </c>
      <c r="I142" s="466" t="s">
        <v>313</v>
      </c>
      <c r="J142" s="490" t="s">
        <v>313</v>
      </c>
      <c r="K142" s="466" t="s">
        <v>406</v>
      </c>
      <c r="L142" s="466" t="s">
        <v>314</v>
      </c>
      <c r="M142" s="466">
        <v>2005</v>
      </c>
      <c r="N142" s="466"/>
      <c r="O142" s="492" t="s">
        <v>315</v>
      </c>
      <c r="P142" s="492" t="s">
        <v>200</v>
      </c>
      <c r="Q142" s="466"/>
      <c r="R142" s="493"/>
      <c r="S142" s="488">
        <v>1</v>
      </c>
      <c r="T142" s="445">
        <v>500000</v>
      </c>
      <c r="U142" s="489"/>
      <c r="V142" s="490"/>
      <c r="W142" s="448">
        <f t="shared" si="9"/>
        <v>1</v>
      </c>
      <c r="X142" s="448">
        <f t="shared" si="9"/>
        <v>500000</v>
      </c>
      <c r="Y142" s="439"/>
      <c r="Z142" s="449"/>
    </row>
    <row r="143" spans="1:26" s="450" customFormat="1" ht="12.75" x14ac:dyDescent="0.2">
      <c r="A143" s="437"/>
      <c r="B143" s="485">
        <v>2</v>
      </c>
      <c r="C143" s="485">
        <v>6</v>
      </c>
      <c r="D143" s="485">
        <v>2</v>
      </c>
      <c r="E143" s="485">
        <v>1</v>
      </c>
      <c r="F143" s="485">
        <v>10</v>
      </c>
      <c r="G143" s="439"/>
      <c r="H143" s="490" t="s">
        <v>345</v>
      </c>
      <c r="I143" s="466" t="s">
        <v>313</v>
      </c>
      <c r="J143" s="490" t="s">
        <v>313</v>
      </c>
      <c r="K143" s="466" t="s">
        <v>406</v>
      </c>
      <c r="L143" s="466" t="s">
        <v>314</v>
      </c>
      <c r="M143" s="466">
        <v>2005</v>
      </c>
      <c r="N143" s="466"/>
      <c r="O143" s="492" t="s">
        <v>315</v>
      </c>
      <c r="P143" s="492" t="s">
        <v>200</v>
      </c>
      <c r="Q143" s="466"/>
      <c r="R143" s="493"/>
      <c r="S143" s="488">
        <v>1</v>
      </c>
      <c r="T143" s="445">
        <v>30000</v>
      </c>
      <c r="U143" s="489"/>
      <c r="V143" s="490"/>
      <c r="W143" s="448">
        <f t="shared" si="9"/>
        <v>1</v>
      </c>
      <c r="X143" s="448">
        <f t="shared" si="9"/>
        <v>30000</v>
      </c>
      <c r="Y143" s="439"/>
      <c r="Z143" s="449"/>
    </row>
    <row r="144" spans="1:26" s="450" customFormat="1" ht="12.75" x14ac:dyDescent="0.2">
      <c r="A144" s="437"/>
      <c r="B144" s="485">
        <v>2</v>
      </c>
      <c r="C144" s="485">
        <v>6</v>
      </c>
      <c r="D144" s="485">
        <v>2</v>
      </c>
      <c r="E144" s="485"/>
      <c r="F144" s="485"/>
      <c r="G144" s="439"/>
      <c r="H144" s="490" t="s">
        <v>407</v>
      </c>
      <c r="I144" s="466" t="s">
        <v>313</v>
      </c>
      <c r="J144" s="490" t="s">
        <v>313</v>
      </c>
      <c r="K144" s="466" t="s">
        <v>353</v>
      </c>
      <c r="L144" s="466" t="s">
        <v>314</v>
      </c>
      <c r="M144" s="466">
        <v>1999</v>
      </c>
      <c r="N144" s="466"/>
      <c r="O144" s="492" t="s">
        <v>315</v>
      </c>
      <c r="P144" s="492" t="s">
        <v>200</v>
      </c>
      <c r="Q144" s="466"/>
      <c r="R144" s="493"/>
      <c r="S144" s="488">
        <v>5</v>
      </c>
      <c r="T144" s="445">
        <v>250000</v>
      </c>
      <c r="U144" s="489"/>
      <c r="V144" s="490"/>
      <c r="W144" s="448">
        <f t="shared" si="9"/>
        <v>5</v>
      </c>
      <c r="X144" s="448">
        <f t="shared" si="9"/>
        <v>250000</v>
      </c>
      <c r="Y144" s="439"/>
      <c r="Z144" s="449"/>
    </row>
    <row r="145" spans="1:26" s="450" customFormat="1" ht="12.75" x14ac:dyDescent="0.2">
      <c r="A145" s="437"/>
      <c r="B145" s="485">
        <v>2</v>
      </c>
      <c r="C145" s="485">
        <v>6</v>
      </c>
      <c r="D145" s="485">
        <v>2</v>
      </c>
      <c r="E145" s="485">
        <v>1</v>
      </c>
      <c r="F145" s="485">
        <v>6</v>
      </c>
      <c r="G145" s="439"/>
      <c r="H145" s="490" t="s">
        <v>322</v>
      </c>
      <c r="I145" s="466" t="s">
        <v>408</v>
      </c>
      <c r="J145" s="490" t="s">
        <v>313</v>
      </c>
      <c r="K145" s="466" t="s">
        <v>409</v>
      </c>
      <c r="L145" s="466" t="s">
        <v>314</v>
      </c>
      <c r="M145" s="466">
        <v>2008</v>
      </c>
      <c r="N145" s="466"/>
      <c r="O145" s="492" t="s">
        <v>315</v>
      </c>
      <c r="P145" s="492" t="s">
        <v>200</v>
      </c>
      <c r="Q145" s="466"/>
      <c r="R145" s="493"/>
      <c r="S145" s="488">
        <v>2</v>
      </c>
      <c r="T145" s="445">
        <v>1200000</v>
      </c>
      <c r="U145" s="489"/>
      <c r="V145" s="490"/>
      <c r="W145" s="448">
        <f t="shared" si="9"/>
        <v>2</v>
      </c>
      <c r="X145" s="448">
        <f t="shared" si="9"/>
        <v>1200000</v>
      </c>
      <c r="Y145" s="439"/>
      <c r="Z145" s="449"/>
    </row>
    <row r="146" spans="1:26" s="450" customFormat="1" ht="12.75" x14ac:dyDescent="0.2">
      <c r="A146" s="437"/>
      <c r="B146" s="485">
        <v>2</v>
      </c>
      <c r="C146" s="485">
        <v>6</v>
      </c>
      <c r="D146" s="485">
        <v>2</v>
      </c>
      <c r="E146" s="485">
        <v>1</v>
      </c>
      <c r="F146" s="485">
        <v>10</v>
      </c>
      <c r="G146" s="439"/>
      <c r="H146" s="490" t="s">
        <v>341</v>
      </c>
      <c r="I146" s="466" t="s">
        <v>408</v>
      </c>
      <c r="J146" s="490" t="s">
        <v>313</v>
      </c>
      <c r="K146" s="466" t="s">
        <v>325</v>
      </c>
      <c r="L146" s="466" t="s">
        <v>314</v>
      </c>
      <c r="M146" s="466">
        <v>1984</v>
      </c>
      <c r="N146" s="466"/>
      <c r="O146" s="492" t="s">
        <v>315</v>
      </c>
      <c r="P146" s="492" t="s">
        <v>200</v>
      </c>
      <c r="Q146" s="466"/>
      <c r="R146" s="493"/>
      <c r="S146" s="488">
        <v>2</v>
      </c>
      <c r="T146" s="445">
        <v>150000</v>
      </c>
      <c r="U146" s="489"/>
      <c r="V146" s="490"/>
      <c r="W146" s="448">
        <f t="shared" si="9"/>
        <v>2</v>
      </c>
      <c r="X146" s="448">
        <f t="shared" si="9"/>
        <v>150000</v>
      </c>
      <c r="Y146" s="439"/>
      <c r="Z146" s="449"/>
    </row>
    <row r="147" spans="1:26" s="450" customFormat="1" ht="12.75" x14ac:dyDescent="0.2">
      <c r="A147" s="437"/>
      <c r="B147" s="485">
        <v>2</v>
      </c>
      <c r="C147" s="485">
        <v>6</v>
      </c>
      <c r="D147" s="485">
        <v>2</v>
      </c>
      <c r="E147" s="485"/>
      <c r="F147" s="485"/>
      <c r="G147" s="439"/>
      <c r="H147" s="490" t="s">
        <v>12</v>
      </c>
      <c r="I147" s="466" t="s">
        <v>367</v>
      </c>
      <c r="J147" s="490" t="s">
        <v>313</v>
      </c>
      <c r="K147" s="466" t="s">
        <v>353</v>
      </c>
      <c r="L147" s="466" t="s">
        <v>314</v>
      </c>
      <c r="M147" s="466">
        <v>2006</v>
      </c>
      <c r="N147" s="466"/>
      <c r="O147" s="492" t="s">
        <v>315</v>
      </c>
      <c r="P147" s="492" t="s">
        <v>200</v>
      </c>
      <c r="Q147" s="466"/>
      <c r="R147" s="493"/>
      <c r="S147" s="488">
        <v>1</v>
      </c>
      <c r="T147" s="445">
        <v>350000</v>
      </c>
      <c r="U147" s="489"/>
      <c r="V147" s="490"/>
      <c r="W147" s="448">
        <f t="shared" si="9"/>
        <v>1</v>
      </c>
      <c r="X147" s="448">
        <f t="shared" si="9"/>
        <v>350000</v>
      </c>
      <c r="Y147" s="439"/>
      <c r="Z147" s="449"/>
    </row>
    <row r="148" spans="1:26" s="450" customFormat="1" ht="12.75" x14ac:dyDescent="0.2">
      <c r="A148" s="437"/>
      <c r="B148" s="485">
        <v>2</v>
      </c>
      <c r="C148" s="485">
        <v>6</v>
      </c>
      <c r="D148" s="485">
        <v>2</v>
      </c>
      <c r="E148" s="485">
        <v>1</v>
      </c>
      <c r="F148" s="485">
        <v>6</v>
      </c>
      <c r="G148" s="439"/>
      <c r="H148" s="490" t="s">
        <v>410</v>
      </c>
      <c r="I148" s="466" t="s">
        <v>408</v>
      </c>
      <c r="J148" s="490"/>
      <c r="K148" s="466" t="s">
        <v>409</v>
      </c>
      <c r="L148" s="466" t="s">
        <v>314</v>
      </c>
      <c r="M148" s="466">
        <v>2008</v>
      </c>
      <c r="N148" s="466"/>
      <c r="O148" s="492" t="s">
        <v>315</v>
      </c>
      <c r="P148" s="492" t="s">
        <v>200</v>
      </c>
      <c r="Q148" s="466"/>
      <c r="R148" s="493"/>
      <c r="S148" s="488">
        <v>2</v>
      </c>
      <c r="T148" s="445">
        <v>800000</v>
      </c>
      <c r="U148" s="489"/>
      <c r="V148" s="490"/>
      <c r="W148" s="448">
        <f t="shared" si="9"/>
        <v>2</v>
      </c>
      <c r="X148" s="448">
        <f t="shared" si="9"/>
        <v>800000</v>
      </c>
      <c r="Y148" s="439"/>
      <c r="Z148" s="449"/>
    </row>
    <row r="149" spans="1:26" s="450" customFormat="1" ht="12.75" x14ac:dyDescent="0.2">
      <c r="A149" s="437"/>
      <c r="B149" s="485">
        <v>2</v>
      </c>
      <c r="C149" s="485">
        <v>6</v>
      </c>
      <c r="D149" s="485">
        <v>2</v>
      </c>
      <c r="E149" s="485">
        <v>2</v>
      </c>
      <c r="F149" s="485">
        <v>3</v>
      </c>
      <c r="G149" s="439"/>
      <c r="H149" s="490" t="s">
        <v>31</v>
      </c>
      <c r="I149" s="466" t="s">
        <v>411</v>
      </c>
      <c r="J149" s="490" t="s">
        <v>313</v>
      </c>
      <c r="K149" s="466" t="s">
        <v>353</v>
      </c>
      <c r="L149" s="466" t="s">
        <v>314</v>
      </c>
      <c r="M149" s="466">
        <v>2008</v>
      </c>
      <c r="N149" s="466"/>
      <c r="O149" s="492" t="s">
        <v>315</v>
      </c>
      <c r="P149" s="492" t="s">
        <v>200</v>
      </c>
      <c r="Q149" s="466"/>
      <c r="R149" s="493"/>
      <c r="S149" s="488">
        <v>1</v>
      </c>
      <c r="T149" s="445">
        <v>6386620</v>
      </c>
      <c r="U149" s="489"/>
      <c r="V149" s="490"/>
      <c r="W149" s="448">
        <f t="shared" si="9"/>
        <v>1</v>
      </c>
      <c r="X149" s="448">
        <f t="shared" si="9"/>
        <v>6386620</v>
      </c>
      <c r="Y149" s="439"/>
      <c r="Z149" s="449"/>
    </row>
    <row r="150" spans="1:26" s="450" customFormat="1" ht="12.75" x14ac:dyDescent="0.2">
      <c r="A150" s="437"/>
      <c r="B150" s="485">
        <v>2</v>
      </c>
      <c r="C150" s="485">
        <v>6</v>
      </c>
      <c r="D150" s="485">
        <v>2</v>
      </c>
      <c r="E150" s="485">
        <v>1</v>
      </c>
      <c r="F150" s="485">
        <v>1</v>
      </c>
      <c r="G150" s="439"/>
      <c r="H150" s="490" t="s">
        <v>341</v>
      </c>
      <c r="I150" s="466" t="s">
        <v>408</v>
      </c>
      <c r="J150" s="490" t="s">
        <v>313</v>
      </c>
      <c r="K150" s="466" t="s">
        <v>325</v>
      </c>
      <c r="L150" s="466" t="s">
        <v>314</v>
      </c>
      <c r="M150" s="466">
        <v>1984</v>
      </c>
      <c r="N150" s="466"/>
      <c r="O150" s="492" t="s">
        <v>315</v>
      </c>
      <c r="P150" s="492" t="s">
        <v>200</v>
      </c>
      <c r="Q150" s="466"/>
      <c r="R150" s="493"/>
      <c r="S150" s="488">
        <v>1</v>
      </c>
      <c r="T150" s="445">
        <v>150000</v>
      </c>
      <c r="U150" s="489"/>
      <c r="V150" s="490"/>
      <c r="W150" s="448">
        <f t="shared" si="9"/>
        <v>1</v>
      </c>
      <c r="X150" s="448">
        <f t="shared" si="9"/>
        <v>150000</v>
      </c>
      <c r="Y150" s="439"/>
      <c r="Z150" s="449"/>
    </row>
    <row r="151" spans="1:26" s="450" customFormat="1" ht="12.75" x14ac:dyDescent="0.2">
      <c r="A151" s="437"/>
      <c r="B151" s="485">
        <v>2</v>
      </c>
      <c r="C151" s="485">
        <v>6</v>
      </c>
      <c r="D151" s="485">
        <v>2</v>
      </c>
      <c r="E151" s="485">
        <v>1</v>
      </c>
      <c r="F151" s="485">
        <v>10</v>
      </c>
      <c r="G151" s="439"/>
      <c r="H151" s="490" t="s">
        <v>412</v>
      </c>
      <c r="I151" s="466" t="s">
        <v>408</v>
      </c>
      <c r="J151" s="490" t="s">
        <v>313</v>
      </c>
      <c r="K151" s="466" t="s">
        <v>409</v>
      </c>
      <c r="L151" s="466" t="s">
        <v>314</v>
      </c>
      <c r="M151" s="466">
        <v>2010</v>
      </c>
      <c r="N151" s="466"/>
      <c r="O151" s="492" t="s">
        <v>315</v>
      </c>
      <c r="P151" s="492" t="s">
        <v>200</v>
      </c>
      <c r="Q151" s="466"/>
      <c r="R151" s="493"/>
      <c r="S151" s="488">
        <v>1</v>
      </c>
      <c r="T151" s="445">
        <v>300000</v>
      </c>
      <c r="U151" s="489"/>
      <c r="V151" s="490"/>
      <c r="W151" s="448">
        <f t="shared" si="9"/>
        <v>1</v>
      </c>
      <c r="X151" s="448">
        <f t="shared" si="9"/>
        <v>300000</v>
      </c>
      <c r="Y151" s="439"/>
      <c r="Z151" s="449"/>
    </row>
    <row r="152" spans="1:26" s="450" customFormat="1" ht="12.75" x14ac:dyDescent="0.2">
      <c r="A152" s="437"/>
      <c r="B152" s="485">
        <v>2</v>
      </c>
      <c r="C152" s="485">
        <v>6</v>
      </c>
      <c r="D152" s="485">
        <v>2</v>
      </c>
      <c r="E152" s="485">
        <v>1</v>
      </c>
      <c r="F152" s="485">
        <v>6</v>
      </c>
      <c r="G152" s="439"/>
      <c r="H152" s="490" t="s">
        <v>18</v>
      </c>
      <c r="I152" s="466" t="s">
        <v>413</v>
      </c>
      <c r="J152" s="490" t="s">
        <v>313</v>
      </c>
      <c r="K152" s="466" t="s">
        <v>344</v>
      </c>
      <c r="L152" s="466" t="s">
        <v>314</v>
      </c>
      <c r="M152" s="466">
        <v>2005</v>
      </c>
      <c r="N152" s="466"/>
      <c r="O152" s="492" t="s">
        <v>315</v>
      </c>
      <c r="P152" s="492" t="s">
        <v>200</v>
      </c>
      <c r="Q152" s="466"/>
      <c r="R152" s="493"/>
      <c r="S152" s="488">
        <v>1</v>
      </c>
      <c r="T152" s="445">
        <v>4000</v>
      </c>
      <c r="U152" s="489"/>
      <c r="V152" s="490"/>
      <c r="W152" s="448">
        <f t="shared" si="9"/>
        <v>1</v>
      </c>
      <c r="X152" s="448">
        <f t="shared" si="9"/>
        <v>4000</v>
      </c>
      <c r="Y152" s="439"/>
      <c r="Z152" s="449"/>
    </row>
    <row r="153" spans="1:26" s="450" customFormat="1" ht="12.75" x14ac:dyDescent="0.2">
      <c r="A153" s="437"/>
      <c r="B153" s="485">
        <v>2</v>
      </c>
      <c r="C153" s="485">
        <v>6</v>
      </c>
      <c r="D153" s="485">
        <v>2</v>
      </c>
      <c r="E153" s="485">
        <v>1</v>
      </c>
      <c r="F153" s="485">
        <v>6</v>
      </c>
      <c r="G153" s="439"/>
      <c r="H153" s="490" t="s">
        <v>389</v>
      </c>
      <c r="I153" s="466" t="s">
        <v>414</v>
      </c>
      <c r="J153" s="490" t="s">
        <v>313</v>
      </c>
      <c r="K153" s="466" t="s">
        <v>353</v>
      </c>
      <c r="L153" s="466" t="s">
        <v>314</v>
      </c>
      <c r="M153" s="466">
        <v>2010</v>
      </c>
      <c r="N153" s="466"/>
      <c r="O153" s="492" t="s">
        <v>315</v>
      </c>
      <c r="P153" s="492" t="s">
        <v>200</v>
      </c>
      <c r="Q153" s="466"/>
      <c r="R153" s="493"/>
      <c r="S153" s="488">
        <v>1</v>
      </c>
      <c r="T153" s="445">
        <v>450000</v>
      </c>
      <c r="U153" s="489"/>
      <c r="V153" s="490"/>
      <c r="W153" s="448">
        <f t="shared" si="9"/>
        <v>1</v>
      </c>
      <c r="X153" s="448">
        <f t="shared" si="9"/>
        <v>450000</v>
      </c>
      <c r="Y153" s="439"/>
      <c r="Z153" s="449"/>
    </row>
    <row r="154" spans="1:26" s="450" customFormat="1" ht="12.75" x14ac:dyDescent="0.2">
      <c r="A154" s="437"/>
      <c r="B154" s="485">
        <v>2</v>
      </c>
      <c r="C154" s="485">
        <v>6</v>
      </c>
      <c r="D154" s="485">
        <v>2</v>
      </c>
      <c r="E154" s="485">
        <v>2</v>
      </c>
      <c r="F154" s="485">
        <v>3</v>
      </c>
      <c r="G154" s="439"/>
      <c r="H154" s="490" t="s">
        <v>355</v>
      </c>
      <c r="I154" s="466"/>
      <c r="J154" s="490" t="s">
        <v>313</v>
      </c>
      <c r="K154" s="466" t="s">
        <v>346</v>
      </c>
      <c r="L154" s="466" t="s">
        <v>314</v>
      </c>
      <c r="M154" s="466">
        <v>2008</v>
      </c>
      <c r="N154" s="466"/>
      <c r="O154" s="492" t="s">
        <v>315</v>
      </c>
      <c r="P154" s="492" t="s">
        <v>200</v>
      </c>
      <c r="Q154" s="466"/>
      <c r="R154" s="493"/>
      <c r="S154" s="488">
        <v>1</v>
      </c>
      <c r="T154" s="445">
        <v>30000</v>
      </c>
      <c r="U154" s="489"/>
      <c r="V154" s="490"/>
      <c r="W154" s="448">
        <f t="shared" si="9"/>
        <v>1</v>
      </c>
      <c r="X154" s="448">
        <f t="shared" si="9"/>
        <v>30000</v>
      </c>
      <c r="Y154" s="439"/>
      <c r="Z154" s="449"/>
    </row>
    <row r="155" spans="1:26" s="450" customFormat="1" ht="12.75" x14ac:dyDescent="0.2">
      <c r="A155" s="437"/>
      <c r="B155" s="485">
        <v>2</v>
      </c>
      <c r="C155" s="485">
        <v>6</v>
      </c>
      <c r="D155" s="485">
        <v>4</v>
      </c>
      <c r="E155" s="485">
        <v>1</v>
      </c>
      <c r="F155" s="485">
        <v>4</v>
      </c>
      <c r="G155" s="439"/>
      <c r="H155" s="490" t="s">
        <v>415</v>
      </c>
      <c r="I155" s="466" t="s">
        <v>313</v>
      </c>
      <c r="J155" s="490" t="s">
        <v>313</v>
      </c>
      <c r="K155" s="466" t="s">
        <v>325</v>
      </c>
      <c r="L155" s="466" t="s">
        <v>314</v>
      </c>
      <c r="M155" s="466">
        <v>2005</v>
      </c>
      <c r="N155" s="466"/>
      <c r="O155" s="492" t="s">
        <v>315</v>
      </c>
      <c r="P155" s="492" t="s">
        <v>200</v>
      </c>
      <c r="Q155" s="466"/>
      <c r="R155" s="493"/>
      <c r="S155" s="488">
        <v>1</v>
      </c>
      <c r="T155" s="445">
        <v>1000000</v>
      </c>
      <c r="U155" s="489"/>
      <c r="V155" s="490"/>
      <c r="W155" s="448">
        <f t="shared" si="9"/>
        <v>1</v>
      </c>
      <c r="X155" s="448">
        <f t="shared" si="9"/>
        <v>1000000</v>
      </c>
      <c r="Y155" s="439"/>
      <c r="Z155" s="449"/>
    </row>
    <row r="156" spans="1:26" s="450" customFormat="1" ht="12.75" x14ac:dyDescent="0.2">
      <c r="A156" s="437"/>
      <c r="B156" s="485">
        <v>2</v>
      </c>
      <c r="C156" s="485">
        <v>6</v>
      </c>
      <c r="D156" s="485">
        <v>2</v>
      </c>
      <c r="E156" s="485">
        <v>1</v>
      </c>
      <c r="F156" s="485">
        <v>1</v>
      </c>
      <c r="G156" s="439"/>
      <c r="H156" s="490" t="s">
        <v>19</v>
      </c>
      <c r="I156" s="466" t="s">
        <v>313</v>
      </c>
      <c r="J156" s="490" t="s">
        <v>313</v>
      </c>
      <c r="K156" s="466" t="s">
        <v>325</v>
      </c>
      <c r="L156" s="466" t="s">
        <v>314</v>
      </c>
      <c r="M156" s="466">
        <v>2008</v>
      </c>
      <c r="N156" s="466"/>
      <c r="O156" s="492" t="s">
        <v>315</v>
      </c>
      <c r="P156" s="492" t="s">
        <v>200</v>
      </c>
      <c r="Q156" s="466"/>
      <c r="R156" s="493"/>
      <c r="S156" s="488">
        <v>1</v>
      </c>
      <c r="T156" s="445">
        <v>250000</v>
      </c>
      <c r="U156" s="489"/>
      <c r="V156" s="490"/>
      <c r="W156" s="448">
        <f t="shared" si="9"/>
        <v>1</v>
      </c>
      <c r="X156" s="448">
        <f t="shared" si="9"/>
        <v>250000</v>
      </c>
      <c r="Y156" s="439"/>
      <c r="Z156" s="449"/>
    </row>
    <row r="157" spans="1:26" s="450" customFormat="1" ht="12.75" x14ac:dyDescent="0.2">
      <c r="A157" s="437"/>
      <c r="B157" s="485">
        <v>2</v>
      </c>
      <c r="C157" s="485">
        <v>6</v>
      </c>
      <c r="D157" s="485">
        <v>2</v>
      </c>
      <c r="E157" s="485"/>
      <c r="F157" s="485"/>
      <c r="G157" s="439"/>
      <c r="H157" s="490" t="s">
        <v>341</v>
      </c>
      <c r="I157" s="466" t="s">
        <v>313</v>
      </c>
      <c r="J157" s="490" t="s">
        <v>313</v>
      </c>
      <c r="K157" s="466" t="s">
        <v>325</v>
      </c>
      <c r="L157" s="466" t="s">
        <v>314</v>
      </c>
      <c r="M157" s="466">
        <v>2000</v>
      </c>
      <c r="N157" s="466"/>
      <c r="O157" s="492" t="s">
        <v>315</v>
      </c>
      <c r="P157" s="492" t="s">
        <v>200</v>
      </c>
      <c r="Q157" s="466"/>
      <c r="R157" s="493"/>
      <c r="S157" s="488">
        <v>1</v>
      </c>
      <c r="T157" s="445">
        <v>150000</v>
      </c>
      <c r="U157" s="489"/>
      <c r="V157" s="490"/>
      <c r="W157" s="448">
        <f t="shared" si="9"/>
        <v>1</v>
      </c>
      <c r="X157" s="448">
        <f t="shared" si="9"/>
        <v>150000</v>
      </c>
      <c r="Y157" s="439"/>
      <c r="Z157" s="449"/>
    </row>
    <row r="158" spans="1:26" s="450" customFormat="1" ht="12.75" x14ac:dyDescent="0.2">
      <c r="A158" s="437"/>
      <c r="B158" s="485">
        <v>2</v>
      </c>
      <c r="C158" s="485">
        <v>6</v>
      </c>
      <c r="D158" s="485">
        <v>2</v>
      </c>
      <c r="E158" s="485">
        <v>1</v>
      </c>
      <c r="F158" s="485">
        <v>10</v>
      </c>
      <c r="G158" s="439"/>
      <c r="H158" s="490" t="s">
        <v>341</v>
      </c>
      <c r="I158" s="466" t="s">
        <v>313</v>
      </c>
      <c r="J158" s="490" t="s">
        <v>313</v>
      </c>
      <c r="K158" s="466" t="s">
        <v>344</v>
      </c>
      <c r="L158" s="466" t="s">
        <v>314</v>
      </c>
      <c r="M158" s="466">
        <v>2000</v>
      </c>
      <c r="N158" s="466"/>
      <c r="O158" s="492" t="s">
        <v>315</v>
      </c>
      <c r="P158" s="492" t="s">
        <v>200</v>
      </c>
      <c r="Q158" s="466"/>
      <c r="R158" s="493"/>
      <c r="S158" s="488">
        <v>2</v>
      </c>
      <c r="T158" s="445">
        <v>40000</v>
      </c>
      <c r="U158" s="489"/>
      <c r="V158" s="490"/>
      <c r="W158" s="448">
        <f t="shared" si="9"/>
        <v>2</v>
      </c>
      <c r="X158" s="448">
        <f t="shared" si="9"/>
        <v>40000</v>
      </c>
      <c r="Y158" s="439"/>
      <c r="Z158" s="449"/>
    </row>
    <row r="159" spans="1:26" s="450" customFormat="1" ht="12.75" x14ac:dyDescent="0.2">
      <c r="A159" s="437"/>
      <c r="B159" s="485">
        <v>2</v>
      </c>
      <c r="C159" s="485">
        <v>6</v>
      </c>
      <c r="D159" s="485">
        <v>2</v>
      </c>
      <c r="E159" s="485">
        <v>1</v>
      </c>
      <c r="F159" s="485">
        <v>1</v>
      </c>
      <c r="G159" s="439"/>
      <c r="H159" s="490" t="s">
        <v>355</v>
      </c>
      <c r="I159" s="466" t="s">
        <v>313</v>
      </c>
      <c r="J159" s="490" t="s">
        <v>313</v>
      </c>
      <c r="K159" s="466" t="s">
        <v>346</v>
      </c>
      <c r="L159" s="466" t="s">
        <v>314</v>
      </c>
      <c r="M159" s="466">
        <v>2005</v>
      </c>
      <c r="N159" s="466"/>
      <c r="O159" s="492" t="s">
        <v>315</v>
      </c>
      <c r="P159" s="492" t="s">
        <v>200</v>
      </c>
      <c r="Q159" s="466"/>
      <c r="R159" s="493"/>
      <c r="S159" s="488">
        <v>1</v>
      </c>
      <c r="T159" s="445">
        <v>30000</v>
      </c>
      <c r="U159" s="489"/>
      <c r="V159" s="490"/>
      <c r="W159" s="448">
        <f t="shared" si="9"/>
        <v>1</v>
      </c>
      <c r="X159" s="448">
        <f t="shared" si="9"/>
        <v>30000</v>
      </c>
      <c r="Y159" s="439"/>
      <c r="Z159" s="449"/>
    </row>
    <row r="160" spans="1:26" s="450" customFormat="1" ht="12.75" x14ac:dyDescent="0.2">
      <c r="A160" s="437"/>
      <c r="B160" s="485">
        <v>2</v>
      </c>
      <c r="C160" s="485">
        <v>6</v>
      </c>
      <c r="D160" s="485">
        <v>2</v>
      </c>
      <c r="E160" s="485">
        <v>1</v>
      </c>
      <c r="F160" s="485">
        <v>6</v>
      </c>
      <c r="G160" s="439"/>
      <c r="H160" s="490" t="s">
        <v>12</v>
      </c>
      <c r="I160" s="466" t="s">
        <v>367</v>
      </c>
      <c r="J160" s="490"/>
      <c r="K160" s="466" t="s">
        <v>346</v>
      </c>
      <c r="L160" s="466" t="s">
        <v>314</v>
      </c>
      <c r="M160" s="466">
        <v>2000</v>
      </c>
      <c r="N160" s="466"/>
      <c r="O160" s="492" t="s">
        <v>315</v>
      </c>
      <c r="P160" s="492" t="s">
        <v>200</v>
      </c>
      <c r="Q160" s="466"/>
      <c r="R160" s="493"/>
      <c r="S160" s="488">
        <v>1</v>
      </c>
      <c r="T160" s="445">
        <v>175000</v>
      </c>
      <c r="U160" s="489"/>
      <c r="V160" s="490"/>
      <c r="W160" s="448">
        <f t="shared" si="9"/>
        <v>1</v>
      </c>
      <c r="X160" s="448">
        <f t="shared" si="9"/>
        <v>175000</v>
      </c>
      <c r="Y160" s="439"/>
      <c r="Z160" s="449"/>
    </row>
    <row r="161" spans="1:26" s="450" customFormat="1" ht="12.75" x14ac:dyDescent="0.2">
      <c r="A161" s="437"/>
      <c r="B161" s="485">
        <v>2</v>
      </c>
      <c r="C161" s="485">
        <v>6</v>
      </c>
      <c r="D161" s="485">
        <v>2</v>
      </c>
      <c r="E161" s="485"/>
      <c r="F161" s="485"/>
      <c r="G161" s="439"/>
      <c r="H161" s="490" t="s">
        <v>415</v>
      </c>
      <c r="I161" s="466"/>
      <c r="J161" s="490"/>
      <c r="K161" s="466" t="s">
        <v>325</v>
      </c>
      <c r="L161" s="466" t="s">
        <v>314</v>
      </c>
      <c r="M161" s="466">
        <v>2005</v>
      </c>
      <c r="N161" s="466"/>
      <c r="O161" s="492" t="s">
        <v>315</v>
      </c>
      <c r="P161" s="492" t="s">
        <v>200</v>
      </c>
      <c r="Q161" s="466"/>
      <c r="R161" s="493"/>
      <c r="S161" s="488">
        <v>1</v>
      </c>
      <c r="T161" s="445">
        <v>150000</v>
      </c>
      <c r="U161" s="489"/>
      <c r="V161" s="490"/>
      <c r="W161" s="448">
        <f t="shared" ref="W161:X224" si="10">S161-U161</f>
        <v>1</v>
      </c>
      <c r="X161" s="448">
        <f t="shared" si="10"/>
        <v>150000</v>
      </c>
      <c r="Y161" s="439"/>
      <c r="Z161" s="449"/>
    </row>
    <row r="162" spans="1:26" s="450" customFormat="1" ht="12.75" x14ac:dyDescent="0.2">
      <c r="A162" s="437"/>
      <c r="B162" s="485">
        <v>2</v>
      </c>
      <c r="C162" s="485">
        <v>6</v>
      </c>
      <c r="D162" s="485">
        <v>2</v>
      </c>
      <c r="E162" s="485"/>
      <c r="F162" s="485"/>
      <c r="G162" s="439"/>
      <c r="H162" s="490" t="s">
        <v>416</v>
      </c>
      <c r="I162" s="466"/>
      <c r="J162" s="490"/>
      <c r="K162" s="466" t="s">
        <v>346</v>
      </c>
      <c r="L162" s="466" t="s">
        <v>314</v>
      </c>
      <c r="M162" s="466">
        <v>2007</v>
      </c>
      <c r="N162" s="466"/>
      <c r="O162" s="492" t="s">
        <v>315</v>
      </c>
      <c r="P162" s="492" t="s">
        <v>200</v>
      </c>
      <c r="Q162" s="466"/>
      <c r="R162" s="493"/>
      <c r="S162" s="488">
        <v>1</v>
      </c>
      <c r="T162" s="445">
        <v>5082000</v>
      </c>
      <c r="U162" s="489"/>
      <c r="V162" s="490"/>
      <c r="W162" s="448">
        <f t="shared" si="10"/>
        <v>1</v>
      </c>
      <c r="X162" s="448">
        <f t="shared" si="10"/>
        <v>5082000</v>
      </c>
      <c r="Y162" s="439"/>
      <c r="Z162" s="449"/>
    </row>
    <row r="163" spans="1:26" s="450" customFormat="1" ht="12.75" x14ac:dyDescent="0.2">
      <c r="A163" s="437"/>
      <c r="B163" s="485">
        <v>2</v>
      </c>
      <c r="C163" s="485">
        <v>6</v>
      </c>
      <c r="D163" s="485">
        <v>2</v>
      </c>
      <c r="E163" s="485"/>
      <c r="F163" s="485"/>
      <c r="G163" s="439"/>
      <c r="H163" s="490" t="s">
        <v>19</v>
      </c>
      <c r="I163" s="466" t="s">
        <v>313</v>
      </c>
      <c r="J163" s="490" t="s">
        <v>313</v>
      </c>
      <c r="K163" s="466" t="s">
        <v>325</v>
      </c>
      <c r="L163" s="466" t="s">
        <v>314</v>
      </c>
      <c r="M163" s="466">
        <v>1984</v>
      </c>
      <c r="N163" s="466"/>
      <c r="O163" s="492" t="s">
        <v>315</v>
      </c>
      <c r="P163" s="492" t="s">
        <v>200</v>
      </c>
      <c r="Q163" s="466"/>
      <c r="R163" s="493"/>
      <c r="S163" s="488">
        <v>2</v>
      </c>
      <c r="T163" s="445">
        <v>140000</v>
      </c>
      <c r="U163" s="489"/>
      <c r="V163" s="490"/>
      <c r="W163" s="448">
        <f t="shared" si="10"/>
        <v>2</v>
      </c>
      <c r="X163" s="448">
        <f t="shared" si="10"/>
        <v>140000</v>
      </c>
      <c r="Y163" s="439"/>
      <c r="Z163" s="449"/>
    </row>
    <row r="164" spans="1:26" s="450" customFormat="1" ht="12.75" x14ac:dyDescent="0.2">
      <c r="A164" s="437"/>
      <c r="B164" s="485">
        <v>2</v>
      </c>
      <c r="C164" s="485">
        <v>6</v>
      </c>
      <c r="D164" s="485">
        <v>2</v>
      </c>
      <c r="E164" s="485"/>
      <c r="F164" s="485"/>
      <c r="G164" s="439"/>
      <c r="H164" s="490" t="s">
        <v>15</v>
      </c>
      <c r="I164" s="466" t="s">
        <v>313</v>
      </c>
      <c r="J164" s="490" t="s">
        <v>313</v>
      </c>
      <c r="K164" s="466" t="s">
        <v>325</v>
      </c>
      <c r="L164" s="466" t="s">
        <v>314</v>
      </c>
      <c r="M164" s="466">
        <v>1984</v>
      </c>
      <c r="N164" s="466"/>
      <c r="O164" s="492" t="s">
        <v>315</v>
      </c>
      <c r="P164" s="492" t="s">
        <v>200</v>
      </c>
      <c r="Q164" s="466"/>
      <c r="R164" s="493"/>
      <c r="S164" s="488">
        <v>1</v>
      </c>
      <c r="T164" s="445">
        <v>800000</v>
      </c>
      <c r="U164" s="489"/>
      <c r="V164" s="490"/>
      <c r="W164" s="448">
        <f t="shared" si="10"/>
        <v>1</v>
      </c>
      <c r="X164" s="448">
        <f t="shared" si="10"/>
        <v>800000</v>
      </c>
      <c r="Y164" s="439"/>
      <c r="Z164" s="449"/>
    </row>
    <row r="165" spans="1:26" s="450" customFormat="1" ht="12.75" x14ac:dyDescent="0.2">
      <c r="A165" s="437"/>
      <c r="B165" s="485">
        <v>2</v>
      </c>
      <c r="C165" s="485">
        <v>6</v>
      </c>
      <c r="D165" s="485">
        <v>2</v>
      </c>
      <c r="E165" s="485"/>
      <c r="F165" s="485"/>
      <c r="G165" s="439"/>
      <c r="H165" s="490" t="s">
        <v>341</v>
      </c>
      <c r="I165" s="466" t="s">
        <v>313</v>
      </c>
      <c r="J165" s="490" t="s">
        <v>313</v>
      </c>
      <c r="K165" s="466" t="s">
        <v>325</v>
      </c>
      <c r="L165" s="466" t="s">
        <v>314</v>
      </c>
      <c r="M165" s="466">
        <v>1984</v>
      </c>
      <c r="N165" s="466"/>
      <c r="O165" s="492" t="s">
        <v>315</v>
      </c>
      <c r="P165" s="492" t="s">
        <v>200</v>
      </c>
      <c r="Q165" s="466"/>
      <c r="R165" s="493"/>
      <c r="S165" s="488">
        <v>2</v>
      </c>
      <c r="T165" s="445">
        <v>300000</v>
      </c>
      <c r="U165" s="489"/>
      <c r="V165" s="490"/>
      <c r="W165" s="448">
        <f t="shared" si="10"/>
        <v>2</v>
      </c>
      <c r="X165" s="448">
        <f t="shared" si="10"/>
        <v>300000</v>
      </c>
      <c r="Y165" s="439"/>
      <c r="Z165" s="449"/>
    </row>
    <row r="166" spans="1:26" s="450" customFormat="1" ht="12.75" x14ac:dyDescent="0.2">
      <c r="A166" s="437"/>
      <c r="B166" s="485">
        <v>2</v>
      </c>
      <c r="C166" s="485">
        <v>6</v>
      </c>
      <c r="D166" s="485">
        <v>4</v>
      </c>
      <c r="E166" s="485">
        <v>1</v>
      </c>
      <c r="F166" s="485">
        <v>4</v>
      </c>
      <c r="G166" s="439"/>
      <c r="H166" s="490" t="s">
        <v>417</v>
      </c>
      <c r="I166" s="466" t="s">
        <v>313</v>
      </c>
      <c r="J166" s="490" t="s">
        <v>313</v>
      </c>
      <c r="K166" s="466" t="s">
        <v>325</v>
      </c>
      <c r="L166" s="466" t="s">
        <v>314</v>
      </c>
      <c r="M166" s="466" t="s">
        <v>418</v>
      </c>
      <c r="N166" s="466"/>
      <c r="O166" s="492" t="s">
        <v>315</v>
      </c>
      <c r="P166" s="492" t="s">
        <v>200</v>
      </c>
      <c r="Q166" s="466"/>
      <c r="R166" s="493"/>
      <c r="S166" s="488">
        <v>3</v>
      </c>
      <c r="T166" s="445">
        <v>150000</v>
      </c>
      <c r="U166" s="489"/>
      <c r="V166" s="490"/>
      <c r="W166" s="448">
        <f t="shared" si="10"/>
        <v>3</v>
      </c>
      <c r="X166" s="448">
        <f t="shared" si="10"/>
        <v>150000</v>
      </c>
      <c r="Y166" s="439"/>
      <c r="Z166" s="449"/>
    </row>
    <row r="167" spans="1:26" s="450" customFormat="1" ht="12.75" x14ac:dyDescent="0.2">
      <c r="A167" s="437"/>
      <c r="B167" s="485">
        <v>2</v>
      </c>
      <c r="C167" s="485">
        <v>6</v>
      </c>
      <c r="D167" s="485">
        <v>2</v>
      </c>
      <c r="E167" s="485">
        <v>1</v>
      </c>
      <c r="F167" s="485">
        <v>1</v>
      </c>
      <c r="G167" s="439"/>
      <c r="H167" s="490" t="s">
        <v>419</v>
      </c>
      <c r="I167" s="466" t="s">
        <v>313</v>
      </c>
      <c r="J167" s="490" t="s">
        <v>313</v>
      </c>
      <c r="K167" s="466" t="s">
        <v>420</v>
      </c>
      <c r="L167" s="466" t="s">
        <v>314</v>
      </c>
      <c r="M167" s="466">
        <v>2007</v>
      </c>
      <c r="N167" s="466"/>
      <c r="O167" s="492" t="s">
        <v>315</v>
      </c>
      <c r="P167" s="492" t="s">
        <v>200</v>
      </c>
      <c r="Q167" s="466"/>
      <c r="R167" s="493"/>
      <c r="S167" s="488">
        <v>1</v>
      </c>
      <c r="T167" s="445">
        <v>6500000</v>
      </c>
      <c r="U167" s="489"/>
      <c r="V167" s="490"/>
      <c r="W167" s="448">
        <f t="shared" si="10"/>
        <v>1</v>
      </c>
      <c r="X167" s="448">
        <f t="shared" si="10"/>
        <v>6500000</v>
      </c>
      <c r="Y167" s="439"/>
      <c r="Z167" s="449"/>
    </row>
    <row r="168" spans="1:26" s="450" customFormat="1" ht="12.75" x14ac:dyDescent="0.2">
      <c r="A168" s="437"/>
      <c r="B168" s="485">
        <v>2</v>
      </c>
      <c r="C168" s="485">
        <v>6</v>
      </c>
      <c r="D168" s="485">
        <v>2</v>
      </c>
      <c r="E168" s="485">
        <v>1</v>
      </c>
      <c r="F168" s="485">
        <v>1</v>
      </c>
      <c r="G168" s="439"/>
      <c r="H168" s="490" t="s">
        <v>18</v>
      </c>
      <c r="I168" s="466" t="s">
        <v>313</v>
      </c>
      <c r="J168" s="490" t="s">
        <v>313</v>
      </c>
      <c r="K168" s="466" t="s">
        <v>344</v>
      </c>
      <c r="L168" s="466" t="s">
        <v>314</v>
      </c>
      <c r="M168" s="466">
        <v>2005</v>
      </c>
      <c r="N168" s="466"/>
      <c r="O168" s="492" t="s">
        <v>315</v>
      </c>
      <c r="P168" s="492" t="s">
        <v>200</v>
      </c>
      <c r="Q168" s="466"/>
      <c r="R168" s="493"/>
      <c r="S168" s="488">
        <v>1</v>
      </c>
      <c r="T168" s="445">
        <v>4000</v>
      </c>
      <c r="U168" s="489"/>
      <c r="V168" s="490"/>
      <c r="W168" s="448">
        <f t="shared" si="10"/>
        <v>1</v>
      </c>
      <c r="X168" s="448">
        <f t="shared" si="10"/>
        <v>4000</v>
      </c>
      <c r="Y168" s="439"/>
      <c r="Z168" s="449"/>
    </row>
    <row r="169" spans="1:26" s="450" customFormat="1" ht="12.75" x14ac:dyDescent="0.2">
      <c r="A169" s="437"/>
      <c r="B169" s="485">
        <v>2</v>
      </c>
      <c r="C169" s="485">
        <v>6</v>
      </c>
      <c r="D169" s="485">
        <v>2</v>
      </c>
      <c r="E169" s="485">
        <v>2</v>
      </c>
      <c r="F169" s="485">
        <v>3</v>
      </c>
      <c r="G169" s="439"/>
      <c r="H169" s="490" t="s">
        <v>41</v>
      </c>
      <c r="I169" s="466" t="s">
        <v>313</v>
      </c>
      <c r="J169" s="490" t="s">
        <v>313</v>
      </c>
      <c r="K169" s="466" t="s">
        <v>391</v>
      </c>
      <c r="L169" s="466" t="s">
        <v>314</v>
      </c>
      <c r="M169" s="466">
        <v>2005</v>
      </c>
      <c r="N169" s="466"/>
      <c r="O169" s="492" t="s">
        <v>315</v>
      </c>
      <c r="P169" s="492" t="s">
        <v>200</v>
      </c>
      <c r="Q169" s="466"/>
      <c r="R169" s="493"/>
      <c r="S169" s="488">
        <v>1</v>
      </c>
      <c r="T169" s="445">
        <v>20000</v>
      </c>
      <c r="U169" s="489"/>
      <c r="V169" s="490"/>
      <c r="W169" s="448">
        <f t="shared" si="10"/>
        <v>1</v>
      </c>
      <c r="X169" s="448">
        <f t="shared" si="10"/>
        <v>20000</v>
      </c>
      <c r="Y169" s="439"/>
      <c r="Z169" s="449"/>
    </row>
    <row r="170" spans="1:26" s="450" customFormat="1" ht="12.75" x14ac:dyDescent="0.2">
      <c r="A170" s="437"/>
      <c r="B170" s="485">
        <v>2</v>
      </c>
      <c r="C170" s="485">
        <v>6</v>
      </c>
      <c r="D170" s="485">
        <v>2</v>
      </c>
      <c r="E170" s="485">
        <v>1</v>
      </c>
      <c r="F170" s="485">
        <v>11</v>
      </c>
      <c r="G170" s="439"/>
      <c r="H170" s="490" t="s">
        <v>46</v>
      </c>
      <c r="I170" s="466" t="s">
        <v>313</v>
      </c>
      <c r="J170" s="490"/>
      <c r="K170" s="466" t="s">
        <v>353</v>
      </c>
      <c r="L170" s="466" t="s">
        <v>314</v>
      </c>
      <c r="M170" s="466">
        <v>2005</v>
      </c>
      <c r="N170" s="466"/>
      <c r="O170" s="492" t="s">
        <v>315</v>
      </c>
      <c r="P170" s="492" t="s">
        <v>200</v>
      </c>
      <c r="Q170" s="466"/>
      <c r="R170" s="493"/>
      <c r="S170" s="488">
        <v>1</v>
      </c>
      <c r="T170" s="445">
        <v>35000</v>
      </c>
      <c r="U170" s="489"/>
      <c r="V170" s="490"/>
      <c r="W170" s="448">
        <f t="shared" si="10"/>
        <v>1</v>
      </c>
      <c r="X170" s="448">
        <f t="shared" si="10"/>
        <v>35000</v>
      </c>
      <c r="Y170" s="439"/>
      <c r="Z170" s="449"/>
    </row>
    <row r="171" spans="1:26" s="450" customFormat="1" ht="12.75" x14ac:dyDescent="0.2">
      <c r="A171" s="437"/>
      <c r="B171" s="485">
        <v>2</v>
      </c>
      <c r="C171" s="485">
        <v>6</v>
      </c>
      <c r="D171" s="485">
        <v>2</v>
      </c>
      <c r="E171" s="485">
        <v>6</v>
      </c>
      <c r="F171" s="485">
        <v>3</v>
      </c>
      <c r="G171" s="439"/>
      <c r="H171" s="490" t="s">
        <v>421</v>
      </c>
      <c r="I171" s="466"/>
      <c r="J171" s="490"/>
      <c r="K171" s="466" t="s">
        <v>346</v>
      </c>
      <c r="L171" s="466" t="s">
        <v>314</v>
      </c>
      <c r="M171" s="466">
        <v>2008</v>
      </c>
      <c r="N171" s="466"/>
      <c r="O171" s="492" t="s">
        <v>315</v>
      </c>
      <c r="P171" s="492" t="s">
        <v>200</v>
      </c>
      <c r="Q171" s="466"/>
      <c r="R171" s="493"/>
      <c r="S171" s="488">
        <v>1</v>
      </c>
      <c r="T171" s="445">
        <v>130000</v>
      </c>
      <c r="U171" s="489"/>
      <c r="V171" s="490"/>
      <c r="W171" s="448">
        <f t="shared" si="10"/>
        <v>1</v>
      </c>
      <c r="X171" s="448">
        <f t="shared" si="10"/>
        <v>130000</v>
      </c>
      <c r="Y171" s="439"/>
      <c r="Z171" s="449"/>
    </row>
    <row r="172" spans="1:26" s="450" customFormat="1" ht="12.75" x14ac:dyDescent="0.2">
      <c r="A172" s="437"/>
      <c r="B172" s="485">
        <v>2</v>
      </c>
      <c r="C172" s="485">
        <v>6</v>
      </c>
      <c r="D172" s="485">
        <v>2</v>
      </c>
      <c r="E172" s="485">
        <v>1</v>
      </c>
      <c r="F172" s="485">
        <v>3</v>
      </c>
      <c r="G172" s="439"/>
      <c r="H172" s="490" t="s">
        <v>15</v>
      </c>
      <c r="I172" s="466"/>
      <c r="J172" s="490"/>
      <c r="K172" s="466" t="s">
        <v>325</v>
      </c>
      <c r="L172" s="466" t="s">
        <v>314</v>
      </c>
      <c r="M172" s="466">
        <v>1984</v>
      </c>
      <c r="N172" s="466"/>
      <c r="O172" s="492" t="s">
        <v>315</v>
      </c>
      <c r="P172" s="492" t="s">
        <v>200</v>
      </c>
      <c r="Q172" s="466"/>
      <c r="R172" s="493"/>
      <c r="S172" s="488">
        <v>1</v>
      </c>
      <c r="T172" s="445">
        <v>800000</v>
      </c>
      <c r="U172" s="489"/>
      <c r="V172" s="490"/>
      <c r="W172" s="448">
        <f t="shared" si="10"/>
        <v>1</v>
      </c>
      <c r="X172" s="448">
        <f t="shared" si="10"/>
        <v>800000</v>
      </c>
      <c r="Y172" s="439"/>
      <c r="Z172" s="449"/>
    </row>
    <row r="173" spans="1:26" s="450" customFormat="1" ht="12.75" x14ac:dyDescent="0.2">
      <c r="A173" s="437"/>
      <c r="B173" s="485">
        <v>2</v>
      </c>
      <c r="C173" s="485">
        <v>6</v>
      </c>
      <c r="D173" s="485">
        <v>2</v>
      </c>
      <c r="E173" s="485">
        <v>1</v>
      </c>
      <c r="F173" s="485">
        <v>1</v>
      </c>
      <c r="G173" s="439"/>
      <c r="H173" s="490" t="s">
        <v>422</v>
      </c>
      <c r="I173" s="466"/>
      <c r="J173" s="490"/>
      <c r="K173" s="466" t="s">
        <v>325</v>
      </c>
      <c r="L173" s="466" t="s">
        <v>314</v>
      </c>
      <c r="M173" s="466">
        <v>1984</v>
      </c>
      <c r="N173" s="466"/>
      <c r="O173" s="492" t="s">
        <v>315</v>
      </c>
      <c r="P173" s="492" t="s">
        <v>200</v>
      </c>
      <c r="Q173" s="466"/>
      <c r="R173" s="493"/>
      <c r="S173" s="488">
        <v>1</v>
      </c>
      <c r="T173" s="445">
        <v>800000</v>
      </c>
      <c r="U173" s="489"/>
      <c r="V173" s="490"/>
      <c r="W173" s="448">
        <f t="shared" si="10"/>
        <v>1</v>
      </c>
      <c r="X173" s="448">
        <f t="shared" si="10"/>
        <v>800000</v>
      </c>
      <c r="Y173" s="439"/>
      <c r="Z173" s="449"/>
    </row>
    <row r="174" spans="1:26" s="483" customFormat="1" ht="12.75" x14ac:dyDescent="0.2">
      <c r="A174" s="470"/>
      <c r="B174" s="500">
        <v>2</v>
      </c>
      <c r="C174" s="500">
        <v>6</v>
      </c>
      <c r="D174" s="500">
        <v>2</v>
      </c>
      <c r="E174" s="500">
        <v>1</v>
      </c>
      <c r="F174" s="500">
        <v>61</v>
      </c>
      <c r="G174" s="472"/>
      <c r="H174" s="501" t="s">
        <v>423</v>
      </c>
      <c r="I174" s="502"/>
      <c r="J174" s="501" t="s">
        <v>313</v>
      </c>
      <c r="K174" s="502" t="s">
        <v>346</v>
      </c>
      <c r="L174" s="502" t="s">
        <v>314</v>
      </c>
      <c r="M174" s="502">
        <v>1999</v>
      </c>
      <c r="N174" s="502"/>
      <c r="O174" s="503" t="s">
        <v>315</v>
      </c>
      <c r="P174" s="503" t="s">
        <v>200</v>
      </c>
      <c r="Q174" s="502"/>
      <c r="R174" s="504"/>
      <c r="S174" s="505">
        <v>1</v>
      </c>
      <c r="T174" s="478">
        <v>550000</v>
      </c>
      <c r="U174" s="505">
        <v>0</v>
      </c>
      <c r="V174" s="478">
        <v>0</v>
      </c>
      <c r="W174" s="481">
        <f t="shared" si="10"/>
        <v>1</v>
      </c>
      <c r="X174" s="481">
        <f t="shared" si="10"/>
        <v>550000</v>
      </c>
      <c r="Y174" s="472"/>
      <c r="Z174" s="482"/>
    </row>
    <row r="175" spans="1:26" s="450" customFormat="1" ht="12.75" x14ac:dyDescent="0.2">
      <c r="A175" s="437"/>
      <c r="B175" s="485">
        <v>2</v>
      </c>
      <c r="C175" s="485">
        <v>6</v>
      </c>
      <c r="D175" s="485">
        <v>2</v>
      </c>
      <c r="E175" s="485">
        <v>2</v>
      </c>
      <c r="F175" s="485">
        <v>3</v>
      </c>
      <c r="G175" s="439"/>
      <c r="H175" s="490" t="s">
        <v>424</v>
      </c>
      <c r="I175" s="466" t="s">
        <v>313</v>
      </c>
      <c r="J175" s="490"/>
      <c r="K175" s="466" t="s">
        <v>325</v>
      </c>
      <c r="L175" s="466" t="s">
        <v>314</v>
      </c>
      <c r="M175" s="466">
        <v>2008</v>
      </c>
      <c r="N175" s="466"/>
      <c r="O175" s="492" t="s">
        <v>315</v>
      </c>
      <c r="P175" s="492" t="s">
        <v>200</v>
      </c>
      <c r="Q175" s="466"/>
      <c r="R175" s="493"/>
      <c r="S175" s="488">
        <v>1</v>
      </c>
      <c r="T175" s="445">
        <v>150000</v>
      </c>
      <c r="U175" s="489"/>
      <c r="V175" s="490"/>
      <c r="W175" s="448">
        <f t="shared" si="10"/>
        <v>1</v>
      </c>
      <c r="X175" s="448">
        <f t="shared" si="10"/>
        <v>150000</v>
      </c>
      <c r="Y175" s="439"/>
      <c r="Z175" s="449"/>
    </row>
    <row r="176" spans="1:26" s="450" customFormat="1" ht="12.75" x14ac:dyDescent="0.2">
      <c r="A176" s="437"/>
      <c r="B176" s="485">
        <v>2</v>
      </c>
      <c r="C176" s="485">
        <v>6</v>
      </c>
      <c r="D176" s="485">
        <v>2</v>
      </c>
      <c r="E176" s="485">
        <v>1</v>
      </c>
      <c r="F176" s="485">
        <v>10</v>
      </c>
      <c r="G176" s="439"/>
      <c r="H176" s="490" t="s">
        <v>26</v>
      </c>
      <c r="I176" s="466"/>
      <c r="J176" s="490" t="s">
        <v>313</v>
      </c>
      <c r="K176" s="466" t="s">
        <v>346</v>
      </c>
      <c r="L176" s="466" t="s">
        <v>314</v>
      </c>
      <c r="M176" s="466">
        <v>1999</v>
      </c>
      <c r="N176" s="466"/>
      <c r="O176" s="492" t="s">
        <v>315</v>
      </c>
      <c r="P176" s="492" t="s">
        <v>200</v>
      </c>
      <c r="Q176" s="466"/>
      <c r="R176" s="493"/>
      <c r="S176" s="488">
        <v>1</v>
      </c>
      <c r="T176" s="445">
        <v>450000</v>
      </c>
      <c r="U176" s="489"/>
      <c r="V176" s="490"/>
      <c r="W176" s="448">
        <f t="shared" si="10"/>
        <v>1</v>
      </c>
      <c r="X176" s="448">
        <f t="shared" si="10"/>
        <v>450000</v>
      </c>
      <c r="Y176" s="439"/>
      <c r="Z176" s="449"/>
    </row>
    <row r="177" spans="1:26" s="450" customFormat="1" ht="12.75" x14ac:dyDescent="0.2">
      <c r="A177" s="437"/>
      <c r="B177" s="485">
        <v>2</v>
      </c>
      <c r="C177" s="485">
        <v>6</v>
      </c>
      <c r="D177" s="485">
        <v>2</v>
      </c>
      <c r="E177" s="485">
        <v>1</v>
      </c>
      <c r="F177" s="485">
        <v>11</v>
      </c>
      <c r="G177" s="439"/>
      <c r="H177" s="490" t="s">
        <v>425</v>
      </c>
      <c r="I177" s="466" t="s">
        <v>313</v>
      </c>
      <c r="J177" s="490"/>
      <c r="K177" s="466" t="s">
        <v>301</v>
      </c>
      <c r="L177" s="466" t="s">
        <v>314</v>
      </c>
      <c r="M177" s="466">
        <v>1999</v>
      </c>
      <c r="N177" s="466"/>
      <c r="O177" s="492" t="s">
        <v>315</v>
      </c>
      <c r="P177" s="492" t="s">
        <v>200</v>
      </c>
      <c r="Q177" s="466"/>
      <c r="R177" s="493"/>
      <c r="S177" s="488">
        <v>1</v>
      </c>
      <c r="T177" s="445">
        <v>125000</v>
      </c>
      <c r="U177" s="489"/>
      <c r="V177" s="490"/>
      <c r="W177" s="448">
        <f t="shared" si="10"/>
        <v>1</v>
      </c>
      <c r="X177" s="448">
        <f t="shared" si="10"/>
        <v>125000</v>
      </c>
      <c r="Y177" s="439"/>
      <c r="Z177" s="449"/>
    </row>
    <row r="178" spans="1:26" s="450" customFormat="1" ht="12.75" x14ac:dyDescent="0.2">
      <c r="A178" s="437"/>
      <c r="B178" s="485">
        <v>2</v>
      </c>
      <c r="C178" s="485">
        <v>6</v>
      </c>
      <c r="D178" s="485">
        <v>2</v>
      </c>
      <c r="E178" s="485">
        <v>1</v>
      </c>
      <c r="F178" s="485">
        <v>1</v>
      </c>
      <c r="G178" s="439"/>
      <c r="H178" s="490" t="s">
        <v>426</v>
      </c>
      <c r="I178" s="466"/>
      <c r="J178" s="490" t="s">
        <v>313</v>
      </c>
      <c r="K178" s="466" t="s">
        <v>427</v>
      </c>
      <c r="L178" s="466" t="s">
        <v>314</v>
      </c>
      <c r="M178" s="466">
        <v>2000</v>
      </c>
      <c r="N178" s="466"/>
      <c r="O178" s="492" t="s">
        <v>315</v>
      </c>
      <c r="P178" s="492" t="s">
        <v>200</v>
      </c>
      <c r="Q178" s="466"/>
      <c r="R178" s="493"/>
      <c r="S178" s="488">
        <v>1</v>
      </c>
      <c r="T178" s="445">
        <v>100000</v>
      </c>
      <c r="U178" s="489"/>
      <c r="V178" s="490"/>
      <c r="W178" s="448">
        <f t="shared" si="10"/>
        <v>1</v>
      </c>
      <c r="X178" s="448">
        <f t="shared" si="10"/>
        <v>100000</v>
      </c>
      <c r="Y178" s="439"/>
      <c r="Z178" s="449"/>
    </row>
    <row r="179" spans="1:26" s="450" customFormat="1" ht="12.75" x14ac:dyDescent="0.2">
      <c r="A179" s="437"/>
      <c r="B179" s="485">
        <v>2</v>
      </c>
      <c r="C179" s="485">
        <v>6</v>
      </c>
      <c r="D179" s="485">
        <v>2</v>
      </c>
      <c r="E179" s="485">
        <v>1</v>
      </c>
      <c r="F179" s="485">
        <v>6</v>
      </c>
      <c r="G179" s="439"/>
      <c r="H179" s="490" t="s">
        <v>18</v>
      </c>
      <c r="I179" s="466" t="s">
        <v>313</v>
      </c>
      <c r="J179" s="490" t="s">
        <v>313</v>
      </c>
      <c r="K179" s="466" t="s">
        <v>344</v>
      </c>
      <c r="L179" s="466" t="s">
        <v>314</v>
      </c>
      <c r="M179" s="466">
        <v>2005</v>
      </c>
      <c r="N179" s="466"/>
      <c r="O179" s="492" t="s">
        <v>315</v>
      </c>
      <c r="P179" s="492" t="s">
        <v>200</v>
      </c>
      <c r="Q179" s="466"/>
      <c r="R179" s="493"/>
      <c r="S179" s="488">
        <v>1</v>
      </c>
      <c r="T179" s="445">
        <v>4000</v>
      </c>
      <c r="U179" s="489"/>
      <c r="V179" s="490"/>
      <c r="W179" s="448">
        <f t="shared" si="10"/>
        <v>1</v>
      </c>
      <c r="X179" s="448">
        <f t="shared" si="10"/>
        <v>4000</v>
      </c>
      <c r="Y179" s="439"/>
      <c r="Z179" s="449"/>
    </row>
    <row r="180" spans="1:26" s="450" customFormat="1" ht="12.75" x14ac:dyDescent="0.2">
      <c r="A180" s="437"/>
      <c r="B180" s="485">
        <v>2</v>
      </c>
      <c r="C180" s="485">
        <v>6</v>
      </c>
      <c r="D180" s="485">
        <v>1</v>
      </c>
      <c r="E180" s="485">
        <v>1</v>
      </c>
      <c r="F180" s="485">
        <v>1</v>
      </c>
      <c r="G180" s="439"/>
      <c r="H180" s="490" t="s">
        <v>355</v>
      </c>
      <c r="I180" s="466" t="s">
        <v>313</v>
      </c>
      <c r="J180" s="490" t="s">
        <v>313</v>
      </c>
      <c r="K180" s="466" t="s">
        <v>346</v>
      </c>
      <c r="L180" s="466" t="s">
        <v>314</v>
      </c>
      <c r="M180" s="466">
        <v>2008</v>
      </c>
      <c r="N180" s="466"/>
      <c r="O180" s="492" t="s">
        <v>315</v>
      </c>
      <c r="P180" s="492" t="s">
        <v>200</v>
      </c>
      <c r="Q180" s="466"/>
      <c r="R180" s="493"/>
      <c r="S180" s="488">
        <v>1</v>
      </c>
      <c r="T180" s="445">
        <v>30000</v>
      </c>
      <c r="U180" s="489"/>
      <c r="V180" s="490"/>
      <c r="W180" s="448">
        <f t="shared" si="10"/>
        <v>1</v>
      </c>
      <c r="X180" s="448">
        <f t="shared" si="10"/>
        <v>30000</v>
      </c>
      <c r="Y180" s="439"/>
      <c r="Z180" s="449"/>
    </row>
    <row r="181" spans="1:26" s="450" customFormat="1" ht="12.75" x14ac:dyDescent="0.2">
      <c r="A181" s="437"/>
      <c r="B181" s="485">
        <v>2</v>
      </c>
      <c r="C181" s="485">
        <v>6</v>
      </c>
      <c r="D181" s="485">
        <v>2</v>
      </c>
      <c r="E181" s="485">
        <v>6</v>
      </c>
      <c r="F181" s="485">
        <v>29</v>
      </c>
      <c r="G181" s="439"/>
      <c r="H181" s="490" t="s">
        <v>366</v>
      </c>
      <c r="I181" s="466" t="s">
        <v>313</v>
      </c>
      <c r="J181" s="490" t="s">
        <v>313</v>
      </c>
      <c r="K181" s="466" t="s">
        <v>325</v>
      </c>
      <c r="L181" s="466" t="s">
        <v>314</v>
      </c>
      <c r="M181" s="466">
        <v>1992</v>
      </c>
      <c r="N181" s="466"/>
      <c r="O181" s="492" t="s">
        <v>315</v>
      </c>
      <c r="P181" s="492" t="s">
        <v>200</v>
      </c>
      <c r="Q181" s="466"/>
      <c r="R181" s="493"/>
      <c r="S181" s="488">
        <v>1</v>
      </c>
      <c r="T181" s="445">
        <v>200000</v>
      </c>
      <c r="U181" s="489"/>
      <c r="V181" s="490"/>
      <c r="W181" s="448">
        <f t="shared" si="10"/>
        <v>1</v>
      </c>
      <c r="X181" s="448">
        <f t="shared" si="10"/>
        <v>200000</v>
      </c>
      <c r="Y181" s="439"/>
      <c r="Z181" s="449"/>
    </row>
    <row r="182" spans="1:26" s="450" customFormat="1" ht="12.75" x14ac:dyDescent="0.2">
      <c r="A182" s="437"/>
      <c r="B182" s="485">
        <v>2</v>
      </c>
      <c r="C182" s="485">
        <v>6</v>
      </c>
      <c r="D182" s="485">
        <v>2</v>
      </c>
      <c r="E182" s="485">
        <v>1</v>
      </c>
      <c r="F182" s="485">
        <v>1</v>
      </c>
      <c r="G182" s="439"/>
      <c r="H182" s="490" t="s">
        <v>428</v>
      </c>
      <c r="I182" s="466" t="s">
        <v>313</v>
      </c>
      <c r="J182" s="490" t="s">
        <v>313</v>
      </c>
      <c r="K182" s="466" t="s">
        <v>325</v>
      </c>
      <c r="L182" s="466" t="s">
        <v>314</v>
      </c>
      <c r="M182" s="466">
        <v>2000</v>
      </c>
      <c r="N182" s="466"/>
      <c r="O182" s="492" t="s">
        <v>315</v>
      </c>
      <c r="P182" s="492" t="s">
        <v>200</v>
      </c>
      <c r="Q182" s="466"/>
      <c r="R182" s="493"/>
      <c r="S182" s="488">
        <v>1</v>
      </c>
      <c r="T182" s="445">
        <v>250000</v>
      </c>
      <c r="U182" s="489"/>
      <c r="V182" s="490"/>
      <c r="W182" s="448">
        <f t="shared" si="10"/>
        <v>1</v>
      </c>
      <c r="X182" s="448">
        <f t="shared" si="10"/>
        <v>250000</v>
      </c>
      <c r="Y182" s="439"/>
      <c r="Z182" s="449"/>
    </row>
    <row r="183" spans="1:26" s="450" customFormat="1" ht="12.75" x14ac:dyDescent="0.2">
      <c r="A183" s="437"/>
      <c r="B183" s="485">
        <v>2</v>
      </c>
      <c r="C183" s="485">
        <v>6</v>
      </c>
      <c r="D183" s="485">
        <v>2</v>
      </c>
      <c r="E183" s="485">
        <v>1</v>
      </c>
      <c r="F183" s="485">
        <v>6</v>
      </c>
      <c r="G183" s="439"/>
      <c r="H183" s="490" t="s">
        <v>429</v>
      </c>
      <c r="I183" s="466"/>
      <c r="J183" s="490"/>
      <c r="K183" s="466" t="s">
        <v>325</v>
      </c>
      <c r="L183" s="466" t="s">
        <v>314</v>
      </c>
      <c r="M183" s="466">
        <v>1984</v>
      </c>
      <c r="N183" s="466"/>
      <c r="O183" s="492" t="s">
        <v>315</v>
      </c>
      <c r="P183" s="492" t="s">
        <v>200</v>
      </c>
      <c r="Q183" s="466"/>
      <c r="R183" s="493"/>
      <c r="S183" s="488">
        <v>1</v>
      </c>
      <c r="T183" s="445">
        <v>2000000</v>
      </c>
      <c r="U183" s="489"/>
      <c r="V183" s="490"/>
      <c r="W183" s="448">
        <f t="shared" si="10"/>
        <v>1</v>
      </c>
      <c r="X183" s="448">
        <f t="shared" si="10"/>
        <v>2000000</v>
      </c>
      <c r="Y183" s="439"/>
      <c r="Z183" s="449"/>
    </row>
    <row r="184" spans="1:26" s="450" customFormat="1" ht="12.75" x14ac:dyDescent="0.2">
      <c r="A184" s="437"/>
      <c r="B184" s="485">
        <v>2</v>
      </c>
      <c r="C184" s="485">
        <v>6</v>
      </c>
      <c r="D184" s="485">
        <v>2</v>
      </c>
      <c r="E184" s="485">
        <v>1</v>
      </c>
      <c r="F184" s="485">
        <v>2</v>
      </c>
      <c r="G184" s="439"/>
      <c r="H184" s="490" t="s">
        <v>341</v>
      </c>
      <c r="I184" s="466" t="s">
        <v>313</v>
      </c>
      <c r="J184" s="490" t="s">
        <v>313</v>
      </c>
      <c r="K184" s="466" t="s">
        <v>325</v>
      </c>
      <c r="L184" s="466" t="s">
        <v>314</v>
      </c>
      <c r="M184" s="466">
        <v>1984</v>
      </c>
      <c r="N184" s="466"/>
      <c r="O184" s="492" t="s">
        <v>315</v>
      </c>
      <c r="P184" s="492" t="s">
        <v>200</v>
      </c>
      <c r="Q184" s="466"/>
      <c r="R184" s="493"/>
      <c r="S184" s="488">
        <v>2</v>
      </c>
      <c r="T184" s="445">
        <v>150000</v>
      </c>
      <c r="U184" s="489"/>
      <c r="V184" s="490"/>
      <c r="W184" s="448">
        <f t="shared" si="10"/>
        <v>2</v>
      </c>
      <c r="X184" s="448">
        <f t="shared" si="10"/>
        <v>150000</v>
      </c>
      <c r="Y184" s="439"/>
      <c r="Z184" s="449"/>
    </row>
    <row r="185" spans="1:26" s="450" customFormat="1" ht="12.75" x14ac:dyDescent="0.2">
      <c r="A185" s="437"/>
      <c r="B185" s="485">
        <v>2</v>
      </c>
      <c r="C185" s="485">
        <v>6</v>
      </c>
      <c r="D185" s="485">
        <v>2</v>
      </c>
      <c r="E185" s="485">
        <v>1</v>
      </c>
      <c r="F185" s="485">
        <v>6</v>
      </c>
      <c r="G185" s="439"/>
      <c r="H185" s="490" t="s">
        <v>430</v>
      </c>
      <c r="I185" s="466" t="s">
        <v>313</v>
      </c>
      <c r="J185" s="490" t="s">
        <v>313</v>
      </c>
      <c r="K185" s="466" t="s">
        <v>344</v>
      </c>
      <c r="L185" s="466" t="s">
        <v>314</v>
      </c>
      <c r="M185" s="466">
        <v>2005</v>
      </c>
      <c r="N185" s="466"/>
      <c r="O185" s="492" t="s">
        <v>315</v>
      </c>
      <c r="P185" s="492" t="s">
        <v>200</v>
      </c>
      <c r="Q185" s="466"/>
      <c r="R185" s="493"/>
      <c r="S185" s="488">
        <v>1</v>
      </c>
      <c r="T185" s="445">
        <v>150000</v>
      </c>
      <c r="U185" s="489"/>
      <c r="V185" s="490"/>
      <c r="W185" s="448">
        <f t="shared" si="10"/>
        <v>1</v>
      </c>
      <c r="X185" s="448">
        <f t="shared" si="10"/>
        <v>150000</v>
      </c>
      <c r="Y185" s="439"/>
      <c r="Z185" s="449"/>
    </row>
    <row r="186" spans="1:26" s="450" customFormat="1" ht="12.75" x14ac:dyDescent="0.2">
      <c r="A186" s="437"/>
      <c r="B186" s="485">
        <v>2</v>
      </c>
      <c r="C186" s="485">
        <v>6</v>
      </c>
      <c r="D186" s="485">
        <v>2</v>
      </c>
      <c r="E186" s="485">
        <v>1</v>
      </c>
      <c r="F186" s="485">
        <v>1</v>
      </c>
      <c r="G186" s="439"/>
      <c r="H186" s="490" t="s">
        <v>431</v>
      </c>
      <c r="I186" s="466" t="s">
        <v>313</v>
      </c>
      <c r="J186" s="490" t="s">
        <v>313</v>
      </c>
      <c r="K186" s="466" t="s">
        <v>353</v>
      </c>
      <c r="L186" s="466" t="s">
        <v>314</v>
      </c>
      <c r="M186" s="466">
        <v>2005</v>
      </c>
      <c r="N186" s="466"/>
      <c r="O186" s="492" t="s">
        <v>315</v>
      </c>
      <c r="P186" s="492" t="s">
        <v>200</v>
      </c>
      <c r="Q186" s="466"/>
      <c r="R186" s="493"/>
      <c r="S186" s="488">
        <v>1</v>
      </c>
      <c r="T186" s="445">
        <v>150000</v>
      </c>
      <c r="U186" s="489"/>
      <c r="V186" s="490"/>
      <c r="W186" s="448">
        <f t="shared" si="10"/>
        <v>1</v>
      </c>
      <c r="X186" s="448">
        <f t="shared" si="10"/>
        <v>150000</v>
      </c>
      <c r="Y186" s="439"/>
      <c r="Z186" s="449"/>
    </row>
    <row r="187" spans="1:26" s="450" customFormat="1" ht="12.75" x14ac:dyDescent="0.2">
      <c r="A187" s="437"/>
      <c r="B187" s="485">
        <v>2</v>
      </c>
      <c r="C187" s="485">
        <v>6</v>
      </c>
      <c r="D187" s="485">
        <v>2</v>
      </c>
      <c r="E187" s="485">
        <v>1</v>
      </c>
      <c r="F187" s="485">
        <v>1</v>
      </c>
      <c r="G187" s="439"/>
      <c r="H187" s="490" t="s">
        <v>18</v>
      </c>
      <c r="I187" s="466" t="s">
        <v>313</v>
      </c>
      <c r="J187" s="490" t="s">
        <v>313</v>
      </c>
      <c r="K187" s="466" t="s">
        <v>344</v>
      </c>
      <c r="L187" s="466" t="s">
        <v>314</v>
      </c>
      <c r="M187" s="466">
        <v>2005</v>
      </c>
      <c r="N187" s="466"/>
      <c r="O187" s="492" t="s">
        <v>315</v>
      </c>
      <c r="P187" s="492" t="s">
        <v>200</v>
      </c>
      <c r="Q187" s="466"/>
      <c r="R187" s="493"/>
      <c r="S187" s="488">
        <v>1</v>
      </c>
      <c r="T187" s="445">
        <v>40000</v>
      </c>
      <c r="U187" s="489"/>
      <c r="V187" s="490"/>
      <c r="W187" s="448">
        <f t="shared" si="10"/>
        <v>1</v>
      </c>
      <c r="X187" s="448">
        <f t="shared" si="10"/>
        <v>40000</v>
      </c>
      <c r="Y187" s="439"/>
      <c r="Z187" s="449"/>
    </row>
    <row r="188" spans="1:26" s="450" customFormat="1" ht="12.75" x14ac:dyDescent="0.2">
      <c r="A188" s="437"/>
      <c r="B188" s="485"/>
      <c r="C188" s="485"/>
      <c r="D188" s="485"/>
      <c r="E188" s="485"/>
      <c r="F188" s="485"/>
      <c r="G188" s="439"/>
      <c r="H188" s="490" t="s">
        <v>432</v>
      </c>
      <c r="I188" s="466"/>
      <c r="J188" s="490"/>
      <c r="K188" s="466" t="s">
        <v>433</v>
      </c>
      <c r="L188" s="466" t="s">
        <v>314</v>
      </c>
      <c r="M188" s="466">
        <v>2005</v>
      </c>
      <c r="N188" s="466"/>
      <c r="O188" s="492" t="s">
        <v>434</v>
      </c>
      <c r="P188" s="492" t="s">
        <v>200</v>
      </c>
      <c r="Q188" s="466"/>
      <c r="R188" s="499"/>
      <c r="S188" s="488"/>
      <c r="T188" s="445"/>
      <c r="U188" s="489"/>
      <c r="V188" s="490"/>
      <c r="W188" s="448">
        <f t="shared" si="10"/>
        <v>0</v>
      </c>
      <c r="X188" s="448">
        <f t="shared" si="10"/>
        <v>0</v>
      </c>
      <c r="Y188" s="439"/>
      <c r="Z188" s="449"/>
    </row>
    <row r="189" spans="1:26" s="450" customFormat="1" ht="12.75" x14ac:dyDescent="0.2">
      <c r="A189" s="437"/>
      <c r="B189" s="485">
        <v>2</v>
      </c>
      <c r="C189" s="485">
        <v>6</v>
      </c>
      <c r="D189" s="485">
        <v>2</v>
      </c>
      <c r="E189" s="485">
        <v>2</v>
      </c>
      <c r="F189" s="485">
        <v>3</v>
      </c>
      <c r="G189" s="439"/>
      <c r="H189" s="490" t="s">
        <v>435</v>
      </c>
      <c r="I189" s="466" t="s">
        <v>313</v>
      </c>
      <c r="J189" s="490" t="s">
        <v>313</v>
      </c>
      <c r="K189" s="466" t="s">
        <v>436</v>
      </c>
      <c r="L189" s="466" t="s">
        <v>314</v>
      </c>
      <c r="M189" s="466">
        <v>2008</v>
      </c>
      <c r="N189" s="466"/>
      <c r="O189" s="492" t="s">
        <v>315</v>
      </c>
      <c r="P189" s="492" t="s">
        <v>200</v>
      </c>
      <c r="Q189" s="466"/>
      <c r="R189" s="493"/>
      <c r="S189" s="488">
        <v>4</v>
      </c>
      <c r="T189" s="445">
        <v>475000</v>
      </c>
      <c r="U189" s="489"/>
      <c r="V189" s="490"/>
      <c r="W189" s="448">
        <f t="shared" si="10"/>
        <v>4</v>
      </c>
      <c r="X189" s="448">
        <f t="shared" si="10"/>
        <v>475000</v>
      </c>
      <c r="Y189" s="439"/>
      <c r="Z189" s="449"/>
    </row>
    <row r="190" spans="1:26" s="450" customFormat="1" ht="12.75" x14ac:dyDescent="0.2">
      <c r="A190" s="437"/>
      <c r="B190" s="485">
        <v>2</v>
      </c>
      <c r="C190" s="485">
        <v>6</v>
      </c>
      <c r="D190" s="485">
        <v>3</v>
      </c>
      <c r="E190" s="485">
        <v>2</v>
      </c>
      <c r="F190" s="485">
        <v>4</v>
      </c>
      <c r="G190" s="439"/>
      <c r="H190" s="490" t="s">
        <v>341</v>
      </c>
      <c r="I190" s="466" t="s">
        <v>313</v>
      </c>
      <c r="J190" s="490" t="s">
        <v>313</v>
      </c>
      <c r="K190" s="466" t="s">
        <v>325</v>
      </c>
      <c r="L190" s="466" t="s">
        <v>314</v>
      </c>
      <c r="M190" s="466">
        <v>2006</v>
      </c>
      <c r="N190" s="466"/>
      <c r="O190" s="492" t="s">
        <v>315</v>
      </c>
      <c r="P190" s="492" t="s">
        <v>200</v>
      </c>
      <c r="Q190" s="466"/>
      <c r="R190" s="493"/>
      <c r="S190" s="488">
        <v>2</v>
      </c>
      <c r="T190" s="445">
        <v>200000</v>
      </c>
      <c r="U190" s="489"/>
      <c r="V190" s="490"/>
      <c r="W190" s="448">
        <f t="shared" si="10"/>
        <v>2</v>
      </c>
      <c r="X190" s="448">
        <f t="shared" si="10"/>
        <v>200000</v>
      </c>
      <c r="Y190" s="439"/>
      <c r="Z190" s="449"/>
    </row>
    <row r="191" spans="1:26" s="450" customFormat="1" ht="12.75" x14ac:dyDescent="0.2">
      <c r="A191" s="437"/>
      <c r="B191" s="485">
        <v>2</v>
      </c>
      <c r="C191" s="485">
        <v>6</v>
      </c>
      <c r="D191" s="485">
        <v>2</v>
      </c>
      <c r="E191" s="485">
        <v>1</v>
      </c>
      <c r="F191" s="485">
        <v>10</v>
      </c>
      <c r="G191" s="439"/>
      <c r="H191" s="490" t="s">
        <v>15</v>
      </c>
      <c r="I191" s="466" t="s">
        <v>313</v>
      </c>
      <c r="J191" s="490" t="s">
        <v>313</v>
      </c>
      <c r="K191" s="466" t="s">
        <v>325</v>
      </c>
      <c r="L191" s="466" t="s">
        <v>314</v>
      </c>
      <c r="M191" s="466">
        <v>2007</v>
      </c>
      <c r="N191" s="466"/>
      <c r="O191" s="492" t="s">
        <v>315</v>
      </c>
      <c r="P191" s="492" t="s">
        <v>200</v>
      </c>
      <c r="Q191" s="466"/>
      <c r="R191" s="493"/>
      <c r="S191" s="488">
        <v>1</v>
      </c>
      <c r="T191" s="445">
        <v>700000</v>
      </c>
      <c r="U191" s="489"/>
      <c r="V191" s="490"/>
      <c r="W191" s="448">
        <f t="shared" si="10"/>
        <v>1</v>
      </c>
      <c r="X191" s="448">
        <f t="shared" si="10"/>
        <v>700000</v>
      </c>
      <c r="Y191" s="439"/>
      <c r="Z191" s="449"/>
    </row>
    <row r="192" spans="1:26" s="450" customFormat="1" ht="12.75" x14ac:dyDescent="0.2">
      <c r="A192" s="437"/>
      <c r="B192" s="485">
        <v>2</v>
      </c>
      <c r="C192" s="485">
        <v>6</v>
      </c>
      <c r="D192" s="485">
        <v>2</v>
      </c>
      <c r="E192" s="485">
        <v>1</v>
      </c>
      <c r="F192" s="485">
        <v>6</v>
      </c>
      <c r="G192" s="439"/>
      <c r="H192" s="490" t="s">
        <v>37</v>
      </c>
      <c r="I192" s="466" t="s">
        <v>313</v>
      </c>
      <c r="J192" s="490" t="s">
        <v>313</v>
      </c>
      <c r="K192" s="466" t="s">
        <v>344</v>
      </c>
      <c r="L192" s="466" t="s">
        <v>314</v>
      </c>
      <c r="M192" s="466">
        <v>2008</v>
      </c>
      <c r="N192" s="466"/>
      <c r="O192" s="492" t="s">
        <v>315</v>
      </c>
      <c r="P192" s="492" t="s">
        <v>200</v>
      </c>
      <c r="Q192" s="466"/>
      <c r="R192" s="493"/>
      <c r="S192" s="488">
        <v>1</v>
      </c>
      <c r="T192" s="445">
        <v>15000</v>
      </c>
      <c r="U192" s="489"/>
      <c r="V192" s="490"/>
      <c r="W192" s="448">
        <f t="shared" si="10"/>
        <v>1</v>
      </c>
      <c r="X192" s="448">
        <f t="shared" si="10"/>
        <v>15000</v>
      </c>
      <c r="Y192" s="439"/>
      <c r="Z192" s="449"/>
    </row>
    <row r="193" spans="1:26" s="450" customFormat="1" ht="12.75" x14ac:dyDescent="0.2">
      <c r="A193" s="437"/>
      <c r="B193" s="485">
        <v>2</v>
      </c>
      <c r="C193" s="485">
        <v>6</v>
      </c>
      <c r="D193" s="485">
        <v>2</v>
      </c>
      <c r="E193" s="485"/>
      <c r="F193" s="485"/>
      <c r="G193" s="439"/>
      <c r="H193" s="490" t="s">
        <v>380</v>
      </c>
      <c r="I193" s="466" t="s">
        <v>313</v>
      </c>
      <c r="J193" s="490" t="s">
        <v>313</v>
      </c>
      <c r="K193" s="466" t="s">
        <v>344</v>
      </c>
      <c r="L193" s="466" t="s">
        <v>314</v>
      </c>
      <c r="M193" s="466">
        <v>2008</v>
      </c>
      <c r="N193" s="466"/>
      <c r="O193" s="492" t="s">
        <v>315</v>
      </c>
      <c r="P193" s="492" t="s">
        <v>200</v>
      </c>
      <c r="Q193" s="466"/>
      <c r="R193" s="493"/>
      <c r="S193" s="488">
        <v>2</v>
      </c>
      <c r="T193" s="445">
        <v>70000</v>
      </c>
      <c r="U193" s="489"/>
      <c r="V193" s="490"/>
      <c r="W193" s="448">
        <f t="shared" si="10"/>
        <v>2</v>
      </c>
      <c r="X193" s="448">
        <f t="shared" si="10"/>
        <v>70000</v>
      </c>
      <c r="Y193" s="439"/>
      <c r="Z193" s="449"/>
    </row>
    <row r="194" spans="1:26" s="450" customFormat="1" ht="12.75" x14ac:dyDescent="0.2">
      <c r="A194" s="437"/>
      <c r="B194" s="485">
        <v>2</v>
      </c>
      <c r="C194" s="485">
        <v>6</v>
      </c>
      <c r="D194" s="485">
        <v>2</v>
      </c>
      <c r="E194" s="485"/>
      <c r="F194" s="485"/>
      <c r="G194" s="439"/>
      <c r="H194" s="490" t="s">
        <v>381</v>
      </c>
      <c r="I194" s="466" t="s">
        <v>313</v>
      </c>
      <c r="J194" s="490" t="s">
        <v>313</v>
      </c>
      <c r="K194" s="466" t="s">
        <v>382</v>
      </c>
      <c r="L194" s="466" t="s">
        <v>314</v>
      </c>
      <c r="M194" s="466">
        <v>2008</v>
      </c>
      <c r="N194" s="466"/>
      <c r="O194" s="492" t="s">
        <v>315</v>
      </c>
      <c r="P194" s="492" t="s">
        <v>200</v>
      </c>
      <c r="Q194" s="466"/>
      <c r="R194" s="493"/>
      <c r="S194" s="488">
        <v>1</v>
      </c>
      <c r="T194" s="445">
        <v>30000</v>
      </c>
      <c r="U194" s="489"/>
      <c r="V194" s="490"/>
      <c r="W194" s="448">
        <f t="shared" si="10"/>
        <v>1</v>
      </c>
      <c r="X194" s="448">
        <f t="shared" si="10"/>
        <v>30000</v>
      </c>
      <c r="Y194" s="439"/>
      <c r="Z194" s="449"/>
    </row>
    <row r="195" spans="1:26" s="483" customFormat="1" ht="12.75" x14ac:dyDescent="0.2">
      <c r="A195" s="470"/>
      <c r="B195" s="500">
        <v>2</v>
      </c>
      <c r="C195" s="500">
        <v>6</v>
      </c>
      <c r="D195" s="500">
        <v>2</v>
      </c>
      <c r="E195" s="500"/>
      <c r="F195" s="500"/>
      <c r="G195" s="472"/>
      <c r="H195" s="501" t="s">
        <v>375</v>
      </c>
      <c r="I195" s="502" t="s">
        <v>437</v>
      </c>
      <c r="J195" s="501"/>
      <c r="K195" s="502"/>
      <c r="L195" s="502" t="s">
        <v>314</v>
      </c>
      <c r="M195" s="502">
        <v>2010</v>
      </c>
      <c r="N195" s="502"/>
      <c r="O195" s="503" t="s">
        <v>315</v>
      </c>
      <c r="P195" s="503" t="s">
        <v>200</v>
      </c>
      <c r="Q195" s="502"/>
      <c r="R195" s="504"/>
      <c r="S195" s="505">
        <v>2</v>
      </c>
      <c r="T195" s="478">
        <v>8220000</v>
      </c>
      <c r="U195" s="505">
        <v>0</v>
      </c>
      <c r="V195" s="478">
        <v>0</v>
      </c>
      <c r="W195" s="481">
        <f t="shared" si="10"/>
        <v>2</v>
      </c>
      <c r="X195" s="481">
        <f t="shared" si="10"/>
        <v>8220000</v>
      </c>
      <c r="Y195" s="472"/>
      <c r="Z195" s="482"/>
    </row>
    <row r="196" spans="1:26" s="450" customFormat="1" ht="12.75" x14ac:dyDescent="0.2">
      <c r="A196" s="437"/>
      <c r="B196" s="485">
        <v>2</v>
      </c>
      <c r="C196" s="485">
        <v>6</v>
      </c>
      <c r="D196" s="485">
        <v>2</v>
      </c>
      <c r="E196" s="485">
        <v>1</v>
      </c>
      <c r="F196" s="485">
        <v>3</v>
      </c>
      <c r="G196" s="439"/>
      <c r="H196" s="490" t="s">
        <v>438</v>
      </c>
      <c r="I196" s="466" t="s">
        <v>439</v>
      </c>
      <c r="J196" s="490"/>
      <c r="K196" s="466"/>
      <c r="L196" s="466" t="s">
        <v>314</v>
      </c>
      <c r="M196" s="466">
        <v>2008</v>
      </c>
      <c r="N196" s="466"/>
      <c r="O196" s="492" t="s">
        <v>315</v>
      </c>
      <c r="P196" s="492" t="s">
        <v>200</v>
      </c>
      <c r="Q196" s="466"/>
      <c r="R196" s="493"/>
      <c r="S196" s="488">
        <v>2</v>
      </c>
      <c r="T196" s="445">
        <v>1400000</v>
      </c>
      <c r="U196" s="489"/>
      <c r="V196" s="490"/>
      <c r="W196" s="448">
        <f t="shared" si="10"/>
        <v>2</v>
      </c>
      <c r="X196" s="448">
        <f t="shared" si="10"/>
        <v>1400000</v>
      </c>
      <c r="Y196" s="439"/>
      <c r="Z196" s="449"/>
    </row>
    <row r="197" spans="1:26" s="450" customFormat="1" ht="12.75" x14ac:dyDescent="0.2">
      <c r="A197" s="437"/>
      <c r="B197" s="485">
        <v>2</v>
      </c>
      <c r="C197" s="485">
        <v>6</v>
      </c>
      <c r="D197" s="485">
        <v>2</v>
      </c>
      <c r="E197" s="485">
        <v>1</v>
      </c>
      <c r="F197" s="485">
        <v>3</v>
      </c>
      <c r="G197" s="439"/>
      <c r="H197" s="490" t="s">
        <v>440</v>
      </c>
      <c r="I197" s="466" t="s">
        <v>441</v>
      </c>
      <c r="J197" s="490"/>
      <c r="K197" s="466"/>
      <c r="L197" s="466" t="s">
        <v>314</v>
      </c>
      <c r="M197" s="466">
        <v>2011</v>
      </c>
      <c r="N197" s="466"/>
      <c r="O197" s="492" t="s">
        <v>315</v>
      </c>
      <c r="P197" s="492" t="s">
        <v>200</v>
      </c>
      <c r="Q197" s="466"/>
      <c r="R197" s="493"/>
      <c r="S197" s="488">
        <v>2</v>
      </c>
      <c r="T197" s="445">
        <v>950000</v>
      </c>
      <c r="U197" s="489"/>
      <c r="V197" s="490"/>
      <c r="W197" s="448">
        <f t="shared" si="10"/>
        <v>2</v>
      </c>
      <c r="X197" s="448">
        <f t="shared" si="10"/>
        <v>950000</v>
      </c>
      <c r="Y197" s="439"/>
      <c r="Z197" s="449"/>
    </row>
    <row r="198" spans="1:26" s="483" customFormat="1" ht="12.75" x14ac:dyDescent="0.2">
      <c r="A198" s="470"/>
      <c r="B198" s="500">
        <v>2</v>
      </c>
      <c r="C198" s="500">
        <v>6</v>
      </c>
      <c r="D198" s="500">
        <v>2</v>
      </c>
      <c r="E198" s="500">
        <v>6</v>
      </c>
      <c r="F198" s="500">
        <v>29</v>
      </c>
      <c r="G198" s="472"/>
      <c r="H198" s="501" t="s">
        <v>442</v>
      </c>
      <c r="I198" s="502" t="s">
        <v>443</v>
      </c>
      <c r="J198" s="501"/>
      <c r="K198" s="502"/>
      <c r="L198" s="502" t="s">
        <v>314</v>
      </c>
      <c r="M198" s="502">
        <v>2011</v>
      </c>
      <c r="N198" s="502"/>
      <c r="O198" s="503" t="s">
        <v>315</v>
      </c>
      <c r="P198" s="503" t="s">
        <v>200</v>
      </c>
      <c r="Q198" s="502"/>
      <c r="R198" s="504"/>
      <c r="S198" s="505">
        <v>1</v>
      </c>
      <c r="T198" s="478">
        <v>210000</v>
      </c>
      <c r="U198" s="505">
        <v>0</v>
      </c>
      <c r="V198" s="478">
        <v>0</v>
      </c>
      <c r="W198" s="481">
        <f t="shared" si="10"/>
        <v>1</v>
      </c>
      <c r="X198" s="481">
        <f t="shared" si="10"/>
        <v>210000</v>
      </c>
      <c r="Y198" s="472"/>
      <c r="Z198" s="482"/>
    </row>
    <row r="199" spans="1:26" s="450" customFormat="1" ht="12.75" x14ac:dyDescent="0.2">
      <c r="A199" s="437"/>
      <c r="B199" s="485">
        <v>2</v>
      </c>
      <c r="C199" s="485">
        <v>6</v>
      </c>
      <c r="D199" s="485">
        <v>2</v>
      </c>
      <c r="E199" s="485">
        <v>1</v>
      </c>
      <c r="F199" s="485">
        <v>4</v>
      </c>
      <c r="G199" s="439"/>
      <c r="H199" s="490" t="s">
        <v>444</v>
      </c>
      <c r="I199" s="466" t="s">
        <v>445</v>
      </c>
      <c r="J199" s="490"/>
      <c r="K199" s="466"/>
      <c r="L199" s="466" t="s">
        <v>314</v>
      </c>
      <c r="M199" s="466">
        <v>2011</v>
      </c>
      <c r="N199" s="466"/>
      <c r="O199" s="492" t="s">
        <v>315</v>
      </c>
      <c r="P199" s="492" t="s">
        <v>200</v>
      </c>
      <c r="Q199" s="466"/>
      <c r="R199" s="493"/>
      <c r="S199" s="488">
        <v>1</v>
      </c>
      <c r="T199" s="445">
        <v>650000</v>
      </c>
      <c r="U199" s="489"/>
      <c r="V199" s="490"/>
      <c r="W199" s="448">
        <f t="shared" si="10"/>
        <v>1</v>
      </c>
      <c r="X199" s="448">
        <f t="shared" si="10"/>
        <v>650000</v>
      </c>
      <c r="Y199" s="439"/>
      <c r="Z199" s="449"/>
    </row>
    <row r="200" spans="1:26" s="450" customFormat="1" ht="12.75" x14ac:dyDescent="0.2">
      <c r="A200" s="437"/>
      <c r="B200" s="485">
        <v>2</v>
      </c>
      <c r="C200" s="485">
        <v>6</v>
      </c>
      <c r="D200" s="485">
        <v>2</v>
      </c>
      <c r="E200" s="485">
        <v>1</v>
      </c>
      <c r="F200" s="485">
        <v>1</v>
      </c>
      <c r="G200" s="439"/>
      <c r="H200" s="490" t="s">
        <v>446</v>
      </c>
      <c r="I200" s="466"/>
      <c r="J200" s="490"/>
      <c r="K200" s="466"/>
      <c r="L200" s="466" t="s">
        <v>314</v>
      </c>
      <c r="M200" s="466">
        <v>2011</v>
      </c>
      <c r="N200" s="466"/>
      <c r="O200" s="492" t="s">
        <v>315</v>
      </c>
      <c r="P200" s="492" t="s">
        <v>200</v>
      </c>
      <c r="Q200" s="466"/>
      <c r="R200" s="493"/>
      <c r="S200" s="488">
        <v>5</v>
      </c>
      <c r="T200" s="445">
        <v>2000000</v>
      </c>
      <c r="U200" s="489"/>
      <c r="V200" s="490"/>
      <c r="W200" s="448">
        <f t="shared" si="10"/>
        <v>5</v>
      </c>
      <c r="X200" s="448">
        <f t="shared" si="10"/>
        <v>2000000</v>
      </c>
      <c r="Y200" s="439"/>
      <c r="Z200" s="449"/>
    </row>
    <row r="201" spans="1:26" s="450" customFormat="1" ht="12.75" x14ac:dyDescent="0.2">
      <c r="A201" s="437"/>
      <c r="B201" s="506">
        <v>2</v>
      </c>
      <c r="C201" s="506">
        <v>6</v>
      </c>
      <c r="D201" s="506">
        <v>2</v>
      </c>
      <c r="E201" s="506">
        <v>1</v>
      </c>
      <c r="F201" s="506">
        <v>31</v>
      </c>
      <c r="G201" s="439"/>
      <c r="H201" s="490" t="s">
        <v>447</v>
      </c>
      <c r="I201" s="466" t="s">
        <v>313</v>
      </c>
      <c r="J201" s="490" t="s">
        <v>313</v>
      </c>
      <c r="K201" s="466" t="s">
        <v>301</v>
      </c>
      <c r="L201" s="466" t="s">
        <v>314</v>
      </c>
      <c r="M201" s="466">
        <v>2012</v>
      </c>
      <c r="N201" s="466"/>
      <c r="O201" s="492" t="s">
        <v>315</v>
      </c>
      <c r="P201" s="492" t="s">
        <v>200</v>
      </c>
      <c r="Q201" s="466"/>
      <c r="R201" s="493"/>
      <c r="S201" s="488">
        <v>1</v>
      </c>
      <c r="T201" s="445">
        <v>298000</v>
      </c>
      <c r="U201" s="489"/>
      <c r="V201" s="490"/>
      <c r="W201" s="448">
        <f t="shared" si="10"/>
        <v>1</v>
      </c>
      <c r="X201" s="448">
        <f t="shared" si="10"/>
        <v>298000</v>
      </c>
      <c r="Y201" s="439"/>
      <c r="Z201" s="449"/>
    </row>
    <row r="202" spans="1:26" s="450" customFormat="1" ht="12.75" x14ac:dyDescent="0.2">
      <c r="A202" s="437"/>
      <c r="B202" s="506">
        <v>2</v>
      </c>
      <c r="C202" s="506">
        <v>6</v>
      </c>
      <c r="D202" s="506">
        <v>2</v>
      </c>
      <c r="E202" s="506">
        <v>1</v>
      </c>
      <c r="F202" s="506">
        <v>31</v>
      </c>
      <c r="G202" s="439"/>
      <c r="H202" s="490" t="s">
        <v>448</v>
      </c>
      <c r="I202" s="466" t="s">
        <v>313</v>
      </c>
      <c r="J202" s="490" t="s">
        <v>313</v>
      </c>
      <c r="K202" s="466" t="s">
        <v>344</v>
      </c>
      <c r="L202" s="466" t="s">
        <v>314</v>
      </c>
      <c r="M202" s="466">
        <v>2012</v>
      </c>
      <c r="N202" s="466"/>
      <c r="O202" s="492" t="s">
        <v>315</v>
      </c>
      <c r="P202" s="492" t="s">
        <v>200</v>
      </c>
      <c r="Q202" s="466"/>
      <c r="R202" s="493"/>
      <c r="S202" s="488">
        <v>1</v>
      </c>
      <c r="T202" s="445">
        <v>199000</v>
      </c>
      <c r="U202" s="489"/>
      <c r="V202" s="490"/>
      <c r="W202" s="448">
        <f t="shared" si="10"/>
        <v>1</v>
      </c>
      <c r="X202" s="448">
        <f t="shared" si="10"/>
        <v>199000</v>
      </c>
      <c r="Y202" s="439"/>
      <c r="Z202" s="449"/>
    </row>
    <row r="203" spans="1:26" s="450" customFormat="1" ht="12.75" x14ac:dyDescent="0.2">
      <c r="A203" s="437"/>
      <c r="B203" s="506">
        <v>2</v>
      </c>
      <c r="C203" s="506">
        <v>6</v>
      </c>
      <c r="D203" s="506">
        <v>2</v>
      </c>
      <c r="E203" s="506">
        <v>1</v>
      </c>
      <c r="F203" s="506">
        <v>31</v>
      </c>
      <c r="G203" s="439"/>
      <c r="H203" s="490" t="s">
        <v>371</v>
      </c>
      <c r="I203" s="466"/>
      <c r="J203" s="490"/>
      <c r="K203" s="466" t="s">
        <v>449</v>
      </c>
      <c r="L203" s="466" t="s">
        <v>314</v>
      </c>
      <c r="M203" s="466">
        <v>2012</v>
      </c>
      <c r="N203" s="466"/>
      <c r="O203" s="492" t="s">
        <v>315</v>
      </c>
      <c r="P203" s="492" t="s">
        <v>200</v>
      </c>
      <c r="Q203" s="466"/>
      <c r="R203" s="493"/>
      <c r="S203" s="507">
        <v>9</v>
      </c>
      <c r="T203" s="445">
        <v>450000</v>
      </c>
      <c r="U203" s="508"/>
      <c r="V203" s="509"/>
      <c r="W203" s="448">
        <f t="shared" si="10"/>
        <v>9</v>
      </c>
      <c r="X203" s="448">
        <f t="shared" si="10"/>
        <v>450000</v>
      </c>
      <c r="Y203" s="439"/>
      <c r="Z203" s="449"/>
    </row>
    <row r="204" spans="1:26" s="483" customFormat="1" ht="12.75" x14ac:dyDescent="0.2">
      <c r="A204" s="470"/>
      <c r="B204" s="510">
        <v>2</v>
      </c>
      <c r="C204" s="510">
        <v>6</v>
      </c>
      <c r="D204" s="510">
        <v>2</v>
      </c>
      <c r="E204" s="510">
        <v>1</v>
      </c>
      <c r="F204" s="510">
        <v>31</v>
      </c>
      <c r="G204" s="472"/>
      <c r="H204" s="501" t="s">
        <v>361</v>
      </c>
      <c r="I204" s="502"/>
      <c r="J204" s="501"/>
      <c r="K204" s="502" t="s">
        <v>346</v>
      </c>
      <c r="L204" s="502" t="s">
        <v>314</v>
      </c>
      <c r="M204" s="502">
        <v>2012</v>
      </c>
      <c r="N204" s="502"/>
      <c r="O204" s="503" t="s">
        <v>315</v>
      </c>
      <c r="P204" s="503" t="s">
        <v>200</v>
      </c>
      <c r="Q204" s="502"/>
      <c r="R204" s="504"/>
      <c r="S204" s="511">
        <v>1</v>
      </c>
      <c r="T204" s="478">
        <v>6201000</v>
      </c>
      <c r="U204" s="511">
        <v>0</v>
      </c>
      <c r="V204" s="478">
        <v>0</v>
      </c>
      <c r="W204" s="481">
        <f t="shared" si="10"/>
        <v>1</v>
      </c>
      <c r="X204" s="481">
        <f t="shared" si="10"/>
        <v>6201000</v>
      </c>
      <c r="Y204" s="472"/>
      <c r="Z204" s="482"/>
    </row>
    <row r="205" spans="1:26" s="450" customFormat="1" ht="12.75" x14ac:dyDescent="0.2">
      <c r="A205" s="437"/>
      <c r="B205" s="506">
        <v>2</v>
      </c>
      <c r="C205" s="506">
        <v>6</v>
      </c>
      <c r="D205" s="506">
        <v>2</v>
      </c>
      <c r="E205" s="506">
        <v>1</v>
      </c>
      <c r="F205" s="506">
        <v>31</v>
      </c>
      <c r="G205" s="439"/>
      <c r="H205" s="490" t="s">
        <v>330</v>
      </c>
      <c r="I205" s="466" t="s">
        <v>313</v>
      </c>
      <c r="J205" s="490" t="s">
        <v>313</v>
      </c>
      <c r="K205" s="466" t="s">
        <v>370</v>
      </c>
      <c r="L205" s="466" t="s">
        <v>314</v>
      </c>
      <c r="M205" s="466">
        <v>2006</v>
      </c>
      <c r="N205" s="466"/>
      <c r="O205" s="492" t="s">
        <v>315</v>
      </c>
      <c r="P205" s="492" t="s">
        <v>200</v>
      </c>
      <c r="Q205" s="466"/>
      <c r="R205" s="493"/>
      <c r="S205" s="507">
        <v>1</v>
      </c>
      <c r="T205" s="445">
        <v>20000</v>
      </c>
      <c r="U205" s="508"/>
      <c r="V205" s="509"/>
      <c r="W205" s="448">
        <f t="shared" si="10"/>
        <v>1</v>
      </c>
      <c r="X205" s="448">
        <f t="shared" si="10"/>
        <v>20000</v>
      </c>
      <c r="Y205" s="439"/>
      <c r="Z205" s="449"/>
    </row>
    <row r="206" spans="1:26" s="450" customFormat="1" ht="12.75" x14ac:dyDescent="0.2">
      <c r="A206" s="437"/>
      <c r="B206" s="506">
        <v>2</v>
      </c>
      <c r="C206" s="506">
        <v>6</v>
      </c>
      <c r="D206" s="506">
        <v>2</v>
      </c>
      <c r="E206" s="506">
        <v>1</v>
      </c>
      <c r="F206" s="506">
        <v>1</v>
      </c>
      <c r="G206" s="439"/>
      <c r="H206" s="509" t="s">
        <v>330</v>
      </c>
      <c r="I206" s="492"/>
      <c r="J206" s="512"/>
      <c r="K206" s="492"/>
      <c r="L206" s="513" t="s">
        <v>314</v>
      </c>
      <c r="M206" s="513">
        <v>2014</v>
      </c>
      <c r="N206" s="492"/>
      <c r="O206" s="508" t="s">
        <v>315</v>
      </c>
      <c r="P206" s="508" t="s">
        <v>200</v>
      </c>
      <c r="Q206" s="514"/>
      <c r="R206" s="515"/>
      <c r="S206" s="507">
        <v>50</v>
      </c>
      <c r="T206" s="445">
        <v>2250000</v>
      </c>
      <c r="U206" s="508"/>
      <c r="V206" s="516"/>
      <c r="W206" s="448">
        <f t="shared" si="10"/>
        <v>50</v>
      </c>
      <c r="X206" s="448">
        <f t="shared" si="10"/>
        <v>2250000</v>
      </c>
      <c r="Y206" s="439"/>
      <c r="Z206" s="449"/>
    </row>
    <row r="207" spans="1:26" s="450" customFormat="1" ht="12.75" x14ac:dyDescent="0.2">
      <c r="A207" s="437"/>
      <c r="B207" s="517">
        <v>2</v>
      </c>
      <c r="C207" s="517">
        <v>6</v>
      </c>
      <c r="D207" s="517">
        <v>3</v>
      </c>
      <c r="E207" s="517">
        <v>5</v>
      </c>
      <c r="F207" s="517">
        <v>3</v>
      </c>
      <c r="G207" s="439"/>
      <c r="H207" s="509" t="s">
        <v>450</v>
      </c>
      <c r="I207" s="492"/>
      <c r="J207" s="512"/>
      <c r="K207" s="492"/>
      <c r="L207" s="513" t="s">
        <v>314</v>
      </c>
      <c r="M207" s="513">
        <v>2014</v>
      </c>
      <c r="N207" s="492"/>
      <c r="O207" s="508" t="s">
        <v>315</v>
      </c>
      <c r="P207" s="508" t="s">
        <v>200</v>
      </c>
      <c r="Q207" s="514"/>
      <c r="R207" s="515"/>
      <c r="S207" s="507">
        <v>54</v>
      </c>
      <c r="T207" s="445">
        <v>2160000</v>
      </c>
      <c r="U207" s="508"/>
      <c r="V207" s="509"/>
      <c r="W207" s="448">
        <f t="shared" si="10"/>
        <v>54</v>
      </c>
      <c r="X207" s="448">
        <f t="shared" si="10"/>
        <v>2160000</v>
      </c>
      <c r="Y207" s="439"/>
      <c r="Z207" s="449"/>
    </row>
    <row r="208" spans="1:26" s="450" customFormat="1" ht="12.75" x14ac:dyDescent="0.2">
      <c r="A208" s="437"/>
      <c r="B208" s="506">
        <v>2</v>
      </c>
      <c r="C208" s="506">
        <v>6</v>
      </c>
      <c r="D208" s="506">
        <v>2</v>
      </c>
      <c r="E208" s="506">
        <v>1</v>
      </c>
      <c r="F208" s="506">
        <v>5</v>
      </c>
      <c r="G208" s="439"/>
      <c r="H208" s="509" t="s">
        <v>451</v>
      </c>
      <c r="I208" s="492"/>
      <c r="J208" s="512"/>
      <c r="K208" s="492"/>
      <c r="L208" s="513" t="s">
        <v>314</v>
      </c>
      <c r="M208" s="513">
        <v>2014</v>
      </c>
      <c r="N208" s="492"/>
      <c r="O208" s="508" t="s">
        <v>315</v>
      </c>
      <c r="P208" s="508" t="s">
        <v>200</v>
      </c>
      <c r="Q208" s="514"/>
      <c r="R208" s="515"/>
      <c r="S208" s="488">
        <v>6</v>
      </c>
      <c r="T208" s="445">
        <v>569400</v>
      </c>
      <c r="U208" s="466"/>
      <c r="V208" s="518"/>
      <c r="W208" s="448">
        <f t="shared" si="10"/>
        <v>6</v>
      </c>
      <c r="X208" s="448">
        <f t="shared" si="10"/>
        <v>569400</v>
      </c>
      <c r="Y208" s="439"/>
      <c r="Z208" s="449"/>
    </row>
    <row r="209" spans="1:29" s="450" customFormat="1" ht="12.75" x14ac:dyDescent="0.2">
      <c r="A209" s="437"/>
      <c r="B209" s="506">
        <v>2</v>
      </c>
      <c r="C209" s="506">
        <v>6</v>
      </c>
      <c r="D209" s="506">
        <v>4</v>
      </c>
      <c r="E209" s="506">
        <v>1</v>
      </c>
      <c r="F209" s="506">
        <v>4</v>
      </c>
      <c r="G209" s="439"/>
      <c r="H209" s="509" t="s">
        <v>452</v>
      </c>
      <c r="I209" s="492"/>
      <c r="J209" s="512"/>
      <c r="K209" s="492"/>
      <c r="L209" s="513" t="s">
        <v>314</v>
      </c>
      <c r="M209" s="513">
        <v>2014</v>
      </c>
      <c r="N209" s="492"/>
      <c r="O209" s="508" t="s">
        <v>315</v>
      </c>
      <c r="P209" s="508" t="s">
        <v>200</v>
      </c>
      <c r="Q209" s="514"/>
      <c r="R209" s="515"/>
      <c r="S209" s="488">
        <v>13</v>
      </c>
      <c r="T209" s="445">
        <v>877500</v>
      </c>
      <c r="U209" s="466"/>
      <c r="V209" s="518"/>
      <c r="W209" s="448">
        <f t="shared" si="10"/>
        <v>13</v>
      </c>
      <c r="X209" s="448">
        <f t="shared" si="10"/>
        <v>877500</v>
      </c>
      <c r="Y209" s="439"/>
      <c r="Z209" s="449"/>
    </row>
    <row r="210" spans="1:29" s="450" customFormat="1" ht="12.75" x14ac:dyDescent="0.2">
      <c r="A210" s="437"/>
      <c r="B210" s="506">
        <v>2</v>
      </c>
      <c r="C210" s="506">
        <v>6</v>
      </c>
      <c r="D210" s="506">
        <v>2</v>
      </c>
      <c r="E210" s="506">
        <v>4</v>
      </c>
      <c r="F210" s="506">
        <v>8</v>
      </c>
      <c r="G210" s="439"/>
      <c r="H210" s="509" t="s">
        <v>316</v>
      </c>
      <c r="I210" s="492"/>
      <c r="J210" s="512"/>
      <c r="K210" s="492"/>
      <c r="L210" s="513" t="s">
        <v>314</v>
      </c>
      <c r="M210" s="513">
        <v>2014</v>
      </c>
      <c r="N210" s="492"/>
      <c r="O210" s="508" t="s">
        <v>315</v>
      </c>
      <c r="P210" s="508" t="s">
        <v>200</v>
      </c>
      <c r="Q210" s="514"/>
      <c r="R210" s="515"/>
      <c r="S210" s="488">
        <v>10</v>
      </c>
      <c r="T210" s="445">
        <v>1000000</v>
      </c>
      <c r="U210" s="466"/>
      <c r="V210" s="518"/>
      <c r="W210" s="448">
        <f t="shared" si="10"/>
        <v>10</v>
      </c>
      <c r="X210" s="448">
        <f t="shared" si="10"/>
        <v>1000000</v>
      </c>
      <c r="Y210" s="439"/>
      <c r="Z210" s="449"/>
    </row>
    <row r="211" spans="1:29" s="450" customFormat="1" ht="12.75" x14ac:dyDescent="0.2">
      <c r="A211" s="437"/>
      <c r="B211" s="506">
        <v>2</v>
      </c>
      <c r="C211" s="506">
        <v>6</v>
      </c>
      <c r="D211" s="506">
        <v>4</v>
      </c>
      <c r="E211" s="506">
        <v>1</v>
      </c>
      <c r="F211" s="506">
        <v>4</v>
      </c>
      <c r="G211" s="439"/>
      <c r="H211" s="519" t="s">
        <v>453</v>
      </c>
      <c r="I211" s="520"/>
      <c r="J211" s="521"/>
      <c r="K211" s="520"/>
      <c r="L211" s="466" t="s">
        <v>454</v>
      </c>
      <c r="M211" s="520">
        <v>2014</v>
      </c>
      <c r="N211" s="466"/>
      <c r="O211" s="522" t="s">
        <v>315</v>
      </c>
      <c r="P211" s="466" t="s">
        <v>200</v>
      </c>
      <c r="Q211" s="518"/>
      <c r="R211" s="523"/>
      <c r="S211" s="488">
        <v>50</v>
      </c>
      <c r="T211" s="445">
        <v>5856900</v>
      </c>
      <c r="U211" s="466"/>
      <c r="V211" s="518"/>
      <c r="W211" s="448">
        <f t="shared" si="10"/>
        <v>50</v>
      </c>
      <c r="X211" s="448">
        <f t="shared" si="10"/>
        <v>5856900</v>
      </c>
      <c r="Y211" s="439"/>
      <c r="Z211" s="449"/>
    </row>
    <row r="212" spans="1:29" s="450" customFormat="1" ht="12.75" x14ac:dyDescent="0.2">
      <c r="A212" s="437"/>
      <c r="B212" s="506">
        <v>2</v>
      </c>
      <c r="C212" s="506">
        <v>6</v>
      </c>
      <c r="D212" s="506">
        <v>2</v>
      </c>
      <c r="E212" s="506">
        <v>7</v>
      </c>
      <c r="F212" s="506">
        <v>1</v>
      </c>
      <c r="G212" s="439"/>
      <c r="H212" s="519" t="s">
        <v>455</v>
      </c>
      <c r="I212" s="520"/>
      <c r="J212" s="521"/>
      <c r="K212" s="520"/>
      <c r="L212" s="466" t="s">
        <v>454</v>
      </c>
      <c r="M212" s="520">
        <v>2014</v>
      </c>
      <c r="N212" s="466"/>
      <c r="O212" s="522" t="s">
        <v>315</v>
      </c>
      <c r="P212" s="466" t="s">
        <v>200</v>
      </c>
      <c r="Q212" s="518"/>
      <c r="R212" s="523"/>
      <c r="S212" s="488">
        <v>2</v>
      </c>
      <c r="T212" s="445">
        <v>12000000</v>
      </c>
      <c r="U212" s="466"/>
      <c r="V212" s="518"/>
      <c r="W212" s="448">
        <f t="shared" si="10"/>
        <v>2</v>
      </c>
      <c r="X212" s="448">
        <f t="shared" si="10"/>
        <v>12000000</v>
      </c>
      <c r="Y212" s="439"/>
      <c r="Z212" s="449"/>
    </row>
    <row r="213" spans="1:29" s="450" customFormat="1" ht="12.75" x14ac:dyDescent="0.2">
      <c r="A213" s="437"/>
      <c r="B213" s="524">
        <v>2</v>
      </c>
      <c r="C213" s="524">
        <v>6</v>
      </c>
      <c r="D213" s="524">
        <v>2</v>
      </c>
      <c r="E213" s="506">
        <v>1</v>
      </c>
      <c r="F213" s="506">
        <v>1</v>
      </c>
      <c r="G213" s="439"/>
      <c r="H213" s="519" t="s">
        <v>456</v>
      </c>
      <c r="I213" s="520"/>
      <c r="J213" s="521"/>
      <c r="K213" s="520"/>
      <c r="L213" s="466" t="s">
        <v>454</v>
      </c>
      <c r="M213" s="520">
        <v>2014</v>
      </c>
      <c r="N213" s="466"/>
      <c r="O213" s="522" t="s">
        <v>315</v>
      </c>
      <c r="P213" s="466" t="s">
        <v>200</v>
      </c>
      <c r="Q213" s="518"/>
      <c r="R213" s="523"/>
      <c r="S213" s="488">
        <v>10</v>
      </c>
      <c r="T213" s="445">
        <v>1000000</v>
      </c>
      <c r="U213" s="466"/>
      <c r="V213" s="518"/>
      <c r="W213" s="448">
        <f t="shared" si="10"/>
        <v>10</v>
      </c>
      <c r="X213" s="448">
        <f t="shared" si="10"/>
        <v>1000000</v>
      </c>
      <c r="Y213" s="439"/>
      <c r="Z213" s="449"/>
      <c r="AA213" s="439"/>
      <c r="AB213" s="439"/>
      <c r="AC213" s="439"/>
    </row>
    <row r="214" spans="1:29" s="450" customFormat="1" ht="12.75" x14ac:dyDescent="0.2">
      <c r="A214" s="437"/>
      <c r="B214" s="506">
        <v>2</v>
      </c>
      <c r="C214" s="506">
        <v>6</v>
      </c>
      <c r="D214" s="506">
        <v>2</v>
      </c>
      <c r="E214" s="506">
        <v>1</v>
      </c>
      <c r="F214" s="506">
        <v>34</v>
      </c>
      <c r="G214" s="439"/>
      <c r="H214" s="519" t="s">
        <v>457</v>
      </c>
      <c r="I214" s="520"/>
      <c r="J214" s="521"/>
      <c r="K214" s="520"/>
      <c r="L214" s="466" t="s">
        <v>454</v>
      </c>
      <c r="M214" s="520">
        <v>2014</v>
      </c>
      <c r="N214" s="466"/>
      <c r="O214" s="522" t="s">
        <v>315</v>
      </c>
      <c r="P214" s="466" t="s">
        <v>200</v>
      </c>
      <c r="Q214" s="518"/>
      <c r="R214" s="523"/>
      <c r="S214" s="488">
        <v>1</v>
      </c>
      <c r="T214" s="445">
        <v>260000</v>
      </c>
      <c r="U214" s="466"/>
      <c r="V214" s="518"/>
      <c r="W214" s="448">
        <f t="shared" si="10"/>
        <v>1</v>
      </c>
      <c r="X214" s="448">
        <f t="shared" si="10"/>
        <v>260000</v>
      </c>
      <c r="Y214" s="439"/>
      <c r="Z214" s="449"/>
      <c r="AA214" s="439">
        <v>425145045</v>
      </c>
      <c r="AB214" s="439"/>
      <c r="AC214" s="439"/>
    </row>
    <row r="215" spans="1:29" s="450" customFormat="1" ht="12.75" x14ac:dyDescent="0.2">
      <c r="A215" s="437"/>
      <c r="B215" s="506">
        <v>2</v>
      </c>
      <c r="C215" s="506">
        <v>6</v>
      </c>
      <c r="D215" s="506">
        <v>2</v>
      </c>
      <c r="E215" s="506">
        <v>1</v>
      </c>
      <c r="F215" s="506">
        <v>6</v>
      </c>
      <c r="G215" s="439"/>
      <c r="H215" s="519" t="s">
        <v>458</v>
      </c>
      <c r="I215" s="520"/>
      <c r="J215" s="521"/>
      <c r="K215" s="520"/>
      <c r="L215" s="466" t="s">
        <v>454</v>
      </c>
      <c r="M215" s="520">
        <v>2014</v>
      </c>
      <c r="N215" s="466"/>
      <c r="O215" s="522" t="s">
        <v>315</v>
      </c>
      <c r="P215" s="466" t="s">
        <v>200</v>
      </c>
      <c r="Q215" s="518"/>
      <c r="R215" s="523"/>
      <c r="S215" s="488">
        <v>4</v>
      </c>
      <c r="T215" s="445">
        <v>973960</v>
      </c>
      <c r="U215" s="466"/>
      <c r="V215" s="518"/>
      <c r="W215" s="448">
        <f t="shared" si="10"/>
        <v>4</v>
      </c>
      <c r="X215" s="448">
        <f t="shared" si="10"/>
        <v>973960</v>
      </c>
      <c r="Y215" s="439"/>
      <c r="Z215" s="449"/>
      <c r="AA215" s="439"/>
      <c r="AB215" s="439"/>
      <c r="AC215" s="439"/>
    </row>
    <row r="216" spans="1:29" s="450" customFormat="1" ht="12.75" x14ac:dyDescent="0.2">
      <c r="A216" s="437"/>
      <c r="B216" s="506">
        <v>2</v>
      </c>
      <c r="C216" s="506">
        <v>6</v>
      </c>
      <c r="D216" s="506">
        <v>3</v>
      </c>
      <c r="E216" s="506">
        <v>2</v>
      </c>
      <c r="F216" s="506">
        <v>1</v>
      </c>
      <c r="G216" s="439"/>
      <c r="H216" s="519" t="s">
        <v>457</v>
      </c>
      <c r="I216" s="520"/>
      <c r="J216" s="521"/>
      <c r="K216" s="520"/>
      <c r="L216" s="466" t="s">
        <v>454</v>
      </c>
      <c r="M216" s="520">
        <v>2014</v>
      </c>
      <c r="N216" s="466"/>
      <c r="O216" s="522" t="s">
        <v>315</v>
      </c>
      <c r="P216" s="466" t="s">
        <v>200</v>
      </c>
      <c r="Q216" s="518"/>
      <c r="R216" s="523"/>
      <c r="S216" s="488">
        <v>15</v>
      </c>
      <c r="T216" s="445">
        <v>3900000</v>
      </c>
      <c r="U216" s="466"/>
      <c r="V216" s="518"/>
      <c r="W216" s="448">
        <f t="shared" si="10"/>
        <v>15</v>
      </c>
      <c r="X216" s="448">
        <f t="shared" si="10"/>
        <v>3900000</v>
      </c>
      <c r="Y216" s="439"/>
      <c r="Z216" s="449"/>
      <c r="AA216" s="525">
        <f>R230-AA214</f>
        <v>-425145045</v>
      </c>
      <c r="AB216" s="439"/>
      <c r="AC216" s="439"/>
    </row>
    <row r="217" spans="1:29" s="450" customFormat="1" ht="12.75" x14ac:dyDescent="0.2">
      <c r="A217" s="437"/>
      <c r="B217" s="506">
        <v>2</v>
      </c>
      <c r="C217" s="506">
        <v>6</v>
      </c>
      <c r="D217" s="506">
        <v>3</v>
      </c>
      <c r="E217" s="506">
        <v>2</v>
      </c>
      <c r="F217" s="506">
        <v>2</v>
      </c>
      <c r="G217" s="439"/>
      <c r="H217" s="519" t="s">
        <v>459</v>
      </c>
      <c r="I217" s="520"/>
      <c r="J217" s="521"/>
      <c r="K217" s="520"/>
      <c r="L217" s="466" t="s">
        <v>454</v>
      </c>
      <c r="M217" s="520">
        <v>2014</v>
      </c>
      <c r="N217" s="466"/>
      <c r="O217" s="522" t="s">
        <v>315</v>
      </c>
      <c r="P217" s="466" t="s">
        <v>200</v>
      </c>
      <c r="Q217" s="518"/>
      <c r="R217" s="523"/>
      <c r="S217" s="488">
        <v>2</v>
      </c>
      <c r="T217" s="445">
        <v>900000</v>
      </c>
      <c r="U217" s="466"/>
      <c r="V217" s="518"/>
      <c r="W217" s="448">
        <f t="shared" si="10"/>
        <v>2</v>
      </c>
      <c r="X217" s="448">
        <f t="shared" si="10"/>
        <v>900000</v>
      </c>
      <c r="Y217" s="439"/>
      <c r="Z217" s="449"/>
      <c r="AA217" s="439"/>
      <c r="AB217" s="439"/>
      <c r="AC217" s="439"/>
    </row>
    <row r="218" spans="1:29" s="450" customFormat="1" ht="12.75" x14ac:dyDescent="0.2">
      <c r="A218" s="437"/>
      <c r="B218" s="517">
        <v>2</v>
      </c>
      <c r="C218" s="517">
        <v>6</v>
      </c>
      <c r="D218" s="517">
        <v>3</v>
      </c>
      <c r="E218" s="517">
        <v>5</v>
      </c>
      <c r="F218" s="517">
        <v>3</v>
      </c>
      <c r="G218" s="439"/>
      <c r="H218" s="519" t="s">
        <v>460</v>
      </c>
      <c r="I218" s="520"/>
      <c r="J218" s="521"/>
      <c r="K218" s="520"/>
      <c r="L218" s="466" t="s">
        <v>454</v>
      </c>
      <c r="M218" s="520">
        <v>2014</v>
      </c>
      <c r="N218" s="466"/>
      <c r="O218" s="522" t="s">
        <v>315</v>
      </c>
      <c r="P218" s="466" t="s">
        <v>200</v>
      </c>
      <c r="Q218" s="518"/>
      <c r="R218" s="523"/>
      <c r="S218" s="488">
        <v>3</v>
      </c>
      <c r="T218" s="445">
        <v>10500000</v>
      </c>
      <c r="U218" s="466"/>
      <c r="V218" s="518"/>
      <c r="W218" s="448">
        <f t="shared" si="10"/>
        <v>3</v>
      </c>
      <c r="X218" s="448">
        <f t="shared" si="10"/>
        <v>10500000</v>
      </c>
      <c r="Y218" s="439"/>
      <c r="Z218" s="449"/>
      <c r="AA218" s="439"/>
      <c r="AB218" s="439"/>
      <c r="AC218" s="439"/>
    </row>
    <row r="219" spans="1:29" s="450" customFormat="1" ht="12.75" x14ac:dyDescent="0.2">
      <c r="A219" s="437"/>
      <c r="B219" s="506">
        <v>2</v>
      </c>
      <c r="C219" s="506">
        <v>6</v>
      </c>
      <c r="D219" s="506">
        <v>3</v>
      </c>
      <c r="E219" s="506">
        <v>2</v>
      </c>
      <c r="F219" s="506">
        <v>2</v>
      </c>
      <c r="G219" s="439"/>
      <c r="H219" s="519" t="s">
        <v>461</v>
      </c>
      <c r="I219" s="520"/>
      <c r="J219" s="521"/>
      <c r="K219" s="520"/>
      <c r="L219" s="466" t="s">
        <v>454</v>
      </c>
      <c r="M219" s="520">
        <v>2014</v>
      </c>
      <c r="N219" s="466"/>
      <c r="O219" s="522" t="s">
        <v>315</v>
      </c>
      <c r="P219" s="466" t="s">
        <v>200</v>
      </c>
      <c r="Q219" s="518"/>
      <c r="R219" s="523"/>
      <c r="S219" s="488">
        <v>2</v>
      </c>
      <c r="T219" s="445">
        <v>1500000</v>
      </c>
      <c r="U219" s="466"/>
      <c r="V219" s="518"/>
      <c r="W219" s="448">
        <f t="shared" si="10"/>
        <v>2</v>
      </c>
      <c r="X219" s="448">
        <f t="shared" si="10"/>
        <v>1500000</v>
      </c>
      <c r="Y219" s="439"/>
      <c r="Z219" s="449"/>
      <c r="AA219" s="439"/>
      <c r="AB219" s="439"/>
      <c r="AC219" s="439"/>
    </row>
    <row r="220" spans="1:29" s="450" customFormat="1" ht="12.75" x14ac:dyDescent="0.2">
      <c r="A220" s="437"/>
      <c r="B220" s="517">
        <v>2</v>
      </c>
      <c r="C220" s="517">
        <v>6</v>
      </c>
      <c r="D220" s="517">
        <v>3</v>
      </c>
      <c r="E220" s="517">
        <v>5</v>
      </c>
      <c r="F220" s="517">
        <v>3</v>
      </c>
      <c r="G220" s="439"/>
      <c r="H220" s="519" t="s">
        <v>462</v>
      </c>
      <c r="I220" s="520"/>
      <c r="J220" s="521"/>
      <c r="K220" s="520"/>
      <c r="L220" s="466" t="s">
        <v>454</v>
      </c>
      <c r="M220" s="520">
        <v>2014</v>
      </c>
      <c r="N220" s="466"/>
      <c r="O220" s="522" t="s">
        <v>315</v>
      </c>
      <c r="P220" s="466" t="s">
        <v>200</v>
      </c>
      <c r="Q220" s="518"/>
      <c r="R220" s="523"/>
      <c r="S220" s="488">
        <v>30</v>
      </c>
      <c r="T220" s="445">
        <v>11250000</v>
      </c>
      <c r="U220" s="466"/>
      <c r="V220" s="518"/>
      <c r="W220" s="448">
        <f t="shared" si="10"/>
        <v>30</v>
      </c>
      <c r="X220" s="448">
        <f t="shared" si="10"/>
        <v>11250000</v>
      </c>
      <c r="Y220" s="439"/>
      <c r="Z220" s="449"/>
      <c r="AA220" s="439"/>
      <c r="AB220" s="439"/>
      <c r="AC220" s="439"/>
    </row>
    <row r="221" spans="1:29" s="450" customFormat="1" ht="12.75" x14ac:dyDescent="0.2">
      <c r="A221" s="437"/>
      <c r="B221" s="506">
        <v>2</v>
      </c>
      <c r="C221" s="506">
        <v>6</v>
      </c>
      <c r="D221" s="506">
        <v>2</v>
      </c>
      <c r="E221" s="506">
        <v>6</v>
      </c>
      <c r="F221" s="506">
        <v>18</v>
      </c>
      <c r="G221" s="439"/>
      <c r="H221" s="519" t="s">
        <v>463</v>
      </c>
      <c r="I221" s="520"/>
      <c r="J221" s="521"/>
      <c r="K221" s="520"/>
      <c r="L221" s="466" t="s">
        <v>454</v>
      </c>
      <c r="M221" s="520">
        <v>2014</v>
      </c>
      <c r="N221" s="466"/>
      <c r="O221" s="522" t="s">
        <v>315</v>
      </c>
      <c r="P221" s="466" t="s">
        <v>200</v>
      </c>
      <c r="Q221" s="518"/>
      <c r="R221" s="523"/>
      <c r="S221" s="488">
        <v>2</v>
      </c>
      <c r="T221" s="445">
        <v>12000000</v>
      </c>
      <c r="U221" s="466"/>
      <c r="V221" s="518"/>
      <c r="W221" s="448">
        <f t="shared" si="10"/>
        <v>2</v>
      </c>
      <c r="X221" s="448">
        <f t="shared" si="10"/>
        <v>12000000</v>
      </c>
      <c r="Y221" s="439"/>
      <c r="Z221" s="449"/>
      <c r="AA221" s="439"/>
      <c r="AB221" s="439"/>
      <c r="AC221" s="439"/>
    </row>
    <row r="222" spans="1:29" s="450" customFormat="1" ht="12.75" x14ac:dyDescent="0.2">
      <c r="A222" s="437"/>
      <c r="B222" s="506">
        <v>2</v>
      </c>
      <c r="C222" s="506">
        <v>6</v>
      </c>
      <c r="D222" s="506">
        <v>3</v>
      </c>
      <c r="E222" s="506">
        <v>5</v>
      </c>
      <c r="F222" s="506">
        <v>3</v>
      </c>
      <c r="G222" s="439"/>
      <c r="H222" s="519" t="s">
        <v>464</v>
      </c>
      <c r="I222" s="520"/>
      <c r="J222" s="521"/>
      <c r="K222" s="520"/>
      <c r="L222" s="466" t="s">
        <v>454</v>
      </c>
      <c r="M222" s="520">
        <v>2014</v>
      </c>
      <c r="N222" s="466"/>
      <c r="O222" s="522" t="s">
        <v>315</v>
      </c>
      <c r="P222" s="466" t="s">
        <v>200</v>
      </c>
      <c r="Q222" s="518"/>
      <c r="R222" s="523"/>
      <c r="S222" s="488">
        <v>3</v>
      </c>
      <c r="T222" s="445">
        <v>24000000</v>
      </c>
      <c r="U222" s="466"/>
      <c r="V222" s="518"/>
      <c r="W222" s="448">
        <f t="shared" si="10"/>
        <v>3</v>
      </c>
      <c r="X222" s="448">
        <f t="shared" si="10"/>
        <v>24000000</v>
      </c>
      <c r="Y222" s="439"/>
      <c r="Z222" s="449"/>
      <c r="AA222" s="439"/>
      <c r="AB222" s="439"/>
      <c r="AC222" s="439"/>
    </row>
    <row r="223" spans="1:29" s="450" customFormat="1" ht="12.75" x14ac:dyDescent="0.2">
      <c r="A223" s="437"/>
      <c r="B223" s="506"/>
      <c r="C223" s="506"/>
      <c r="D223" s="506"/>
      <c r="E223" s="506"/>
      <c r="F223" s="506"/>
      <c r="G223" s="439"/>
      <c r="H223" s="519" t="s">
        <v>465</v>
      </c>
      <c r="I223" s="520"/>
      <c r="J223" s="521"/>
      <c r="K223" s="520"/>
      <c r="L223" s="466" t="s">
        <v>454</v>
      </c>
      <c r="M223" s="520">
        <v>2014</v>
      </c>
      <c r="N223" s="466"/>
      <c r="O223" s="522" t="s">
        <v>315</v>
      </c>
      <c r="P223" s="466" t="s">
        <v>200</v>
      </c>
      <c r="Q223" s="518"/>
      <c r="R223" s="523"/>
      <c r="S223" s="488">
        <v>2</v>
      </c>
      <c r="T223" s="445">
        <v>4000000</v>
      </c>
      <c r="U223" s="466"/>
      <c r="V223" s="518"/>
      <c r="W223" s="448">
        <f t="shared" si="10"/>
        <v>2</v>
      </c>
      <c r="X223" s="448">
        <f t="shared" si="10"/>
        <v>4000000</v>
      </c>
      <c r="Y223" s="439"/>
      <c r="Z223" s="449"/>
      <c r="AA223" s="439"/>
      <c r="AB223" s="439"/>
      <c r="AC223" s="439"/>
    </row>
    <row r="224" spans="1:29" s="450" customFormat="1" ht="12.75" x14ac:dyDescent="0.2">
      <c r="A224" s="437"/>
      <c r="B224" s="506"/>
      <c r="C224" s="506"/>
      <c r="D224" s="506"/>
      <c r="E224" s="506"/>
      <c r="F224" s="506"/>
      <c r="G224" s="439"/>
      <c r="H224" s="519" t="s">
        <v>28</v>
      </c>
      <c r="I224" s="520"/>
      <c r="J224" s="521"/>
      <c r="K224" s="520"/>
      <c r="L224" s="466" t="s">
        <v>454</v>
      </c>
      <c r="M224" s="520">
        <v>2014</v>
      </c>
      <c r="N224" s="466"/>
      <c r="O224" s="522" t="s">
        <v>315</v>
      </c>
      <c r="P224" s="466" t="s">
        <v>200</v>
      </c>
      <c r="Q224" s="518"/>
      <c r="R224" s="523"/>
      <c r="S224" s="488">
        <v>2</v>
      </c>
      <c r="T224" s="445">
        <v>9000000</v>
      </c>
      <c r="U224" s="466"/>
      <c r="V224" s="518"/>
      <c r="W224" s="448">
        <f t="shared" si="10"/>
        <v>2</v>
      </c>
      <c r="X224" s="448">
        <f t="shared" si="10"/>
        <v>9000000</v>
      </c>
      <c r="Y224" s="439"/>
      <c r="Z224" s="449"/>
      <c r="AA224" s="439"/>
      <c r="AB224" s="439"/>
      <c r="AC224" s="439"/>
    </row>
    <row r="225" spans="1:29" s="450" customFormat="1" ht="12.75" x14ac:dyDescent="0.2">
      <c r="A225" s="437"/>
      <c r="B225" s="506"/>
      <c r="C225" s="506"/>
      <c r="D225" s="506"/>
      <c r="E225" s="506"/>
      <c r="F225" s="506"/>
      <c r="G225" s="439"/>
      <c r="H225" s="519" t="s">
        <v>466</v>
      </c>
      <c r="I225" s="520"/>
      <c r="J225" s="521"/>
      <c r="K225" s="520"/>
      <c r="L225" s="466" t="s">
        <v>454</v>
      </c>
      <c r="M225" s="520">
        <v>2014</v>
      </c>
      <c r="N225" s="466"/>
      <c r="O225" s="522" t="s">
        <v>315</v>
      </c>
      <c r="P225" s="466" t="s">
        <v>200</v>
      </c>
      <c r="Q225" s="518"/>
      <c r="R225" s="523"/>
      <c r="S225" s="488">
        <v>2</v>
      </c>
      <c r="T225" s="445">
        <v>3000000</v>
      </c>
      <c r="U225" s="466"/>
      <c r="V225" s="518"/>
      <c r="W225" s="448">
        <f t="shared" ref="W225:X231" si="11">S225-U225</f>
        <v>2</v>
      </c>
      <c r="X225" s="448">
        <f t="shared" si="11"/>
        <v>3000000</v>
      </c>
      <c r="Y225" s="439"/>
      <c r="Z225" s="449"/>
      <c r="AA225" s="439"/>
      <c r="AB225" s="439"/>
      <c r="AC225" s="439"/>
    </row>
    <row r="226" spans="1:29" s="450" customFormat="1" ht="12.75" x14ac:dyDescent="0.2">
      <c r="A226" s="437"/>
      <c r="B226" s="506"/>
      <c r="C226" s="506"/>
      <c r="D226" s="506"/>
      <c r="E226" s="506"/>
      <c r="F226" s="506"/>
      <c r="G226" s="439"/>
      <c r="H226" s="519" t="s">
        <v>467</v>
      </c>
      <c r="I226" s="520"/>
      <c r="J226" s="521"/>
      <c r="K226" s="520"/>
      <c r="L226" s="466" t="s">
        <v>454</v>
      </c>
      <c r="M226" s="520">
        <v>2014</v>
      </c>
      <c r="N226" s="466"/>
      <c r="O226" s="522" t="s">
        <v>315</v>
      </c>
      <c r="P226" s="466" t="s">
        <v>200</v>
      </c>
      <c r="Q226" s="518"/>
      <c r="R226" s="523"/>
      <c r="S226" s="488">
        <v>2</v>
      </c>
      <c r="T226" s="445">
        <v>8000000</v>
      </c>
      <c r="U226" s="466"/>
      <c r="V226" s="518"/>
      <c r="W226" s="448">
        <f t="shared" si="11"/>
        <v>2</v>
      </c>
      <c r="X226" s="448">
        <f t="shared" si="11"/>
        <v>8000000</v>
      </c>
      <c r="Y226" s="439"/>
      <c r="Z226" s="449"/>
      <c r="AA226" s="439"/>
      <c r="AB226" s="439"/>
      <c r="AC226" s="439"/>
    </row>
    <row r="227" spans="1:29" s="450" customFormat="1" ht="12.75" x14ac:dyDescent="0.2">
      <c r="A227" s="437"/>
      <c r="B227" s="506"/>
      <c r="C227" s="506"/>
      <c r="D227" s="506"/>
      <c r="E227" s="506"/>
      <c r="F227" s="506"/>
      <c r="G227" s="439"/>
      <c r="H227" s="526" t="s">
        <v>337</v>
      </c>
      <c r="I227" s="527"/>
      <c r="J227" s="490"/>
      <c r="K227" s="466" t="s">
        <v>301</v>
      </c>
      <c r="L227" s="466" t="s">
        <v>314</v>
      </c>
      <c r="M227" s="466">
        <v>2014</v>
      </c>
      <c r="N227" s="466"/>
      <c r="O227" s="466" t="s">
        <v>468</v>
      </c>
      <c r="P227" s="466" t="s">
        <v>200</v>
      </c>
      <c r="Q227" s="466"/>
      <c r="R227" s="493"/>
      <c r="S227" s="488">
        <v>2</v>
      </c>
      <c r="T227" s="445">
        <v>1200000</v>
      </c>
      <c r="U227" s="466"/>
      <c r="V227" s="518"/>
      <c r="W227" s="448">
        <f t="shared" si="11"/>
        <v>2</v>
      </c>
      <c r="X227" s="448">
        <f t="shared" si="11"/>
        <v>1200000</v>
      </c>
      <c r="Y227" s="439"/>
      <c r="Z227" s="449"/>
      <c r="AA227" s="439"/>
      <c r="AB227" s="439"/>
      <c r="AC227" s="439"/>
    </row>
    <row r="228" spans="1:29" s="1146" customFormat="1" ht="15" customHeight="1" x14ac:dyDescent="0.25">
      <c r="B228" s="1147"/>
      <c r="C228" s="1148"/>
      <c r="D228" s="1149"/>
      <c r="F228" s="1151"/>
      <c r="G228" s="1152"/>
      <c r="H228" s="1150" t="s">
        <v>8168</v>
      </c>
      <c r="I228" s="1153"/>
      <c r="K228" s="1154" t="s">
        <v>353</v>
      </c>
      <c r="L228" s="532" t="s">
        <v>454</v>
      </c>
      <c r="M228" s="1152">
        <v>2014</v>
      </c>
      <c r="N228" s="1152"/>
      <c r="O228" s="532" t="s">
        <v>468</v>
      </c>
      <c r="P228" s="532" t="s">
        <v>200</v>
      </c>
      <c r="Q228" s="1155"/>
      <c r="S228" s="1156">
        <v>2</v>
      </c>
      <c r="T228" s="1157">
        <v>1000000</v>
      </c>
      <c r="U228" s="1158"/>
      <c r="V228" s="1159"/>
      <c r="W228" s="558">
        <f t="shared" si="11"/>
        <v>2</v>
      </c>
      <c r="X228" s="1162">
        <f t="shared" si="11"/>
        <v>1000000</v>
      </c>
      <c r="Y228" s="1160"/>
      <c r="Z228" s="1160"/>
      <c r="AA228" s="1161"/>
    </row>
    <row r="229" spans="1:29" s="540" customFormat="1" x14ac:dyDescent="0.25">
      <c r="A229" s="528"/>
      <c r="B229" s="529"/>
      <c r="C229" s="529"/>
      <c r="D229" s="529"/>
      <c r="E229" s="529"/>
      <c r="F229" s="529"/>
      <c r="G229" s="530"/>
      <c r="H229" s="531" t="s">
        <v>469</v>
      </c>
      <c r="I229" s="530" t="s">
        <v>470</v>
      </c>
      <c r="J229" s="530"/>
      <c r="K229" s="532" t="s">
        <v>301</v>
      </c>
      <c r="L229" s="532" t="s">
        <v>454</v>
      </c>
      <c r="M229" s="533">
        <v>2015</v>
      </c>
      <c r="N229" s="534"/>
      <c r="O229" s="532" t="s">
        <v>468</v>
      </c>
      <c r="P229" s="532" t="s">
        <v>200</v>
      </c>
      <c r="Q229" s="535"/>
      <c r="R229" s="536"/>
      <c r="S229" s="537">
        <v>2</v>
      </c>
      <c r="T229" s="538">
        <v>16000000</v>
      </c>
      <c r="U229" s="534"/>
      <c r="V229" s="535"/>
      <c r="W229" s="448">
        <f t="shared" si="11"/>
        <v>2</v>
      </c>
      <c r="X229" s="448">
        <f t="shared" si="11"/>
        <v>16000000</v>
      </c>
      <c r="Y229" s="530"/>
      <c r="Z229" s="539"/>
      <c r="AA229" s="530"/>
      <c r="AB229" s="530"/>
      <c r="AC229" s="530"/>
    </row>
    <row r="230" spans="1:29" s="540" customFormat="1" ht="17.25" customHeight="1" x14ac:dyDescent="0.25">
      <c r="A230" s="528"/>
      <c r="B230" s="541" t="str">
        <f>MID(A249,1,2)</f>
        <v/>
      </c>
      <c r="C230" s="541" t="str">
        <f>MID(A249,4,2)</f>
        <v/>
      </c>
      <c r="D230" s="541" t="str">
        <f>MID(A249,7,2)</f>
        <v/>
      </c>
      <c r="E230" s="541" t="str">
        <f>MID(A249,10,2)</f>
        <v/>
      </c>
      <c r="F230" s="541" t="str">
        <f>MID(A249,13,3)</f>
        <v/>
      </c>
      <c r="G230" s="530"/>
      <c r="H230" s="542" t="s">
        <v>337</v>
      </c>
      <c r="I230" s="530" t="s">
        <v>471</v>
      </c>
      <c r="J230" s="530"/>
      <c r="K230" s="532" t="s">
        <v>301</v>
      </c>
      <c r="L230" s="532" t="s">
        <v>454</v>
      </c>
      <c r="M230" s="533">
        <v>2015</v>
      </c>
      <c r="N230" s="534"/>
      <c r="O230" s="532" t="s">
        <v>468</v>
      </c>
      <c r="P230" s="532" t="s">
        <v>200</v>
      </c>
      <c r="Q230" s="535"/>
      <c r="R230" s="536"/>
      <c r="S230" s="537">
        <v>2</v>
      </c>
      <c r="T230" s="543">
        <v>5000000</v>
      </c>
      <c r="U230" s="544"/>
      <c r="V230" s="545"/>
      <c r="W230" s="448">
        <f t="shared" si="11"/>
        <v>2</v>
      </c>
      <c r="X230" s="448">
        <f t="shared" si="11"/>
        <v>5000000</v>
      </c>
      <c r="Y230" s="530"/>
      <c r="Z230" s="539"/>
    </row>
    <row r="231" spans="1:29" s="560" customFormat="1" ht="17.25" customHeight="1" x14ac:dyDescent="0.25">
      <c r="A231" s="546"/>
      <c r="B231" s="547"/>
      <c r="C231" s="547"/>
      <c r="D231" s="547"/>
      <c r="E231" s="547"/>
      <c r="F231" s="547"/>
      <c r="G231" s="548"/>
      <c r="H231" s="549" t="s">
        <v>8165</v>
      </c>
      <c r="I231" s="548" t="s">
        <v>8166</v>
      </c>
      <c r="J231" s="548"/>
      <c r="K231" s="532" t="s">
        <v>301</v>
      </c>
      <c r="L231" s="532" t="s">
        <v>314</v>
      </c>
      <c r="M231" s="533">
        <v>2015</v>
      </c>
      <c r="N231" s="551"/>
      <c r="O231" s="532" t="s">
        <v>468</v>
      </c>
      <c r="P231" s="532" t="s">
        <v>200</v>
      </c>
      <c r="Q231" s="552"/>
      <c r="R231" s="553"/>
      <c r="S231" s="554">
        <v>1</v>
      </c>
      <c r="T231" s="555">
        <v>1152000</v>
      </c>
      <c r="U231" s="556"/>
      <c r="V231" s="557"/>
      <c r="W231" s="558">
        <f t="shared" si="11"/>
        <v>1</v>
      </c>
      <c r="X231" s="1162">
        <f t="shared" si="11"/>
        <v>1152000</v>
      </c>
      <c r="Y231" s="548"/>
      <c r="Z231" s="559"/>
    </row>
    <row r="232" spans="1:29" s="1146" customFormat="1" ht="15" customHeight="1" x14ac:dyDescent="0.25">
      <c r="B232" s="1147"/>
      <c r="C232" s="1148"/>
      <c r="D232" s="1149"/>
      <c r="F232" s="1151"/>
      <c r="G232" s="1152"/>
      <c r="H232" s="1150" t="s">
        <v>8167</v>
      </c>
      <c r="I232" s="1153" t="s">
        <v>470</v>
      </c>
      <c r="K232" s="1154" t="s">
        <v>353</v>
      </c>
      <c r="L232" s="532" t="s">
        <v>454</v>
      </c>
      <c r="M232" s="1152">
        <v>2015</v>
      </c>
      <c r="N232" s="1152"/>
      <c r="O232" s="532" t="s">
        <v>468</v>
      </c>
      <c r="P232" s="532" t="s">
        <v>200</v>
      </c>
      <c r="Q232" s="1155"/>
      <c r="S232" s="1156">
        <v>2</v>
      </c>
      <c r="T232" s="1157">
        <v>16000000</v>
      </c>
      <c r="U232" s="1158"/>
      <c r="V232" s="1159"/>
      <c r="W232" s="558">
        <f t="shared" ref="W232:W243" si="12">S232-U232</f>
        <v>2</v>
      </c>
      <c r="X232" s="1162">
        <f t="shared" ref="X232:X240" si="13">T232-V232</f>
        <v>16000000</v>
      </c>
      <c r="Y232" s="1160"/>
      <c r="Z232" s="1160"/>
      <c r="AA232" s="1161"/>
    </row>
    <row r="233" spans="1:29" s="1146" customFormat="1" ht="15" customHeight="1" x14ac:dyDescent="0.25">
      <c r="B233" s="1147"/>
      <c r="C233" s="1148"/>
      <c r="D233" s="1149"/>
      <c r="F233" s="1151"/>
      <c r="G233" s="1152"/>
      <c r="H233" s="1150" t="s">
        <v>8167</v>
      </c>
      <c r="I233" s="1153" t="s">
        <v>470</v>
      </c>
      <c r="K233" s="1154" t="s">
        <v>353</v>
      </c>
      <c r="L233" s="532" t="s">
        <v>454</v>
      </c>
      <c r="M233" s="1152">
        <v>2015</v>
      </c>
      <c r="N233" s="1152"/>
      <c r="O233" s="532" t="s">
        <v>468</v>
      </c>
      <c r="P233" s="532" t="s">
        <v>200</v>
      </c>
      <c r="Q233" s="1155"/>
      <c r="S233" s="1156">
        <v>3</v>
      </c>
      <c r="T233" s="1157">
        <v>24000000</v>
      </c>
      <c r="U233" s="1158"/>
      <c r="V233" s="1159"/>
      <c r="W233" s="558">
        <f t="shared" si="12"/>
        <v>3</v>
      </c>
      <c r="X233" s="1162">
        <f t="shared" si="13"/>
        <v>24000000</v>
      </c>
      <c r="Y233" s="1160"/>
      <c r="Z233" s="1160"/>
      <c r="AA233" s="1161"/>
    </row>
    <row r="234" spans="1:29" s="1146" customFormat="1" ht="15" customHeight="1" x14ac:dyDescent="0.25">
      <c r="B234" s="1147"/>
      <c r="C234" s="1148"/>
      <c r="D234" s="1149"/>
      <c r="F234" s="1151"/>
      <c r="G234" s="1152"/>
      <c r="H234" s="1150" t="s">
        <v>337</v>
      </c>
      <c r="I234" s="1153" t="s">
        <v>471</v>
      </c>
      <c r="K234" s="1154" t="s">
        <v>353</v>
      </c>
      <c r="L234" s="532" t="s">
        <v>454</v>
      </c>
      <c r="M234" s="1152">
        <v>2015</v>
      </c>
      <c r="N234" s="1152"/>
      <c r="O234" s="532" t="s">
        <v>468</v>
      </c>
      <c r="P234" s="532" t="s">
        <v>200</v>
      </c>
      <c r="Q234" s="1155"/>
      <c r="S234" s="1156">
        <v>3</v>
      </c>
      <c r="T234" s="1157">
        <v>7500000</v>
      </c>
      <c r="U234" s="1158"/>
      <c r="V234" s="1159"/>
      <c r="W234" s="558">
        <f t="shared" si="12"/>
        <v>3</v>
      </c>
      <c r="X234" s="1162">
        <f t="shared" si="13"/>
        <v>7500000</v>
      </c>
      <c r="Y234" s="1160"/>
      <c r="Z234" s="1160"/>
      <c r="AA234" s="1161"/>
    </row>
    <row r="235" spans="1:29" s="1146" customFormat="1" ht="15" customHeight="1" x14ac:dyDescent="0.25">
      <c r="B235" s="1147"/>
      <c r="C235" s="1148"/>
      <c r="D235" s="1149"/>
      <c r="F235" s="1151"/>
      <c r="G235" s="1152"/>
      <c r="H235" s="1150" t="s">
        <v>45</v>
      </c>
      <c r="I235" s="1153" t="s">
        <v>408</v>
      </c>
      <c r="K235" s="1154" t="s">
        <v>353</v>
      </c>
      <c r="L235" s="532" t="s">
        <v>454</v>
      </c>
      <c r="M235" s="1152">
        <v>2015</v>
      </c>
      <c r="N235" s="1152"/>
      <c r="O235" s="532" t="s">
        <v>468</v>
      </c>
      <c r="P235" s="532" t="s">
        <v>200</v>
      </c>
      <c r="Q235" s="1155"/>
      <c r="S235" s="1156">
        <v>1</v>
      </c>
      <c r="T235" s="1157">
        <v>3500000</v>
      </c>
      <c r="U235" s="1158"/>
      <c r="V235" s="1159"/>
      <c r="W235" s="558">
        <f t="shared" si="12"/>
        <v>1</v>
      </c>
      <c r="X235" s="1162">
        <f t="shared" si="13"/>
        <v>3500000</v>
      </c>
      <c r="Y235" s="1160"/>
      <c r="Z235" s="1160"/>
      <c r="AA235" s="1161"/>
    </row>
    <row r="236" spans="1:29" s="1146" customFormat="1" ht="15" customHeight="1" x14ac:dyDescent="0.25">
      <c r="B236" s="1147"/>
      <c r="C236" s="1148"/>
      <c r="D236" s="1149"/>
      <c r="F236" s="1151"/>
      <c r="G236" s="1152"/>
      <c r="H236" s="1150" t="s">
        <v>2048</v>
      </c>
      <c r="I236" s="1153" t="s">
        <v>408</v>
      </c>
      <c r="K236" s="1154" t="s">
        <v>353</v>
      </c>
      <c r="L236" s="532" t="s">
        <v>454</v>
      </c>
      <c r="M236" s="1152">
        <v>2015</v>
      </c>
      <c r="N236" s="1152"/>
      <c r="O236" s="532" t="s">
        <v>468</v>
      </c>
      <c r="P236" s="532" t="s">
        <v>200</v>
      </c>
      <c r="Q236" s="1155"/>
      <c r="S236" s="1156">
        <v>1</v>
      </c>
      <c r="T236" s="1157">
        <v>750000</v>
      </c>
      <c r="U236" s="1158"/>
      <c r="V236" s="1159"/>
      <c r="W236" s="558">
        <f t="shared" si="12"/>
        <v>1</v>
      </c>
      <c r="X236" s="1162">
        <f t="shared" si="13"/>
        <v>750000</v>
      </c>
      <c r="Y236" s="1160"/>
      <c r="Z236" s="1160"/>
      <c r="AA236" s="1161"/>
    </row>
    <row r="237" spans="1:29" s="1146" customFormat="1" ht="15" customHeight="1" x14ac:dyDescent="0.25">
      <c r="B237" s="1147"/>
      <c r="C237" s="1148"/>
      <c r="D237" s="1149"/>
      <c r="F237" s="1151"/>
      <c r="G237" s="1152"/>
      <c r="H237" s="1150" t="s">
        <v>332</v>
      </c>
      <c r="I237" s="1153" t="s">
        <v>408</v>
      </c>
      <c r="K237" s="1154" t="s">
        <v>353</v>
      </c>
      <c r="L237" s="532" t="s">
        <v>454</v>
      </c>
      <c r="M237" s="1152">
        <v>2015</v>
      </c>
      <c r="N237" s="1152"/>
      <c r="O237" s="532" t="s">
        <v>468</v>
      </c>
      <c r="P237" s="532" t="s">
        <v>200</v>
      </c>
      <c r="Q237" s="1155"/>
      <c r="S237" s="1156">
        <v>3</v>
      </c>
      <c r="T237" s="1157">
        <v>4800000</v>
      </c>
      <c r="U237" s="1158"/>
      <c r="V237" s="1159"/>
      <c r="W237" s="558">
        <f t="shared" si="12"/>
        <v>3</v>
      </c>
      <c r="X237" s="1162">
        <f t="shared" si="13"/>
        <v>4800000</v>
      </c>
      <c r="Y237" s="1160"/>
      <c r="Z237" s="1160">
        <f>4800000-1600000</f>
        <v>3200000</v>
      </c>
      <c r="AA237" s="1161"/>
    </row>
    <row r="238" spans="1:29" s="1146" customFormat="1" ht="15" customHeight="1" x14ac:dyDescent="0.25">
      <c r="B238" s="1147"/>
      <c r="C238" s="1148"/>
      <c r="D238" s="1149"/>
      <c r="F238" s="1151"/>
      <c r="G238" s="1152"/>
      <c r="H238" s="1150" t="s">
        <v>474</v>
      </c>
      <c r="I238" s="1153"/>
      <c r="K238" s="1154" t="s">
        <v>353</v>
      </c>
      <c r="L238" s="532" t="s">
        <v>454</v>
      </c>
      <c r="M238" s="1152">
        <v>2015</v>
      </c>
      <c r="N238" s="1152"/>
      <c r="O238" s="532" t="s">
        <v>468</v>
      </c>
      <c r="P238" s="532" t="s">
        <v>200</v>
      </c>
      <c r="Q238" s="1155"/>
      <c r="S238" s="1156">
        <v>3</v>
      </c>
      <c r="T238" s="1157">
        <v>600000</v>
      </c>
      <c r="U238" s="1158"/>
      <c r="V238" s="1159"/>
      <c r="W238" s="558">
        <f t="shared" si="12"/>
        <v>3</v>
      </c>
      <c r="X238" s="1162">
        <f t="shared" si="13"/>
        <v>600000</v>
      </c>
      <c r="Y238" s="1160"/>
      <c r="Z238" s="1160"/>
      <c r="AA238" s="1161"/>
    </row>
    <row r="239" spans="1:29" s="1146" customFormat="1" ht="14.25" customHeight="1" x14ac:dyDescent="0.25">
      <c r="B239" s="1147"/>
      <c r="C239" s="1148"/>
      <c r="D239" s="1149"/>
      <c r="F239" s="1151"/>
      <c r="G239" s="1152"/>
      <c r="H239" s="1150" t="s">
        <v>8184</v>
      </c>
      <c r="I239" s="1153"/>
      <c r="K239" s="1154"/>
      <c r="L239" s="532" t="s">
        <v>454</v>
      </c>
      <c r="M239" s="1152">
        <v>2015</v>
      </c>
      <c r="N239" s="1152"/>
      <c r="O239" s="532"/>
      <c r="P239" s="532"/>
      <c r="Q239" s="1155"/>
      <c r="S239" s="1156">
        <v>1</v>
      </c>
      <c r="T239" s="1157">
        <v>6000000</v>
      </c>
      <c r="U239" s="1158"/>
      <c r="V239" s="1159"/>
      <c r="W239" s="558">
        <f t="shared" si="12"/>
        <v>1</v>
      </c>
      <c r="X239" s="1162">
        <f t="shared" si="13"/>
        <v>6000000</v>
      </c>
      <c r="Y239" s="1160"/>
      <c r="Z239" s="1160"/>
      <c r="AA239" s="1161"/>
    </row>
    <row r="240" spans="1:29" s="1146" customFormat="1" ht="15" customHeight="1" x14ac:dyDescent="0.25">
      <c r="B240" s="1147"/>
      <c r="C240" s="1148"/>
      <c r="D240" s="1149"/>
      <c r="F240" s="1151"/>
      <c r="G240" s="1152"/>
      <c r="H240" s="1150" t="s">
        <v>337</v>
      </c>
      <c r="I240" s="1153"/>
      <c r="K240" s="1154"/>
      <c r="L240" s="532" t="s">
        <v>454</v>
      </c>
      <c r="M240" s="1152">
        <v>2015</v>
      </c>
      <c r="N240" s="1152"/>
      <c r="O240" s="532"/>
      <c r="P240" s="532"/>
      <c r="Q240" s="1155"/>
      <c r="S240" s="1156">
        <v>1</v>
      </c>
      <c r="T240" s="1157">
        <v>2500000</v>
      </c>
      <c r="U240" s="1158"/>
      <c r="V240" s="1159"/>
      <c r="W240" s="558">
        <f t="shared" si="12"/>
        <v>1</v>
      </c>
      <c r="X240" s="1162">
        <f t="shared" si="13"/>
        <v>2500000</v>
      </c>
      <c r="Y240" s="1160"/>
      <c r="Z240" s="1160"/>
      <c r="AA240" s="1161"/>
    </row>
    <row r="241" spans="1:29" s="1146" customFormat="1" ht="15" customHeight="1" x14ac:dyDescent="0.25">
      <c r="B241" s="1147"/>
      <c r="C241" s="1148"/>
      <c r="D241" s="1149"/>
      <c r="F241" s="1151"/>
      <c r="G241" s="1152"/>
      <c r="H241" s="1150" t="s">
        <v>8167</v>
      </c>
      <c r="I241" s="1153" t="s">
        <v>470</v>
      </c>
      <c r="K241" s="1154"/>
      <c r="L241" s="532" t="s">
        <v>454</v>
      </c>
      <c r="M241" s="1152">
        <v>2015</v>
      </c>
      <c r="N241" s="1152"/>
      <c r="O241" s="532"/>
      <c r="P241" s="532"/>
      <c r="Q241" s="1155"/>
      <c r="S241" s="1156">
        <v>1</v>
      </c>
      <c r="T241" s="1157">
        <v>8000000</v>
      </c>
      <c r="U241" s="1158"/>
      <c r="V241" s="1159"/>
      <c r="W241" s="558">
        <f t="shared" si="12"/>
        <v>1</v>
      </c>
      <c r="X241" s="1162"/>
      <c r="Y241" s="1160"/>
      <c r="Z241" s="1160"/>
      <c r="AA241" s="1161"/>
    </row>
    <row r="242" spans="1:29" s="1146" customFormat="1" ht="15" customHeight="1" x14ac:dyDescent="0.25">
      <c r="B242" s="1147"/>
      <c r="C242" s="1148"/>
      <c r="D242" s="1149"/>
      <c r="F242" s="1151"/>
      <c r="G242" s="1152"/>
      <c r="H242" s="1150" t="s">
        <v>8167</v>
      </c>
      <c r="I242" s="1153" t="s">
        <v>470</v>
      </c>
      <c r="K242" s="1154"/>
      <c r="L242" s="532" t="s">
        <v>454</v>
      </c>
      <c r="M242" s="1152">
        <v>2015</v>
      </c>
      <c r="N242" s="1152"/>
      <c r="O242" s="532"/>
      <c r="P242" s="532"/>
      <c r="Q242" s="1155"/>
      <c r="S242" s="1156">
        <v>1</v>
      </c>
      <c r="T242" s="1157">
        <v>8000000</v>
      </c>
      <c r="U242" s="1158"/>
      <c r="V242" s="1159"/>
      <c r="W242" s="558">
        <f t="shared" si="12"/>
        <v>1</v>
      </c>
      <c r="X242" s="1162"/>
      <c r="Y242" s="1160"/>
      <c r="Z242" s="1160"/>
      <c r="AA242" s="1161"/>
    </row>
    <row r="243" spans="1:29" s="1146" customFormat="1" ht="15" customHeight="1" x14ac:dyDescent="0.25">
      <c r="B243" s="1147"/>
      <c r="C243" s="1148"/>
      <c r="D243" s="1149"/>
      <c r="F243" s="1151"/>
      <c r="G243" s="1152"/>
      <c r="H243" s="1150" t="s">
        <v>319</v>
      </c>
      <c r="I243" s="1153" t="s">
        <v>8181</v>
      </c>
      <c r="K243" s="1154"/>
      <c r="L243" s="532" t="s">
        <v>454</v>
      </c>
      <c r="M243" s="1152">
        <v>2015</v>
      </c>
      <c r="N243" s="1152"/>
      <c r="O243" s="532"/>
      <c r="P243" s="532"/>
      <c r="Q243" s="1155"/>
      <c r="S243" s="1156">
        <v>1</v>
      </c>
      <c r="T243" s="1157">
        <v>8500000</v>
      </c>
      <c r="U243" s="1158"/>
      <c r="V243" s="1159"/>
      <c r="W243" s="558">
        <f t="shared" si="12"/>
        <v>1</v>
      </c>
      <c r="X243" s="1162"/>
      <c r="Y243" s="1160"/>
      <c r="Z243" s="1160"/>
      <c r="AA243" s="1161"/>
    </row>
    <row r="244" spans="1:29" s="1146" customFormat="1" ht="15" customHeight="1" x14ac:dyDescent="0.25">
      <c r="B244" s="1147"/>
      <c r="C244" s="1148"/>
      <c r="D244" s="1149"/>
      <c r="F244" s="1151"/>
      <c r="G244" s="1152"/>
      <c r="H244" s="1150"/>
      <c r="I244" s="1153"/>
      <c r="K244" s="1154"/>
      <c r="L244" s="532"/>
      <c r="M244" s="1152"/>
      <c r="N244" s="1152"/>
      <c r="O244" s="532"/>
      <c r="P244" s="532"/>
      <c r="Q244" s="1155"/>
      <c r="S244" s="1156"/>
      <c r="T244" s="1157"/>
      <c r="U244" s="1158"/>
      <c r="V244" s="1159"/>
      <c r="W244" s="558"/>
      <c r="X244" s="1162"/>
      <c r="Y244" s="1160"/>
      <c r="Z244" s="1160"/>
      <c r="AA244" s="1161"/>
    </row>
    <row r="245" spans="1:29" s="1146" customFormat="1" ht="15" customHeight="1" x14ac:dyDescent="0.25">
      <c r="B245" s="1147"/>
      <c r="C245" s="1148"/>
      <c r="D245" s="1149"/>
      <c r="F245" s="1151"/>
      <c r="G245" s="1152"/>
      <c r="H245" s="1150"/>
      <c r="I245" s="1153"/>
      <c r="K245" s="1154"/>
      <c r="L245" s="532"/>
      <c r="M245" s="1152"/>
      <c r="N245" s="1152"/>
      <c r="O245" s="532"/>
      <c r="P245" s="532"/>
      <c r="Q245" s="1155"/>
      <c r="S245" s="1156"/>
      <c r="T245" s="1157"/>
      <c r="U245" s="1158"/>
      <c r="V245" s="1159"/>
      <c r="W245" s="558"/>
      <c r="X245" s="1162"/>
      <c r="Y245" s="1160"/>
      <c r="Z245" s="1160"/>
      <c r="AA245" s="1161"/>
    </row>
    <row r="246" spans="1:29" s="1146" customFormat="1" ht="15.75" customHeight="1" x14ac:dyDescent="0.25">
      <c r="B246" s="1147"/>
      <c r="C246" s="1148"/>
      <c r="D246" s="1149"/>
      <c r="F246" s="1151"/>
      <c r="G246" s="1152"/>
      <c r="H246" s="1150"/>
      <c r="I246" s="1153"/>
      <c r="K246" s="1154"/>
      <c r="L246" s="532"/>
      <c r="M246" s="1152"/>
      <c r="N246" s="1152"/>
      <c r="O246" s="532"/>
      <c r="P246" s="532"/>
      <c r="Q246" s="1155"/>
      <c r="S246" s="1156"/>
      <c r="T246" s="1157"/>
      <c r="U246" s="1158"/>
      <c r="V246" s="1159"/>
      <c r="W246" s="558"/>
      <c r="X246" s="1162"/>
      <c r="Y246" s="1160"/>
      <c r="Z246" s="1160"/>
      <c r="AA246" s="1161"/>
    </row>
    <row r="247" spans="1:29" s="1146" customFormat="1" ht="15" customHeight="1" x14ac:dyDescent="0.25">
      <c r="B247" s="1147"/>
      <c r="C247" s="1148"/>
      <c r="D247" s="1149"/>
      <c r="F247" s="1151"/>
      <c r="G247" s="1152"/>
      <c r="H247" s="1150"/>
      <c r="I247" s="1153"/>
      <c r="K247" s="1154"/>
      <c r="L247" s="532"/>
      <c r="M247" s="1152"/>
      <c r="N247" s="1152"/>
      <c r="O247" s="532"/>
      <c r="P247" s="532"/>
      <c r="Q247" s="1155"/>
      <c r="S247" s="1156"/>
      <c r="T247" s="1157"/>
      <c r="U247" s="1158"/>
      <c r="V247" s="1159"/>
      <c r="W247" s="558"/>
      <c r="X247" s="1162"/>
      <c r="Y247" s="1160"/>
      <c r="Z247" s="1160"/>
      <c r="AA247" s="1161"/>
    </row>
    <row r="248" spans="1:29" s="21" customFormat="1" x14ac:dyDescent="0.25">
      <c r="A248" s="394"/>
      <c r="B248" s="396"/>
      <c r="C248" s="396"/>
      <c r="D248" s="396"/>
      <c r="E248" s="396"/>
      <c r="F248" s="396"/>
      <c r="G248" s="382"/>
      <c r="H248" s="378" t="s">
        <v>472</v>
      </c>
      <c r="I248" s="382"/>
      <c r="J248" s="382"/>
      <c r="K248" s="379"/>
      <c r="L248" s="398"/>
      <c r="M248" s="379"/>
      <c r="N248" s="379"/>
      <c r="O248" s="379"/>
      <c r="P248" s="379"/>
      <c r="Q248" s="379"/>
      <c r="R248" s="379"/>
      <c r="S248" s="433"/>
      <c r="T248" s="433"/>
      <c r="U248" s="379"/>
      <c r="V248" s="561"/>
      <c r="W248" s="562"/>
      <c r="X248" s="563"/>
      <c r="Y248" s="382"/>
      <c r="Z248" s="383"/>
    </row>
    <row r="249" spans="1:29" s="367" customFormat="1" x14ac:dyDescent="0.25">
      <c r="A249" s="384"/>
      <c r="B249" s="564">
        <v>2</v>
      </c>
      <c r="C249" s="564">
        <v>7</v>
      </c>
      <c r="D249" s="564">
        <v>2</v>
      </c>
      <c r="E249" s="564">
        <v>5</v>
      </c>
      <c r="F249" s="564">
        <v>15</v>
      </c>
      <c r="G249" s="393"/>
      <c r="H249" s="404" t="s">
        <v>473</v>
      </c>
      <c r="I249" s="393"/>
      <c r="J249" s="1163">
        <v>53950000</v>
      </c>
      <c r="K249" s="565"/>
      <c r="L249" s="387"/>
      <c r="M249" s="565"/>
      <c r="N249" s="387"/>
      <c r="O249" s="387"/>
      <c r="P249" s="407"/>
      <c r="Q249" s="434"/>
      <c r="R249" s="435"/>
      <c r="S249" s="566">
        <f t="shared" ref="S249:X249" si="14">SUM(S250:S252)</f>
        <v>3</v>
      </c>
      <c r="T249" s="567">
        <f t="shared" si="14"/>
        <v>5600000</v>
      </c>
      <c r="U249" s="567">
        <f t="shared" si="14"/>
        <v>0</v>
      </c>
      <c r="V249" s="567">
        <f t="shared" si="14"/>
        <v>0</v>
      </c>
      <c r="W249" s="567">
        <f t="shared" si="14"/>
        <v>3</v>
      </c>
      <c r="X249" s="567">
        <f t="shared" si="14"/>
        <v>5600000</v>
      </c>
      <c r="Y249" s="393"/>
      <c r="Z249" s="366">
        <v>5600000</v>
      </c>
    </row>
    <row r="250" spans="1:29" s="572" customFormat="1" ht="12.95" customHeight="1" x14ac:dyDescent="0.2">
      <c r="A250" s="568">
        <v>219</v>
      </c>
      <c r="B250" s="569"/>
      <c r="C250" s="570">
        <v>2</v>
      </c>
      <c r="D250" s="570">
        <v>7</v>
      </c>
      <c r="E250" s="570">
        <v>2</v>
      </c>
      <c r="F250" s="570">
        <v>5</v>
      </c>
      <c r="G250" s="570">
        <v>15</v>
      </c>
      <c r="H250" s="571" t="s">
        <v>474</v>
      </c>
      <c r="J250" s="573"/>
      <c r="K250" s="550"/>
      <c r="L250" s="550"/>
      <c r="M250" s="550">
        <v>2014</v>
      </c>
      <c r="N250" s="574"/>
      <c r="O250" s="575" t="s">
        <v>315</v>
      </c>
      <c r="P250" s="574" t="s">
        <v>200</v>
      </c>
      <c r="Q250" s="551"/>
      <c r="R250" s="576"/>
      <c r="S250" s="577">
        <v>2</v>
      </c>
      <c r="T250" s="578">
        <v>600000</v>
      </c>
      <c r="U250" s="549"/>
      <c r="V250" s="549"/>
      <c r="W250" s="579">
        <f t="shared" ref="W250:X252" si="15">S250-U250</f>
        <v>2</v>
      </c>
      <c r="X250" s="579">
        <f t="shared" si="15"/>
        <v>600000</v>
      </c>
      <c r="Y250" s="549"/>
      <c r="Z250" s="580"/>
    </row>
    <row r="251" spans="1:29" s="572" customFormat="1" ht="12.95" customHeight="1" x14ac:dyDescent="0.2">
      <c r="A251" s="568">
        <v>220</v>
      </c>
      <c r="B251" s="569"/>
      <c r="C251" s="570">
        <v>2</v>
      </c>
      <c r="D251" s="570">
        <v>7</v>
      </c>
      <c r="E251" s="570">
        <v>1</v>
      </c>
      <c r="F251" s="570">
        <v>1</v>
      </c>
      <c r="G251" s="570">
        <v>82</v>
      </c>
      <c r="H251" s="571" t="s">
        <v>475</v>
      </c>
      <c r="J251" s="573"/>
      <c r="K251" s="550"/>
      <c r="L251" s="550"/>
      <c r="M251" s="550">
        <v>2014</v>
      </c>
      <c r="N251" s="574"/>
      <c r="O251" s="575" t="s">
        <v>315</v>
      </c>
      <c r="P251" s="574" t="s">
        <v>200</v>
      </c>
      <c r="Q251" s="551"/>
      <c r="R251" s="576"/>
      <c r="S251" s="577">
        <v>1</v>
      </c>
      <c r="T251" s="578">
        <v>5000000</v>
      </c>
      <c r="U251" s="549"/>
      <c r="V251" s="549"/>
      <c r="W251" s="579">
        <f t="shared" si="15"/>
        <v>1</v>
      </c>
      <c r="X251" s="579">
        <f t="shared" si="15"/>
        <v>5000000</v>
      </c>
      <c r="Y251" s="549"/>
      <c r="Z251" s="580"/>
    </row>
    <row r="252" spans="1:29" s="367" customFormat="1" x14ac:dyDescent="0.25">
      <c r="A252" s="384"/>
      <c r="B252" s="403"/>
      <c r="C252" s="403"/>
      <c r="D252" s="403"/>
      <c r="E252" s="403"/>
      <c r="F252" s="403"/>
      <c r="G252" s="393"/>
      <c r="H252" s="386"/>
      <c r="I252" s="393"/>
      <c r="J252" s="393"/>
      <c r="K252" s="387"/>
      <c r="L252" s="407"/>
      <c r="M252" s="387"/>
      <c r="N252" s="387"/>
      <c r="O252" s="387"/>
      <c r="P252" s="387"/>
      <c r="Q252" s="581"/>
      <c r="R252" s="582"/>
      <c r="S252" s="583">
        <v>0</v>
      </c>
      <c r="T252" s="415">
        <v>0</v>
      </c>
      <c r="U252" s="387"/>
      <c r="V252" s="386"/>
      <c r="W252" s="584">
        <f t="shared" si="15"/>
        <v>0</v>
      </c>
      <c r="X252" s="584">
        <f t="shared" si="15"/>
        <v>0</v>
      </c>
      <c r="Y252" s="393"/>
      <c r="Z252" s="366"/>
    </row>
    <row r="253" spans="1:29" s="367" customFormat="1" x14ac:dyDescent="0.25">
      <c r="A253" s="384"/>
      <c r="B253" s="403"/>
      <c r="C253" s="403"/>
      <c r="D253" s="403"/>
      <c r="E253" s="403"/>
      <c r="F253" s="403"/>
      <c r="G253" s="393"/>
      <c r="H253" s="386"/>
      <c r="I253" s="393"/>
      <c r="J253" s="393"/>
      <c r="K253" s="387"/>
      <c r="L253" s="407"/>
      <c r="M253" s="387"/>
      <c r="N253" s="387"/>
      <c r="O253" s="387"/>
      <c r="P253" s="387"/>
      <c r="Q253" s="581"/>
      <c r="R253" s="582"/>
      <c r="S253" s="585"/>
      <c r="T253" s="585"/>
      <c r="U253" s="387"/>
      <c r="V253" s="386"/>
      <c r="W253" s="586"/>
      <c r="X253" s="587"/>
      <c r="Y253" s="393"/>
      <c r="Z253" s="366"/>
    </row>
    <row r="254" spans="1:29" s="21" customFormat="1" x14ac:dyDescent="0.25">
      <c r="A254" s="394"/>
      <c r="B254" s="396"/>
      <c r="C254" s="396"/>
      <c r="D254" s="396"/>
      <c r="E254" s="396"/>
      <c r="F254" s="396"/>
      <c r="G254" s="382"/>
      <c r="H254" s="588" t="s">
        <v>476</v>
      </c>
      <c r="I254" s="382"/>
      <c r="J254" s="382"/>
      <c r="K254" s="379"/>
      <c r="L254" s="398"/>
      <c r="M254" s="379"/>
      <c r="N254" s="379"/>
      <c r="O254" s="379"/>
      <c r="P254" s="379"/>
      <c r="Q254" s="589"/>
      <c r="R254" s="432"/>
      <c r="S254" s="433"/>
      <c r="T254" s="433"/>
      <c r="U254" s="379"/>
      <c r="V254" s="590"/>
      <c r="W254" s="432"/>
      <c r="X254" s="591"/>
      <c r="Y254" s="382"/>
      <c r="Z254" s="383"/>
    </row>
    <row r="255" spans="1:29" s="367" customFormat="1" x14ac:dyDescent="0.25">
      <c r="A255" s="384"/>
      <c r="B255" s="403" t="str">
        <f>MID(A256,1,2)</f>
        <v/>
      </c>
      <c r="C255" s="403" t="str">
        <f>MID(A256,4,2)</f>
        <v/>
      </c>
      <c r="D255" s="403" t="str">
        <f>MID(A256,7,2)</f>
        <v/>
      </c>
      <c r="E255" s="403" t="str">
        <f>MID(A256,10,2)</f>
        <v/>
      </c>
      <c r="F255" s="403" t="str">
        <f>MID(A256,13,3)</f>
        <v/>
      </c>
      <c r="G255" s="393"/>
      <c r="H255" s="404" t="s">
        <v>477</v>
      </c>
      <c r="I255" s="393"/>
      <c r="J255" s="393"/>
      <c r="K255" s="387"/>
      <c r="L255" s="387"/>
      <c r="M255" s="387"/>
      <c r="N255" s="387"/>
      <c r="O255" s="387"/>
      <c r="P255" s="407"/>
      <c r="Q255" s="434"/>
      <c r="R255" s="435"/>
      <c r="S255" s="566">
        <f t="shared" ref="S255:W255" si="16">SUM(S256:S413)</f>
        <v>269</v>
      </c>
      <c r="T255" s="566">
        <f t="shared" si="16"/>
        <v>539008979</v>
      </c>
      <c r="U255" s="592">
        <f t="shared" si="16"/>
        <v>0</v>
      </c>
      <c r="V255" s="592">
        <f t="shared" si="16"/>
        <v>0</v>
      </c>
      <c r="W255" s="592">
        <f t="shared" si="16"/>
        <v>269</v>
      </c>
      <c r="X255" s="592">
        <f>SUM(X256:X413)</f>
        <v>539008979</v>
      </c>
      <c r="Y255" s="393"/>
      <c r="Z255" s="593">
        <v>3743000</v>
      </c>
      <c r="AA255" s="593">
        <v>528015979</v>
      </c>
      <c r="AB255" s="594">
        <f>AA255+Z255</f>
        <v>531758979</v>
      </c>
      <c r="AC255" s="594">
        <f>AB255-T255</f>
        <v>-7250000</v>
      </c>
    </row>
    <row r="256" spans="1:29" s="367" customFormat="1" x14ac:dyDescent="0.25">
      <c r="A256" s="1269"/>
      <c r="B256" s="595" t="s">
        <v>242</v>
      </c>
      <c r="C256" s="595" t="s">
        <v>254</v>
      </c>
      <c r="D256" s="595" t="s">
        <v>241</v>
      </c>
      <c r="E256" s="595" t="s">
        <v>241</v>
      </c>
      <c r="F256" s="595" t="s">
        <v>478</v>
      </c>
      <c r="G256" s="393"/>
      <c r="H256" s="102" t="s">
        <v>479</v>
      </c>
      <c r="I256" s="393"/>
      <c r="J256" s="393"/>
      <c r="K256" s="387"/>
      <c r="L256" s="407"/>
      <c r="M256" s="387">
        <v>2007</v>
      </c>
      <c r="N256" s="387" t="s">
        <v>313</v>
      </c>
      <c r="O256" s="387" t="s">
        <v>315</v>
      </c>
      <c r="P256" s="387" t="s">
        <v>200</v>
      </c>
      <c r="Q256" s="1345"/>
      <c r="R256" s="1348"/>
      <c r="S256" s="596">
        <v>2</v>
      </c>
      <c r="T256" s="415">
        <v>13523250</v>
      </c>
      <c r="U256" s="387"/>
      <c r="V256" s="1351"/>
      <c r="W256" s="1341">
        <f>S256-U256</f>
        <v>2</v>
      </c>
      <c r="X256" s="1341">
        <f>T256-V256</f>
        <v>13523250</v>
      </c>
      <c r="Y256" s="393"/>
      <c r="Z256" s="597"/>
      <c r="AA256" s="597"/>
    </row>
    <row r="257" spans="1:26" s="367" customFormat="1" x14ac:dyDescent="0.25">
      <c r="A257" s="1269"/>
      <c r="B257" s="595"/>
      <c r="C257" s="595"/>
      <c r="D257" s="595"/>
      <c r="E257" s="595"/>
      <c r="F257" s="595"/>
      <c r="G257" s="393"/>
      <c r="H257" s="598" t="s">
        <v>480</v>
      </c>
      <c r="I257" s="393"/>
      <c r="J257" s="393"/>
      <c r="K257" s="387"/>
      <c r="L257" s="407"/>
      <c r="M257" s="387">
        <v>2007</v>
      </c>
      <c r="N257" s="387" t="s">
        <v>313</v>
      </c>
      <c r="O257" s="387" t="s">
        <v>315</v>
      </c>
      <c r="P257" s="387" t="s">
        <v>200</v>
      </c>
      <c r="Q257" s="1346"/>
      <c r="R257" s="1349"/>
      <c r="S257" s="596"/>
      <c r="T257" s="415"/>
      <c r="U257" s="387"/>
      <c r="V257" s="1351"/>
      <c r="W257" s="1341"/>
      <c r="X257" s="1341"/>
      <c r="Y257" s="393"/>
      <c r="Z257" s="366"/>
    </row>
    <row r="258" spans="1:26" s="367" customFormat="1" x14ac:dyDescent="0.25">
      <c r="A258" s="1269"/>
      <c r="B258" s="595"/>
      <c r="C258" s="595"/>
      <c r="D258" s="595"/>
      <c r="E258" s="595"/>
      <c r="F258" s="595"/>
      <c r="G258" s="393"/>
      <c r="H258" s="598" t="s">
        <v>481</v>
      </c>
      <c r="I258" s="393"/>
      <c r="J258" s="393"/>
      <c r="K258" s="387"/>
      <c r="L258" s="407"/>
      <c r="M258" s="387">
        <v>2007</v>
      </c>
      <c r="N258" s="387" t="s">
        <v>313</v>
      </c>
      <c r="O258" s="387" t="s">
        <v>315</v>
      </c>
      <c r="P258" s="387" t="s">
        <v>200</v>
      </c>
      <c r="Q258" s="1346"/>
      <c r="R258" s="1349"/>
      <c r="S258" s="596"/>
      <c r="T258" s="415"/>
      <c r="U258" s="387"/>
      <c r="V258" s="1351"/>
      <c r="W258" s="1341"/>
      <c r="X258" s="1341"/>
      <c r="Y258" s="393"/>
      <c r="Z258" s="366"/>
    </row>
    <row r="259" spans="1:26" s="367" customFormat="1" x14ac:dyDescent="0.25">
      <c r="A259" s="1269"/>
      <c r="B259" s="595"/>
      <c r="C259" s="595"/>
      <c r="D259" s="595"/>
      <c r="E259" s="595"/>
      <c r="F259" s="595"/>
      <c r="G259" s="393"/>
      <c r="H259" s="598" t="s">
        <v>482</v>
      </c>
      <c r="I259" s="393"/>
      <c r="J259" s="393"/>
      <c r="K259" s="387"/>
      <c r="L259" s="407"/>
      <c r="M259" s="387">
        <v>2007</v>
      </c>
      <c r="N259" s="387" t="s">
        <v>313</v>
      </c>
      <c r="O259" s="387" t="s">
        <v>315</v>
      </c>
      <c r="P259" s="387" t="s">
        <v>200</v>
      </c>
      <c r="Q259" s="1346"/>
      <c r="R259" s="1349"/>
      <c r="S259" s="596"/>
      <c r="T259" s="415"/>
      <c r="U259" s="387"/>
      <c r="V259" s="1351"/>
      <c r="W259" s="1341"/>
      <c r="X259" s="1341"/>
      <c r="Y259" s="393"/>
      <c r="Z259" s="366"/>
    </row>
    <row r="260" spans="1:26" s="367" customFormat="1" x14ac:dyDescent="0.25">
      <c r="A260" s="1269"/>
      <c r="B260" s="595"/>
      <c r="C260" s="595"/>
      <c r="D260" s="595"/>
      <c r="E260" s="595"/>
      <c r="F260" s="595"/>
      <c r="G260" s="393"/>
      <c r="H260" s="598" t="s">
        <v>483</v>
      </c>
      <c r="I260" s="393"/>
      <c r="J260" s="393"/>
      <c r="K260" s="387"/>
      <c r="L260" s="407"/>
      <c r="M260" s="387">
        <v>2007</v>
      </c>
      <c r="N260" s="387" t="s">
        <v>313</v>
      </c>
      <c r="O260" s="387" t="s">
        <v>315</v>
      </c>
      <c r="P260" s="387" t="s">
        <v>200</v>
      </c>
      <c r="Q260" s="1346"/>
      <c r="R260" s="1349"/>
      <c r="S260" s="596"/>
      <c r="T260" s="415"/>
      <c r="U260" s="387"/>
      <c r="V260" s="1351"/>
      <c r="W260" s="1341"/>
      <c r="X260" s="1341"/>
      <c r="Y260" s="393"/>
      <c r="Z260" s="366"/>
    </row>
    <row r="261" spans="1:26" s="367" customFormat="1" x14ac:dyDescent="0.25">
      <c r="A261" s="1269"/>
      <c r="B261" s="595"/>
      <c r="C261" s="595"/>
      <c r="D261" s="595"/>
      <c r="E261" s="595"/>
      <c r="F261" s="595"/>
      <c r="G261" s="393"/>
      <c r="H261" s="598" t="s">
        <v>484</v>
      </c>
      <c r="I261" s="393"/>
      <c r="J261" s="393"/>
      <c r="K261" s="387"/>
      <c r="L261" s="407"/>
      <c r="M261" s="387">
        <v>2007</v>
      </c>
      <c r="N261" s="387" t="s">
        <v>313</v>
      </c>
      <c r="O261" s="387" t="s">
        <v>315</v>
      </c>
      <c r="P261" s="387" t="s">
        <v>200</v>
      </c>
      <c r="Q261" s="1346"/>
      <c r="R261" s="1349"/>
      <c r="S261" s="596"/>
      <c r="T261" s="415"/>
      <c r="U261" s="387"/>
      <c r="V261" s="1351"/>
      <c r="W261" s="1341"/>
      <c r="X261" s="1341"/>
      <c r="Y261" s="393"/>
      <c r="Z261" s="366"/>
    </row>
    <row r="262" spans="1:26" s="367" customFormat="1" x14ac:dyDescent="0.25">
      <c r="A262" s="1269"/>
      <c r="B262" s="595"/>
      <c r="C262" s="595"/>
      <c r="D262" s="595"/>
      <c r="E262" s="595"/>
      <c r="F262" s="595"/>
      <c r="G262" s="393"/>
      <c r="H262" s="598" t="s">
        <v>485</v>
      </c>
      <c r="I262" s="393"/>
      <c r="J262" s="393"/>
      <c r="K262" s="387"/>
      <c r="L262" s="407"/>
      <c r="M262" s="387">
        <v>2007</v>
      </c>
      <c r="N262" s="387" t="s">
        <v>313</v>
      </c>
      <c r="O262" s="387" t="s">
        <v>315</v>
      </c>
      <c r="P262" s="387" t="s">
        <v>200</v>
      </c>
      <c r="Q262" s="1347"/>
      <c r="R262" s="1350"/>
      <c r="S262" s="596"/>
      <c r="T262" s="415"/>
      <c r="U262" s="387"/>
      <c r="V262" s="1351"/>
      <c r="W262" s="1341"/>
      <c r="X262" s="1341"/>
      <c r="Y262" s="393"/>
      <c r="Z262" s="366"/>
    </row>
    <row r="263" spans="1:26" s="367" customFormat="1" x14ac:dyDescent="0.25">
      <c r="A263" s="1269"/>
      <c r="B263" s="595" t="s">
        <v>242</v>
      </c>
      <c r="C263" s="595" t="s">
        <v>254</v>
      </c>
      <c r="D263" s="595" t="s">
        <v>241</v>
      </c>
      <c r="E263" s="595" t="s">
        <v>241</v>
      </c>
      <c r="F263" s="595" t="s">
        <v>478</v>
      </c>
      <c r="G263" s="393"/>
      <c r="H263" s="102" t="s">
        <v>486</v>
      </c>
      <c r="I263" s="393"/>
      <c r="J263" s="393"/>
      <c r="K263" s="387"/>
      <c r="L263" s="407"/>
      <c r="M263" s="387">
        <v>2007</v>
      </c>
      <c r="N263" s="387" t="s">
        <v>313</v>
      </c>
      <c r="O263" s="387" t="s">
        <v>315</v>
      </c>
      <c r="P263" s="387" t="s">
        <v>200</v>
      </c>
      <c r="Q263" s="1345"/>
      <c r="R263" s="1348"/>
      <c r="S263" s="596">
        <v>1</v>
      </c>
      <c r="T263" s="415">
        <v>8694075</v>
      </c>
      <c r="U263" s="387"/>
      <c r="V263" s="1351"/>
      <c r="W263" s="1341">
        <f>S263-U263</f>
        <v>1</v>
      </c>
      <c r="X263" s="1341">
        <f>T263-V263</f>
        <v>8694075</v>
      </c>
      <c r="Y263" s="393"/>
      <c r="Z263" s="366"/>
    </row>
    <row r="264" spans="1:26" s="367" customFormat="1" x14ac:dyDescent="0.25">
      <c r="A264" s="1269"/>
      <c r="B264" s="595"/>
      <c r="C264" s="595"/>
      <c r="D264" s="595"/>
      <c r="E264" s="595"/>
      <c r="F264" s="595"/>
      <c r="G264" s="393"/>
      <c r="H264" s="598" t="s">
        <v>487</v>
      </c>
      <c r="I264" s="393"/>
      <c r="J264" s="393"/>
      <c r="K264" s="387"/>
      <c r="L264" s="407"/>
      <c r="M264" s="387">
        <v>2007</v>
      </c>
      <c r="N264" s="387" t="s">
        <v>313</v>
      </c>
      <c r="O264" s="387" t="s">
        <v>315</v>
      </c>
      <c r="P264" s="387" t="s">
        <v>200</v>
      </c>
      <c r="Q264" s="1346"/>
      <c r="R264" s="1349"/>
      <c r="S264" s="596"/>
      <c r="T264" s="415"/>
      <c r="U264" s="387"/>
      <c r="V264" s="1351"/>
      <c r="W264" s="1341"/>
      <c r="X264" s="1341"/>
      <c r="Y264" s="393"/>
      <c r="Z264" s="366"/>
    </row>
    <row r="265" spans="1:26" s="367" customFormat="1" x14ac:dyDescent="0.25">
      <c r="A265" s="1269"/>
      <c r="B265" s="595"/>
      <c r="C265" s="595"/>
      <c r="D265" s="595"/>
      <c r="E265" s="595"/>
      <c r="F265" s="595"/>
      <c r="G265" s="393"/>
      <c r="H265" s="598" t="s">
        <v>488</v>
      </c>
      <c r="I265" s="393"/>
      <c r="J265" s="393"/>
      <c r="K265" s="387"/>
      <c r="L265" s="407"/>
      <c r="M265" s="387">
        <v>2007</v>
      </c>
      <c r="N265" s="387" t="s">
        <v>313</v>
      </c>
      <c r="O265" s="387" t="s">
        <v>315</v>
      </c>
      <c r="P265" s="387" t="s">
        <v>200</v>
      </c>
      <c r="Q265" s="1346"/>
      <c r="R265" s="1349"/>
      <c r="S265" s="596"/>
      <c r="T265" s="415"/>
      <c r="U265" s="387"/>
      <c r="V265" s="1351"/>
      <c r="W265" s="1341"/>
      <c r="X265" s="1341"/>
      <c r="Y265" s="393"/>
      <c r="Z265" s="366"/>
    </row>
    <row r="266" spans="1:26" s="367" customFormat="1" x14ac:dyDescent="0.25">
      <c r="A266" s="1269"/>
      <c r="B266" s="595"/>
      <c r="C266" s="595"/>
      <c r="D266" s="595"/>
      <c r="E266" s="595"/>
      <c r="F266" s="595"/>
      <c r="G266" s="393"/>
      <c r="H266" s="598" t="s">
        <v>489</v>
      </c>
      <c r="I266" s="393"/>
      <c r="J266" s="393"/>
      <c r="K266" s="387"/>
      <c r="L266" s="407"/>
      <c r="M266" s="387">
        <v>2007</v>
      </c>
      <c r="N266" s="387" t="s">
        <v>313</v>
      </c>
      <c r="O266" s="387" t="s">
        <v>315</v>
      </c>
      <c r="P266" s="387" t="s">
        <v>200</v>
      </c>
      <c r="Q266" s="1346"/>
      <c r="R266" s="1349"/>
      <c r="S266" s="596"/>
      <c r="T266" s="415"/>
      <c r="U266" s="387"/>
      <c r="V266" s="1351"/>
      <c r="W266" s="1341"/>
      <c r="X266" s="1341"/>
      <c r="Y266" s="393"/>
      <c r="Z266" s="366"/>
    </row>
    <row r="267" spans="1:26" s="367" customFormat="1" x14ac:dyDescent="0.25">
      <c r="A267" s="1269"/>
      <c r="B267" s="595"/>
      <c r="C267" s="595"/>
      <c r="D267" s="595"/>
      <c r="E267" s="595"/>
      <c r="F267" s="595"/>
      <c r="G267" s="393"/>
      <c r="H267" s="598" t="s">
        <v>490</v>
      </c>
      <c r="I267" s="393"/>
      <c r="J267" s="393"/>
      <c r="K267" s="387"/>
      <c r="L267" s="407"/>
      <c r="M267" s="387">
        <v>2007</v>
      </c>
      <c r="N267" s="387" t="s">
        <v>313</v>
      </c>
      <c r="O267" s="387" t="s">
        <v>315</v>
      </c>
      <c r="P267" s="387" t="s">
        <v>200</v>
      </c>
      <c r="Q267" s="1346"/>
      <c r="R267" s="1349"/>
      <c r="S267" s="596"/>
      <c r="T267" s="415"/>
      <c r="U267" s="387"/>
      <c r="V267" s="1351"/>
      <c r="W267" s="1341"/>
      <c r="X267" s="1341"/>
      <c r="Y267" s="393"/>
      <c r="Z267" s="366"/>
    </row>
    <row r="268" spans="1:26" s="367" customFormat="1" x14ac:dyDescent="0.25">
      <c r="A268" s="1269"/>
      <c r="B268" s="595"/>
      <c r="C268" s="595"/>
      <c r="D268" s="595"/>
      <c r="E268" s="595"/>
      <c r="F268" s="595"/>
      <c r="G268" s="393"/>
      <c r="H268" s="598" t="s">
        <v>491</v>
      </c>
      <c r="I268" s="393"/>
      <c r="J268" s="393"/>
      <c r="K268" s="387"/>
      <c r="L268" s="407"/>
      <c r="M268" s="387">
        <v>2007</v>
      </c>
      <c r="N268" s="387" t="s">
        <v>313</v>
      </c>
      <c r="O268" s="387" t="s">
        <v>315</v>
      </c>
      <c r="P268" s="387" t="s">
        <v>200</v>
      </c>
      <c r="Q268" s="1346"/>
      <c r="R268" s="1349"/>
      <c r="S268" s="596"/>
      <c r="T268" s="415"/>
      <c r="U268" s="387"/>
      <c r="V268" s="1351"/>
      <c r="W268" s="1341"/>
      <c r="X268" s="1341"/>
      <c r="Y268" s="393"/>
      <c r="Z268" s="366"/>
    </row>
    <row r="269" spans="1:26" s="367" customFormat="1" x14ac:dyDescent="0.25">
      <c r="A269" s="1269"/>
      <c r="B269" s="595"/>
      <c r="C269" s="595"/>
      <c r="D269" s="595"/>
      <c r="E269" s="595"/>
      <c r="F269" s="595"/>
      <c r="G269" s="393"/>
      <c r="H269" s="598" t="s">
        <v>492</v>
      </c>
      <c r="I269" s="393"/>
      <c r="J269" s="393"/>
      <c r="K269" s="387"/>
      <c r="L269" s="407"/>
      <c r="M269" s="387">
        <v>2007</v>
      </c>
      <c r="N269" s="387" t="s">
        <v>313</v>
      </c>
      <c r="O269" s="387" t="s">
        <v>315</v>
      </c>
      <c r="P269" s="387" t="s">
        <v>200</v>
      </c>
      <c r="Q269" s="1346"/>
      <c r="R269" s="1349"/>
      <c r="S269" s="596"/>
      <c r="T269" s="415"/>
      <c r="U269" s="387"/>
      <c r="V269" s="1351"/>
      <c r="W269" s="1341"/>
      <c r="X269" s="1341"/>
      <c r="Y269" s="393"/>
      <c r="Z269" s="366"/>
    </row>
    <row r="270" spans="1:26" s="367" customFormat="1" x14ac:dyDescent="0.25">
      <c r="A270" s="1269"/>
      <c r="B270" s="595"/>
      <c r="C270" s="595"/>
      <c r="D270" s="595"/>
      <c r="E270" s="595"/>
      <c r="F270" s="595"/>
      <c r="G270" s="393"/>
      <c r="H270" s="598" t="s">
        <v>493</v>
      </c>
      <c r="I270" s="393"/>
      <c r="J270" s="393"/>
      <c r="K270" s="387"/>
      <c r="L270" s="407"/>
      <c r="M270" s="387">
        <v>2007</v>
      </c>
      <c r="N270" s="387" t="s">
        <v>313</v>
      </c>
      <c r="O270" s="387" t="s">
        <v>315</v>
      </c>
      <c r="P270" s="387" t="s">
        <v>200</v>
      </c>
      <c r="Q270" s="1346"/>
      <c r="R270" s="1349"/>
      <c r="S270" s="596"/>
      <c r="T270" s="415"/>
      <c r="U270" s="387"/>
      <c r="V270" s="1351"/>
      <c r="W270" s="1341"/>
      <c r="X270" s="1341"/>
      <c r="Y270" s="393"/>
      <c r="Z270" s="366"/>
    </row>
    <row r="271" spans="1:26" s="367" customFormat="1" x14ac:dyDescent="0.25">
      <c r="A271" s="1269"/>
      <c r="B271" s="595"/>
      <c r="C271" s="595"/>
      <c r="D271" s="595"/>
      <c r="E271" s="595"/>
      <c r="F271" s="595"/>
      <c r="G271" s="393"/>
      <c r="H271" s="598" t="s">
        <v>494</v>
      </c>
      <c r="I271" s="393"/>
      <c r="J271" s="393"/>
      <c r="K271" s="387"/>
      <c r="L271" s="407"/>
      <c r="M271" s="387">
        <v>2007</v>
      </c>
      <c r="N271" s="387" t="s">
        <v>313</v>
      </c>
      <c r="O271" s="387" t="s">
        <v>315</v>
      </c>
      <c r="P271" s="387" t="s">
        <v>200</v>
      </c>
      <c r="Q271" s="1346"/>
      <c r="R271" s="1349"/>
      <c r="S271" s="596"/>
      <c r="T271" s="415"/>
      <c r="U271" s="387"/>
      <c r="V271" s="1351"/>
      <c r="W271" s="1341"/>
      <c r="X271" s="1341"/>
      <c r="Y271" s="393"/>
      <c r="Z271" s="366"/>
    </row>
    <row r="272" spans="1:26" s="367" customFormat="1" x14ac:dyDescent="0.25">
      <c r="A272" s="1269"/>
      <c r="B272" s="595"/>
      <c r="C272" s="595"/>
      <c r="D272" s="595"/>
      <c r="E272" s="595"/>
      <c r="F272" s="595"/>
      <c r="G272" s="393"/>
      <c r="H272" s="598" t="s">
        <v>495</v>
      </c>
      <c r="I272" s="393"/>
      <c r="J272" s="393"/>
      <c r="K272" s="387"/>
      <c r="L272" s="407"/>
      <c r="M272" s="387">
        <v>2007</v>
      </c>
      <c r="N272" s="387" t="s">
        <v>313</v>
      </c>
      <c r="O272" s="387" t="s">
        <v>315</v>
      </c>
      <c r="P272" s="387" t="s">
        <v>200</v>
      </c>
      <c r="Q272" s="1346"/>
      <c r="R272" s="1349"/>
      <c r="S272" s="596"/>
      <c r="T272" s="415"/>
      <c r="U272" s="387"/>
      <c r="V272" s="1351"/>
      <c r="W272" s="1341"/>
      <c r="X272" s="1341"/>
      <c r="Y272" s="393"/>
      <c r="Z272" s="366"/>
    </row>
    <row r="273" spans="1:26" s="367" customFormat="1" x14ac:dyDescent="0.25">
      <c r="A273" s="1269"/>
      <c r="B273" s="595"/>
      <c r="C273" s="595"/>
      <c r="D273" s="595"/>
      <c r="E273" s="595"/>
      <c r="F273" s="595"/>
      <c r="G273" s="393"/>
      <c r="H273" s="598" t="s">
        <v>496</v>
      </c>
      <c r="I273" s="393"/>
      <c r="J273" s="393"/>
      <c r="K273" s="387"/>
      <c r="L273" s="407"/>
      <c r="M273" s="387">
        <v>2007</v>
      </c>
      <c r="N273" s="387" t="s">
        <v>313</v>
      </c>
      <c r="O273" s="387" t="s">
        <v>315</v>
      </c>
      <c r="P273" s="387" t="s">
        <v>200</v>
      </c>
      <c r="Q273" s="1346"/>
      <c r="R273" s="1349"/>
      <c r="S273" s="596"/>
      <c r="T273" s="415"/>
      <c r="U273" s="387"/>
      <c r="V273" s="1351"/>
      <c r="W273" s="1341"/>
      <c r="X273" s="1341"/>
      <c r="Y273" s="393"/>
      <c r="Z273" s="366"/>
    </row>
    <row r="274" spans="1:26" s="367" customFormat="1" x14ac:dyDescent="0.25">
      <c r="A274" s="1269"/>
      <c r="B274" s="595"/>
      <c r="C274" s="595"/>
      <c r="D274" s="595"/>
      <c r="E274" s="595"/>
      <c r="F274" s="595"/>
      <c r="G274" s="393"/>
      <c r="H274" s="598" t="s">
        <v>497</v>
      </c>
      <c r="I274" s="393"/>
      <c r="J274" s="393"/>
      <c r="K274" s="387"/>
      <c r="L274" s="407"/>
      <c r="M274" s="387">
        <v>2007</v>
      </c>
      <c r="N274" s="387" t="s">
        <v>313</v>
      </c>
      <c r="O274" s="387" t="s">
        <v>315</v>
      </c>
      <c r="P274" s="387" t="s">
        <v>200</v>
      </c>
      <c r="Q274" s="1346"/>
      <c r="R274" s="1349"/>
      <c r="S274" s="596"/>
      <c r="T274" s="415"/>
      <c r="U274" s="387"/>
      <c r="V274" s="1351"/>
      <c r="W274" s="1341"/>
      <c r="X274" s="1341"/>
      <c r="Y274" s="393"/>
      <c r="Z274" s="366"/>
    </row>
    <row r="275" spans="1:26" s="367" customFormat="1" x14ac:dyDescent="0.25">
      <c r="A275" s="1269"/>
      <c r="B275" s="595"/>
      <c r="C275" s="595"/>
      <c r="D275" s="595"/>
      <c r="E275" s="595"/>
      <c r="F275" s="595"/>
      <c r="G275" s="393"/>
      <c r="H275" s="598" t="s">
        <v>498</v>
      </c>
      <c r="I275" s="393"/>
      <c r="J275" s="393"/>
      <c r="K275" s="387"/>
      <c r="L275" s="407"/>
      <c r="M275" s="387">
        <v>2007</v>
      </c>
      <c r="N275" s="387" t="s">
        <v>313</v>
      </c>
      <c r="O275" s="387" t="s">
        <v>315</v>
      </c>
      <c r="P275" s="387" t="s">
        <v>200</v>
      </c>
      <c r="Q275" s="1347"/>
      <c r="R275" s="1350"/>
      <c r="S275" s="596"/>
      <c r="T275" s="415"/>
      <c r="U275" s="387"/>
      <c r="V275" s="1351"/>
      <c r="W275" s="1341"/>
      <c r="X275" s="1341"/>
      <c r="Y275" s="393"/>
      <c r="Z275" s="366"/>
    </row>
    <row r="276" spans="1:26" s="367" customFormat="1" x14ac:dyDescent="0.25">
      <c r="A276" s="384"/>
      <c r="B276" s="403" t="s">
        <v>242</v>
      </c>
      <c r="C276" s="403" t="s">
        <v>256</v>
      </c>
      <c r="D276" s="403" t="s">
        <v>241</v>
      </c>
      <c r="E276" s="403" t="s">
        <v>499</v>
      </c>
      <c r="F276" s="403" t="s">
        <v>500</v>
      </c>
      <c r="G276" s="393"/>
      <c r="H276" s="102" t="s">
        <v>49</v>
      </c>
      <c r="I276" s="393"/>
      <c r="J276" s="393"/>
      <c r="K276" s="387"/>
      <c r="L276" s="407"/>
      <c r="M276" s="387">
        <v>2007</v>
      </c>
      <c r="N276" s="387" t="s">
        <v>313</v>
      </c>
      <c r="O276" s="387" t="s">
        <v>315</v>
      </c>
      <c r="P276" s="387" t="s">
        <v>200</v>
      </c>
      <c r="Q276" s="599"/>
      <c r="R276" s="600"/>
      <c r="S276" s="596">
        <v>1</v>
      </c>
      <c r="T276" s="415">
        <v>8887125</v>
      </c>
      <c r="U276" s="387"/>
      <c r="V276" s="601"/>
      <c r="W276" s="586">
        <f>S276-U276</f>
        <v>1</v>
      </c>
      <c r="X276" s="586">
        <f>T276-V276</f>
        <v>8887125</v>
      </c>
      <c r="Y276" s="393"/>
      <c r="Z276" s="366"/>
    </row>
    <row r="277" spans="1:26" s="367" customFormat="1" x14ac:dyDescent="0.25">
      <c r="A277" s="384"/>
      <c r="B277" s="403" t="s">
        <v>242</v>
      </c>
      <c r="C277" s="403" t="s">
        <v>254</v>
      </c>
      <c r="D277" s="403" t="s">
        <v>241</v>
      </c>
      <c r="E277" s="403" t="s">
        <v>241</v>
      </c>
      <c r="F277" s="403" t="s">
        <v>501</v>
      </c>
      <c r="G277" s="393"/>
      <c r="H277" s="102" t="s">
        <v>60</v>
      </c>
      <c r="I277" s="393"/>
      <c r="J277" s="393"/>
      <c r="K277" s="387"/>
      <c r="L277" s="407"/>
      <c r="M277" s="387">
        <v>2007</v>
      </c>
      <c r="N277" s="387" t="s">
        <v>313</v>
      </c>
      <c r="O277" s="387" t="s">
        <v>315</v>
      </c>
      <c r="P277" s="387" t="s">
        <v>200</v>
      </c>
      <c r="Q277" s="599"/>
      <c r="R277" s="600"/>
      <c r="S277" s="596">
        <v>2</v>
      </c>
      <c r="T277" s="415">
        <v>618150</v>
      </c>
      <c r="U277" s="387"/>
      <c r="V277" s="601"/>
      <c r="W277" s="586">
        <f t="shared" ref="W277:X340" si="17">S277-U277</f>
        <v>2</v>
      </c>
      <c r="X277" s="586">
        <f t="shared" si="17"/>
        <v>618150</v>
      </c>
      <c r="Y277" s="393"/>
      <c r="Z277" s="366"/>
    </row>
    <row r="278" spans="1:26" s="367" customFormat="1" x14ac:dyDescent="0.25">
      <c r="A278" s="384"/>
      <c r="B278" s="403" t="s">
        <v>242</v>
      </c>
      <c r="C278" s="403" t="s">
        <v>254</v>
      </c>
      <c r="D278" s="403" t="s">
        <v>241</v>
      </c>
      <c r="E278" s="403" t="s">
        <v>241</v>
      </c>
      <c r="F278" s="403" t="s">
        <v>478</v>
      </c>
      <c r="G278" s="393"/>
      <c r="H278" s="102" t="s">
        <v>52</v>
      </c>
      <c r="I278" s="393"/>
      <c r="J278" s="393"/>
      <c r="K278" s="387"/>
      <c r="L278" s="407"/>
      <c r="M278" s="387">
        <v>2007</v>
      </c>
      <c r="N278" s="387" t="s">
        <v>313</v>
      </c>
      <c r="O278" s="387" t="s">
        <v>315</v>
      </c>
      <c r="P278" s="387" t="s">
        <v>200</v>
      </c>
      <c r="Q278" s="599"/>
      <c r="R278" s="600"/>
      <c r="S278" s="596">
        <v>1</v>
      </c>
      <c r="T278" s="415">
        <v>1884375</v>
      </c>
      <c r="U278" s="387"/>
      <c r="V278" s="601"/>
      <c r="W278" s="586">
        <f t="shared" si="17"/>
        <v>1</v>
      </c>
      <c r="X278" s="586">
        <f t="shared" si="17"/>
        <v>1884375</v>
      </c>
      <c r="Y278" s="393"/>
      <c r="Z278" s="366"/>
    </row>
    <row r="279" spans="1:26" s="367" customFormat="1" x14ac:dyDescent="0.25">
      <c r="A279" s="384"/>
      <c r="B279" s="403" t="s">
        <v>242</v>
      </c>
      <c r="C279" s="403" t="s">
        <v>254</v>
      </c>
      <c r="D279" s="403" t="s">
        <v>241</v>
      </c>
      <c r="E279" s="403" t="s">
        <v>254</v>
      </c>
      <c r="F279" s="403" t="s">
        <v>502</v>
      </c>
      <c r="G279" s="393"/>
      <c r="H279" s="102" t="s">
        <v>57</v>
      </c>
      <c r="I279" s="393"/>
      <c r="J279" s="393"/>
      <c r="K279" s="387"/>
      <c r="L279" s="407"/>
      <c r="M279" s="387">
        <v>2007</v>
      </c>
      <c r="N279" s="387" t="s">
        <v>313</v>
      </c>
      <c r="O279" s="387" t="s">
        <v>315</v>
      </c>
      <c r="P279" s="387" t="s">
        <v>200</v>
      </c>
      <c r="Q279" s="599"/>
      <c r="R279" s="600"/>
      <c r="S279" s="596">
        <v>1</v>
      </c>
      <c r="T279" s="415">
        <v>11000000</v>
      </c>
      <c r="U279" s="387"/>
      <c r="V279" s="601"/>
      <c r="W279" s="586">
        <f t="shared" si="17"/>
        <v>1</v>
      </c>
      <c r="X279" s="586">
        <f t="shared" si="17"/>
        <v>11000000</v>
      </c>
      <c r="Y279" s="393"/>
      <c r="Z279" s="366"/>
    </row>
    <row r="280" spans="1:26" s="367" customFormat="1" x14ac:dyDescent="0.25">
      <c r="A280" s="384"/>
      <c r="B280" s="403" t="s">
        <v>242</v>
      </c>
      <c r="C280" s="403" t="s">
        <v>254</v>
      </c>
      <c r="D280" s="403" t="s">
        <v>241</v>
      </c>
      <c r="E280" s="403" t="s">
        <v>254</v>
      </c>
      <c r="F280" s="403" t="s">
        <v>502</v>
      </c>
      <c r="G280" s="393"/>
      <c r="H280" s="102" t="s">
        <v>503</v>
      </c>
      <c r="I280" s="393"/>
      <c r="J280" s="393"/>
      <c r="K280" s="387"/>
      <c r="L280" s="407"/>
      <c r="M280" s="387">
        <v>2007</v>
      </c>
      <c r="N280" s="387" t="s">
        <v>313</v>
      </c>
      <c r="O280" s="387" t="s">
        <v>315</v>
      </c>
      <c r="P280" s="387" t="s">
        <v>200</v>
      </c>
      <c r="Q280" s="599"/>
      <c r="R280" s="600"/>
      <c r="S280" s="596">
        <v>1</v>
      </c>
      <c r="T280" s="415">
        <v>9625000</v>
      </c>
      <c r="U280" s="387"/>
      <c r="V280" s="601"/>
      <c r="W280" s="586">
        <f t="shared" si="17"/>
        <v>1</v>
      </c>
      <c r="X280" s="586">
        <f t="shared" si="17"/>
        <v>9625000</v>
      </c>
      <c r="Y280" s="393"/>
      <c r="Z280" s="366"/>
    </row>
    <row r="281" spans="1:26" s="367" customFormat="1" x14ac:dyDescent="0.25">
      <c r="A281" s="384"/>
      <c r="B281" s="403" t="s">
        <v>242</v>
      </c>
      <c r="C281" s="403" t="s">
        <v>254</v>
      </c>
      <c r="D281" s="403" t="s">
        <v>241</v>
      </c>
      <c r="E281" s="403" t="s">
        <v>241</v>
      </c>
      <c r="F281" s="403" t="s">
        <v>504</v>
      </c>
      <c r="G281" s="393"/>
      <c r="H281" s="102" t="s">
        <v>54</v>
      </c>
      <c r="I281" s="393"/>
      <c r="J281" s="393"/>
      <c r="K281" s="387"/>
      <c r="L281" s="407"/>
      <c r="M281" s="387">
        <v>2007</v>
      </c>
      <c r="N281" s="387" t="s">
        <v>313</v>
      </c>
      <c r="O281" s="387" t="s">
        <v>315</v>
      </c>
      <c r="P281" s="387" t="s">
        <v>200</v>
      </c>
      <c r="Q281" s="599"/>
      <c r="R281" s="600"/>
      <c r="S281" s="596">
        <v>1</v>
      </c>
      <c r="T281" s="415">
        <v>1650000</v>
      </c>
      <c r="U281" s="387"/>
      <c r="V281" s="601"/>
      <c r="W281" s="586">
        <f t="shared" si="17"/>
        <v>1</v>
      </c>
      <c r="X281" s="586">
        <f t="shared" si="17"/>
        <v>1650000</v>
      </c>
      <c r="Y281" s="393"/>
      <c r="Z281" s="366"/>
    </row>
    <row r="282" spans="1:26" s="367" customFormat="1" x14ac:dyDescent="0.25">
      <c r="A282" s="384"/>
      <c r="B282" s="403" t="s">
        <v>242</v>
      </c>
      <c r="C282" s="403" t="s">
        <v>254</v>
      </c>
      <c r="D282" s="403" t="s">
        <v>241</v>
      </c>
      <c r="E282" s="403" t="s">
        <v>505</v>
      </c>
      <c r="F282" s="403" t="s">
        <v>506</v>
      </c>
      <c r="G282" s="393"/>
      <c r="H282" s="102" t="s">
        <v>507</v>
      </c>
      <c r="I282" s="393"/>
      <c r="J282" s="393"/>
      <c r="K282" s="387"/>
      <c r="L282" s="407"/>
      <c r="M282" s="387">
        <v>2007</v>
      </c>
      <c r="N282" s="387" t="s">
        <v>313</v>
      </c>
      <c r="O282" s="387" t="s">
        <v>315</v>
      </c>
      <c r="P282" s="387" t="s">
        <v>200</v>
      </c>
      <c r="Q282" s="599"/>
      <c r="R282" s="600"/>
      <c r="S282" s="596">
        <v>1</v>
      </c>
      <c r="T282" s="415">
        <v>1650000</v>
      </c>
      <c r="U282" s="387"/>
      <c r="V282" s="601"/>
      <c r="W282" s="586">
        <f t="shared" si="17"/>
        <v>1</v>
      </c>
      <c r="X282" s="586">
        <f t="shared" si="17"/>
        <v>1650000</v>
      </c>
      <c r="Y282" s="393"/>
      <c r="Z282" s="366"/>
    </row>
    <row r="283" spans="1:26" s="367" customFormat="1" x14ac:dyDescent="0.25">
      <c r="A283" s="384"/>
      <c r="B283" s="403" t="s">
        <v>242</v>
      </c>
      <c r="C283" s="403" t="s">
        <v>254</v>
      </c>
      <c r="D283" s="403" t="s">
        <v>241</v>
      </c>
      <c r="E283" s="403" t="s">
        <v>241</v>
      </c>
      <c r="F283" s="403" t="s">
        <v>508</v>
      </c>
      <c r="G283" s="393"/>
      <c r="H283" s="102" t="s">
        <v>509</v>
      </c>
      <c r="I283" s="393"/>
      <c r="J283" s="393"/>
      <c r="K283" s="387"/>
      <c r="L283" s="407"/>
      <c r="M283" s="387">
        <v>2007</v>
      </c>
      <c r="N283" s="387" t="s">
        <v>313</v>
      </c>
      <c r="O283" s="387" t="s">
        <v>315</v>
      </c>
      <c r="P283" s="387" t="s">
        <v>200</v>
      </c>
      <c r="Q283" s="599"/>
      <c r="R283" s="600"/>
      <c r="S283" s="596">
        <v>1</v>
      </c>
      <c r="T283" s="415">
        <v>250000</v>
      </c>
      <c r="U283" s="387"/>
      <c r="V283" s="601"/>
      <c r="W283" s="586">
        <f t="shared" si="17"/>
        <v>1</v>
      </c>
      <c r="X283" s="586">
        <f t="shared" si="17"/>
        <v>250000</v>
      </c>
      <c r="Y283" s="393"/>
      <c r="Z283" s="366"/>
    </row>
    <row r="284" spans="1:26" s="367" customFormat="1" x14ac:dyDescent="0.25">
      <c r="A284" s="384"/>
      <c r="B284" s="403" t="s">
        <v>242</v>
      </c>
      <c r="C284" s="403" t="s">
        <v>254</v>
      </c>
      <c r="D284" s="403" t="s">
        <v>241</v>
      </c>
      <c r="E284" s="403" t="s">
        <v>241</v>
      </c>
      <c r="F284" s="403" t="s">
        <v>510</v>
      </c>
      <c r="G284" s="393"/>
      <c r="H284" s="102" t="s">
        <v>511</v>
      </c>
      <c r="I284" s="393"/>
      <c r="J284" s="393"/>
      <c r="K284" s="387"/>
      <c r="L284" s="407"/>
      <c r="M284" s="387">
        <v>2007</v>
      </c>
      <c r="N284" s="387" t="s">
        <v>313</v>
      </c>
      <c r="O284" s="387" t="s">
        <v>315</v>
      </c>
      <c r="P284" s="387" t="s">
        <v>200</v>
      </c>
      <c r="Q284" s="599"/>
      <c r="R284" s="600"/>
      <c r="S284" s="596">
        <v>1</v>
      </c>
      <c r="T284" s="415">
        <v>120000</v>
      </c>
      <c r="U284" s="387"/>
      <c r="V284" s="601"/>
      <c r="W284" s="586">
        <f t="shared" si="17"/>
        <v>1</v>
      </c>
      <c r="X284" s="586">
        <f t="shared" si="17"/>
        <v>120000</v>
      </c>
      <c r="Y284" s="393"/>
      <c r="Z284" s="366"/>
    </row>
    <row r="285" spans="1:26" s="367" customFormat="1" x14ac:dyDescent="0.25">
      <c r="A285" s="384"/>
      <c r="B285" s="403" t="s">
        <v>242</v>
      </c>
      <c r="C285" s="403" t="s">
        <v>254</v>
      </c>
      <c r="D285" s="403" t="s">
        <v>241</v>
      </c>
      <c r="E285" s="403" t="s">
        <v>246</v>
      </c>
      <c r="F285" s="403" t="s">
        <v>512</v>
      </c>
      <c r="G285" s="393"/>
      <c r="H285" s="102" t="s">
        <v>513</v>
      </c>
      <c r="I285" s="393"/>
      <c r="J285" s="393"/>
      <c r="K285" s="387"/>
      <c r="L285" s="407"/>
      <c r="M285" s="387">
        <v>2007</v>
      </c>
      <c r="N285" s="387" t="s">
        <v>313</v>
      </c>
      <c r="O285" s="387" t="s">
        <v>315</v>
      </c>
      <c r="P285" s="387" t="s">
        <v>200</v>
      </c>
      <c r="Q285" s="599"/>
      <c r="R285" s="600"/>
      <c r="S285" s="596">
        <v>1</v>
      </c>
      <c r="T285" s="415">
        <v>65000</v>
      </c>
      <c r="U285" s="387"/>
      <c r="V285" s="601"/>
      <c r="W285" s="586">
        <f t="shared" si="17"/>
        <v>1</v>
      </c>
      <c r="X285" s="586">
        <f t="shared" si="17"/>
        <v>65000</v>
      </c>
      <c r="Y285" s="393"/>
      <c r="Z285" s="366"/>
    </row>
    <row r="286" spans="1:26" s="367" customFormat="1" x14ac:dyDescent="0.25">
      <c r="A286" s="384"/>
      <c r="B286" s="403" t="s">
        <v>242</v>
      </c>
      <c r="C286" s="403" t="s">
        <v>254</v>
      </c>
      <c r="D286" s="403" t="s">
        <v>241</v>
      </c>
      <c r="E286" s="403" t="s">
        <v>241</v>
      </c>
      <c r="F286" s="403" t="s">
        <v>478</v>
      </c>
      <c r="G286" s="393"/>
      <c r="H286" s="102" t="s">
        <v>514</v>
      </c>
      <c r="I286" s="393"/>
      <c r="J286" s="393"/>
      <c r="K286" s="387"/>
      <c r="L286" s="407"/>
      <c r="M286" s="387">
        <v>2007</v>
      </c>
      <c r="N286" s="387" t="s">
        <v>313</v>
      </c>
      <c r="O286" s="387" t="s">
        <v>315</v>
      </c>
      <c r="P286" s="387" t="s">
        <v>200</v>
      </c>
      <c r="Q286" s="599"/>
      <c r="R286" s="600"/>
      <c r="S286" s="596">
        <v>1</v>
      </c>
      <c r="T286" s="415">
        <v>9325000</v>
      </c>
      <c r="U286" s="387"/>
      <c r="V286" s="601"/>
      <c r="W286" s="586">
        <f t="shared" si="17"/>
        <v>1</v>
      </c>
      <c r="X286" s="586">
        <f t="shared" si="17"/>
        <v>9325000</v>
      </c>
      <c r="Y286" s="393"/>
      <c r="Z286" s="366"/>
    </row>
    <row r="287" spans="1:26" s="367" customFormat="1" x14ac:dyDescent="0.25">
      <c r="A287" s="384"/>
      <c r="B287" s="403" t="s">
        <v>242</v>
      </c>
      <c r="C287" s="403" t="s">
        <v>254</v>
      </c>
      <c r="D287" s="403" t="s">
        <v>241</v>
      </c>
      <c r="E287" s="403" t="s">
        <v>241</v>
      </c>
      <c r="F287" s="403" t="s">
        <v>506</v>
      </c>
      <c r="G287" s="393"/>
      <c r="H287" s="102" t="s">
        <v>515</v>
      </c>
      <c r="I287" s="393"/>
      <c r="J287" s="393"/>
      <c r="K287" s="387"/>
      <c r="L287" s="407"/>
      <c r="M287" s="387">
        <v>2007</v>
      </c>
      <c r="N287" s="387" t="s">
        <v>313</v>
      </c>
      <c r="O287" s="387" t="s">
        <v>315</v>
      </c>
      <c r="P287" s="387" t="s">
        <v>200</v>
      </c>
      <c r="Q287" s="599"/>
      <c r="R287" s="600"/>
      <c r="S287" s="596">
        <v>4</v>
      </c>
      <c r="T287" s="415">
        <v>4000000</v>
      </c>
      <c r="U287" s="387"/>
      <c r="V287" s="601"/>
      <c r="W287" s="586">
        <f t="shared" si="17"/>
        <v>4</v>
      </c>
      <c r="X287" s="586">
        <f t="shared" si="17"/>
        <v>4000000</v>
      </c>
      <c r="Y287" s="393"/>
      <c r="Z287" s="366"/>
    </row>
    <row r="288" spans="1:26" s="367" customFormat="1" x14ac:dyDescent="0.25">
      <c r="A288" s="384"/>
      <c r="B288" s="403" t="s">
        <v>242</v>
      </c>
      <c r="C288" s="403" t="s">
        <v>254</v>
      </c>
      <c r="D288" s="403" t="s">
        <v>241</v>
      </c>
      <c r="E288" s="403" t="s">
        <v>242</v>
      </c>
      <c r="F288" s="403" t="s">
        <v>516</v>
      </c>
      <c r="G288" s="393"/>
      <c r="H288" s="102" t="s">
        <v>517</v>
      </c>
      <c r="I288" s="393"/>
      <c r="J288" s="393"/>
      <c r="K288" s="387"/>
      <c r="L288" s="407"/>
      <c r="M288" s="387">
        <v>2007</v>
      </c>
      <c r="N288" s="387" t="s">
        <v>313</v>
      </c>
      <c r="O288" s="387" t="s">
        <v>315</v>
      </c>
      <c r="P288" s="387" t="s">
        <v>200</v>
      </c>
      <c r="Q288" s="599"/>
      <c r="R288" s="600"/>
      <c r="S288" s="596">
        <v>1</v>
      </c>
      <c r="T288" s="415">
        <v>1396500</v>
      </c>
      <c r="U288" s="387"/>
      <c r="V288" s="601"/>
      <c r="W288" s="586">
        <f t="shared" si="17"/>
        <v>1</v>
      </c>
      <c r="X288" s="586">
        <f t="shared" si="17"/>
        <v>1396500</v>
      </c>
      <c r="Y288" s="393"/>
      <c r="Z288" s="366"/>
    </row>
    <row r="289" spans="1:26" s="367" customFormat="1" x14ac:dyDescent="0.25">
      <c r="A289" s="384"/>
      <c r="B289" s="403" t="s">
        <v>242</v>
      </c>
      <c r="C289" s="403" t="s">
        <v>254</v>
      </c>
      <c r="D289" s="403" t="s">
        <v>241</v>
      </c>
      <c r="E289" s="403" t="s">
        <v>242</v>
      </c>
      <c r="F289" s="403" t="s">
        <v>516</v>
      </c>
      <c r="G289" s="393"/>
      <c r="H289" s="102" t="s">
        <v>518</v>
      </c>
      <c r="I289" s="393"/>
      <c r="J289" s="393"/>
      <c r="K289" s="387"/>
      <c r="L289" s="407"/>
      <c r="M289" s="387">
        <v>2007</v>
      </c>
      <c r="N289" s="387" t="s">
        <v>313</v>
      </c>
      <c r="O289" s="387" t="s">
        <v>315</v>
      </c>
      <c r="P289" s="387" t="s">
        <v>200</v>
      </c>
      <c r="Q289" s="599"/>
      <c r="R289" s="600"/>
      <c r="S289" s="596">
        <v>1</v>
      </c>
      <c r="T289" s="415">
        <v>1163800</v>
      </c>
      <c r="U289" s="387"/>
      <c r="V289" s="601"/>
      <c r="W289" s="586">
        <f t="shared" si="17"/>
        <v>1</v>
      </c>
      <c r="X289" s="586">
        <f t="shared" si="17"/>
        <v>1163800</v>
      </c>
      <c r="Y289" s="393"/>
      <c r="Z289" s="366"/>
    </row>
    <row r="290" spans="1:26" s="367" customFormat="1" x14ac:dyDescent="0.25">
      <c r="A290" s="384"/>
      <c r="B290" s="403" t="s">
        <v>242</v>
      </c>
      <c r="C290" s="403" t="s">
        <v>254</v>
      </c>
      <c r="D290" s="403" t="s">
        <v>241</v>
      </c>
      <c r="E290" s="403" t="s">
        <v>242</v>
      </c>
      <c r="F290" s="403" t="s">
        <v>516</v>
      </c>
      <c r="G290" s="393"/>
      <c r="H290" s="102" t="s">
        <v>519</v>
      </c>
      <c r="I290" s="393"/>
      <c r="J290" s="393"/>
      <c r="K290" s="387"/>
      <c r="L290" s="407"/>
      <c r="M290" s="387">
        <v>2007</v>
      </c>
      <c r="N290" s="387" t="s">
        <v>313</v>
      </c>
      <c r="O290" s="387" t="s">
        <v>315</v>
      </c>
      <c r="P290" s="387" t="s">
        <v>200</v>
      </c>
      <c r="Q290" s="599"/>
      <c r="R290" s="600"/>
      <c r="S290" s="596">
        <v>1</v>
      </c>
      <c r="T290" s="415">
        <v>510000</v>
      </c>
      <c r="U290" s="387"/>
      <c r="V290" s="601"/>
      <c r="W290" s="586">
        <f t="shared" si="17"/>
        <v>1</v>
      </c>
      <c r="X290" s="586">
        <f t="shared" si="17"/>
        <v>510000</v>
      </c>
      <c r="Y290" s="393"/>
      <c r="Z290" s="366"/>
    </row>
    <row r="291" spans="1:26" s="367" customFormat="1" x14ac:dyDescent="0.25">
      <c r="A291" s="384"/>
      <c r="B291" s="403" t="s">
        <v>242</v>
      </c>
      <c r="C291" s="403" t="s">
        <v>254</v>
      </c>
      <c r="D291" s="403" t="s">
        <v>241</v>
      </c>
      <c r="E291" s="403" t="s">
        <v>242</v>
      </c>
      <c r="F291" s="403" t="s">
        <v>520</v>
      </c>
      <c r="G291" s="393"/>
      <c r="H291" s="102" t="s">
        <v>521</v>
      </c>
      <c r="I291" s="393"/>
      <c r="J291" s="393"/>
      <c r="K291" s="387"/>
      <c r="L291" s="407"/>
      <c r="M291" s="387">
        <v>2007</v>
      </c>
      <c r="N291" s="387" t="s">
        <v>313</v>
      </c>
      <c r="O291" s="387" t="s">
        <v>315</v>
      </c>
      <c r="P291" s="387" t="s">
        <v>200</v>
      </c>
      <c r="Q291" s="599"/>
      <c r="R291" s="600"/>
      <c r="S291" s="596">
        <v>1</v>
      </c>
      <c r="T291" s="415">
        <v>25750000</v>
      </c>
      <c r="U291" s="387"/>
      <c r="V291" s="601"/>
      <c r="W291" s="586">
        <f t="shared" si="17"/>
        <v>1</v>
      </c>
      <c r="X291" s="586">
        <f t="shared" si="17"/>
        <v>25750000</v>
      </c>
      <c r="Y291" s="393"/>
      <c r="Z291" s="366"/>
    </row>
    <row r="292" spans="1:26" s="367" customFormat="1" x14ac:dyDescent="0.25">
      <c r="A292" s="384"/>
      <c r="B292" s="403" t="str">
        <f t="shared" ref="B292:B314" si="18">MID(A293,1,2)</f>
        <v/>
      </c>
      <c r="C292" s="403" t="str">
        <f t="shared" ref="C292:C314" si="19">MID(A293,4,2)</f>
        <v/>
      </c>
      <c r="D292" s="403" t="str">
        <f t="shared" ref="D292:D314" si="20">MID(A293,7,2)</f>
        <v/>
      </c>
      <c r="E292" s="403" t="str">
        <f t="shared" ref="E292:E314" si="21">MID(A293,10,2)</f>
        <v/>
      </c>
      <c r="F292" s="403" t="str">
        <f t="shared" ref="F292:F314" si="22">MID(A293,13,3)</f>
        <v/>
      </c>
      <c r="G292" s="393"/>
      <c r="H292" s="602" t="s">
        <v>522</v>
      </c>
      <c r="I292" s="393"/>
      <c r="J292" s="393"/>
      <c r="K292" s="387" t="s">
        <v>313</v>
      </c>
      <c r="L292" s="407"/>
      <c r="M292" s="387">
        <v>2012</v>
      </c>
      <c r="N292" s="387" t="s">
        <v>313</v>
      </c>
      <c r="O292" s="387" t="s">
        <v>315</v>
      </c>
      <c r="P292" s="387" t="s">
        <v>200</v>
      </c>
      <c r="Q292" s="442"/>
      <c r="R292" s="600"/>
      <c r="S292" s="596">
        <v>1</v>
      </c>
      <c r="T292" s="415">
        <v>6000000</v>
      </c>
      <c r="U292" s="387"/>
      <c r="V292" s="407"/>
      <c r="W292" s="586">
        <f t="shared" si="17"/>
        <v>1</v>
      </c>
      <c r="X292" s="586">
        <f t="shared" si="17"/>
        <v>6000000</v>
      </c>
      <c r="Y292" s="393"/>
      <c r="Z292" s="366"/>
    </row>
    <row r="293" spans="1:26" s="367" customFormat="1" x14ac:dyDescent="0.25">
      <c r="A293" s="384"/>
      <c r="B293" s="403" t="str">
        <f t="shared" si="18"/>
        <v/>
      </c>
      <c r="C293" s="403" t="str">
        <f t="shared" si="19"/>
        <v/>
      </c>
      <c r="D293" s="403" t="str">
        <f t="shared" si="20"/>
        <v/>
      </c>
      <c r="E293" s="403" t="str">
        <f t="shared" si="21"/>
        <v/>
      </c>
      <c r="F293" s="403" t="str">
        <f t="shared" si="22"/>
        <v/>
      </c>
      <c r="G293" s="393"/>
      <c r="H293" s="602" t="s">
        <v>523</v>
      </c>
      <c r="I293" s="393"/>
      <c r="J293" s="393"/>
      <c r="K293" s="387" t="s">
        <v>313</v>
      </c>
      <c r="L293" s="407"/>
      <c r="M293" s="387">
        <v>2012</v>
      </c>
      <c r="N293" s="387" t="s">
        <v>313</v>
      </c>
      <c r="O293" s="387" t="s">
        <v>315</v>
      </c>
      <c r="P293" s="387" t="s">
        <v>200</v>
      </c>
      <c r="Q293" s="442"/>
      <c r="R293" s="600"/>
      <c r="S293" s="596">
        <v>1</v>
      </c>
      <c r="T293" s="415">
        <v>1400000</v>
      </c>
      <c r="U293" s="387"/>
      <c r="V293" s="407"/>
      <c r="W293" s="586">
        <f t="shared" si="17"/>
        <v>1</v>
      </c>
      <c r="X293" s="586">
        <f t="shared" si="17"/>
        <v>1400000</v>
      </c>
      <c r="Y293" s="393"/>
      <c r="Z293" s="366"/>
    </row>
    <row r="294" spans="1:26" s="367" customFormat="1" x14ac:dyDescent="0.25">
      <c r="A294" s="384"/>
      <c r="B294" s="403" t="str">
        <f t="shared" si="18"/>
        <v/>
      </c>
      <c r="C294" s="403" t="str">
        <f t="shared" si="19"/>
        <v/>
      </c>
      <c r="D294" s="403" t="str">
        <f t="shared" si="20"/>
        <v/>
      </c>
      <c r="E294" s="403" t="str">
        <f t="shared" si="21"/>
        <v/>
      </c>
      <c r="F294" s="403" t="str">
        <f t="shared" si="22"/>
        <v/>
      </c>
      <c r="G294" s="393"/>
      <c r="H294" s="602" t="s">
        <v>524</v>
      </c>
      <c r="I294" s="393"/>
      <c r="J294" s="393"/>
      <c r="K294" s="387" t="s">
        <v>313</v>
      </c>
      <c r="L294" s="407"/>
      <c r="M294" s="387">
        <v>2012</v>
      </c>
      <c r="N294" s="387" t="s">
        <v>313</v>
      </c>
      <c r="O294" s="387" t="s">
        <v>315</v>
      </c>
      <c r="P294" s="387" t="s">
        <v>200</v>
      </c>
      <c r="Q294" s="442"/>
      <c r="R294" s="600"/>
      <c r="S294" s="596">
        <v>1</v>
      </c>
      <c r="T294" s="415">
        <v>1000000</v>
      </c>
      <c r="U294" s="387"/>
      <c r="V294" s="407"/>
      <c r="W294" s="586">
        <f t="shared" si="17"/>
        <v>1</v>
      </c>
      <c r="X294" s="586">
        <f t="shared" si="17"/>
        <v>1000000</v>
      </c>
      <c r="Y294" s="393"/>
      <c r="Z294" s="366"/>
    </row>
    <row r="295" spans="1:26" s="367" customFormat="1" x14ac:dyDescent="0.25">
      <c r="A295" s="384"/>
      <c r="B295" s="403" t="str">
        <f t="shared" si="18"/>
        <v/>
      </c>
      <c r="C295" s="403" t="str">
        <f t="shared" si="19"/>
        <v/>
      </c>
      <c r="D295" s="403" t="str">
        <f t="shared" si="20"/>
        <v/>
      </c>
      <c r="E295" s="403" t="str">
        <f t="shared" si="21"/>
        <v/>
      </c>
      <c r="F295" s="403" t="str">
        <f t="shared" si="22"/>
        <v/>
      </c>
      <c r="G295" s="393"/>
      <c r="H295" s="602" t="s">
        <v>525</v>
      </c>
      <c r="I295" s="393"/>
      <c r="J295" s="393"/>
      <c r="K295" s="387" t="s">
        <v>313</v>
      </c>
      <c r="L295" s="407"/>
      <c r="M295" s="387">
        <v>2012</v>
      </c>
      <c r="N295" s="387" t="s">
        <v>313</v>
      </c>
      <c r="O295" s="387" t="s">
        <v>315</v>
      </c>
      <c r="P295" s="387" t="s">
        <v>200</v>
      </c>
      <c r="Q295" s="442"/>
      <c r="R295" s="600"/>
      <c r="S295" s="596">
        <v>1</v>
      </c>
      <c r="T295" s="415">
        <v>80000</v>
      </c>
      <c r="U295" s="387"/>
      <c r="V295" s="407"/>
      <c r="W295" s="586">
        <f t="shared" si="17"/>
        <v>1</v>
      </c>
      <c r="X295" s="586">
        <f t="shared" si="17"/>
        <v>80000</v>
      </c>
      <c r="Y295" s="393"/>
      <c r="Z295" s="366"/>
    </row>
    <row r="296" spans="1:26" s="367" customFormat="1" x14ac:dyDescent="0.25">
      <c r="A296" s="384"/>
      <c r="B296" s="403" t="str">
        <f t="shared" si="18"/>
        <v/>
      </c>
      <c r="C296" s="403" t="str">
        <f t="shared" si="19"/>
        <v/>
      </c>
      <c r="D296" s="403" t="str">
        <f t="shared" si="20"/>
        <v/>
      </c>
      <c r="E296" s="403" t="str">
        <f t="shared" si="21"/>
        <v/>
      </c>
      <c r="F296" s="403" t="str">
        <f t="shared" si="22"/>
        <v/>
      </c>
      <c r="G296" s="393"/>
      <c r="H296" s="602" t="s">
        <v>526</v>
      </c>
      <c r="I296" s="393"/>
      <c r="J296" s="393"/>
      <c r="K296" s="387" t="s">
        <v>313</v>
      </c>
      <c r="L296" s="407"/>
      <c r="M296" s="387">
        <v>2012</v>
      </c>
      <c r="N296" s="387" t="s">
        <v>313</v>
      </c>
      <c r="O296" s="387" t="s">
        <v>315</v>
      </c>
      <c r="P296" s="387" t="s">
        <v>200</v>
      </c>
      <c r="Q296" s="442"/>
      <c r="R296" s="600"/>
      <c r="S296" s="596">
        <v>1</v>
      </c>
      <c r="T296" s="415">
        <v>24000</v>
      </c>
      <c r="U296" s="387"/>
      <c r="V296" s="407"/>
      <c r="W296" s="586">
        <f t="shared" si="17"/>
        <v>1</v>
      </c>
      <c r="X296" s="586">
        <f t="shared" si="17"/>
        <v>24000</v>
      </c>
      <c r="Y296" s="393"/>
      <c r="Z296" s="366"/>
    </row>
    <row r="297" spans="1:26" s="367" customFormat="1" ht="17.25" customHeight="1" x14ac:dyDescent="0.25">
      <c r="A297" s="384"/>
      <c r="B297" s="403" t="str">
        <f t="shared" si="18"/>
        <v/>
      </c>
      <c r="C297" s="403" t="str">
        <f t="shared" si="19"/>
        <v/>
      </c>
      <c r="D297" s="403" t="str">
        <f t="shared" si="20"/>
        <v/>
      </c>
      <c r="E297" s="403" t="str">
        <f t="shared" si="21"/>
        <v/>
      </c>
      <c r="F297" s="403" t="str">
        <f t="shared" si="22"/>
        <v/>
      </c>
      <c r="G297" s="393"/>
      <c r="H297" s="602" t="s">
        <v>527</v>
      </c>
      <c r="I297" s="393"/>
      <c r="J297" s="393"/>
      <c r="K297" s="387" t="s">
        <v>313</v>
      </c>
      <c r="L297" s="407"/>
      <c r="M297" s="387">
        <v>2012</v>
      </c>
      <c r="N297" s="387" t="s">
        <v>313</v>
      </c>
      <c r="O297" s="387" t="s">
        <v>315</v>
      </c>
      <c r="P297" s="387" t="s">
        <v>200</v>
      </c>
      <c r="Q297" s="442"/>
      <c r="R297" s="600"/>
      <c r="S297" s="596">
        <v>1</v>
      </c>
      <c r="T297" s="415">
        <v>1100000</v>
      </c>
      <c r="U297" s="387"/>
      <c r="V297" s="407"/>
      <c r="W297" s="586">
        <f t="shared" si="17"/>
        <v>1</v>
      </c>
      <c r="X297" s="586">
        <f t="shared" si="17"/>
        <v>1100000</v>
      </c>
      <c r="Y297" s="393"/>
      <c r="Z297" s="366"/>
    </row>
    <row r="298" spans="1:26" s="367" customFormat="1" x14ac:dyDescent="0.25">
      <c r="A298" s="384"/>
      <c r="B298" s="403" t="str">
        <f t="shared" si="18"/>
        <v/>
      </c>
      <c r="C298" s="403" t="str">
        <f t="shared" si="19"/>
        <v/>
      </c>
      <c r="D298" s="403" t="str">
        <f t="shared" si="20"/>
        <v/>
      </c>
      <c r="E298" s="403" t="str">
        <f t="shared" si="21"/>
        <v/>
      </c>
      <c r="F298" s="403" t="str">
        <f t="shared" si="22"/>
        <v/>
      </c>
      <c r="G298" s="393"/>
      <c r="H298" s="602" t="s">
        <v>528</v>
      </c>
      <c r="I298" s="393"/>
      <c r="J298" s="393"/>
      <c r="K298" s="387" t="s">
        <v>313</v>
      </c>
      <c r="L298" s="407"/>
      <c r="M298" s="387">
        <v>2012</v>
      </c>
      <c r="N298" s="387" t="s">
        <v>313</v>
      </c>
      <c r="O298" s="387" t="s">
        <v>315</v>
      </c>
      <c r="P298" s="387" t="s">
        <v>200</v>
      </c>
      <c r="Q298" s="442"/>
      <c r="R298" s="600"/>
      <c r="S298" s="596">
        <v>1</v>
      </c>
      <c r="T298" s="415">
        <v>400000</v>
      </c>
      <c r="U298" s="387"/>
      <c r="V298" s="407"/>
      <c r="W298" s="586">
        <f t="shared" si="17"/>
        <v>1</v>
      </c>
      <c r="X298" s="586">
        <f t="shared" si="17"/>
        <v>400000</v>
      </c>
      <c r="Y298" s="393"/>
      <c r="Z298" s="366"/>
    </row>
    <row r="299" spans="1:26" s="367" customFormat="1" x14ac:dyDescent="0.25">
      <c r="A299" s="384"/>
      <c r="B299" s="403" t="str">
        <f t="shared" si="18"/>
        <v/>
      </c>
      <c r="C299" s="403" t="str">
        <f t="shared" si="19"/>
        <v/>
      </c>
      <c r="D299" s="403" t="str">
        <f t="shared" si="20"/>
        <v/>
      </c>
      <c r="E299" s="403" t="str">
        <f t="shared" si="21"/>
        <v/>
      </c>
      <c r="F299" s="403" t="str">
        <f t="shared" si="22"/>
        <v/>
      </c>
      <c r="G299" s="393"/>
      <c r="H299" s="602" t="s">
        <v>529</v>
      </c>
      <c r="I299" s="393"/>
      <c r="J299" s="393"/>
      <c r="K299" s="387" t="s">
        <v>313</v>
      </c>
      <c r="L299" s="407"/>
      <c r="M299" s="387">
        <v>2012</v>
      </c>
      <c r="N299" s="387" t="s">
        <v>313</v>
      </c>
      <c r="O299" s="387" t="s">
        <v>315</v>
      </c>
      <c r="P299" s="387" t="s">
        <v>200</v>
      </c>
      <c r="Q299" s="442"/>
      <c r="R299" s="600"/>
      <c r="S299" s="596">
        <v>1</v>
      </c>
      <c r="T299" s="415">
        <v>5000000</v>
      </c>
      <c r="U299" s="387"/>
      <c r="V299" s="407"/>
      <c r="W299" s="586">
        <f t="shared" si="17"/>
        <v>1</v>
      </c>
      <c r="X299" s="586">
        <f t="shared" si="17"/>
        <v>5000000</v>
      </c>
      <c r="Y299" s="393"/>
      <c r="Z299" s="366"/>
    </row>
    <row r="300" spans="1:26" s="367" customFormat="1" x14ac:dyDescent="0.25">
      <c r="A300" s="384"/>
      <c r="B300" s="403" t="str">
        <f t="shared" si="18"/>
        <v/>
      </c>
      <c r="C300" s="403" t="str">
        <f t="shared" si="19"/>
        <v/>
      </c>
      <c r="D300" s="403" t="str">
        <f t="shared" si="20"/>
        <v/>
      </c>
      <c r="E300" s="403" t="str">
        <f t="shared" si="21"/>
        <v/>
      </c>
      <c r="F300" s="403" t="str">
        <f t="shared" si="22"/>
        <v/>
      </c>
      <c r="G300" s="393"/>
      <c r="H300" s="602" t="s">
        <v>530</v>
      </c>
      <c r="I300" s="393"/>
      <c r="J300" s="393"/>
      <c r="K300" s="387" t="s">
        <v>313</v>
      </c>
      <c r="L300" s="407"/>
      <c r="M300" s="387">
        <v>2012</v>
      </c>
      <c r="N300" s="387" t="s">
        <v>313</v>
      </c>
      <c r="O300" s="387" t="s">
        <v>315</v>
      </c>
      <c r="P300" s="387" t="s">
        <v>200</v>
      </c>
      <c r="Q300" s="442"/>
      <c r="R300" s="600"/>
      <c r="S300" s="596">
        <v>1</v>
      </c>
      <c r="T300" s="415">
        <v>1900000</v>
      </c>
      <c r="U300" s="387"/>
      <c r="V300" s="407"/>
      <c r="W300" s="586">
        <f t="shared" si="17"/>
        <v>1</v>
      </c>
      <c r="X300" s="586">
        <f t="shared" si="17"/>
        <v>1900000</v>
      </c>
      <c r="Y300" s="393"/>
      <c r="Z300" s="366"/>
    </row>
    <row r="301" spans="1:26" s="367" customFormat="1" x14ac:dyDescent="0.25">
      <c r="A301" s="384"/>
      <c r="B301" s="403" t="str">
        <f t="shared" si="18"/>
        <v/>
      </c>
      <c r="C301" s="403" t="str">
        <f t="shared" si="19"/>
        <v/>
      </c>
      <c r="D301" s="403" t="str">
        <f t="shared" si="20"/>
        <v/>
      </c>
      <c r="E301" s="403" t="str">
        <f t="shared" si="21"/>
        <v/>
      </c>
      <c r="F301" s="403" t="str">
        <f t="shared" si="22"/>
        <v/>
      </c>
      <c r="G301" s="393"/>
      <c r="H301" s="603" t="s">
        <v>531</v>
      </c>
      <c r="I301" s="393"/>
      <c r="J301" s="393"/>
      <c r="K301" s="387" t="s">
        <v>313</v>
      </c>
      <c r="L301" s="407"/>
      <c r="M301" s="387">
        <v>2012</v>
      </c>
      <c r="N301" s="387" t="s">
        <v>313</v>
      </c>
      <c r="O301" s="387" t="s">
        <v>315</v>
      </c>
      <c r="P301" s="387" t="s">
        <v>200</v>
      </c>
      <c r="Q301" s="442"/>
      <c r="R301" s="600"/>
      <c r="S301" s="596">
        <v>1</v>
      </c>
      <c r="T301" s="415">
        <v>4550000</v>
      </c>
      <c r="U301" s="387"/>
      <c r="V301" s="407"/>
      <c r="W301" s="586">
        <f t="shared" si="17"/>
        <v>1</v>
      </c>
      <c r="X301" s="586">
        <f t="shared" si="17"/>
        <v>4550000</v>
      </c>
      <c r="Y301" s="393"/>
      <c r="Z301" s="366"/>
    </row>
    <row r="302" spans="1:26" s="367" customFormat="1" x14ac:dyDescent="0.25">
      <c r="A302" s="384"/>
      <c r="B302" s="403" t="str">
        <f t="shared" si="18"/>
        <v/>
      </c>
      <c r="C302" s="403" t="str">
        <f t="shared" si="19"/>
        <v/>
      </c>
      <c r="D302" s="403" t="str">
        <f t="shared" si="20"/>
        <v/>
      </c>
      <c r="E302" s="403" t="str">
        <f t="shared" si="21"/>
        <v/>
      </c>
      <c r="F302" s="403" t="str">
        <f t="shared" si="22"/>
        <v/>
      </c>
      <c r="G302" s="393"/>
      <c r="H302" s="602" t="s">
        <v>532</v>
      </c>
      <c r="I302" s="393"/>
      <c r="J302" s="393"/>
      <c r="K302" s="387" t="s">
        <v>313</v>
      </c>
      <c r="L302" s="407"/>
      <c r="M302" s="387">
        <v>2012</v>
      </c>
      <c r="N302" s="387" t="s">
        <v>313</v>
      </c>
      <c r="O302" s="387" t="s">
        <v>315</v>
      </c>
      <c r="P302" s="387" t="s">
        <v>200</v>
      </c>
      <c r="Q302" s="442"/>
      <c r="R302" s="600"/>
      <c r="S302" s="596">
        <v>1</v>
      </c>
      <c r="T302" s="415">
        <v>4800000</v>
      </c>
      <c r="U302" s="387"/>
      <c r="V302" s="407"/>
      <c r="W302" s="586">
        <f t="shared" si="17"/>
        <v>1</v>
      </c>
      <c r="X302" s="586">
        <f t="shared" si="17"/>
        <v>4800000</v>
      </c>
      <c r="Y302" s="393"/>
      <c r="Z302" s="366"/>
    </row>
    <row r="303" spans="1:26" s="367" customFormat="1" x14ac:dyDescent="0.25">
      <c r="A303" s="384"/>
      <c r="B303" s="403" t="str">
        <f t="shared" si="18"/>
        <v/>
      </c>
      <c r="C303" s="403" t="str">
        <f t="shared" si="19"/>
        <v/>
      </c>
      <c r="D303" s="403" t="str">
        <f t="shared" si="20"/>
        <v/>
      </c>
      <c r="E303" s="403" t="str">
        <f t="shared" si="21"/>
        <v/>
      </c>
      <c r="F303" s="403" t="str">
        <f t="shared" si="22"/>
        <v/>
      </c>
      <c r="G303" s="393"/>
      <c r="H303" s="602" t="s">
        <v>533</v>
      </c>
      <c r="I303" s="393"/>
      <c r="J303" s="393"/>
      <c r="K303" s="387" t="s">
        <v>313</v>
      </c>
      <c r="L303" s="407"/>
      <c r="M303" s="387">
        <v>2012</v>
      </c>
      <c r="N303" s="387" t="s">
        <v>313</v>
      </c>
      <c r="O303" s="387" t="s">
        <v>315</v>
      </c>
      <c r="P303" s="387" t="s">
        <v>200</v>
      </c>
      <c r="Q303" s="442"/>
      <c r="R303" s="600"/>
      <c r="S303" s="596">
        <v>1</v>
      </c>
      <c r="T303" s="415">
        <v>3000000</v>
      </c>
      <c r="U303" s="387"/>
      <c r="V303" s="407"/>
      <c r="W303" s="586">
        <f t="shared" si="17"/>
        <v>1</v>
      </c>
      <c r="X303" s="586">
        <f t="shared" si="17"/>
        <v>3000000</v>
      </c>
      <c r="Y303" s="393"/>
      <c r="Z303" s="366"/>
    </row>
    <row r="304" spans="1:26" s="367" customFormat="1" x14ac:dyDescent="0.25">
      <c r="A304" s="384"/>
      <c r="B304" s="403" t="str">
        <f t="shared" si="18"/>
        <v/>
      </c>
      <c r="C304" s="403" t="str">
        <f t="shared" si="19"/>
        <v/>
      </c>
      <c r="D304" s="403" t="str">
        <f t="shared" si="20"/>
        <v/>
      </c>
      <c r="E304" s="403" t="str">
        <f t="shared" si="21"/>
        <v/>
      </c>
      <c r="F304" s="403" t="str">
        <f t="shared" si="22"/>
        <v/>
      </c>
      <c r="G304" s="393"/>
      <c r="H304" s="602" t="s">
        <v>534</v>
      </c>
      <c r="I304" s="393"/>
      <c r="J304" s="393"/>
      <c r="K304" s="387" t="s">
        <v>313</v>
      </c>
      <c r="L304" s="407"/>
      <c r="M304" s="387">
        <v>2012</v>
      </c>
      <c r="N304" s="387" t="s">
        <v>313</v>
      </c>
      <c r="O304" s="387" t="s">
        <v>315</v>
      </c>
      <c r="P304" s="387" t="s">
        <v>200</v>
      </c>
      <c r="Q304" s="442"/>
      <c r="R304" s="600"/>
      <c r="S304" s="596">
        <v>1</v>
      </c>
      <c r="T304" s="415">
        <v>3000000</v>
      </c>
      <c r="U304" s="387"/>
      <c r="V304" s="407"/>
      <c r="W304" s="586">
        <f t="shared" si="17"/>
        <v>1</v>
      </c>
      <c r="X304" s="586">
        <f t="shared" si="17"/>
        <v>3000000</v>
      </c>
      <c r="Y304" s="393"/>
      <c r="Z304" s="366"/>
    </row>
    <row r="305" spans="1:26" s="367" customFormat="1" x14ac:dyDescent="0.25">
      <c r="A305" s="384"/>
      <c r="B305" s="403" t="str">
        <f t="shared" si="18"/>
        <v/>
      </c>
      <c r="C305" s="403" t="str">
        <f t="shared" si="19"/>
        <v/>
      </c>
      <c r="D305" s="403" t="str">
        <f t="shared" si="20"/>
        <v/>
      </c>
      <c r="E305" s="403" t="str">
        <f t="shared" si="21"/>
        <v/>
      </c>
      <c r="F305" s="403" t="str">
        <f t="shared" si="22"/>
        <v/>
      </c>
      <c r="G305" s="393"/>
      <c r="H305" s="603" t="s">
        <v>535</v>
      </c>
      <c r="I305" s="393"/>
      <c r="J305" s="393"/>
      <c r="K305" s="387" t="s">
        <v>313</v>
      </c>
      <c r="L305" s="407"/>
      <c r="M305" s="387">
        <v>2012</v>
      </c>
      <c r="N305" s="387" t="s">
        <v>313</v>
      </c>
      <c r="O305" s="387" t="s">
        <v>315</v>
      </c>
      <c r="P305" s="387" t="s">
        <v>200</v>
      </c>
      <c r="Q305" s="442"/>
      <c r="R305" s="600"/>
      <c r="S305" s="596">
        <v>1</v>
      </c>
      <c r="T305" s="415">
        <v>12900000</v>
      </c>
      <c r="U305" s="387"/>
      <c r="V305" s="407"/>
      <c r="W305" s="586">
        <f t="shared" si="17"/>
        <v>1</v>
      </c>
      <c r="X305" s="586">
        <f t="shared" si="17"/>
        <v>12900000</v>
      </c>
      <c r="Y305" s="393"/>
      <c r="Z305" s="366"/>
    </row>
    <row r="306" spans="1:26" s="367" customFormat="1" x14ac:dyDescent="0.25">
      <c r="A306" s="384"/>
      <c r="B306" s="403" t="str">
        <f t="shared" si="18"/>
        <v/>
      </c>
      <c r="C306" s="403" t="str">
        <f t="shared" si="19"/>
        <v/>
      </c>
      <c r="D306" s="403" t="str">
        <f t="shared" si="20"/>
        <v/>
      </c>
      <c r="E306" s="403" t="str">
        <f t="shared" si="21"/>
        <v/>
      </c>
      <c r="F306" s="403" t="str">
        <f t="shared" si="22"/>
        <v/>
      </c>
      <c r="G306" s="393"/>
      <c r="H306" s="602" t="s">
        <v>536</v>
      </c>
      <c r="I306" s="393"/>
      <c r="J306" s="393"/>
      <c r="K306" s="387" t="s">
        <v>313</v>
      </c>
      <c r="L306" s="407"/>
      <c r="M306" s="387">
        <v>2012</v>
      </c>
      <c r="N306" s="387" t="s">
        <v>313</v>
      </c>
      <c r="O306" s="387" t="s">
        <v>315</v>
      </c>
      <c r="P306" s="387" t="s">
        <v>200</v>
      </c>
      <c r="Q306" s="442"/>
      <c r="R306" s="600"/>
      <c r="S306" s="596">
        <v>1</v>
      </c>
      <c r="T306" s="415">
        <v>3220000</v>
      </c>
      <c r="U306" s="387"/>
      <c r="V306" s="407"/>
      <c r="W306" s="586">
        <f t="shared" si="17"/>
        <v>1</v>
      </c>
      <c r="X306" s="586">
        <f t="shared" si="17"/>
        <v>3220000</v>
      </c>
      <c r="Y306" s="393"/>
      <c r="Z306" s="366"/>
    </row>
    <row r="307" spans="1:26" s="367" customFormat="1" x14ac:dyDescent="0.25">
      <c r="A307" s="384"/>
      <c r="B307" s="403" t="str">
        <f t="shared" si="18"/>
        <v/>
      </c>
      <c r="C307" s="403" t="str">
        <f t="shared" si="19"/>
        <v/>
      </c>
      <c r="D307" s="403" t="str">
        <f t="shared" si="20"/>
        <v/>
      </c>
      <c r="E307" s="403" t="str">
        <f t="shared" si="21"/>
        <v/>
      </c>
      <c r="F307" s="403" t="str">
        <f t="shared" si="22"/>
        <v/>
      </c>
      <c r="G307" s="393"/>
      <c r="H307" s="603" t="s">
        <v>537</v>
      </c>
      <c r="I307" s="393"/>
      <c r="J307" s="393"/>
      <c r="K307" s="387" t="s">
        <v>313</v>
      </c>
      <c r="L307" s="407"/>
      <c r="M307" s="387">
        <v>2012</v>
      </c>
      <c r="N307" s="387" t="s">
        <v>313</v>
      </c>
      <c r="O307" s="387" t="s">
        <v>315</v>
      </c>
      <c r="P307" s="387" t="s">
        <v>200</v>
      </c>
      <c r="Q307" s="442"/>
      <c r="R307" s="600"/>
      <c r="S307" s="596">
        <v>1</v>
      </c>
      <c r="T307" s="415">
        <v>4225000</v>
      </c>
      <c r="U307" s="387"/>
      <c r="V307" s="407"/>
      <c r="W307" s="586">
        <f t="shared" si="17"/>
        <v>1</v>
      </c>
      <c r="X307" s="586">
        <f t="shared" si="17"/>
        <v>4225000</v>
      </c>
      <c r="Y307" s="393"/>
      <c r="Z307" s="366"/>
    </row>
    <row r="308" spans="1:26" s="367" customFormat="1" x14ac:dyDescent="0.25">
      <c r="A308" s="384"/>
      <c r="B308" s="403" t="str">
        <f t="shared" si="18"/>
        <v/>
      </c>
      <c r="C308" s="403" t="str">
        <f t="shared" si="19"/>
        <v/>
      </c>
      <c r="D308" s="403" t="str">
        <f t="shared" si="20"/>
        <v/>
      </c>
      <c r="E308" s="403" t="str">
        <f t="shared" si="21"/>
        <v/>
      </c>
      <c r="F308" s="403" t="str">
        <f t="shared" si="22"/>
        <v/>
      </c>
      <c r="G308" s="393"/>
      <c r="H308" s="603" t="s">
        <v>538</v>
      </c>
      <c r="I308" s="393"/>
      <c r="J308" s="393"/>
      <c r="K308" s="387" t="s">
        <v>313</v>
      </c>
      <c r="L308" s="407"/>
      <c r="M308" s="387">
        <v>2012</v>
      </c>
      <c r="N308" s="387" t="s">
        <v>313</v>
      </c>
      <c r="O308" s="387" t="s">
        <v>315</v>
      </c>
      <c r="P308" s="387" t="s">
        <v>200</v>
      </c>
      <c r="Q308" s="442"/>
      <c r="R308" s="600"/>
      <c r="S308" s="596">
        <v>1</v>
      </c>
      <c r="T308" s="415">
        <v>85000</v>
      </c>
      <c r="U308" s="387"/>
      <c r="V308" s="407"/>
      <c r="W308" s="586">
        <f t="shared" si="17"/>
        <v>1</v>
      </c>
      <c r="X308" s="586">
        <f t="shared" si="17"/>
        <v>85000</v>
      </c>
      <c r="Y308" s="393"/>
      <c r="Z308" s="366"/>
    </row>
    <row r="309" spans="1:26" s="367" customFormat="1" x14ac:dyDescent="0.25">
      <c r="A309" s="384"/>
      <c r="B309" s="403" t="str">
        <f t="shared" si="18"/>
        <v/>
      </c>
      <c r="C309" s="403" t="str">
        <f t="shared" si="19"/>
        <v/>
      </c>
      <c r="D309" s="403" t="str">
        <f t="shared" si="20"/>
        <v/>
      </c>
      <c r="E309" s="403" t="str">
        <f t="shared" si="21"/>
        <v/>
      </c>
      <c r="F309" s="403" t="str">
        <f t="shared" si="22"/>
        <v/>
      </c>
      <c r="G309" s="393"/>
      <c r="H309" s="603" t="s">
        <v>539</v>
      </c>
      <c r="I309" s="393"/>
      <c r="J309" s="393"/>
      <c r="K309" s="387" t="s">
        <v>313</v>
      </c>
      <c r="L309" s="407"/>
      <c r="M309" s="387">
        <v>2012</v>
      </c>
      <c r="N309" s="387" t="s">
        <v>313</v>
      </c>
      <c r="O309" s="387" t="s">
        <v>315</v>
      </c>
      <c r="P309" s="387" t="s">
        <v>200</v>
      </c>
      <c r="Q309" s="442"/>
      <c r="R309" s="600"/>
      <c r="S309" s="596">
        <v>1</v>
      </c>
      <c r="T309" s="415">
        <v>40000</v>
      </c>
      <c r="U309" s="387"/>
      <c r="V309" s="407"/>
      <c r="W309" s="586">
        <f t="shared" si="17"/>
        <v>1</v>
      </c>
      <c r="X309" s="586">
        <f t="shared" si="17"/>
        <v>40000</v>
      </c>
      <c r="Y309" s="393"/>
      <c r="Z309" s="366"/>
    </row>
    <row r="310" spans="1:26" s="367" customFormat="1" x14ac:dyDescent="0.25">
      <c r="A310" s="384"/>
      <c r="B310" s="403" t="str">
        <f t="shared" si="18"/>
        <v/>
      </c>
      <c r="C310" s="403" t="str">
        <f t="shared" si="19"/>
        <v/>
      </c>
      <c r="D310" s="403" t="str">
        <f t="shared" si="20"/>
        <v/>
      </c>
      <c r="E310" s="403" t="str">
        <f t="shared" si="21"/>
        <v/>
      </c>
      <c r="F310" s="403" t="str">
        <f t="shared" si="22"/>
        <v/>
      </c>
      <c r="G310" s="393"/>
      <c r="H310" s="603" t="s">
        <v>540</v>
      </c>
      <c r="I310" s="393"/>
      <c r="J310" s="393"/>
      <c r="K310" s="387" t="s">
        <v>313</v>
      </c>
      <c r="L310" s="407"/>
      <c r="M310" s="387">
        <v>2012</v>
      </c>
      <c r="N310" s="387" t="s">
        <v>313</v>
      </c>
      <c r="O310" s="387" t="s">
        <v>315</v>
      </c>
      <c r="P310" s="387" t="s">
        <v>200</v>
      </c>
      <c r="Q310" s="442"/>
      <c r="R310" s="600"/>
      <c r="S310" s="596">
        <v>1</v>
      </c>
      <c r="T310" s="415">
        <v>17000</v>
      </c>
      <c r="U310" s="387"/>
      <c r="V310" s="407"/>
      <c r="W310" s="586">
        <f t="shared" si="17"/>
        <v>1</v>
      </c>
      <c r="X310" s="586">
        <f t="shared" si="17"/>
        <v>17000</v>
      </c>
      <c r="Y310" s="393"/>
      <c r="Z310" s="366"/>
    </row>
    <row r="311" spans="1:26" s="367" customFormat="1" x14ac:dyDescent="0.25">
      <c r="A311" s="384"/>
      <c r="B311" s="403" t="str">
        <f t="shared" si="18"/>
        <v/>
      </c>
      <c r="C311" s="403" t="str">
        <f t="shared" si="19"/>
        <v/>
      </c>
      <c r="D311" s="403" t="str">
        <f t="shared" si="20"/>
        <v/>
      </c>
      <c r="E311" s="403" t="str">
        <f t="shared" si="21"/>
        <v/>
      </c>
      <c r="F311" s="403" t="str">
        <f t="shared" si="22"/>
        <v/>
      </c>
      <c r="G311" s="393"/>
      <c r="H311" s="603" t="s">
        <v>541</v>
      </c>
      <c r="I311" s="393"/>
      <c r="J311" s="393"/>
      <c r="K311" s="387" t="s">
        <v>313</v>
      </c>
      <c r="L311" s="407"/>
      <c r="M311" s="387">
        <v>2012</v>
      </c>
      <c r="N311" s="387" t="s">
        <v>313</v>
      </c>
      <c r="O311" s="387" t="s">
        <v>315</v>
      </c>
      <c r="P311" s="387" t="s">
        <v>200</v>
      </c>
      <c r="Q311" s="442"/>
      <c r="R311" s="600"/>
      <c r="S311" s="596">
        <v>1</v>
      </c>
      <c r="T311" s="415">
        <v>380000</v>
      </c>
      <c r="U311" s="387"/>
      <c r="V311" s="407"/>
      <c r="W311" s="586">
        <f t="shared" si="17"/>
        <v>1</v>
      </c>
      <c r="X311" s="586">
        <f t="shared" si="17"/>
        <v>380000</v>
      </c>
      <c r="Y311" s="393"/>
      <c r="Z311" s="366"/>
    </row>
    <row r="312" spans="1:26" s="367" customFormat="1" x14ac:dyDescent="0.25">
      <c r="A312" s="384"/>
      <c r="B312" s="403" t="str">
        <f t="shared" si="18"/>
        <v/>
      </c>
      <c r="C312" s="403" t="str">
        <f t="shared" si="19"/>
        <v/>
      </c>
      <c r="D312" s="403" t="str">
        <f t="shared" si="20"/>
        <v/>
      </c>
      <c r="E312" s="403" t="str">
        <f t="shared" si="21"/>
        <v/>
      </c>
      <c r="F312" s="403" t="str">
        <f t="shared" si="22"/>
        <v/>
      </c>
      <c r="G312" s="393"/>
      <c r="H312" s="603" t="s">
        <v>542</v>
      </c>
      <c r="I312" s="393"/>
      <c r="J312" s="393"/>
      <c r="K312" s="387" t="s">
        <v>313</v>
      </c>
      <c r="L312" s="407"/>
      <c r="M312" s="387">
        <v>2012</v>
      </c>
      <c r="N312" s="387" t="s">
        <v>313</v>
      </c>
      <c r="O312" s="387" t="s">
        <v>315</v>
      </c>
      <c r="P312" s="387" t="s">
        <v>200</v>
      </c>
      <c r="Q312" s="442"/>
      <c r="R312" s="600"/>
      <c r="S312" s="596">
        <v>1</v>
      </c>
      <c r="T312" s="415">
        <v>550000</v>
      </c>
      <c r="U312" s="387"/>
      <c r="V312" s="407"/>
      <c r="W312" s="586">
        <f t="shared" si="17"/>
        <v>1</v>
      </c>
      <c r="X312" s="586">
        <f t="shared" si="17"/>
        <v>550000</v>
      </c>
      <c r="Y312" s="393"/>
      <c r="Z312" s="366"/>
    </row>
    <row r="313" spans="1:26" s="367" customFormat="1" x14ac:dyDescent="0.25">
      <c r="A313" s="384"/>
      <c r="B313" s="403" t="str">
        <f t="shared" si="18"/>
        <v/>
      </c>
      <c r="C313" s="403" t="str">
        <f t="shared" si="19"/>
        <v/>
      </c>
      <c r="D313" s="403" t="str">
        <f t="shared" si="20"/>
        <v/>
      </c>
      <c r="E313" s="403" t="str">
        <f t="shared" si="21"/>
        <v/>
      </c>
      <c r="F313" s="403" t="str">
        <f t="shared" si="22"/>
        <v/>
      </c>
      <c r="G313" s="393"/>
      <c r="H313" s="603" t="s">
        <v>543</v>
      </c>
      <c r="I313" s="393"/>
      <c r="J313" s="393"/>
      <c r="K313" s="387" t="s">
        <v>313</v>
      </c>
      <c r="L313" s="407"/>
      <c r="M313" s="387">
        <v>2012</v>
      </c>
      <c r="N313" s="387" t="s">
        <v>313</v>
      </c>
      <c r="O313" s="387" t="s">
        <v>315</v>
      </c>
      <c r="P313" s="387" t="s">
        <v>200</v>
      </c>
      <c r="Q313" s="442"/>
      <c r="R313" s="600"/>
      <c r="S313" s="596">
        <v>1</v>
      </c>
      <c r="T313" s="415">
        <v>150000</v>
      </c>
      <c r="U313" s="387"/>
      <c r="V313" s="407"/>
      <c r="W313" s="586">
        <f t="shared" si="17"/>
        <v>1</v>
      </c>
      <c r="X313" s="586">
        <f t="shared" si="17"/>
        <v>150000</v>
      </c>
      <c r="Y313" s="393"/>
      <c r="Z313" s="366"/>
    </row>
    <row r="314" spans="1:26" s="367" customFormat="1" x14ac:dyDescent="0.25">
      <c r="A314" s="384"/>
      <c r="B314" s="403" t="str">
        <f t="shared" si="18"/>
        <v/>
      </c>
      <c r="C314" s="403" t="str">
        <f t="shared" si="19"/>
        <v/>
      </c>
      <c r="D314" s="403" t="str">
        <f t="shared" si="20"/>
        <v/>
      </c>
      <c r="E314" s="403" t="str">
        <f t="shared" si="21"/>
        <v/>
      </c>
      <c r="F314" s="403" t="str">
        <f t="shared" si="22"/>
        <v/>
      </c>
      <c r="G314" s="393"/>
      <c r="H314" s="603" t="s">
        <v>544</v>
      </c>
      <c r="I314" s="393"/>
      <c r="J314" s="393"/>
      <c r="K314" s="387" t="s">
        <v>313</v>
      </c>
      <c r="L314" s="407"/>
      <c r="M314" s="387">
        <v>2012</v>
      </c>
      <c r="N314" s="387" t="s">
        <v>313</v>
      </c>
      <c r="O314" s="387" t="s">
        <v>315</v>
      </c>
      <c r="P314" s="387" t="s">
        <v>200</v>
      </c>
      <c r="Q314" s="442"/>
      <c r="R314" s="600"/>
      <c r="S314" s="596">
        <v>1</v>
      </c>
      <c r="T314" s="415">
        <v>270000</v>
      </c>
      <c r="U314" s="387"/>
      <c r="V314" s="407"/>
      <c r="W314" s="586">
        <f t="shared" si="17"/>
        <v>1</v>
      </c>
      <c r="X314" s="586">
        <f t="shared" si="17"/>
        <v>270000</v>
      </c>
      <c r="Y314" s="393"/>
      <c r="Z314" s="366"/>
    </row>
    <row r="315" spans="1:26" s="367" customFormat="1" x14ac:dyDescent="0.25">
      <c r="A315" s="384"/>
      <c r="B315" s="604">
        <v>2</v>
      </c>
      <c r="C315" s="604">
        <v>8</v>
      </c>
      <c r="D315" s="604">
        <v>2</v>
      </c>
      <c r="E315" s="604">
        <v>6</v>
      </c>
      <c r="F315" s="604">
        <v>25</v>
      </c>
      <c r="G315" s="393"/>
      <c r="H315" s="106" t="s">
        <v>545</v>
      </c>
      <c r="I315" s="393"/>
      <c r="J315" s="393"/>
      <c r="K315" s="411" t="s">
        <v>301</v>
      </c>
      <c r="L315" s="411"/>
      <c r="M315" s="411">
        <v>2007</v>
      </c>
      <c r="N315" s="411"/>
      <c r="O315" s="605" t="s">
        <v>315</v>
      </c>
      <c r="P315" s="411" t="s">
        <v>200</v>
      </c>
      <c r="Q315" s="606"/>
      <c r="R315" s="493"/>
      <c r="S315" s="607">
        <v>1</v>
      </c>
      <c r="T315" s="415">
        <v>888713</v>
      </c>
      <c r="U315" s="106"/>
      <c r="V315" s="90"/>
      <c r="W315" s="586">
        <f t="shared" si="17"/>
        <v>1</v>
      </c>
      <c r="X315" s="586">
        <f t="shared" si="17"/>
        <v>888713</v>
      </c>
      <c r="Y315" s="393"/>
      <c r="Z315" s="366"/>
    </row>
    <row r="316" spans="1:26" s="367" customFormat="1" x14ac:dyDescent="0.25">
      <c r="A316" s="384"/>
      <c r="B316" s="604">
        <v>2</v>
      </c>
      <c r="C316" s="604">
        <v>8</v>
      </c>
      <c r="D316" s="604">
        <v>1</v>
      </c>
      <c r="E316" s="604">
        <v>1</v>
      </c>
      <c r="F316" s="604">
        <v>10</v>
      </c>
      <c r="G316" s="393"/>
      <c r="H316" s="106" t="s">
        <v>60</v>
      </c>
      <c r="I316" s="393"/>
      <c r="J316" s="393"/>
      <c r="K316" s="411" t="s">
        <v>353</v>
      </c>
      <c r="L316" s="411"/>
      <c r="M316" s="411">
        <v>2007</v>
      </c>
      <c r="N316" s="411"/>
      <c r="O316" s="605" t="s">
        <v>315</v>
      </c>
      <c r="P316" s="411" t="s">
        <v>200</v>
      </c>
      <c r="Q316" s="606"/>
      <c r="R316" s="493"/>
      <c r="S316" s="607">
        <v>2</v>
      </c>
      <c r="T316" s="415">
        <v>618150</v>
      </c>
      <c r="U316" s="106"/>
      <c r="V316" s="90"/>
      <c r="W316" s="586">
        <f t="shared" si="17"/>
        <v>2</v>
      </c>
      <c r="X316" s="586">
        <f t="shared" si="17"/>
        <v>618150</v>
      </c>
      <c r="Y316" s="393"/>
      <c r="Z316" s="366"/>
    </row>
    <row r="317" spans="1:26" s="367" customFormat="1" x14ac:dyDescent="0.25">
      <c r="A317" s="384"/>
      <c r="B317" s="604">
        <v>2</v>
      </c>
      <c r="C317" s="604">
        <v>8</v>
      </c>
      <c r="D317" s="604">
        <v>1</v>
      </c>
      <c r="E317" s="604">
        <v>1</v>
      </c>
      <c r="F317" s="604">
        <v>10</v>
      </c>
      <c r="G317" s="393"/>
      <c r="H317" s="106" t="s">
        <v>546</v>
      </c>
      <c r="I317" s="393"/>
      <c r="J317" s="393"/>
      <c r="K317" s="411" t="s">
        <v>346</v>
      </c>
      <c r="L317" s="411"/>
      <c r="M317" s="411">
        <v>2005</v>
      </c>
      <c r="N317" s="411"/>
      <c r="O317" s="605" t="s">
        <v>315</v>
      </c>
      <c r="P317" s="411" t="s">
        <v>200</v>
      </c>
      <c r="Q317" s="606"/>
      <c r="R317" s="493"/>
      <c r="S317" s="607">
        <v>1</v>
      </c>
      <c r="T317" s="415">
        <v>40000</v>
      </c>
      <c r="U317" s="106"/>
      <c r="V317" s="90"/>
      <c r="W317" s="586">
        <f t="shared" si="17"/>
        <v>1</v>
      </c>
      <c r="X317" s="586">
        <f t="shared" si="17"/>
        <v>40000</v>
      </c>
      <c r="Y317" s="393"/>
      <c r="Z317" s="366"/>
    </row>
    <row r="318" spans="1:26" s="367" customFormat="1" x14ac:dyDescent="0.25">
      <c r="A318" s="384"/>
      <c r="B318" s="604">
        <v>2</v>
      </c>
      <c r="C318" s="604">
        <v>8</v>
      </c>
      <c r="D318" s="604">
        <v>1</v>
      </c>
      <c r="E318" s="604">
        <v>1</v>
      </c>
      <c r="F318" s="604">
        <v>10</v>
      </c>
      <c r="G318" s="393"/>
      <c r="H318" s="106" t="s">
        <v>547</v>
      </c>
      <c r="I318" s="393"/>
      <c r="J318" s="393"/>
      <c r="K318" s="411" t="s">
        <v>353</v>
      </c>
      <c r="L318" s="411"/>
      <c r="M318" s="411">
        <v>2007</v>
      </c>
      <c r="N318" s="411"/>
      <c r="O318" s="605" t="s">
        <v>315</v>
      </c>
      <c r="P318" s="411" t="s">
        <v>200</v>
      </c>
      <c r="Q318" s="606"/>
      <c r="R318" s="493"/>
      <c r="S318" s="607">
        <v>4</v>
      </c>
      <c r="T318" s="415">
        <v>400000</v>
      </c>
      <c r="U318" s="106"/>
      <c r="V318" s="90"/>
      <c r="W318" s="586">
        <f t="shared" si="17"/>
        <v>4</v>
      </c>
      <c r="X318" s="586">
        <f t="shared" si="17"/>
        <v>400000</v>
      </c>
      <c r="Y318" s="393"/>
      <c r="Z318" s="366"/>
    </row>
    <row r="319" spans="1:26" s="367" customFormat="1" x14ac:dyDescent="0.25">
      <c r="A319" s="384"/>
      <c r="B319" s="604">
        <v>2</v>
      </c>
      <c r="C319" s="604">
        <v>8</v>
      </c>
      <c r="D319" s="604">
        <v>1</v>
      </c>
      <c r="E319" s="604">
        <v>1</v>
      </c>
      <c r="F319" s="604">
        <v>4</v>
      </c>
      <c r="G319" s="393"/>
      <c r="H319" s="106" t="s">
        <v>548</v>
      </c>
      <c r="I319" s="393"/>
      <c r="J319" s="393"/>
      <c r="K319" s="411" t="s">
        <v>353</v>
      </c>
      <c r="L319" s="411"/>
      <c r="M319" s="411">
        <v>2006</v>
      </c>
      <c r="N319" s="411"/>
      <c r="O319" s="605" t="s">
        <v>315</v>
      </c>
      <c r="P319" s="411" t="s">
        <v>200</v>
      </c>
      <c r="Q319" s="606"/>
      <c r="R319" s="493"/>
      <c r="S319" s="607">
        <v>2</v>
      </c>
      <c r="T319" s="415">
        <v>253400</v>
      </c>
      <c r="U319" s="106"/>
      <c r="V319" s="90"/>
      <c r="W319" s="586">
        <f t="shared" si="17"/>
        <v>2</v>
      </c>
      <c r="X319" s="586">
        <f t="shared" si="17"/>
        <v>253400</v>
      </c>
      <c r="Y319" s="393"/>
      <c r="Z319" s="366"/>
    </row>
    <row r="320" spans="1:26" s="218" customFormat="1" x14ac:dyDescent="0.25">
      <c r="A320" s="608"/>
      <c r="B320" s="609">
        <v>2</v>
      </c>
      <c r="C320" s="609">
        <v>8</v>
      </c>
      <c r="D320" s="609">
        <v>1</v>
      </c>
      <c r="E320" s="609">
        <v>9</v>
      </c>
      <c r="F320" s="609">
        <v>74</v>
      </c>
      <c r="G320" s="610"/>
      <c r="H320" s="611" t="s">
        <v>549</v>
      </c>
      <c r="I320" s="610"/>
      <c r="J320" s="610"/>
      <c r="K320" s="612" t="s">
        <v>391</v>
      </c>
      <c r="L320" s="612"/>
      <c r="M320" s="612">
        <v>2000</v>
      </c>
      <c r="N320" s="612"/>
      <c r="O320" s="613" t="s">
        <v>315</v>
      </c>
      <c r="P320" s="612" t="s">
        <v>200</v>
      </c>
      <c r="Q320" s="614"/>
      <c r="R320" s="615"/>
      <c r="S320" s="616">
        <v>1</v>
      </c>
      <c r="T320" s="617">
        <v>1600000</v>
      </c>
      <c r="U320" s="611"/>
      <c r="V320" s="618"/>
      <c r="W320" s="586">
        <f t="shared" si="17"/>
        <v>1</v>
      </c>
      <c r="X320" s="586">
        <f t="shared" si="17"/>
        <v>1600000</v>
      </c>
      <c r="Y320" s="610"/>
      <c r="Z320" s="619"/>
    </row>
    <row r="321" spans="1:26" s="367" customFormat="1" x14ac:dyDescent="0.25">
      <c r="A321" s="384"/>
      <c r="B321" s="604">
        <v>2</v>
      </c>
      <c r="C321" s="604">
        <v>8</v>
      </c>
      <c r="D321" s="604">
        <v>1</v>
      </c>
      <c r="E321" s="604">
        <v>8</v>
      </c>
      <c r="F321" s="604">
        <v>13</v>
      </c>
      <c r="G321" s="393"/>
      <c r="H321" s="106" t="s">
        <v>550</v>
      </c>
      <c r="I321" s="393"/>
      <c r="J321" s="393"/>
      <c r="K321" s="411" t="s">
        <v>551</v>
      </c>
      <c r="L321" s="411"/>
      <c r="M321" s="411">
        <v>2007</v>
      </c>
      <c r="N321" s="411"/>
      <c r="O321" s="605" t="s">
        <v>315</v>
      </c>
      <c r="P321" s="411" t="s">
        <v>200</v>
      </c>
      <c r="Q321" s="606"/>
      <c r="R321" s="493"/>
      <c r="S321" s="607">
        <v>1</v>
      </c>
      <c r="T321" s="415">
        <v>9625000</v>
      </c>
      <c r="U321" s="106"/>
      <c r="V321" s="90"/>
      <c r="W321" s="586">
        <f t="shared" si="17"/>
        <v>1</v>
      </c>
      <c r="X321" s="586">
        <f t="shared" si="17"/>
        <v>9625000</v>
      </c>
      <c r="Y321" s="393"/>
      <c r="Z321" s="366"/>
    </row>
    <row r="322" spans="1:26" s="367" customFormat="1" x14ac:dyDescent="0.25">
      <c r="A322" s="384"/>
      <c r="B322" s="604">
        <v>2</v>
      </c>
      <c r="C322" s="604">
        <v>8</v>
      </c>
      <c r="D322" s="604">
        <v>1</v>
      </c>
      <c r="E322" s="604"/>
      <c r="F322" s="604"/>
      <c r="G322" s="393"/>
      <c r="H322" s="106" t="s">
        <v>552</v>
      </c>
      <c r="I322" s="393"/>
      <c r="J322" s="393"/>
      <c r="K322" s="411" t="s">
        <v>551</v>
      </c>
      <c r="L322" s="411"/>
      <c r="M322" s="411">
        <v>2008</v>
      </c>
      <c r="N322" s="411"/>
      <c r="O322" s="605" t="s">
        <v>315</v>
      </c>
      <c r="P322" s="411" t="s">
        <v>200</v>
      </c>
      <c r="Q322" s="606"/>
      <c r="R322" s="493"/>
      <c r="S322" s="607">
        <v>1</v>
      </c>
      <c r="T322" s="415">
        <v>330000</v>
      </c>
      <c r="U322" s="106"/>
      <c r="V322" s="90"/>
      <c r="W322" s="586">
        <f t="shared" si="17"/>
        <v>1</v>
      </c>
      <c r="X322" s="586">
        <f t="shared" si="17"/>
        <v>330000</v>
      </c>
      <c r="Y322" s="393"/>
      <c r="Z322" s="366"/>
    </row>
    <row r="323" spans="1:26" s="367" customFormat="1" x14ac:dyDescent="0.25">
      <c r="A323" s="384"/>
      <c r="B323" s="604">
        <v>2</v>
      </c>
      <c r="C323" s="604">
        <v>8</v>
      </c>
      <c r="D323" s="604">
        <v>1</v>
      </c>
      <c r="E323" s="604"/>
      <c r="F323" s="604"/>
      <c r="G323" s="393"/>
      <c r="H323" s="106" t="s">
        <v>553</v>
      </c>
      <c r="I323" s="393"/>
      <c r="J323" s="393"/>
      <c r="K323" s="411"/>
      <c r="L323" s="411"/>
      <c r="M323" s="411">
        <v>2008</v>
      </c>
      <c r="N323" s="411"/>
      <c r="O323" s="605" t="s">
        <v>315</v>
      </c>
      <c r="P323" s="411" t="s">
        <v>200</v>
      </c>
      <c r="Q323" s="606"/>
      <c r="R323" s="493"/>
      <c r="S323" s="607">
        <v>1</v>
      </c>
      <c r="T323" s="415">
        <v>9680000</v>
      </c>
      <c r="U323" s="106"/>
      <c r="V323" s="90"/>
      <c r="W323" s="586">
        <f t="shared" si="17"/>
        <v>1</v>
      </c>
      <c r="X323" s="586">
        <f t="shared" si="17"/>
        <v>9680000</v>
      </c>
      <c r="Y323" s="393"/>
      <c r="Z323" s="366"/>
    </row>
    <row r="324" spans="1:26" s="367" customFormat="1" x14ac:dyDescent="0.25">
      <c r="A324" s="384"/>
      <c r="B324" s="604">
        <v>2</v>
      </c>
      <c r="C324" s="604">
        <v>8</v>
      </c>
      <c r="D324" s="604">
        <v>1</v>
      </c>
      <c r="E324" s="604"/>
      <c r="F324" s="604"/>
      <c r="G324" s="393"/>
      <c r="H324" s="106" t="s">
        <v>553</v>
      </c>
      <c r="I324" s="393"/>
      <c r="J324" s="393"/>
      <c r="K324" s="411"/>
      <c r="L324" s="411"/>
      <c r="M324" s="411">
        <v>2007</v>
      </c>
      <c r="N324" s="411"/>
      <c r="O324" s="605" t="s">
        <v>315</v>
      </c>
      <c r="P324" s="411" t="s">
        <v>200</v>
      </c>
      <c r="Q324" s="606"/>
      <c r="R324" s="493"/>
      <c r="S324" s="607">
        <v>2</v>
      </c>
      <c r="T324" s="415">
        <v>17338150</v>
      </c>
      <c r="U324" s="106"/>
      <c r="V324" s="90"/>
      <c r="W324" s="586">
        <f t="shared" si="17"/>
        <v>2</v>
      </c>
      <c r="X324" s="586">
        <f t="shared" si="17"/>
        <v>17338150</v>
      </c>
      <c r="Y324" s="393"/>
      <c r="Z324" s="366"/>
    </row>
    <row r="325" spans="1:26" s="367" customFormat="1" x14ac:dyDescent="0.25">
      <c r="A325" s="384"/>
      <c r="B325" s="604">
        <v>2</v>
      </c>
      <c r="C325" s="604">
        <v>8</v>
      </c>
      <c r="D325" s="604">
        <v>1</v>
      </c>
      <c r="E325" s="604"/>
      <c r="F325" s="604"/>
      <c r="G325" s="393"/>
      <c r="H325" s="106" t="s">
        <v>554</v>
      </c>
      <c r="I325" s="393"/>
      <c r="J325" s="393"/>
      <c r="K325" s="411"/>
      <c r="L325" s="411"/>
      <c r="M325" s="411">
        <v>2008</v>
      </c>
      <c r="N325" s="411"/>
      <c r="O325" s="605" t="s">
        <v>315</v>
      </c>
      <c r="P325" s="411" t="s">
        <v>200</v>
      </c>
      <c r="Q325" s="606"/>
      <c r="R325" s="493"/>
      <c r="S325" s="607">
        <v>9</v>
      </c>
      <c r="T325" s="415">
        <v>594000</v>
      </c>
      <c r="U325" s="106"/>
      <c r="V325" s="90"/>
      <c r="W325" s="586">
        <f t="shared" si="17"/>
        <v>9</v>
      </c>
      <c r="X325" s="586">
        <f t="shared" si="17"/>
        <v>594000</v>
      </c>
      <c r="Y325" s="393"/>
      <c r="Z325" s="366"/>
    </row>
    <row r="326" spans="1:26" s="367" customFormat="1" x14ac:dyDescent="0.25">
      <c r="A326" s="384"/>
      <c r="B326" s="604">
        <v>2</v>
      </c>
      <c r="C326" s="604">
        <v>8</v>
      </c>
      <c r="D326" s="604">
        <v>1</v>
      </c>
      <c r="E326" s="604"/>
      <c r="F326" s="604"/>
      <c r="G326" s="393"/>
      <c r="H326" s="106" t="s">
        <v>555</v>
      </c>
      <c r="I326" s="393"/>
      <c r="J326" s="393"/>
      <c r="K326" s="411"/>
      <c r="L326" s="411"/>
      <c r="M326" s="411">
        <v>2008</v>
      </c>
      <c r="N326" s="411"/>
      <c r="O326" s="605" t="s">
        <v>315</v>
      </c>
      <c r="P326" s="411" t="s">
        <v>200</v>
      </c>
      <c r="Q326" s="606"/>
      <c r="R326" s="493"/>
      <c r="S326" s="607">
        <v>9</v>
      </c>
      <c r="T326" s="415">
        <v>3069000</v>
      </c>
      <c r="U326" s="106"/>
      <c r="V326" s="90"/>
      <c r="W326" s="586">
        <f t="shared" si="17"/>
        <v>9</v>
      </c>
      <c r="X326" s="586">
        <f t="shared" si="17"/>
        <v>3069000</v>
      </c>
      <c r="Y326" s="393"/>
      <c r="Z326" s="366"/>
    </row>
    <row r="327" spans="1:26" s="367" customFormat="1" x14ac:dyDescent="0.25">
      <c r="A327" s="384"/>
      <c r="B327" s="604">
        <v>2</v>
      </c>
      <c r="C327" s="604">
        <v>8</v>
      </c>
      <c r="D327" s="604">
        <v>1</v>
      </c>
      <c r="E327" s="604"/>
      <c r="F327" s="604"/>
      <c r="G327" s="393"/>
      <c r="H327" s="106" t="s">
        <v>556</v>
      </c>
      <c r="I327" s="393"/>
      <c r="J327" s="393"/>
      <c r="K327" s="411"/>
      <c r="L327" s="411"/>
      <c r="M327" s="411">
        <v>2007</v>
      </c>
      <c r="N327" s="411"/>
      <c r="O327" s="605" t="s">
        <v>315</v>
      </c>
      <c r="P327" s="411" t="s">
        <v>200</v>
      </c>
      <c r="Q327" s="606"/>
      <c r="R327" s="493"/>
      <c r="S327" s="607">
        <v>1</v>
      </c>
      <c r="T327" s="415">
        <v>888713</v>
      </c>
      <c r="U327" s="106"/>
      <c r="V327" s="90"/>
      <c r="W327" s="586">
        <f t="shared" si="17"/>
        <v>1</v>
      </c>
      <c r="X327" s="586">
        <f t="shared" si="17"/>
        <v>888713</v>
      </c>
      <c r="Y327" s="393"/>
      <c r="Z327" s="366"/>
    </row>
    <row r="328" spans="1:26" s="367" customFormat="1" x14ac:dyDescent="0.25">
      <c r="A328" s="384"/>
      <c r="B328" s="604">
        <v>2</v>
      </c>
      <c r="C328" s="604">
        <v>8</v>
      </c>
      <c r="D328" s="604">
        <v>1</v>
      </c>
      <c r="E328" s="604"/>
      <c r="F328" s="604"/>
      <c r="G328" s="393"/>
      <c r="H328" s="106" t="s">
        <v>52</v>
      </c>
      <c r="I328" s="393"/>
      <c r="J328" s="393"/>
      <c r="K328" s="411"/>
      <c r="L328" s="411"/>
      <c r="M328" s="411">
        <v>2007</v>
      </c>
      <c r="N328" s="411"/>
      <c r="O328" s="605" t="s">
        <v>315</v>
      </c>
      <c r="P328" s="411" t="s">
        <v>200</v>
      </c>
      <c r="Q328" s="606"/>
      <c r="R328" s="493"/>
      <c r="S328" s="607">
        <v>1</v>
      </c>
      <c r="T328" s="415">
        <v>1884375</v>
      </c>
      <c r="U328" s="106"/>
      <c r="V328" s="90"/>
      <c r="W328" s="586">
        <f t="shared" si="17"/>
        <v>1</v>
      </c>
      <c r="X328" s="586">
        <f t="shared" si="17"/>
        <v>1884375</v>
      </c>
      <c r="Y328" s="393"/>
      <c r="Z328" s="366"/>
    </row>
    <row r="329" spans="1:26" s="367" customFormat="1" x14ac:dyDescent="0.25">
      <c r="A329" s="384"/>
      <c r="B329" s="604">
        <v>2</v>
      </c>
      <c r="C329" s="604">
        <v>8</v>
      </c>
      <c r="D329" s="604">
        <v>1</v>
      </c>
      <c r="E329" s="604"/>
      <c r="F329" s="604"/>
      <c r="G329" s="393"/>
      <c r="H329" s="106" t="s">
        <v>58</v>
      </c>
      <c r="I329" s="393"/>
      <c r="J329" s="393"/>
      <c r="K329" s="411"/>
      <c r="L329" s="411"/>
      <c r="M329" s="411">
        <v>2007</v>
      </c>
      <c r="N329" s="411"/>
      <c r="O329" s="605" t="s">
        <v>315</v>
      </c>
      <c r="P329" s="411" t="s">
        <v>200</v>
      </c>
      <c r="Q329" s="606"/>
      <c r="R329" s="493"/>
      <c r="S329" s="607">
        <v>1</v>
      </c>
      <c r="T329" s="415">
        <v>676163</v>
      </c>
      <c r="U329" s="106"/>
      <c r="V329" s="90"/>
      <c r="W329" s="586">
        <f t="shared" si="17"/>
        <v>1</v>
      </c>
      <c r="X329" s="586">
        <f t="shared" si="17"/>
        <v>676163</v>
      </c>
      <c r="Y329" s="393"/>
      <c r="Z329" s="366"/>
    </row>
    <row r="330" spans="1:26" s="367" customFormat="1" x14ac:dyDescent="0.25">
      <c r="A330" s="384"/>
      <c r="B330" s="604">
        <v>2</v>
      </c>
      <c r="C330" s="604">
        <v>8</v>
      </c>
      <c r="D330" s="604">
        <v>1</v>
      </c>
      <c r="E330" s="604"/>
      <c r="F330" s="604"/>
      <c r="G330" s="393"/>
      <c r="H330" s="106" t="s">
        <v>557</v>
      </c>
      <c r="I330" s="393"/>
      <c r="J330" s="393"/>
      <c r="K330" s="411" t="s">
        <v>391</v>
      </c>
      <c r="L330" s="411"/>
      <c r="M330" s="411">
        <v>2008</v>
      </c>
      <c r="N330" s="411"/>
      <c r="O330" s="605" t="s">
        <v>315</v>
      </c>
      <c r="P330" s="411" t="s">
        <v>200</v>
      </c>
      <c r="Q330" s="606"/>
      <c r="R330" s="493"/>
      <c r="S330" s="607">
        <v>1</v>
      </c>
      <c r="T330" s="415">
        <v>9575000</v>
      </c>
      <c r="U330" s="106"/>
      <c r="V330" s="90"/>
      <c r="W330" s="586">
        <f t="shared" si="17"/>
        <v>1</v>
      </c>
      <c r="X330" s="586">
        <f t="shared" si="17"/>
        <v>9575000</v>
      </c>
      <c r="Y330" s="393"/>
      <c r="Z330" s="366"/>
    </row>
    <row r="331" spans="1:26" s="367" customFormat="1" x14ac:dyDescent="0.25">
      <c r="A331" s="384"/>
      <c r="B331" s="604">
        <v>2</v>
      </c>
      <c r="C331" s="604">
        <v>8</v>
      </c>
      <c r="D331" s="604">
        <v>1</v>
      </c>
      <c r="E331" s="604"/>
      <c r="F331" s="604"/>
      <c r="G331" s="393"/>
      <c r="H331" s="106" t="s">
        <v>558</v>
      </c>
      <c r="I331" s="393"/>
      <c r="J331" s="393"/>
      <c r="K331" s="411" t="s">
        <v>391</v>
      </c>
      <c r="L331" s="411"/>
      <c r="M331" s="411">
        <v>2000</v>
      </c>
      <c r="N331" s="411"/>
      <c r="O331" s="605" t="s">
        <v>315</v>
      </c>
      <c r="P331" s="411" t="s">
        <v>200</v>
      </c>
      <c r="Q331" s="606"/>
      <c r="R331" s="493"/>
      <c r="S331" s="607">
        <v>1</v>
      </c>
      <c r="T331" s="415">
        <v>25000</v>
      </c>
      <c r="U331" s="106"/>
      <c r="V331" s="90"/>
      <c r="W331" s="586">
        <f t="shared" si="17"/>
        <v>1</v>
      </c>
      <c r="X331" s="586">
        <f t="shared" si="17"/>
        <v>25000</v>
      </c>
      <c r="Y331" s="393"/>
      <c r="Z331" s="366"/>
    </row>
    <row r="332" spans="1:26" s="367" customFormat="1" x14ac:dyDescent="0.25">
      <c r="A332" s="384"/>
      <c r="B332" s="604">
        <v>2</v>
      </c>
      <c r="C332" s="604">
        <v>8</v>
      </c>
      <c r="D332" s="604">
        <v>1</v>
      </c>
      <c r="E332" s="604"/>
      <c r="F332" s="604"/>
      <c r="G332" s="393"/>
      <c r="H332" s="106" t="s">
        <v>559</v>
      </c>
      <c r="I332" s="393"/>
      <c r="J332" s="393"/>
      <c r="K332" s="411" t="s">
        <v>391</v>
      </c>
      <c r="L332" s="411"/>
      <c r="M332" s="411">
        <v>2000</v>
      </c>
      <c r="N332" s="411"/>
      <c r="O332" s="605" t="s">
        <v>315</v>
      </c>
      <c r="P332" s="411" t="s">
        <v>200</v>
      </c>
      <c r="Q332" s="606"/>
      <c r="R332" s="493"/>
      <c r="S332" s="607">
        <v>1</v>
      </c>
      <c r="T332" s="415">
        <v>20000</v>
      </c>
      <c r="U332" s="106"/>
      <c r="V332" s="90"/>
      <c r="W332" s="586">
        <f t="shared" si="17"/>
        <v>1</v>
      </c>
      <c r="X332" s="586">
        <f t="shared" si="17"/>
        <v>20000</v>
      </c>
      <c r="Y332" s="393"/>
      <c r="Z332" s="366"/>
    </row>
    <row r="333" spans="1:26" s="367" customFormat="1" x14ac:dyDescent="0.25">
      <c r="A333" s="384"/>
      <c r="B333" s="604">
        <v>2</v>
      </c>
      <c r="C333" s="604">
        <v>8</v>
      </c>
      <c r="D333" s="604">
        <v>1</v>
      </c>
      <c r="E333" s="604"/>
      <c r="F333" s="604"/>
      <c r="G333" s="393"/>
      <c r="H333" s="106" t="s">
        <v>560</v>
      </c>
      <c r="I333" s="393"/>
      <c r="J333" s="393"/>
      <c r="K333" s="411" t="s">
        <v>391</v>
      </c>
      <c r="L333" s="411"/>
      <c r="M333" s="411">
        <v>2000</v>
      </c>
      <c r="N333" s="411"/>
      <c r="O333" s="605" t="s">
        <v>315</v>
      </c>
      <c r="P333" s="411" t="s">
        <v>200</v>
      </c>
      <c r="Q333" s="606"/>
      <c r="R333" s="493"/>
      <c r="S333" s="607">
        <v>1</v>
      </c>
      <c r="T333" s="415">
        <v>500000</v>
      </c>
      <c r="U333" s="106"/>
      <c r="V333" s="90"/>
      <c r="W333" s="586">
        <f t="shared" si="17"/>
        <v>1</v>
      </c>
      <c r="X333" s="586">
        <f t="shared" si="17"/>
        <v>500000</v>
      </c>
      <c r="Y333" s="393"/>
      <c r="Z333" s="366"/>
    </row>
    <row r="334" spans="1:26" s="367" customFormat="1" x14ac:dyDescent="0.25">
      <c r="A334" s="384"/>
      <c r="B334" s="604">
        <v>2</v>
      </c>
      <c r="C334" s="604">
        <v>8</v>
      </c>
      <c r="D334" s="604">
        <v>1</v>
      </c>
      <c r="E334" s="604"/>
      <c r="F334" s="604"/>
      <c r="G334" s="393"/>
      <c r="H334" s="106" t="s">
        <v>561</v>
      </c>
      <c r="I334" s="393"/>
      <c r="J334" s="393"/>
      <c r="K334" s="411"/>
      <c r="L334" s="411"/>
      <c r="M334" s="411">
        <v>2008</v>
      </c>
      <c r="N334" s="411"/>
      <c r="O334" s="605" t="s">
        <v>315</v>
      </c>
      <c r="P334" s="411" t="s">
        <v>200</v>
      </c>
      <c r="Q334" s="606"/>
      <c r="R334" s="493"/>
      <c r="S334" s="607">
        <v>1</v>
      </c>
      <c r="T334" s="415">
        <v>3550000</v>
      </c>
      <c r="U334" s="106"/>
      <c r="V334" s="90"/>
      <c r="W334" s="586">
        <f t="shared" si="17"/>
        <v>1</v>
      </c>
      <c r="X334" s="586">
        <f t="shared" si="17"/>
        <v>3550000</v>
      </c>
      <c r="Y334" s="393"/>
      <c r="Z334" s="366"/>
    </row>
    <row r="335" spans="1:26" s="367" customFormat="1" x14ac:dyDescent="0.25">
      <c r="A335" s="384"/>
      <c r="B335" s="604">
        <v>2</v>
      </c>
      <c r="C335" s="604">
        <v>8</v>
      </c>
      <c r="D335" s="604">
        <v>1</v>
      </c>
      <c r="E335" s="604">
        <v>1</v>
      </c>
      <c r="F335" s="604">
        <v>10</v>
      </c>
      <c r="G335" s="393"/>
      <c r="H335" s="106" t="s">
        <v>562</v>
      </c>
      <c r="I335" s="393"/>
      <c r="J335" s="393"/>
      <c r="K335" s="411"/>
      <c r="L335" s="411"/>
      <c r="M335" s="411">
        <v>1999</v>
      </c>
      <c r="N335" s="411"/>
      <c r="O335" s="605" t="s">
        <v>315</v>
      </c>
      <c r="P335" s="411" t="s">
        <v>200</v>
      </c>
      <c r="Q335" s="606"/>
      <c r="R335" s="493"/>
      <c r="S335" s="607">
        <v>1</v>
      </c>
      <c r="T335" s="415">
        <v>20000</v>
      </c>
      <c r="U335" s="106"/>
      <c r="V335" s="90"/>
      <c r="W335" s="586">
        <f t="shared" si="17"/>
        <v>1</v>
      </c>
      <c r="X335" s="586">
        <f t="shared" si="17"/>
        <v>20000</v>
      </c>
      <c r="Y335" s="393"/>
      <c r="Z335" s="366"/>
    </row>
    <row r="336" spans="1:26" s="367" customFormat="1" x14ac:dyDescent="0.25">
      <c r="A336" s="384"/>
      <c r="B336" s="604">
        <v>2</v>
      </c>
      <c r="C336" s="604">
        <v>8</v>
      </c>
      <c r="D336" s="604">
        <v>1</v>
      </c>
      <c r="E336" s="604">
        <v>1</v>
      </c>
      <c r="F336" s="604">
        <v>10</v>
      </c>
      <c r="G336" s="393"/>
      <c r="H336" s="106" t="s">
        <v>563</v>
      </c>
      <c r="I336" s="393"/>
      <c r="J336" s="393"/>
      <c r="K336" s="411" t="s">
        <v>344</v>
      </c>
      <c r="L336" s="411"/>
      <c r="M336" s="411">
        <v>2005</v>
      </c>
      <c r="N336" s="411"/>
      <c r="O336" s="605" t="s">
        <v>315</v>
      </c>
      <c r="P336" s="411" t="s">
        <v>200</v>
      </c>
      <c r="Q336" s="606"/>
      <c r="R336" s="493"/>
      <c r="S336" s="607">
        <v>1</v>
      </c>
      <c r="T336" s="415">
        <v>30000</v>
      </c>
      <c r="U336" s="106"/>
      <c r="V336" s="90"/>
      <c r="W336" s="586">
        <f t="shared" si="17"/>
        <v>1</v>
      </c>
      <c r="X336" s="586">
        <f t="shared" si="17"/>
        <v>30000</v>
      </c>
      <c r="Y336" s="393"/>
      <c r="Z336" s="366"/>
    </row>
    <row r="337" spans="1:26" s="367" customFormat="1" x14ac:dyDescent="0.25">
      <c r="A337" s="384"/>
      <c r="B337" s="604">
        <v>2</v>
      </c>
      <c r="C337" s="604">
        <v>8</v>
      </c>
      <c r="D337" s="604">
        <v>1</v>
      </c>
      <c r="E337" s="604"/>
      <c r="F337" s="604"/>
      <c r="G337" s="393"/>
      <c r="H337" s="106" t="s">
        <v>564</v>
      </c>
      <c r="I337" s="393"/>
      <c r="J337" s="393"/>
      <c r="K337" s="411" t="s">
        <v>346</v>
      </c>
      <c r="L337" s="411"/>
      <c r="M337" s="411" t="s">
        <v>313</v>
      </c>
      <c r="N337" s="411"/>
      <c r="O337" s="605" t="s">
        <v>315</v>
      </c>
      <c r="P337" s="411" t="s">
        <v>200</v>
      </c>
      <c r="Q337" s="606"/>
      <c r="R337" s="493"/>
      <c r="S337" s="607">
        <v>1</v>
      </c>
      <c r="T337" s="415">
        <v>40000</v>
      </c>
      <c r="U337" s="106"/>
      <c r="V337" s="90"/>
      <c r="W337" s="586">
        <f t="shared" si="17"/>
        <v>1</v>
      </c>
      <c r="X337" s="586">
        <f t="shared" si="17"/>
        <v>40000</v>
      </c>
      <c r="Y337" s="393"/>
      <c r="Z337" s="366"/>
    </row>
    <row r="338" spans="1:26" s="367" customFormat="1" x14ac:dyDescent="0.25">
      <c r="A338" s="384"/>
      <c r="B338" s="604">
        <v>2</v>
      </c>
      <c r="C338" s="604">
        <v>8</v>
      </c>
      <c r="D338" s="604">
        <v>1</v>
      </c>
      <c r="E338" s="604"/>
      <c r="F338" s="604"/>
      <c r="G338" s="393"/>
      <c r="H338" s="106" t="s">
        <v>565</v>
      </c>
      <c r="I338" s="393"/>
      <c r="J338" s="393"/>
      <c r="K338" s="411" t="s">
        <v>346</v>
      </c>
      <c r="L338" s="411"/>
      <c r="M338" s="411">
        <v>2005</v>
      </c>
      <c r="N338" s="411"/>
      <c r="O338" s="605" t="s">
        <v>315</v>
      </c>
      <c r="P338" s="411" t="s">
        <v>200</v>
      </c>
      <c r="Q338" s="606"/>
      <c r="R338" s="493"/>
      <c r="S338" s="607">
        <v>1</v>
      </c>
      <c r="T338" s="415">
        <v>150000</v>
      </c>
      <c r="U338" s="106"/>
      <c r="V338" s="90"/>
      <c r="W338" s="586">
        <f t="shared" si="17"/>
        <v>1</v>
      </c>
      <c r="X338" s="586">
        <f t="shared" si="17"/>
        <v>150000</v>
      </c>
      <c r="Y338" s="393"/>
      <c r="Z338" s="366"/>
    </row>
    <row r="339" spans="1:26" s="367" customFormat="1" x14ac:dyDescent="0.25">
      <c r="A339" s="384"/>
      <c r="B339" s="604">
        <v>2</v>
      </c>
      <c r="C339" s="604">
        <v>8</v>
      </c>
      <c r="D339" s="604">
        <v>1</v>
      </c>
      <c r="E339" s="604"/>
      <c r="F339" s="604"/>
      <c r="G339" s="393"/>
      <c r="H339" s="106" t="s">
        <v>566</v>
      </c>
      <c r="I339" s="393"/>
      <c r="J339" s="393"/>
      <c r="K339" s="411" t="s">
        <v>344</v>
      </c>
      <c r="L339" s="411"/>
      <c r="M339" s="411">
        <v>2008</v>
      </c>
      <c r="N339" s="411"/>
      <c r="O339" s="605" t="s">
        <v>315</v>
      </c>
      <c r="P339" s="411" t="s">
        <v>200</v>
      </c>
      <c r="Q339" s="606"/>
      <c r="R339" s="493"/>
      <c r="S339" s="607">
        <v>10</v>
      </c>
      <c r="T339" s="415">
        <v>5700000</v>
      </c>
      <c r="U339" s="106"/>
      <c r="V339" s="90"/>
      <c r="W339" s="586">
        <f t="shared" si="17"/>
        <v>10</v>
      </c>
      <c r="X339" s="586">
        <f t="shared" si="17"/>
        <v>5700000</v>
      </c>
      <c r="Y339" s="393"/>
      <c r="Z339" s="366"/>
    </row>
    <row r="340" spans="1:26" s="367" customFormat="1" x14ac:dyDescent="0.25">
      <c r="A340" s="384"/>
      <c r="B340" s="604">
        <v>2</v>
      </c>
      <c r="C340" s="604">
        <v>8</v>
      </c>
      <c r="D340" s="604">
        <v>1</v>
      </c>
      <c r="E340" s="604"/>
      <c r="F340" s="604"/>
      <c r="G340" s="393"/>
      <c r="H340" s="106" t="s">
        <v>567</v>
      </c>
      <c r="I340" s="393"/>
      <c r="J340" s="393"/>
      <c r="K340" s="411" t="s">
        <v>344</v>
      </c>
      <c r="L340" s="411"/>
      <c r="M340" s="411">
        <v>2008</v>
      </c>
      <c r="N340" s="411"/>
      <c r="O340" s="605" t="s">
        <v>315</v>
      </c>
      <c r="P340" s="411" t="s">
        <v>200</v>
      </c>
      <c r="Q340" s="606"/>
      <c r="R340" s="493"/>
      <c r="S340" s="607">
        <v>2</v>
      </c>
      <c r="T340" s="415">
        <v>125000</v>
      </c>
      <c r="U340" s="106"/>
      <c r="V340" s="90"/>
      <c r="W340" s="586">
        <f t="shared" si="17"/>
        <v>2</v>
      </c>
      <c r="X340" s="586">
        <f t="shared" si="17"/>
        <v>125000</v>
      </c>
      <c r="Y340" s="393"/>
      <c r="Z340" s="366"/>
    </row>
    <row r="341" spans="1:26" s="367" customFormat="1" x14ac:dyDescent="0.25">
      <c r="A341" s="384"/>
      <c r="B341" s="604">
        <v>2</v>
      </c>
      <c r="C341" s="604">
        <v>8</v>
      </c>
      <c r="D341" s="604">
        <v>1</v>
      </c>
      <c r="E341" s="604"/>
      <c r="F341" s="604"/>
      <c r="G341" s="393"/>
      <c r="H341" s="106" t="s">
        <v>568</v>
      </c>
      <c r="I341" s="393"/>
      <c r="J341" s="393"/>
      <c r="K341" s="411" t="s">
        <v>376</v>
      </c>
      <c r="L341" s="411"/>
      <c r="M341" s="411">
        <v>2008</v>
      </c>
      <c r="N341" s="411"/>
      <c r="O341" s="605" t="s">
        <v>315</v>
      </c>
      <c r="P341" s="411" t="s">
        <v>200</v>
      </c>
      <c r="Q341" s="606"/>
      <c r="R341" s="493"/>
      <c r="S341" s="607">
        <v>1</v>
      </c>
      <c r="T341" s="415">
        <v>17000000</v>
      </c>
      <c r="U341" s="106"/>
      <c r="V341" s="90"/>
      <c r="W341" s="586">
        <f t="shared" ref="W341:X349" si="23">S341-U341</f>
        <v>1</v>
      </c>
      <c r="X341" s="586">
        <f t="shared" si="23"/>
        <v>17000000</v>
      </c>
      <c r="Y341" s="393"/>
      <c r="Z341" s="366"/>
    </row>
    <row r="342" spans="1:26" s="367" customFormat="1" x14ac:dyDescent="0.25">
      <c r="A342" s="384"/>
      <c r="B342" s="604">
        <v>2</v>
      </c>
      <c r="C342" s="604">
        <v>8</v>
      </c>
      <c r="D342" s="604">
        <v>1</v>
      </c>
      <c r="E342" s="604"/>
      <c r="F342" s="604"/>
      <c r="G342" s="393"/>
      <c r="H342" s="106" t="s">
        <v>48</v>
      </c>
      <c r="I342" s="393"/>
      <c r="J342" s="393"/>
      <c r="K342" s="411" t="s">
        <v>325</v>
      </c>
      <c r="L342" s="411"/>
      <c r="M342" s="411">
        <v>2006</v>
      </c>
      <c r="N342" s="411"/>
      <c r="O342" s="605" t="s">
        <v>315</v>
      </c>
      <c r="P342" s="411" t="s">
        <v>200</v>
      </c>
      <c r="Q342" s="606"/>
      <c r="R342" s="493"/>
      <c r="S342" s="607">
        <v>1</v>
      </c>
      <c r="T342" s="415">
        <v>11000000</v>
      </c>
      <c r="U342" s="106"/>
      <c r="V342" s="90"/>
      <c r="W342" s="586">
        <f t="shared" si="23"/>
        <v>1</v>
      </c>
      <c r="X342" s="586">
        <f t="shared" si="23"/>
        <v>11000000</v>
      </c>
      <c r="Y342" s="393"/>
      <c r="Z342" s="366"/>
    </row>
    <row r="343" spans="1:26" s="367" customFormat="1" x14ac:dyDescent="0.25">
      <c r="A343" s="384"/>
      <c r="B343" s="604">
        <v>2</v>
      </c>
      <c r="C343" s="604">
        <v>8</v>
      </c>
      <c r="D343" s="604">
        <v>1</v>
      </c>
      <c r="E343" s="604"/>
      <c r="F343" s="604"/>
      <c r="G343" s="393"/>
      <c r="H343" s="106" t="s">
        <v>569</v>
      </c>
      <c r="I343" s="393"/>
      <c r="J343" s="393"/>
      <c r="K343" s="411" t="s">
        <v>420</v>
      </c>
      <c r="L343" s="411"/>
      <c r="M343" s="411">
        <v>1999</v>
      </c>
      <c r="N343" s="411"/>
      <c r="O343" s="605" t="s">
        <v>315</v>
      </c>
      <c r="P343" s="411" t="s">
        <v>200</v>
      </c>
      <c r="Q343" s="606"/>
      <c r="R343" s="493"/>
      <c r="S343" s="607">
        <v>1</v>
      </c>
      <c r="T343" s="415">
        <v>25000</v>
      </c>
      <c r="U343" s="106"/>
      <c r="V343" s="90"/>
      <c r="W343" s="586">
        <f t="shared" si="23"/>
        <v>1</v>
      </c>
      <c r="X343" s="586">
        <f t="shared" si="23"/>
        <v>25000</v>
      </c>
      <c r="Y343" s="393"/>
      <c r="Z343" s="366"/>
    </row>
    <row r="344" spans="1:26" s="367" customFormat="1" x14ac:dyDescent="0.25">
      <c r="A344" s="384"/>
      <c r="B344" s="604">
        <v>2</v>
      </c>
      <c r="C344" s="604">
        <v>8</v>
      </c>
      <c r="D344" s="604">
        <v>1</v>
      </c>
      <c r="E344" s="604"/>
      <c r="F344" s="604"/>
      <c r="G344" s="393"/>
      <c r="H344" s="106" t="s">
        <v>570</v>
      </c>
      <c r="I344" s="393"/>
      <c r="J344" s="393"/>
      <c r="K344" s="411" t="s">
        <v>301</v>
      </c>
      <c r="L344" s="411"/>
      <c r="M344" s="411">
        <v>1990</v>
      </c>
      <c r="N344" s="411"/>
      <c r="O344" s="605" t="s">
        <v>315</v>
      </c>
      <c r="P344" s="411" t="s">
        <v>200</v>
      </c>
      <c r="Q344" s="606"/>
      <c r="R344" s="493"/>
      <c r="S344" s="607">
        <v>1</v>
      </c>
      <c r="T344" s="415">
        <v>10000</v>
      </c>
      <c r="U344" s="106"/>
      <c r="V344" s="90"/>
      <c r="W344" s="586">
        <f t="shared" si="23"/>
        <v>1</v>
      </c>
      <c r="X344" s="586">
        <f t="shared" si="23"/>
        <v>10000</v>
      </c>
      <c r="Y344" s="393"/>
      <c r="Z344" s="366"/>
    </row>
    <row r="345" spans="1:26" s="367" customFormat="1" x14ac:dyDescent="0.25">
      <c r="A345" s="384"/>
      <c r="B345" s="604">
        <v>2</v>
      </c>
      <c r="C345" s="604">
        <v>8</v>
      </c>
      <c r="D345" s="604">
        <v>1</v>
      </c>
      <c r="E345" s="604"/>
      <c r="F345" s="604"/>
      <c r="G345" s="393"/>
      <c r="H345" s="106" t="s">
        <v>571</v>
      </c>
      <c r="I345" s="393"/>
      <c r="J345" s="393"/>
      <c r="K345" s="411" t="s">
        <v>572</v>
      </c>
      <c r="L345" s="411"/>
      <c r="M345" s="411">
        <v>1999</v>
      </c>
      <c r="N345" s="411"/>
      <c r="O345" s="605" t="s">
        <v>315</v>
      </c>
      <c r="P345" s="411" t="s">
        <v>200</v>
      </c>
      <c r="Q345" s="606"/>
      <c r="R345" s="493"/>
      <c r="S345" s="607">
        <v>2</v>
      </c>
      <c r="T345" s="415">
        <v>150000</v>
      </c>
      <c r="U345" s="106"/>
      <c r="V345" s="90"/>
      <c r="W345" s="586">
        <f t="shared" si="23"/>
        <v>2</v>
      </c>
      <c r="X345" s="586">
        <f t="shared" si="23"/>
        <v>150000</v>
      </c>
      <c r="Y345" s="393"/>
      <c r="Z345" s="366"/>
    </row>
    <row r="346" spans="1:26" s="367" customFormat="1" x14ac:dyDescent="0.25">
      <c r="A346" s="384"/>
      <c r="B346" s="604">
        <v>2</v>
      </c>
      <c r="C346" s="604">
        <v>8</v>
      </c>
      <c r="D346" s="604">
        <v>1</v>
      </c>
      <c r="E346" s="604"/>
      <c r="F346" s="604"/>
      <c r="G346" s="393"/>
      <c r="H346" s="106" t="s">
        <v>573</v>
      </c>
      <c r="I346" s="393"/>
      <c r="J346" s="393"/>
      <c r="K346" s="411" t="s">
        <v>353</v>
      </c>
      <c r="L346" s="411"/>
      <c r="M346" s="411">
        <v>2006</v>
      </c>
      <c r="N346" s="411"/>
      <c r="O346" s="605" t="s">
        <v>315</v>
      </c>
      <c r="P346" s="411" t="s">
        <v>200</v>
      </c>
      <c r="Q346" s="606"/>
      <c r="R346" s="493"/>
      <c r="S346" s="607">
        <v>1</v>
      </c>
      <c r="T346" s="415">
        <v>45900000</v>
      </c>
      <c r="U346" s="106"/>
      <c r="V346" s="90"/>
      <c r="W346" s="586">
        <f t="shared" si="23"/>
        <v>1</v>
      </c>
      <c r="X346" s="586">
        <f t="shared" si="23"/>
        <v>45900000</v>
      </c>
      <c r="Y346" s="393"/>
      <c r="Z346" s="366"/>
    </row>
    <row r="347" spans="1:26" s="367" customFormat="1" x14ac:dyDescent="0.25">
      <c r="A347" s="384"/>
      <c r="B347" s="604">
        <v>2</v>
      </c>
      <c r="C347" s="604">
        <v>8</v>
      </c>
      <c r="D347" s="604">
        <v>1</v>
      </c>
      <c r="E347" s="604"/>
      <c r="F347" s="604"/>
      <c r="G347" s="393"/>
      <c r="H347" s="106" t="s">
        <v>574</v>
      </c>
      <c r="I347" s="393"/>
      <c r="J347" s="393"/>
      <c r="K347" s="411" t="s">
        <v>575</v>
      </c>
      <c r="L347" s="411"/>
      <c r="M347" s="411">
        <v>2006</v>
      </c>
      <c r="N347" s="411"/>
      <c r="O347" s="605" t="s">
        <v>315</v>
      </c>
      <c r="P347" s="411" t="s">
        <v>200</v>
      </c>
      <c r="Q347" s="606"/>
      <c r="R347" s="493"/>
      <c r="S347" s="607">
        <v>1</v>
      </c>
      <c r="T347" s="415">
        <v>7100000</v>
      </c>
      <c r="U347" s="106"/>
      <c r="V347" s="90"/>
      <c r="W347" s="586">
        <f t="shared" si="23"/>
        <v>1</v>
      </c>
      <c r="X347" s="586">
        <f t="shared" si="23"/>
        <v>7100000</v>
      </c>
      <c r="Y347" s="393"/>
      <c r="Z347" s="366"/>
    </row>
    <row r="348" spans="1:26" s="367" customFormat="1" x14ac:dyDescent="0.25">
      <c r="A348" s="384"/>
      <c r="B348" s="604">
        <v>2</v>
      </c>
      <c r="C348" s="604">
        <v>8</v>
      </c>
      <c r="D348" s="604">
        <v>1</v>
      </c>
      <c r="E348" s="604"/>
      <c r="F348" s="604"/>
      <c r="G348" s="393"/>
      <c r="H348" s="106" t="s">
        <v>576</v>
      </c>
      <c r="I348" s="393"/>
      <c r="J348" s="393"/>
      <c r="K348" s="411" t="s">
        <v>346</v>
      </c>
      <c r="L348" s="411"/>
      <c r="M348" s="411">
        <v>2006</v>
      </c>
      <c r="N348" s="411"/>
      <c r="O348" s="605" t="s">
        <v>315</v>
      </c>
      <c r="P348" s="411" t="s">
        <v>200</v>
      </c>
      <c r="Q348" s="606"/>
      <c r="R348" s="493"/>
      <c r="S348" s="607">
        <v>1</v>
      </c>
      <c r="T348" s="415">
        <v>2000000</v>
      </c>
      <c r="U348" s="106"/>
      <c r="V348" s="90"/>
      <c r="W348" s="586">
        <f t="shared" si="23"/>
        <v>1</v>
      </c>
      <c r="X348" s="586">
        <f t="shared" si="23"/>
        <v>2000000</v>
      </c>
      <c r="Y348" s="393"/>
      <c r="Z348" s="366"/>
    </row>
    <row r="349" spans="1:26" s="367" customFormat="1" x14ac:dyDescent="0.25">
      <c r="A349" s="384"/>
      <c r="B349" s="604">
        <v>2</v>
      </c>
      <c r="C349" s="604">
        <v>8</v>
      </c>
      <c r="D349" s="604">
        <v>1</v>
      </c>
      <c r="E349" s="604"/>
      <c r="F349" s="604"/>
      <c r="G349" s="393"/>
      <c r="H349" s="106" t="s">
        <v>546</v>
      </c>
      <c r="I349" s="393"/>
      <c r="J349" s="393"/>
      <c r="K349" s="411" t="s">
        <v>353</v>
      </c>
      <c r="L349" s="411"/>
      <c r="M349" s="411">
        <v>1998</v>
      </c>
      <c r="N349" s="411"/>
      <c r="O349" s="605" t="s">
        <v>315</v>
      </c>
      <c r="P349" s="411" t="s">
        <v>200</v>
      </c>
      <c r="Q349" s="606"/>
      <c r="R349" s="493"/>
      <c r="S349" s="607">
        <v>1</v>
      </c>
      <c r="T349" s="415">
        <v>150000</v>
      </c>
      <c r="U349" s="106"/>
      <c r="V349" s="90"/>
      <c r="W349" s="586">
        <f t="shared" si="23"/>
        <v>1</v>
      </c>
      <c r="X349" s="586">
        <f t="shared" si="23"/>
        <v>150000</v>
      </c>
      <c r="Y349" s="393"/>
      <c r="Z349" s="366"/>
    </row>
    <row r="350" spans="1:26" s="367" customFormat="1" x14ac:dyDescent="0.25">
      <c r="A350" s="384"/>
      <c r="B350" s="604">
        <v>2</v>
      </c>
      <c r="C350" s="604">
        <v>8</v>
      </c>
      <c r="D350" s="604">
        <v>1</v>
      </c>
      <c r="E350" s="604"/>
      <c r="F350" s="604"/>
      <c r="G350" s="393"/>
      <c r="H350" s="106" t="s">
        <v>577</v>
      </c>
      <c r="I350" s="393"/>
      <c r="J350" s="393"/>
      <c r="K350" s="411" t="s">
        <v>391</v>
      </c>
      <c r="L350" s="411"/>
      <c r="M350" s="411">
        <v>2006</v>
      </c>
      <c r="N350" s="411"/>
      <c r="O350" s="605" t="s">
        <v>315</v>
      </c>
      <c r="P350" s="411" t="s">
        <v>200</v>
      </c>
      <c r="Q350" s="606"/>
      <c r="R350" s="493"/>
      <c r="S350" s="607"/>
      <c r="T350" s="415"/>
      <c r="U350" s="106"/>
      <c r="V350" s="90"/>
      <c r="W350" s="586">
        <f>S350-U350</f>
        <v>0</v>
      </c>
      <c r="X350" s="586">
        <f>T350-V350</f>
        <v>0</v>
      </c>
      <c r="Y350" s="393"/>
      <c r="Z350" s="366"/>
    </row>
    <row r="351" spans="1:26" s="367" customFormat="1" x14ac:dyDescent="0.25">
      <c r="A351" s="384"/>
      <c r="B351" s="604">
        <v>2</v>
      </c>
      <c r="C351" s="604">
        <v>8</v>
      </c>
      <c r="D351" s="604">
        <v>1</v>
      </c>
      <c r="E351" s="604"/>
      <c r="F351" s="604"/>
      <c r="G351" s="393"/>
      <c r="H351" s="106" t="s">
        <v>578</v>
      </c>
      <c r="I351" s="393"/>
      <c r="J351" s="393"/>
      <c r="K351" s="411" t="s">
        <v>391</v>
      </c>
      <c r="L351" s="411"/>
      <c r="M351" s="411">
        <v>2006</v>
      </c>
      <c r="N351" s="411"/>
      <c r="O351" s="605" t="s">
        <v>315</v>
      </c>
      <c r="P351" s="411" t="s">
        <v>200</v>
      </c>
      <c r="Q351" s="606"/>
      <c r="R351" s="493"/>
      <c r="S351" s="607"/>
      <c r="T351" s="415"/>
      <c r="U351" s="106"/>
      <c r="V351" s="90"/>
      <c r="W351" s="586">
        <f t="shared" ref="W351:X360" si="24">S351-U351</f>
        <v>0</v>
      </c>
      <c r="X351" s="586">
        <f t="shared" si="24"/>
        <v>0</v>
      </c>
      <c r="Y351" s="393"/>
      <c r="Z351" s="366"/>
    </row>
    <row r="352" spans="1:26" s="367" customFormat="1" x14ac:dyDescent="0.25">
      <c r="A352" s="384"/>
      <c r="B352" s="604">
        <v>2</v>
      </c>
      <c r="C352" s="604">
        <v>8</v>
      </c>
      <c r="D352" s="604">
        <v>1</v>
      </c>
      <c r="E352" s="604"/>
      <c r="F352" s="604"/>
      <c r="G352" s="393"/>
      <c r="H352" s="106" t="s">
        <v>579</v>
      </c>
      <c r="I352" s="393"/>
      <c r="J352" s="393"/>
      <c r="K352" s="411" t="s">
        <v>391</v>
      </c>
      <c r="L352" s="411"/>
      <c r="M352" s="411">
        <v>2006</v>
      </c>
      <c r="N352" s="411"/>
      <c r="O352" s="605" t="s">
        <v>315</v>
      </c>
      <c r="P352" s="411" t="s">
        <v>200</v>
      </c>
      <c r="Q352" s="606"/>
      <c r="R352" s="493"/>
      <c r="S352" s="607"/>
      <c r="T352" s="415"/>
      <c r="U352" s="106"/>
      <c r="V352" s="90"/>
      <c r="W352" s="586">
        <f t="shared" si="24"/>
        <v>0</v>
      </c>
      <c r="X352" s="586">
        <f t="shared" si="24"/>
        <v>0</v>
      </c>
      <c r="Y352" s="393"/>
      <c r="Z352" s="366"/>
    </row>
    <row r="353" spans="1:26" s="367" customFormat="1" x14ac:dyDescent="0.25">
      <c r="A353" s="384"/>
      <c r="B353" s="604">
        <v>2</v>
      </c>
      <c r="C353" s="604">
        <v>8</v>
      </c>
      <c r="D353" s="604">
        <v>1</v>
      </c>
      <c r="E353" s="604"/>
      <c r="F353" s="604"/>
      <c r="G353" s="393"/>
      <c r="H353" s="106" t="s">
        <v>580</v>
      </c>
      <c r="I353" s="393"/>
      <c r="J353" s="393"/>
      <c r="K353" s="411" t="s">
        <v>391</v>
      </c>
      <c r="L353" s="411"/>
      <c r="M353" s="411">
        <v>2006</v>
      </c>
      <c r="N353" s="411"/>
      <c r="O353" s="605" t="s">
        <v>315</v>
      </c>
      <c r="P353" s="411" t="s">
        <v>200</v>
      </c>
      <c r="Q353" s="606"/>
      <c r="R353" s="493"/>
      <c r="S353" s="607">
        <v>1</v>
      </c>
      <c r="T353" s="415">
        <v>200000</v>
      </c>
      <c r="U353" s="106"/>
      <c r="V353" s="90"/>
      <c r="W353" s="586">
        <f t="shared" si="24"/>
        <v>1</v>
      </c>
      <c r="X353" s="586">
        <f t="shared" si="24"/>
        <v>200000</v>
      </c>
      <c r="Y353" s="393"/>
      <c r="Z353" s="366"/>
    </row>
    <row r="354" spans="1:26" s="367" customFormat="1" x14ac:dyDescent="0.25">
      <c r="A354" s="384"/>
      <c r="B354" s="604">
        <v>2</v>
      </c>
      <c r="C354" s="604">
        <v>8</v>
      </c>
      <c r="D354" s="604">
        <v>1</v>
      </c>
      <c r="E354" s="604"/>
      <c r="F354" s="604"/>
      <c r="G354" s="393"/>
      <c r="H354" s="106" t="s">
        <v>581</v>
      </c>
      <c r="I354" s="393"/>
      <c r="J354" s="393"/>
      <c r="K354" s="411" t="s">
        <v>391</v>
      </c>
      <c r="L354" s="411"/>
      <c r="M354" s="411">
        <v>2006</v>
      </c>
      <c r="N354" s="411"/>
      <c r="O354" s="605" t="s">
        <v>315</v>
      </c>
      <c r="P354" s="411" t="s">
        <v>200</v>
      </c>
      <c r="Q354" s="606"/>
      <c r="R354" s="493"/>
      <c r="S354" s="607">
        <v>1</v>
      </c>
      <c r="T354" s="415">
        <v>3000000</v>
      </c>
      <c r="U354" s="106"/>
      <c r="V354" s="90"/>
      <c r="W354" s="586">
        <f t="shared" si="24"/>
        <v>1</v>
      </c>
      <c r="X354" s="586">
        <f t="shared" si="24"/>
        <v>3000000</v>
      </c>
      <c r="Y354" s="393"/>
      <c r="Z354" s="366"/>
    </row>
    <row r="355" spans="1:26" s="367" customFormat="1" x14ac:dyDescent="0.25">
      <c r="A355" s="384"/>
      <c r="B355" s="604">
        <v>2</v>
      </c>
      <c r="C355" s="604">
        <v>8</v>
      </c>
      <c r="D355" s="604">
        <v>1</v>
      </c>
      <c r="E355" s="604"/>
      <c r="F355" s="604"/>
      <c r="G355" s="393"/>
      <c r="H355" s="106" t="s">
        <v>582</v>
      </c>
      <c r="I355" s="393"/>
      <c r="J355" s="393"/>
      <c r="K355" s="411" t="s">
        <v>572</v>
      </c>
      <c r="L355" s="411"/>
      <c r="M355" s="411">
        <v>2006</v>
      </c>
      <c r="N355" s="411"/>
      <c r="O355" s="605" t="s">
        <v>315</v>
      </c>
      <c r="P355" s="411" t="s">
        <v>200</v>
      </c>
      <c r="Q355" s="606"/>
      <c r="R355" s="493"/>
      <c r="S355" s="607">
        <v>1</v>
      </c>
      <c r="T355" s="415">
        <v>3000</v>
      </c>
      <c r="U355" s="106"/>
      <c r="V355" s="90"/>
      <c r="W355" s="586">
        <f t="shared" si="24"/>
        <v>1</v>
      </c>
      <c r="X355" s="586">
        <f t="shared" si="24"/>
        <v>3000</v>
      </c>
      <c r="Y355" s="393"/>
      <c r="Z355" s="366"/>
    </row>
    <row r="356" spans="1:26" s="367" customFormat="1" x14ac:dyDescent="0.25">
      <c r="A356" s="384"/>
      <c r="B356" s="604">
        <v>2</v>
      </c>
      <c r="C356" s="604">
        <v>8</v>
      </c>
      <c r="D356" s="604">
        <v>1</v>
      </c>
      <c r="E356" s="604"/>
      <c r="F356" s="604"/>
      <c r="G356" s="393"/>
      <c r="H356" s="106" t="s">
        <v>55</v>
      </c>
      <c r="I356" s="393"/>
      <c r="J356" s="393"/>
      <c r="K356" s="411" t="s">
        <v>572</v>
      </c>
      <c r="L356" s="411"/>
      <c r="M356" s="411">
        <v>2006</v>
      </c>
      <c r="N356" s="411"/>
      <c r="O356" s="605" t="s">
        <v>315</v>
      </c>
      <c r="P356" s="411" t="s">
        <v>200</v>
      </c>
      <c r="Q356" s="606"/>
      <c r="R356" s="493"/>
      <c r="S356" s="607">
        <v>1</v>
      </c>
      <c r="T356" s="415">
        <v>600000</v>
      </c>
      <c r="U356" s="106"/>
      <c r="V356" s="90"/>
      <c r="W356" s="586">
        <f t="shared" si="24"/>
        <v>1</v>
      </c>
      <c r="X356" s="586">
        <f t="shared" si="24"/>
        <v>600000</v>
      </c>
      <c r="Y356" s="393"/>
      <c r="Z356" s="366"/>
    </row>
    <row r="357" spans="1:26" s="367" customFormat="1" x14ac:dyDescent="0.25">
      <c r="A357" s="384"/>
      <c r="B357" s="604">
        <v>2</v>
      </c>
      <c r="C357" s="604">
        <v>8</v>
      </c>
      <c r="D357" s="604">
        <v>1</v>
      </c>
      <c r="E357" s="604"/>
      <c r="F357" s="604"/>
      <c r="G357" s="393"/>
      <c r="H357" s="106" t="s">
        <v>330</v>
      </c>
      <c r="I357" s="393"/>
      <c r="J357" s="393"/>
      <c r="K357" s="411" t="s">
        <v>370</v>
      </c>
      <c r="L357" s="411"/>
      <c r="M357" s="411">
        <v>2006</v>
      </c>
      <c r="N357" s="411"/>
      <c r="O357" s="605" t="s">
        <v>315</v>
      </c>
      <c r="P357" s="411" t="s">
        <v>200</v>
      </c>
      <c r="Q357" s="606"/>
      <c r="R357" s="493"/>
      <c r="S357" s="607">
        <v>1</v>
      </c>
      <c r="T357" s="415">
        <v>20000</v>
      </c>
      <c r="U357" s="106"/>
      <c r="V357" s="90"/>
      <c r="W357" s="586">
        <f t="shared" si="24"/>
        <v>1</v>
      </c>
      <c r="X357" s="586">
        <f t="shared" si="24"/>
        <v>20000</v>
      </c>
      <c r="Y357" s="393"/>
      <c r="Z357" s="366"/>
    </row>
    <row r="358" spans="1:26" s="367" customFormat="1" x14ac:dyDescent="0.25">
      <c r="A358" s="384"/>
      <c r="B358" s="604">
        <v>2</v>
      </c>
      <c r="C358" s="604">
        <v>8</v>
      </c>
      <c r="D358" s="604">
        <v>1</v>
      </c>
      <c r="E358" s="604"/>
      <c r="F358" s="604"/>
      <c r="G358" s="393"/>
      <c r="H358" s="106" t="s">
        <v>583</v>
      </c>
      <c r="I358" s="393"/>
      <c r="J358" s="393"/>
      <c r="K358" s="411" t="s">
        <v>391</v>
      </c>
      <c r="L358" s="411"/>
      <c r="M358" s="411">
        <v>2007</v>
      </c>
      <c r="N358" s="411"/>
      <c r="O358" s="605" t="s">
        <v>315</v>
      </c>
      <c r="P358" s="411" t="s">
        <v>200</v>
      </c>
      <c r="Q358" s="606"/>
      <c r="R358" s="493"/>
      <c r="S358" s="607">
        <v>1</v>
      </c>
      <c r="T358" s="415">
        <v>1396500</v>
      </c>
      <c r="U358" s="106"/>
      <c r="V358" s="90"/>
      <c r="W358" s="586">
        <f t="shared" si="24"/>
        <v>1</v>
      </c>
      <c r="X358" s="586">
        <f t="shared" si="24"/>
        <v>1396500</v>
      </c>
      <c r="Y358" s="393"/>
      <c r="Z358" s="366"/>
    </row>
    <row r="359" spans="1:26" s="367" customFormat="1" x14ac:dyDescent="0.25">
      <c r="A359" s="384"/>
      <c r="B359" s="604">
        <v>2</v>
      </c>
      <c r="C359" s="604">
        <v>8</v>
      </c>
      <c r="D359" s="604">
        <v>1</v>
      </c>
      <c r="E359" s="604"/>
      <c r="F359" s="604"/>
      <c r="G359" s="393"/>
      <c r="H359" s="106" t="s">
        <v>584</v>
      </c>
      <c r="I359" s="393"/>
      <c r="J359" s="393"/>
      <c r="K359" s="411" t="s">
        <v>551</v>
      </c>
      <c r="L359" s="411"/>
      <c r="M359" s="411">
        <v>2007</v>
      </c>
      <c r="N359" s="411"/>
      <c r="O359" s="605" t="s">
        <v>315</v>
      </c>
      <c r="P359" s="411" t="s">
        <v>200</v>
      </c>
      <c r="Q359" s="606"/>
      <c r="R359" s="493"/>
      <c r="S359" s="607">
        <v>1</v>
      </c>
      <c r="T359" s="415">
        <v>1163800</v>
      </c>
      <c r="U359" s="106"/>
      <c r="V359" s="90"/>
      <c r="W359" s="586">
        <f t="shared" si="24"/>
        <v>1</v>
      </c>
      <c r="X359" s="586">
        <f t="shared" si="24"/>
        <v>1163800</v>
      </c>
      <c r="Y359" s="393"/>
      <c r="Z359" s="366"/>
    </row>
    <row r="360" spans="1:26" s="367" customFormat="1" x14ac:dyDescent="0.25">
      <c r="A360" s="384"/>
      <c r="B360" s="604">
        <v>2</v>
      </c>
      <c r="C360" s="604">
        <v>8</v>
      </c>
      <c r="D360" s="604">
        <v>1</v>
      </c>
      <c r="E360" s="604"/>
      <c r="F360" s="604"/>
      <c r="G360" s="393"/>
      <c r="H360" s="106" t="s">
        <v>585</v>
      </c>
      <c r="I360" s="393"/>
      <c r="J360" s="393"/>
      <c r="K360" s="411" t="s">
        <v>406</v>
      </c>
      <c r="L360" s="411"/>
      <c r="M360" s="411">
        <v>2000</v>
      </c>
      <c r="N360" s="411"/>
      <c r="O360" s="605" t="s">
        <v>315</v>
      </c>
      <c r="P360" s="411" t="s">
        <v>200</v>
      </c>
      <c r="Q360" s="606"/>
      <c r="R360" s="493"/>
      <c r="S360" s="607">
        <v>1</v>
      </c>
      <c r="T360" s="415">
        <v>200000</v>
      </c>
      <c r="U360" s="106"/>
      <c r="V360" s="90"/>
      <c r="W360" s="586">
        <f t="shared" si="24"/>
        <v>1</v>
      </c>
      <c r="X360" s="586">
        <f t="shared" si="24"/>
        <v>200000</v>
      </c>
      <c r="Y360" s="393"/>
      <c r="Z360" s="366"/>
    </row>
    <row r="361" spans="1:26" s="367" customFormat="1" x14ac:dyDescent="0.25">
      <c r="A361" s="384"/>
      <c r="B361" s="604"/>
      <c r="C361" s="604"/>
      <c r="D361" s="604"/>
      <c r="E361" s="604"/>
      <c r="F361" s="604"/>
      <c r="G361" s="393"/>
      <c r="H361" s="106" t="s">
        <v>586</v>
      </c>
      <c r="I361" s="393"/>
      <c r="J361" s="393"/>
      <c r="K361" s="411"/>
      <c r="L361" s="411"/>
      <c r="M361" s="411">
        <v>2005</v>
      </c>
      <c r="N361" s="411"/>
      <c r="O361" s="605"/>
      <c r="P361" s="411"/>
      <c r="Q361" s="606"/>
      <c r="R361" s="493"/>
      <c r="S361" s="607"/>
      <c r="T361" s="415"/>
      <c r="U361" s="106"/>
      <c r="V361" s="90"/>
      <c r="W361" s="586">
        <f>S361-U361</f>
        <v>0</v>
      </c>
      <c r="X361" s="586">
        <f>T361-V361</f>
        <v>0</v>
      </c>
      <c r="Y361" s="393"/>
      <c r="Z361" s="366"/>
    </row>
    <row r="362" spans="1:26" s="367" customFormat="1" x14ac:dyDescent="0.25">
      <c r="A362" s="384"/>
      <c r="B362" s="604">
        <v>2</v>
      </c>
      <c r="C362" s="604">
        <v>8</v>
      </c>
      <c r="D362" s="604">
        <v>1</v>
      </c>
      <c r="E362" s="604"/>
      <c r="F362" s="604"/>
      <c r="G362" s="393"/>
      <c r="H362" s="106" t="s">
        <v>51</v>
      </c>
      <c r="I362" s="393"/>
      <c r="J362" s="393"/>
      <c r="K362" s="411" t="s">
        <v>587</v>
      </c>
      <c r="L362" s="411"/>
      <c r="M362" s="411">
        <v>2005</v>
      </c>
      <c r="N362" s="411"/>
      <c r="O362" s="605" t="s">
        <v>315</v>
      </c>
      <c r="P362" s="411" t="s">
        <v>200</v>
      </c>
      <c r="Q362" s="606"/>
      <c r="R362" s="493"/>
      <c r="S362" s="607">
        <v>5</v>
      </c>
      <c r="T362" s="415">
        <v>300000</v>
      </c>
      <c r="U362" s="106"/>
      <c r="V362" s="90"/>
      <c r="W362" s="586">
        <f t="shared" ref="W362:X388" si="25">S362-U362</f>
        <v>5</v>
      </c>
      <c r="X362" s="586">
        <f t="shared" si="25"/>
        <v>300000</v>
      </c>
      <c r="Y362" s="393"/>
      <c r="Z362" s="366"/>
    </row>
    <row r="363" spans="1:26" s="367" customFormat="1" x14ac:dyDescent="0.25">
      <c r="A363" s="384"/>
      <c r="B363" s="604">
        <v>2</v>
      </c>
      <c r="C363" s="604">
        <v>8</v>
      </c>
      <c r="D363" s="604">
        <v>1</v>
      </c>
      <c r="E363" s="604"/>
      <c r="F363" s="604"/>
      <c r="G363" s="393"/>
      <c r="H363" s="106" t="s">
        <v>588</v>
      </c>
      <c r="I363" s="393"/>
      <c r="J363" s="393"/>
      <c r="K363" s="411" t="s">
        <v>391</v>
      </c>
      <c r="L363" s="411"/>
      <c r="M363" s="411">
        <v>2005</v>
      </c>
      <c r="N363" s="411"/>
      <c r="O363" s="605" t="s">
        <v>315</v>
      </c>
      <c r="P363" s="411" t="s">
        <v>200</v>
      </c>
      <c r="Q363" s="606"/>
      <c r="R363" s="493"/>
      <c r="S363" s="607">
        <v>2</v>
      </c>
      <c r="T363" s="415">
        <v>1000000</v>
      </c>
      <c r="U363" s="106"/>
      <c r="V363" s="90"/>
      <c r="W363" s="586">
        <f t="shared" si="25"/>
        <v>2</v>
      </c>
      <c r="X363" s="586">
        <f t="shared" si="25"/>
        <v>1000000</v>
      </c>
      <c r="Y363" s="393"/>
      <c r="Z363" s="366"/>
    </row>
    <row r="364" spans="1:26" s="367" customFormat="1" x14ac:dyDescent="0.25">
      <c r="A364" s="384"/>
      <c r="B364" s="604">
        <v>2</v>
      </c>
      <c r="C364" s="604">
        <v>8</v>
      </c>
      <c r="D364" s="604">
        <v>1</v>
      </c>
      <c r="E364" s="604">
        <v>1</v>
      </c>
      <c r="F364" s="604">
        <v>10</v>
      </c>
      <c r="G364" s="393"/>
      <c r="H364" s="106" t="s">
        <v>50</v>
      </c>
      <c r="I364" s="393"/>
      <c r="J364" s="393"/>
      <c r="K364" s="411" t="s">
        <v>391</v>
      </c>
      <c r="L364" s="411"/>
      <c r="M364" s="411">
        <v>2005</v>
      </c>
      <c r="N364" s="411"/>
      <c r="O364" s="605" t="s">
        <v>315</v>
      </c>
      <c r="P364" s="411" t="s">
        <v>200</v>
      </c>
      <c r="Q364" s="606"/>
      <c r="R364" s="493"/>
      <c r="S364" s="607">
        <v>1</v>
      </c>
      <c r="T364" s="415">
        <v>100000</v>
      </c>
      <c r="U364" s="106"/>
      <c r="V364" s="90"/>
      <c r="W364" s="586">
        <f t="shared" si="25"/>
        <v>1</v>
      </c>
      <c r="X364" s="586">
        <f t="shared" si="25"/>
        <v>100000</v>
      </c>
      <c r="Y364" s="393"/>
      <c r="Z364" s="366"/>
    </row>
    <row r="365" spans="1:26" s="367" customFormat="1" x14ac:dyDescent="0.25">
      <c r="A365" s="384"/>
      <c r="B365" s="604">
        <v>2</v>
      </c>
      <c r="C365" s="604">
        <v>8</v>
      </c>
      <c r="D365" s="604">
        <v>1</v>
      </c>
      <c r="E365" s="604"/>
      <c r="F365" s="604"/>
      <c r="G365" s="393"/>
      <c r="H365" s="106" t="s">
        <v>589</v>
      </c>
      <c r="I365" s="393"/>
      <c r="J365" s="393"/>
      <c r="K365" s="411" t="s">
        <v>344</v>
      </c>
      <c r="L365" s="411"/>
      <c r="M365" s="411">
        <v>2005</v>
      </c>
      <c r="N365" s="411"/>
      <c r="O365" s="605" t="s">
        <v>315</v>
      </c>
      <c r="P365" s="411" t="s">
        <v>200</v>
      </c>
      <c r="Q365" s="606"/>
      <c r="R365" s="493"/>
      <c r="S365" s="607">
        <v>4</v>
      </c>
      <c r="T365" s="415">
        <v>100000</v>
      </c>
      <c r="U365" s="106"/>
      <c r="V365" s="90"/>
      <c r="W365" s="586">
        <f t="shared" si="25"/>
        <v>4</v>
      </c>
      <c r="X365" s="586">
        <f t="shared" si="25"/>
        <v>100000</v>
      </c>
      <c r="Y365" s="393"/>
      <c r="Z365" s="366"/>
    </row>
    <row r="366" spans="1:26" s="367" customFormat="1" x14ac:dyDescent="0.25">
      <c r="A366" s="384"/>
      <c r="B366" s="604">
        <v>2</v>
      </c>
      <c r="C366" s="604">
        <v>8</v>
      </c>
      <c r="D366" s="604">
        <v>1</v>
      </c>
      <c r="E366" s="604"/>
      <c r="F366" s="604"/>
      <c r="G366" s="393"/>
      <c r="H366" s="106" t="s">
        <v>521</v>
      </c>
      <c r="I366" s="393"/>
      <c r="J366" s="393"/>
      <c r="K366" s="411" t="s">
        <v>590</v>
      </c>
      <c r="L366" s="411"/>
      <c r="M366" s="411">
        <v>2007</v>
      </c>
      <c r="N366" s="411"/>
      <c r="O366" s="605" t="s">
        <v>315</v>
      </c>
      <c r="P366" s="411" t="s">
        <v>200</v>
      </c>
      <c r="Q366" s="606"/>
      <c r="R366" s="493"/>
      <c r="S366" s="607">
        <v>1</v>
      </c>
      <c r="T366" s="415">
        <v>25750000</v>
      </c>
      <c r="U366" s="106"/>
      <c r="V366" s="90"/>
      <c r="W366" s="586">
        <f t="shared" si="25"/>
        <v>1</v>
      </c>
      <c r="X366" s="586">
        <f t="shared" si="25"/>
        <v>25750000</v>
      </c>
      <c r="Y366" s="393"/>
      <c r="Z366" s="366"/>
    </row>
    <row r="367" spans="1:26" s="367" customFormat="1" x14ac:dyDescent="0.25">
      <c r="A367" s="384"/>
      <c r="B367" s="604">
        <v>2</v>
      </c>
      <c r="C367" s="604">
        <v>8</v>
      </c>
      <c r="D367" s="604">
        <v>1</v>
      </c>
      <c r="E367" s="604"/>
      <c r="F367" s="604"/>
      <c r="G367" s="393"/>
      <c r="H367" s="106" t="s">
        <v>591</v>
      </c>
      <c r="I367" s="393"/>
      <c r="J367" s="393"/>
      <c r="K367" s="411"/>
      <c r="L367" s="411"/>
      <c r="M367" s="411">
        <v>2007</v>
      </c>
      <c r="N367" s="411"/>
      <c r="O367" s="605" t="s">
        <v>315</v>
      </c>
      <c r="P367" s="411" t="s">
        <v>200</v>
      </c>
      <c r="Q367" s="606"/>
      <c r="R367" s="493"/>
      <c r="S367" s="607">
        <v>1</v>
      </c>
      <c r="T367" s="415">
        <v>1650000</v>
      </c>
      <c r="U367" s="106"/>
      <c r="V367" s="90"/>
      <c r="W367" s="586">
        <f t="shared" si="25"/>
        <v>1</v>
      </c>
      <c r="X367" s="586">
        <f t="shared" si="25"/>
        <v>1650000</v>
      </c>
      <c r="Y367" s="393"/>
      <c r="Z367" s="366"/>
    </row>
    <row r="368" spans="1:26" s="367" customFormat="1" x14ac:dyDescent="0.25">
      <c r="A368" s="384"/>
      <c r="B368" s="604">
        <v>2</v>
      </c>
      <c r="C368" s="604">
        <v>8</v>
      </c>
      <c r="D368" s="604">
        <v>1</v>
      </c>
      <c r="E368" s="604">
        <v>11</v>
      </c>
      <c r="F368" s="604">
        <v>1</v>
      </c>
      <c r="G368" s="393"/>
      <c r="H368" s="106" t="s">
        <v>592</v>
      </c>
      <c r="I368" s="393"/>
      <c r="J368" s="393"/>
      <c r="K368" s="411" t="s">
        <v>346</v>
      </c>
      <c r="L368" s="411"/>
      <c r="M368" s="411">
        <v>2007</v>
      </c>
      <c r="N368" s="411"/>
      <c r="O368" s="605" t="s">
        <v>315</v>
      </c>
      <c r="P368" s="411" t="s">
        <v>200</v>
      </c>
      <c r="Q368" s="606"/>
      <c r="R368" s="493"/>
      <c r="S368" s="607">
        <v>1</v>
      </c>
      <c r="T368" s="415">
        <v>1650000</v>
      </c>
      <c r="U368" s="106"/>
      <c r="V368" s="90"/>
      <c r="W368" s="586">
        <f t="shared" si="25"/>
        <v>1</v>
      </c>
      <c r="X368" s="586">
        <f t="shared" si="25"/>
        <v>1650000</v>
      </c>
      <c r="Y368" s="393"/>
      <c r="Z368" s="366"/>
    </row>
    <row r="369" spans="1:26" s="367" customFormat="1" x14ac:dyDescent="0.25">
      <c r="A369" s="384"/>
      <c r="B369" s="604">
        <v>2</v>
      </c>
      <c r="C369" s="604">
        <v>8</v>
      </c>
      <c r="D369" s="604">
        <v>1</v>
      </c>
      <c r="E369" s="604"/>
      <c r="F369" s="604"/>
      <c r="G369" s="393"/>
      <c r="H369" s="106" t="s">
        <v>593</v>
      </c>
      <c r="I369" s="393"/>
      <c r="J369" s="393"/>
      <c r="K369" s="411" t="s">
        <v>590</v>
      </c>
      <c r="L369" s="411"/>
      <c r="M369" s="411">
        <v>2007</v>
      </c>
      <c r="N369" s="411"/>
      <c r="O369" s="605" t="s">
        <v>315</v>
      </c>
      <c r="P369" s="411" t="s">
        <v>200</v>
      </c>
      <c r="Q369" s="606"/>
      <c r="R369" s="493"/>
      <c r="S369" s="607">
        <v>1</v>
      </c>
      <c r="T369" s="415">
        <v>250000</v>
      </c>
      <c r="U369" s="106"/>
      <c r="V369" s="90"/>
      <c r="W369" s="586">
        <f t="shared" si="25"/>
        <v>1</v>
      </c>
      <c r="X369" s="586">
        <f t="shared" si="25"/>
        <v>250000</v>
      </c>
      <c r="Y369" s="393"/>
      <c r="Z369" s="366"/>
    </row>
    <row r="370" spans="1:26" s="367" customFormat="1" x14ac:dyDescent="0.25">
      <c r="A370" s="384"/>
      <c r="B370" s="604">
        <v>2</v>
      </c>
      <c r="C370" s="604">
        <v>8</v>
      </c>
      <c r="D370" s="604">
        <v>1</v>
      </c>
      <c r="E370" s="604"/>
      <c r="F370" s="604"/>
      <c r="G370" s="393"/>
      <c r="H370" s="106" t="s">
        <v>594</v>
      </c>
      <c r="I370" s="393"/>
      <c r="J370" s="393"/>
      <c r="K370" s="411" t="s">
        <v>590</v>
      </c>
      <c r="L370" s="411"/>
      <c r="M370" s="411">
        <v>2007</v>
      </c>
      <c r="N370" s="411"/>
      <c r="O370" s="605" t="s">
        <v>315</v>
      </c>
      <c r="P370" s="411" t="s">
        <v>200</v>
      </c>
      <c r="Q370" s="606"/>
      <c r="R370" s="493"/>
      <c r="S370" s="607">
        <v>1</v>
      </c>
      <c r="T370" s="415">
        <v>120000</v>
      </c>
      <c r="U370" s="106"/>
      <c r="V370" s="90"/>
      <c r="W370" s="586">
        <f t="shared" si="25"/>
        <v>1</v>
      </c>
      <c r="X370" s="586">
        <f t="shared" si="25"/>
        <v>120000</v>
      </c>
      <c r="Y370" s="393"/>
      <c r="Z370" s="366"/>
    </row>
    <row r="371" spans="1:26" s="367" customFormat="1" x14ac:dyDescent="0.25">
      <c r="A371" s="384"/>
      <c r="B371" s="604">
        <v>2</v>
      </c>
      <c r="C371" s="604">
        <v>8</v>
      </c>
      <c r="D371" s="604">
        <v>1</v>
      </c>
      <c r="E371" s="604"/>
      <c r="F371" s="604"/>
      <c r="G371" s="393"/>
      <c r="H371" s="106" t="s">
        <v>56</v>
      </c>
      <c r="I371" s="393"/>
      <c r="J371" s="393"/>
      <c r="K371" s="411"/>
      <c r="L371" s="411"/>
      <c r="M371" s="411">
        <v>2007</v>
      </c>
      <c r="N371" s="411"/>
      <c r="O371" s="605" t="s">
        <v>315</v>
      </c>
      <c r="P371" s="411" t="s">
        <v>200</v>
      </c>
      <c r="Q371" s="606"/>
      <c r="R371" s="493"/>
      <c r="S371" s="607">
        <v>1</v>
      </c>
      <c r="T371" s="415">
        <v>650000</v>
      </c>
      <c r="U371" s="106"/>
      <c r="V371" s="90"/>
      <c r="W371" s="586">
        <f t="shared" si="25"/>
        <v>1</v>
      </c>
      <c r="X371" s="586">
        <f t="shared" si="25"/>
        <v>650000</v>
      </c>
      <c r="Y371" s="393"/>
      <c r="Z371" s="366"/>
    </row>
    <row r="372" spans="1:26" s="367" customFormat="1" x14ac:dyDescent="0.25">
      <c r="A372" s="384"/>
      <c r="B372" s="604">
        <v>2</v>
      </c>
      <c r="C372" s="604">
        <v>8</v>
      </c>
      <c r="D372" s="604">
        <v>1</v>
      </c>
      <c r="E372" s="604"/>
      <c r="F372" s="604"/>
      <c r="G372" s="393"/>
      <c r="H372" s="106" t="s">
        <v>595</v>
      </c>
      <c r="I372" s="393"/>
      <c r="J372" s="393"/>
      <c r="K372" s="411"/>
      <c r="L372" s="411"/>
      <c r="M372" s="411">
        <v>2007</v>
      </c>
      <c r="N372" s="411"/>
      <c r="O372" s="605" t="s">
        <v>315</v>
      </c>
      <c r="P372" s="411" t="s">
        <v>200</v>
      </c>
      <c r="Q372" s="606"/>
      <c r="R372" s="493"/>
      <c r="S372" s="607">
        <v>1</v>
      </c>
      <c r="T372" s="415">
        <v>9325000</v>
      </c>
      <c r="U372" s="106"/>
      <c r="V372" s="90"/>
      <c r="W372" s="586">
        <f t="shared" si="25"/>
        <v>1</v>
      </c>
      <c r="X372" s="586">
        <f t="shared" si="25"/>
        <v>9325000</v>
      </c>
      <c r="Y372" s="393"/>
      <c r="Z372" s="366"/>
    </row>
    <row r="373" spans="1:26" s="367" customFormat="1" x14ac:dyDescent="0.25">
      <c r="A373" s="384"/>
      <c r="B373" s="604">
        <v>2</v>
      </c>
      <c r="C373" s="604">
        <v>8</v>
      </c>
      <c r="D373" s="604">
        <v>1</v>
      </c>
      <c r="E373" s="604"/>
      <c r="F373" s="604"/>
      <c r="G373" s="393"/>
      <c r="H373" s="106" t="s">
        <v>596</v>
      </c>
      <c r="I373" s="393"/>
      <c r="J373" s="393"/>
      <c r="K373" s="411" t="s">
        <v>353</v>
      </c>
      <c r="L373" s="411"/>
      <c r="M373" s="411">
        <v>2008</v>
      </c>
      <c r="N373" s="411"/>
      <c r="O373" s="605" t="s">
        <v>315</v>
      </c>
      <c r="P373" s="411" t="s">
        <v>200</v>
      </c>
      <c r="Q373" s="606"/>
      <c r="R373" s="493"/>
      <c r="S373" s="607">
        <v>1</v>
      </c>
      <c r="T373" s="415">
        <v>4700000</v>
      </c>
      <c r="U373" s="106"/>
      <c r="V373" s="90"/>
      <c r="W373" s="586">
        <f t="shared" si="25"/>
        <v>1</v>
      </c>
      <c r="X373" s="586">
        <f t="shared" si="25"/>
        <v>4700000</v>
      </c>
      <c r="Y373" s="393"/>
      <c r="Z373" s="366"/>
    </row>
    <row r="374" spans="1:26" s="367" customFormat="1" x14ac:dyDescent="0.25">
      <c r="A374" s="384"/>
      <c r="B374" s="604">
        <v>2</v>
      </c>
      <c r="C374" s="604">
        <v>8</v>
      </c>
      <c r="D374" s="604">
        <v>1</v>
      </c>
      <c r="E374" s="604"/>
      <c r="F374" s="604"/>
      <c r="G374" s="393"/>
      <c r="H374" s="106" t="s">
        <v>596</v>
      </c>
      <c r="I374" s="393"/>
      <c r="J374" s="393"/>
      <c r="K374" s="411"/>
      <c r="L374" s="411"/>
      <c r="M374" s="411">
        <v>2007</v>
      </c>
      <c r="N374" s="411"/>
      <c r="O374" s="605" t="s">
        <v>315</v>
      </c>
      <c r="P374" s="411" t="s">
        <v>200</v>
      </c>
      <c r="Q374" s="606"/>
      <c r="R374" s="493"/>
      <c r="S374" s="607">
        <v>1</v>
      </c>
      <c r="T374" s="415">
        <v>500000</v>
      </c>
      <c r="U374" s="106"/>
      <c r="V374" s="90"/>
      <c r="W374" s="586">
        <f t="shared" si="25"/>
        <v>1</v>
      </c>
      <c r="X374" s="586">
        <f t="shared" si="25"/>
        <v>500000</v>
      </c>
      <c r="Y374" s="393"/>
      <c r="Z374" s="366"/>
    </row>
    <row r="375" spans="1:26" s="367" customFormat="1" x14ac:dyDescent="0.25">
      <c r="A375" s="384"/>
      <c r="B375" s="604">
        <v>2</v>
      </c>
      <c r="C375" s="604">
        <v>8</v>
      </c>
      <c r="D375" s="604">
        <v>1</v>
      </c>
      <c r="E375" s="604"/>
      <c r="F375" s="604"/>
      <c r="G375" s="393"/>
      <c r="H375" s="106" t="s">
        <v>597</v>
      </c>
      <c r="I375" s="393"/>
      <c r="J375" s="393"/>
      <c r="K375" s="411" t="s">
        <v>353</v>
      </c>
      <c r="L375" s="411"/>
      <c r="M375" s="411">
        <v>2006</v>
      </c>
      <c r="N375" s="411"/>
      <c r="O375" s="605" t="s">
        <v>315</v>
      </c>
      <c r="P375" s="411" t="s">
        <v>200</v>
      </c>
      <c r="Q375" s="606"/>
      <c r="R375" s="493"/>
      <c r="S375" s="607">
        <v>5</v>
      </c>
      <c r="T375" s="415">
        <v>1601000</v>
      </c>
      <c r="U375" s="106"/>
      <c r="V375" s="90"/>
      <c r="W375" s="586">
        <f t="shared" si="25"/>
        <v>5</v>
      </c>
      <c r="X375" s="586">
        <f t="shared" si="25"/>
        <v>1601000</v>
      </c>
      <c r="Y375" s="393"/>
      <c r="Z375" s="366"/>
    </row>
    <row r="376" spans="1:26" s="367" customFormat="1" x14ac:dyDescent="0.25">
      <c r="A376" s="384"/>
      <c r="B376" s="604">
        <v>2</v>
      </c>
      <c r="C376" s="604">
        <v>8</v>
      </c>
      <c r="D376" s="604">
        <v>1</v>
      </c>
      <c r="E376" s="604">
        <v>11</v>
      </c>
      <c r="F376" s="604">
        <v>1</v>
      </c>
      <c r="G376" s="393"/>
      <c r="H376" s="106" t="s">
        <v>598</v>
      </c>
      <c r="I376" s="393"/>
      <c r="J376" s="393"/>
      <c r="K376" s="411" t="s">
        <v>599</v>
      </c>
      <c r="L376" s="411"/>
      <c r="M376" s="411">
        <v>2011</v>
      </c>
      <c r="N376" s="411"/>
      <c r="O376" s="605" t="s">
        <v>315</v>
      </c>
      <c r="P376" s="411" t="s">
        <v>200</v>
      </c>
      <c r="Q376" s="606"/>
      <c r="R376" s="493"/>
      <c r="S376" s="607">
        <v>1</v>
      </c>
      <c r="T376" s="415">
        <v>963600</v>
      </c>
      <c r="U376" s="106"/>
      <c r="V376" s="90"/>
      <c r="W376" s="586">
        <f t="shared" si="25"/>
        <v>1</v>
      </c>
      <c r="X376" s="586">
        <f t="shared" si="25"/>
        <v>963600</v>
      </c>
      <c r="Y376" s="393"/>
      <c r="Z376" s="366"/>
    </row>
    <row r="377" spans="1:26" s="367" customFormat="1" x14ac:dyDescent="0.25">
      <c r="A377" s="384"/>
      <c r="B377" s="604">
        <v>2</v>
      </c>
      <c r="C377" s="604">
        <v>8</v>
      </c>
      <c r="D377" s="604">
        <v>1</v>
      </c>
      <c r="E377" s="604">
        <v>11</v>
      </c>
      <c r="F377" s="604">
        <v>1</v>
      </c>
      <c r="G377" s="393"/>
      <c r="H377" s="106" t="s">
        <v>598</v>
      </c>
      <c r="I377" s="393"/>
      <c r="J377" s="393"/>
      <c r="K377" s="411" t="s">
        <v>599</v>
      </c>
      <c r="L377" s="411"/>
      <c r="M377" s="411">
        <v>2011</v>
      </c>
      <c r="N377" s="411"/>
      <c r="O377" s="605" t="s">
        <v>315</v>
      </c>
      <c r="P377" s="411" t="s">
        <v>200</v>
      </c>
      <c r="Q377" s="606"/>
      <c r="R377" s="493"/>
      <c r="S377" s="607">
        <v>2</v>
      </c>
      <c r="T377" s="415">
        <v>4906000</v>
      </c>
      <c r="U377" s="106"/>
      <c r="V377" s="90"/>
      <c r="W377" s="586">
        <f t="shared" si="25"/>
        <v>2</v>
      </c>
      <c r="X377" s="586">
        <f t="shared" si="25"/>
        <v>4906000</v>
      </c>
      <c r="Y377" s="393"/>
      <c r="Z377" s="366"/>
    </row>
    <row r="378" spans="1:26" s="367" customFormat="1" x14ac:dyDescent="0.25">
      <c r="A378" s="384"/>
      <c r="B378" s="604">
        <v>2</v>
      </c>
      <c r="C378" s="604">
        <v>8</v>
      </c>
      <c r="D378" s="604">
        <v>1</v>
      </c>
      <c r="E378" s="604">
        <v>11</v>
      </c>
      <c r="F378" s="604">
        <v>1</v>
      </c>
      <c r="G378" s="393"/>
      <c r="H378" s="106" t="s">
        <v>600</v>
      </c>
      <c r="I378" s="393"/>
      <c r="J378" s="393"/>
      <c r="K378" s="411" t="s">
        <v>599</v>
      </c>
      <c r="L378" s="411"/>
      <c r="M378" s="411">
        <v>2011</v>
      </c>
      <c r="N378" s="411"/>
      <c r="O378" s="605" t="s">
        <v>315</v>
      </c>
      <c r="P378" s="411" t="s">
        <v>200</v>
      </c>
      <c r="Q378" s="606"/>
      <c r="R378" s="493"/>
      <c r="S378" s="607">
        <v>2</v>
      </c>
      <c r="T378" s="415">
        <v>7760500</v>
      </c>
      <c r="U378" s="106"/>
      <c r="V378" s="90"/>
      <c r="W378" s="586">
        <f t="shared" si="25"/>
        <v>2</v>
      </c>
      <c r="X378" s="586">
        <f t="shared" si="25"/>
        <v>7760500</v>
      </c>
      <c r="Y378" s="393"/>
      <c r="Z378" s="366"/>
    </row>
    <row r="379" spans="1:26" s="367" customFormat="1" x14ac:dyDescent="0.25">
      <c r="A379" s="384"/>
      <c r="B379" s="604">
        <v>2</v>
      </c>
      <c r="C379" s="604">
        <v>8</v>
      </c>
      <c r="D379" s="604">
        <v>1</v>
      </c>
      <c r="E379" s="604">
        <v>11</v>
      </c>
      <c r="F379" s="604">
        <v>1</v>
      </c>
      <c r="G379" s="393"/>
      <c r="H379" s="106" t="s">
        <v>600</v>
      </c>
      <c r="I379" s="393"/>
      <c r="J379" s="393"/>
      <c r="K379" s="411" t="s">
        <v>599</v>
      </c>
      <c r="L379" s="411"/>
      <c r="M379" s="411">
        <v>2011</v>
      </c>
      <c r="N379" s="411"/>
      <c r="O379" s="605" t="s">
        <v>315</v>
      </c>
      <c r="P379" s="411" t="s">
        <v>200</v>
      </c>
      <c r="Q379" s="606"/>
      <c r="R379" s="493"/>
      <c r="S379" s="607">
        <v>1</v>
      </c>
      <c r="T379" s="415">
        <v>4427500</v>
      </c>
      <c r="U379" s="106"/>
      <c r="V379" s="90"/>
      <c r="W379" s="586">
        <f t="shared" si="25"/>
        <v>1</v>
      </c>
      <c r="X379" s="586">
        <f t="shared" si="25"/>
        <v>4427500</v>
      </c>
      <c r="Y379" s="393"/>
      <c r="Z379" s="366"/>
    </row>
    <row r="380" spans="1:26" s="367" customFormat="1" x14ac:dyDescent="0.25">
      <c r="A380" s="384"/>
      <c r="B380" s="604">
        <v>2</v>
      </c>
      <c r="C380" s="604">
        <v>8</v>
      </c>
      <c r="D380" s="604">
        <v>1</v>
      </c>
      <c r="E380" s="604">
        <v>11</v>
      </c>
      <c r="F380" s="604">
        <v>1</v>
      </c>
      <c r="G380" s="393"/>
      <c r="H380" s="106" t="s">
        <v>601</v>
      </c>
      <c r="I380" s="393"/>
      <c r="J380" s="393"/>
      <c r="K380" s="411" t="s">
        <v>599</v>
      </c>
      <c r="L380" s="411"/>
      <c r="M380" s="411">
        <v>2011</v>
      </c>
      <c r="N380" s="411"/>
      <c r="O380" s="605" t="s">
        <v>315</v>
      </c>
      <c r="P380" s="411" t="s">
        <v>200</v>
      </c>
      <c r="Q380" s="606"/>
      <c r="R380" s="493"/>
      <c r="S380" s="607">
        <v>2</v>
      </c>
      <c r="T380" s="415">
        <v>9780840</v>
      </c>
      <c r="U380" s="106"/>
      <c r="V380" s="90"/>
      <c r="W380" s="586">
        <f t="shared" si="25"/>
        <v>2</v>
      </c>
      <c r="X380" s="586">
        <f t="shared" si="25"/>
        <v>9780840</v>
      </c>
      <c r="Y380" s="393"/>
      <c r="Z380" s="366"/>
    </row>
    <row r="381" spans="1:26" s="367" customFormat="1" x14ac:dyDescent="0.25">
      <c r="A381" s="384"/>
      <c r="B381" s="604">
        <v>2</v>
      </c>
      <c r="C381" s="604">
        <v>8</v>
      </c>
      <c r="D381" s="604">
        <v>1</v>
      </c>
      <c r="E381" s="604"/>
      <c r="F381" s="604"/>
      <c r="G381" s="393"/>
      <c r="H381" s="106" t="s">
        <v>602</v>
      </c>
      <c r="I381" s="393"/>
      <c r="J381" s="393"/>
      <c r="K381" s="411" t="s">
        <v>551</v>
      </c>
      <c r="L381" s="411"/>
      <c r="M381" s="411">
        <v>2008</v>
      </c>
      <c r="N381" s="411"/>
      <c r="O381" s="605" t="s">
        <v>315</v>
      </c>
      <c r="P381" s="411" t="s">
        <v>200</v>
      </c>
      <c r="Q381" s="606"/>
      <c r="R381" s="493"/>
      <c r="S381" s="607">
        <v>1</v>
      </c>
      <c r="T381" s="415">
        <v>19800000</v>
      </c>
      <c r="U381" s="106"/>
      <c r="V381" s="90"/>
      <c r="W381" s="586">
        <f t="shared" si="25"/>
        <v>1</v>
      </c>
      <c r="X381" s="586">
        <f t="shared" si="25"/>
        <v>19800000</v>
      </c>
      <c r="Y381" s="393"/>
      <c r="Z381" s="366"/>
    </row>
    <row r="382" spans="1:26" s="367" customFormat="1" x14ac:dyDescent="0.25">
      <c r="A382" s="384"/>
      <c r="B382" s="604">
        <v>2</v>
      </c>
      <c r="C382" s="604">
        <v>8</v>
      </c>
      <c r="D382" s="604">
        <v>1</v>
      </c>
      <c r="E382" s="604"/>
      <c r="F382" s="604"/>
      <c r="G382" s="393"/>
      <c r="H382" s="106" t="s">
        <v>603</v>
      </c>
      <c r="I382" s="393"/>
      <c r="J382" s="393"/>
      <c r="K382" s="411"/>
      <c r="L382" s="411"/>
      <c r="M382" s="411">
        <v>2009</v>
      </c>
      <c r="N382" s="411"/>
      <c r="O382" s="605" t="s">
        <v>315</v>
      </c>
      <c r="P382" s="411" t="s">
        <v>200</v>
      </c>
      <c r="Q382" s="606"/>
      <c r="R382" s="493"/>
      <c r="S382" s="607">
        <v>2</v>
      </c>
      <c r="T382" s="415">
        <v>924000</v>
      </c>
      <c r="U382" s="106"/>
      <c r="V382" s="90"/>
      <c r="W382" s="586">
        <f t="shared" si="25"/>
        <v>2</v>
      </c>
      <c r="X382" s="586">
        <f t="shared" si="25"/>
        <v>924000</v>
      </c>
      <c r="Y382" s="393"/>
      <c r="Z382" s="366"/>
    </row>
    <row r="383" spans="1:26" s="367" customFormat="1" x14ac:dyDescent="0.25">
      <c r="A383" s="384"/>
      <c r="B383" s="604">
        <v>2</v>
      </c>
      <c r="C383" s="604">
        <v>8</v>
      </c>
      <c r="D383" s="604">
        <v>1</v>
      </c>
      <c r="E383" s="604">
        <v>1</v>
      </c>
      <c r="F383" s="604">
        <v>10</v>
      </c>
      <c r="G383" s="393"/>
      <c r="H383" s="106" t="s">
        <v>604</v>
      </c>
      <c r="I383" s="393"/>
      <c r="J383" s="393"/>
      <c r="K383" s="411"/>
      <c r="L383" s="411"/>
      <c r="M383" s="411">
        <v>2005</v>
      </c>
      <c r="N383" s="411"/>
      <c r="O383" s="605" t="s">
        <v>315</v>
      </c>
      <c r="P383" s="411" t="s">
        <v>200</v>
      </c>
      <c r="Q383" s="606"/>
      <c r="R383" s="493"/>
      <c r="S383" s="607">
        <v>2</v>
      </c>
      <c r="T383" s="415">
        <v>200000</v>
      </c>
      <c r="U383" s="106"/>
      <c r="V383" s="90"/>
      <c r="W383" s="586">
        <f t="shared" si="25"/>
        <v>2</v>
      </c>
      <c r="X383" s="586">
        <f t="shared" si="25"/>
        <v>200000</v>
      </c>
      <c r="Y383" s="393"/>
      <c r="Z383" s="366"/>
    </row>
    <row r="384" spans="1:26" s="367" customFormat="1" x14ac:dyDescent="0.25">
      <c r="A384" s="384"/>
      <c r="B384" s="604">
        <v>2</v>
      </c>
      <c r="C384" s="604">
        <v>8</v>
      </c>
      <c r="D384" s="604">
        <v>1</v>
      </c>
      <c r="E384" s="604">
        <v>1</v>
      </c>
      <c r="F384" s="604">
        <v>10</v>
      </c>
      <c r="G384" s="393"/>
      <c r="H384" s="106" t="s">
        <v>50</v>
      </c>
      <c r="I384" s="393"/>
      <c r="J384" s="393"/>
      <c r="K384" s="411"/>
      <c r="L384" s="411"/>
      <c r="M384" s="411">
        <v>2008</v>
      </c>
      <c r="N384" s="411"/>
      <c r="O384" s="605" t="s">
        <v>315</v>
      </c>
      <c r="P384" s="411" t="s">
        <v>200</v>
      </c>
      <c r="Q384" s="606"/>
      <c r="R384" s="493"/>
      <c r="S384" s="607">
        <v>3</v>
      </c>
      <c r="T384" s="415">
        <v>240000</v>
      </c>
      <c r="U384" s="106"/>
      <c r="V384" s="90"/>
      <c r="W384" s="586">
        <f t="shared" si="25"/>
        <v>3</v>
      </c>
      <c r="X384" s="586">
        <f t="shared" si="25"/>
        <v>240000</v>
      </c>
      <c r="Y384" s="393"/>
      <c r="Z384" s="366"/>
    </row>
    <row r="385" spans="1:26" s="367" customFormat="1" x14ac:dyDescent="0.25">
      <c r="A385" s="384"/>
      <c r="B385" s="604">
        <v>2</v>
      </c>
      <c r="C385" s="604">
        <v>8</v>
      </c>
      <c r="D385" s="604">
        <v>1</v>
      </c>
      <c r="E385" s="604"/>
      <c r="F385" s="604"/>
      <c r="G385" s="393"/>
      <c r="H385" s="106" t="s">
        <v>605</v>
      </c>
      <c r="I385" s="393"/>
      <c r="J385" s="393"/>
      <c r="K385" s="411"/>
      <c r="L385" s="411"/>
      <c r="M385" s="411">
        <v>2008</v>
      </c>
      <c r="N385" s="411"/>
      <c r="O385" s="605" t="s">
        <v>315</v>
      </c>
      <c r="P385" s="411" t="s">
        <v>200</v>
      </c>
      <c r="Q385" s="606"/>
      <c r="R385" s="493"/>
      <c r="S385" s="607">
        <v>3</v>
      </c>
      <c r="T385" s="415">
        <v>75000</v>
      </c>
      <c r="U385" s="106"/>
      <c r="V385" s="90"/>
      <c r="W385" s="586">
        <f t="shared" si="25"/>
        <v>3</v>
      </c>
      <c r="X385" s="586">
        <f t="shared" si="25"/>
        <v>75000</v>
      </c>
      <c r="Y385" s="393"/>
      <c r="Z385" s="366"/>
    </row>
    <row r="386" spans="1:26" s="367" customFormat="1" x14ac:dyDescent="0.25">
      <c r="A386" s="384"/>
      <c r="B386" s="604">
        <v>2</v>
      </c>
      <c r="C386" s="604">
        <v>8</v>
      </c>
      <c r="D386" s="604">
        <v>1</v>
      </c>
      <c r="E386" s="604"/>
      <c r="F386" s="604"/>
      <c r="G386" s="393"/>
      <c r="H386" s="106" t="s">
        <v>606</v>
      </c>
      <c r="I386" s="393"/>
      <c r="J386" s="393"/>
      <c r="K386" s="411"/>
      <c r="L386" s="411"/>
      <c r="M386" s="411">
        <v>2006</v>
      </c>
      <c r="N386" s="411"/>
      <c r="O386" s="605" t="s">
        <v>315</v>
      </c>
      <c r="P386" s="411" t="s">
        <v>200</v>
      </c>
      <c r="Q386" s="606"/>
      <c r="R386" s="493"/>
      <c r="S386" s="607">
        <v>5</v>
      </c>
      <c r="T386" s="415">
        <v>1500000</v>
      </c>
      <c r="U386" s="106"/>
      <c r="V386" s="90"/>
      <c r="W386" s="586">
        <f t="shared" si="25"/>
        <v>5</v>
      </c>
      <c r="X386" s="586">
        <f t="shared" si="25"/>
        <v>1500000</v>
      </c>
      <c r="Y386" s="393"/>
      <c r="Z386" s="366"/>
    </row>
    <row r="387" spans="1:26" s="367" customFormat="1" x14ac:dyDescent="0.25">
      <c r="A387" s="384"/>
      <c r="B387" s="604">
        <v>2</v>
      </c>
      <c r="C387" s="604">
        <v>8</v>
      </c>
      <c r="D387" s="604">
        <v>1</v>
      </c>
      <c r="E387" s="604">
        <v>1</v>
      </c>
      <c r="F387" s="604">
        <v>10</v>
      </c>
      <c r="G387" s="393"/>
      <c r="H387" s="106" t="s">
        <v>51</v>
      </c>
      <c r="I387" s="393"/>
      <c r="J387" s="393"/>
      <c r="K387" s="411"/>
      <c r="L387" s="411"/>
      <c r="M387" s="411">
        <v>2008</v>
      </c>
      <c r="N387" s="411"/>
      <c r="O387" s="605" t="s">
        <v>315</v>
      </c>
      <c r="P387" s="411" t="s">
        <v>200</v>
      </c>
      <c r="Q387" s="606"/>
      <c r="R387" s="493"/>
      <c r="S387" s="607">
        <v>9</v>
      </c>
      <c r="T387" s="415">
        <v>2970000</v>
      </c>
      <c r="U387" s="106"/>
      <c r="V387" s="90"/>
      <c r="W387" s="586">
        <f t="shared" si="25"/>
        <v>9</v>
      </c>
      <c r="X387" s="586">
        <f t="shared" si="25"/>
        <v>2970000</v>
      </c>
      <c r="Y387" s="393"/>
      <c r="Z387" s="366"/>
    </row>
    <row r="388" spans="1:26" s="367" customFormat="1" x14ac:dyDescent="0.25">
      <c r="A388" s="384"/>
      <c r="B388" s="604">
        <v>2</v>
      </c>
      <c r="C388" s="604">
        <v>8</v>
      </c>
      <c r="D388" s="604">
        <v>1</v>
      </c>
      <c r="E388" s="604"/>
      <c r="F388" s="604"/>
      <c r="G388" s="393"/>
      <c r="H388" s="106" t="s">
        <v>607</v>
      </c>
      <c r="I388" s="393"/>
      <c r="J388" s="393"/>
      <c r="K388" s="411"/>
      <c r="L388" s="411"/>
      <c r="M388" s="411">
        <v>2008</v>
      </c>
      <c r="N388" s="411"/>
      <c r="O388" s="605" t="s">
        <v>315</v>
      </c>
      <c r="P388" s="411" t="s">
        <v>200</v>
      </c>
      <c r="Q388" s="606"/>
      <c r="R388" s="493"/>
      <c r="S388" s="607">
        <v>2</v>
      </c>
      <c r="T388" s="415">
        <v>1000000</v>
      </c>
      <c r="U388" s="106"/>
      <c r="V388" s="90"/>
      <c r="W388" s="586">
        <f t="shared" si="25"/>
        <v>2</v>
      </c>
      <c r="X388" s="586">
        <f t="shared" si="25"/>
        <v>1000000</v>
      </c>
      <c r="Y388" s="393"/>
      <c r="Z388" s="366"/>
    </row>
    <row r="389" spans="1:26" s="367" customFormat="1" x14ac:dyDescent="0.25">
      <c r="A389" s="384"/>
      <c r="B389" s="604">
        <v>2</v>
      </c>
      <c r="C389" s="604">
        <v>8</v>
      </c>
      <c r="D389" s="604">
        <v>1</v>
      </c>
      <c r="E389" s="604"/>
      <c r="F389" s="604"/>
      <c r="G389" s="393"/>
      <c r="H389" s="106" t="s">
        <v>608</v>
      </c>
      <c r="I389" s="393"/>
      <c r="J389" s="393"/>
      <c r="K389" s="411"/>
      <c r="L389" s="411"/>
      <c r="M389" s="411">
        <v>2008</v>
      </c>
      <c r="N389" s="411"/>
      <c r="O389" s="605" t="s">
        <v>315</v>
      </c>
      <c r="P389" s="411" t="s">
        <v>200</v>
      </c>
      <c r="Q389" s="606"/>
      <c r="R389" s="493"/>
      <c r="S389" s="607"/>
      <c r="T389" s="415"/>
      <c r="U389" s="106"/>
      <c r="V389" s="90"/>
      <c r="W389" s="586">
        <f>S389-U389</f>
        <v>0</v>
      </c>
      <c r="X389" s="586">
        <f>T389-V389</f>
        <v>0</v>
      </c>
      <c r="Y389" s="393"/>
      <c r="Z389" s="366"/>
    </row>
    <row r="390" spans="1:26" s="367" customFormat="1" x14ac:dyDescent="0.25">
      <c r="A390" s="384"/>
      <c r="B390" s="604">
        <v>2</v>
      </c>
      <c r="C390" s="604">
        <v>8</v>
      </c>
      <c r="D390" s="604">
        <v>1</v>
      </c>
      <c r="E390" s="604"/>
      <c r="F390" s="604"/>
      <c r="G390" s="393"/>
      <c r="H390" s="106" t="s">
        <v>609</v>
      </c>
      <c r="I390" s="393"/>
      <c r="J390" s="393"/>
      <c r="K390" s="411"/>
      <c r="L390" s="411"/>
      <c r="M390" s="411">
        <v>2008</v>
      </c>
      <c r="N390" s="411"/>
      <c r="O390" s="605" t="s">
        <v>315</v>
      </c>
      <c r="P390" s="411" t="s">
        <v>200</v>
      </c>
      <c r="Q390" s="606"/>
      <c r="R390" s="493"/>
      <c r="S390" s="607"/>
      <c r="T390" s="415"/>
      <c r="U390" s="106"/>
      <c r="V390" s="90"/>
      <c r="W390" s="586">
        <f t="shared" ref="W390:X413" si="26">S390-U390</f>
        <v>0</v>
      </c>
      <c r="X390" s="586">
        <f t="shared" si="26"/>
        <v>0</v>
      </c>
      <c r="Y390" s="393"/>
      <c r="Z390" s="366"/>
    </row>
    <row r="391" spans="1:26" s="367" customFormat="1" x14ac:dyDescent="0.25">
      <c r="A391" s="384"/>
      <c r="B391" s="604">
        <v>2</v>
      </c>
      <c r="C391" s="604">
        <v>8</v>
      </c>
      <c r="D391" s="604">
        <v>1</v>
      </c>
      <c r="E391" s="604">
        <v>1</v>
      </c>
      <c r="F391" s="604">
        <v>10</v>
      </c>
      <c r="G391" s="393"/>
      <c r="H391" s="106" t="s">
        <v>51</v>
      </c>
      <c r="I391" s="393"/>
      <c r="J391" s="393"/>
      <c r="K391" s="411"/>
      <c r="L391" s="411"/>
      <c r="M391" s="411">
        <v>2012</v>
      </c>
      <c r="N391" s="411"/>
      <c r="O391" s="605" t="s">
        <v>315</v>
      </c>
      <c r="P391" s="411" t="s">
        <v>200</v>
      </c>
      <c r="Q391" s="606"/>
      <c r="R391" s="493"/>
      <c r="S391" s="607"/>
      <c r="T391" s="415"/>
      <c r="U391" s="106"/>
      <c r="V391" s="90"/>
      <c r="W391" s="586">
        <f t="shared" si="26"/>
        <v>0</v>
      </c>
      <c r="X391" s="586">
        <f t="shared" si="26"/>
        <v>0</v>
      </c>
      <c r="Y391" s="393"/>
      <c r="Z391" s="366"/>
    </row>
    <row r="392" spans="1:26" s="367" customFormat="1" x14ac:dyDescent="0.25">
      <c r="A392" s="384"/>
      <c r="B392" s="604">
        <v>2</v>
      </c>
      <c r="C392" s="604">
        <v>8</v>
      </c>
      <c r="D392" s="604">
        <v>1</v>
      </c>
      <c r="E392" s="604">
        <v>2</v>
      </c>
      <c r="F392" s="604">
        <v>6</v>
      </c>
      <c r="G392" s="393"/>
      <c r="H392" s="106" t="s">
        <v>610</v>
      </c>
      <c r="I392" s="393"/>
      <c r="J392" s="393"/>
      <c r="K392" s="411" t="s">
        <v>590</v>
      </c>
      <c r="L392" s="411"/>
      <c r="M392" s="411">
        <v>2005</v>
      </c>
      <c r="N392" s="411"/>
      <c r="O392" s="605" t="s">
        <v>315</v>
      </c>
      <c r="P392" s="411" t="s">
        <v>200</v>
      </c>
      <c r="Q392" s="606"/>
      <c r="R392" s="493"/>
      <c r="S392" s="607">
        <v>1</v>
      </c>
      <c r="T392" s="415">
        <v>3070300</v>
      </c>
      <c r="U392" s="106"/>
      <c r="V392" s="90"/>
      <c r="W392" s="586">
        <f t="shared" si="26"/>
        <v>1</v>
      </c>
      <c r="X392" s="586">
        <f t="shared" si="26"/>
        <v>3070300</v>
      </c>
      <c r="Y392" s="393"/>
      <c r="Z392" s="366"/>
    </row>
    <row r="393" spans="1:26" s="367" customFormat="1" x14ac:dyDescent="0.25">
      <c r="A393" s="384"/>
      <c r="B393" s="604">
        <v>2</v>
      </c>
      <c r="C393" s="604">
        <v>8</v>
      </c>
      <c r="D393" s="604">
        <v>1</v>
      </c>
      <c r="E393" s="604">
        <v>2</v>
      </c>
      <c r="F393" s="604">
        <v>6</v>
      </c>
      <c r="G393" s="393"/>
      <c r="H393" s="106" t="s">
        <v>611</v>
      </c>
      <c r="I393" s="393"/>
      <c r="J393" s="393"/>
      <c r="K393" s="411" t="s">
        <v>551</v>
      </c>
      <c r="L393" s="411"/>
      <c r="M393" s="411">
        <v>2007</v>
      </c>
      <c r="N393" s="411"/>
      <c r="O393" s="605" t="s">
        <v>315</v>
      </c>
      <c r="P393" s="411" t="s">
        <v>303</v>
      </c>
      <c r="Q393" s="606"/>
      <c r="R393" s="493"/>
      <c r="S393" s="607">
        <v>1</v>
      </c>
      <c r="T393" s="415">
        <v>510000</v>
      </c>
      <c r="U393" s="106"/>
      <c r="V393" s="90"/>
      <c r="W393" s="586">
        <f t="shared" si="26"/>
        <v>1</v>
      </c>
      <c r="X393" s="586">
        <f t="shared" si="26"/>
        <v>510000</v>
      </c>
      <c r="Y393" s="393"/>
      <c r="Z393" s="366"/>
    </row>
    <row r="394" spans="1:26" s="367" customFormat="1" x14ac:dyDescent="0.25">
      <c r="A394" s="620"/>
      <c r="B394" s="564">
        <v>2</v>
      </c>
      <c r="C394" s="564">
        <v>8</v>
      </c>
      <c r="D394" s="564">
        <v>1</v>
      </c>
      <c r="E394" s="564">
        <v>1</v>
      </c>
      <c r="F394" s="564">
        <v>6</v>
      </c>
      <c r="G394" s="393"/>
      <c r="H394" s="621" t="s">
        <v>612</v>
      </c>
      <c r="I394" s="393"/>
      <c r="J394" s="393"/>
      <c r="K394" s="622"/>
      <c r="L394" s="623"/>
      <c r="M394" s="622">
        <v>2014</v>
      </c>
      <c r="N394" s="624"/>
      <c r="O394" s="625" t="s">
        <v>315</v>
      </c>
      <c r="P394" s="624" t="s">
        <v>200</v>
      </c>
      <c r="Q394" s="626"/>
      <c r="R394" s="523"/>
      <c r="S394" s="627">
        <v>7</v>
      </c>
      <c r="T394" s="628">
        <v>350000</v>
      </c>
      <c r="U394" s="624"/>
      <c r="V394" s="629"/>
      <c r="W394" s="586">
        <f t="shared" si="26"/>
        <v>7</v>
      </c>
      <c r="X394" s="586">
        <f t="shared" si="26"/>
        <v>350000</v>
      </c>
      <c r="Y394" s="393"/>
      <c r="Z394" s="366"/>
    </row>
    <row r="395" spans="1:26" s="367" customFormat="1" x14ac:dyDescent="0.25">
      <c r="A395" s="620"/>
      <c r="B395" s="564">
        <v>2</v>
      </c>
      <c r="C395" s="564">
        <v>8</v>
      </c>
      <c r="D395" s="564">
        <v>1</v>
      </c>
      <c r="E395" s="564">
        <v>12</v>
      </c>
      <c r="F395" s="564">
        <v>68</v>
      </c>
      <c r="G395" s="393"/>
      <c r="H395" s="621" t="s">
        <v>613</v>
      </c>
      <c r="I395" s="393"/>
      <c r="J395" s="393"/>
      <c r="K395" s="622"/>
      <c r="L395" s="623"/>
      <c r="M395" s="622">
        <v>2014</v>
      </c>
      <c r="N395" s="624"/>
      <c r="O395" s="625" t="s">
        <v>315</v>
      </c>
      <c r="P395" s="624" t="s">
        <v>200</v>
      </c>
      <c r="Q395" s="626"/>
      <c r="R395" s="523"/>
      <c r="S395" s="627">
        <v>1</v>
      </c>
      <c r="T395" s="628">
        <v>25000000</v>
      </c>
      <c r="U395" s="624"/>
      <c r="V395" s="629"/>
      <c r="W395" s="586">
        <f t="shared" si="26"/>
        <v>1</v>
      </c>
      <c r="X395" s="586">
        <f t="shared" si="26"/>
        <v>25000000</v>
      </c>
      <c r="Y395" s="393"/>
      <c r="Z395" s="366"/>
    </row>
    <row r="396" spans="1:26" s="367" customFormat="1" x14ac:dyDescent="0.25">
      <c r="A396" s="620"/>
      <c r="B396" s="564">
        <v>2</v>
      </c>
      <c r="C396" s="564">
        <v>8</v>
      </c>
      <c r="D396" s="564">
        <v>1</v>
      </c>
      <c r="E396" s="564">
        <v>1</v>
      </c>
      <c r="F396" s="564">
        <v>6</v>
      </c>
      <c r="G396" s="393"/>
      <c r="H396" s="621" t="s">
        <v>614</v>
      </c>
      <c r="I396" s="393"/>
      <c r="J396" s="393"/>
      <c r="K396" s="622"/>
      <c r="L396" s="623"/>
      <c r="M396" s="622">
        <v>2014</v>
      </c>
      <c r="N396" s="624"/>
      <c r="O396" s="625" t="s">
        <v>315</v>
      </c>
      <c r="P396" s="624" t="s">
        <v>200</v>
      </c>
      <c r="Q396" s="626"/>
      <c r="R396" s="523"/>
      <c r="S396" s="627">
        <v>1</v>
      </c>
      <c r="T396" s="628">
        <v>2000000</v>
      </c>
      <c r="U396" s="624"/>
      <c r="V396" s="629"/>
      <c r="W396" s="586">
        <f t="shared" si="26"/>
        <v>1</v>
      </c>
      <c r="X396" s="586">
        <f t="shared" si="26"/>
        <v>2000000</v>
      </c>
      <c r="Y396" s="393"/>
      <c r="Z396" s="366"/>
    </row>
    <row r="397" spans="1:26" s="367" customFormat="1" x14ac:dyDescent="0.25">
      <c r="A397" s="620"/>
      <c r="B397" s="564">
        <v>2</v>
      </c>
      <c r="C397" s="564">
        <v>8</v>
      </c>
      <c r="D397" s="564">
        <v>1</v>
      </c>
      <c r="E397" s="564">
        <v>1</v>
      </c>
      <c r="F397" s="564">
        <v>4</v>
      </c>
      <c r="G397" s="393"/>
      <c r="H397" s="621" t="s">
        <v>615</v>
      </c>
      <c r="I397" s="393"/>
      <c r="J397" s="393"/>
      <c r="K397" s="622"/>
      <c r="L397" s="623"/>
      <c r="M397" s="622">
        <v>2014</v>
      </c>
      <c r="N397" s="624"/>
      <c r="O397" s="625" t="s">
        <v>315</v>
      </c>
      <c r="P397" s="624" t="s">
        <v>200</v>
      </c>
      <c r="Q397" s="626"/>
      <c r="R397" s="523"/>
      <c r="S397" s="627">
        <v>1</v>
      </c>
      <c r="T397" s="628">
        <v>1000000</v>
      </c>
      <c r="U397" s="624"/>
      <c r="V397" s="629"/>
      <c r="W397" s="586">
        <f t="shared" si="26"/>
        <v>1</v>
      </c>
      <c r="X397" s="586">
        <f t="shared" si="26"/>
        <v>1000000</v>
      </c>
      <c r="Y397" s="393"/>
      <c r="Z397" s="366"/>
    </row>
    <row r="398" spans="1:26" s="367" customFormat="1" x14ac:dyDescent="0.25">
      <c r="A398" s="620"/>
      <c r="B398" s="564">
        <v>2</v>
      </c>
      <c r="C398" s="564">
        <v>8</v>
      </c>
      <c r="D398" s="564">
        <v>1</v>
      </c>
      <c r="E398" s="564">
        <v>12</v>
      </c>
      <c r="F398" s="564">
        <v>68</v>
      </c>
      <c r="G398" s="393"/>
      <c r="H398" s="621" t="s">
        <v>616</v>
      </c>
      <c r="I398" s="393"/>
      <c r="J398" s="393"/>
      <c r="K398" s="622"/>
      <c r="L398" s="623"/>
      <c r="M398" s="622">
        <v>2014</v>
      </c>
      <c r="N398" s="624"/>
      <c r="O398" s="625" t="s">
        <v>315</v>
      </c>
      <c r="P398" s="624" t="s">
        <v>200</v>
      </c>
      <c r="Q398" s="626"/>
      <c r="R398" s="523"/>
      <c r="S398" s="627">
        <v>1</v>
      </c>
      <c r="T398" s="628">
        <v>2000000</v>
      </c>
      <c r="U398" s="624"/>
      <c r="V398" s="629"/>
      <c r="W398" s="586">
        <f t="shared" si="26"/>
        <v>1</v>
      </c>
      <c r="X398" s="586">
        <f t="shared" si="26"/>
        <v>2000000</v>
      </c>
      <c r="Y398" s="393"/>
      <c r="Z398" s="366"/>
    </row>
    <row r="399" spans="1:26" s="367" customFormat="1" x14ac:dyDescent="0.25">
      <c r="A399" s="620"/>
      <c r="B399" s="564">
        <v>2</v>
      </c>
      <c r="C399" s="564">
        <v>8</v>
      </c>
      <c r="D399" s="564">
        <v>1</v>
      </c>
      <c r="E399" s="564">
        <v>12</v>
      </c>
      <c r="F399" s="564">
        <v>68</v>
      </c>
      <c r="G399" s="393"/>
      <c r="H399" s="621" t="s">
        <v>617</v>
      </c>
      <c r="I399" s="393"/>
      <c r="J399" s="393"/>
      <c r="K399" s="622"/>
      <c r="L399" s="623"/>
      <c r="M399" s="622">
        <v>2014</v>
      </c>
      <c r="N399" s="624"/>
      <c r="O399" s="625" t="s">
        <v>315</v>
      </c>
      <c r="P399" s="624" t="s">
        <v>200</v>
      </c>
      <c r="Q399" s="626"/>
      <c r="R399" s="523"/>
      <c r="S399" s="627">
        <v>1</v>
      </c>
      <c r="T399" s="628">
        <v>2000000</v>
      </c>
      <c r="U399" s="624"/>
      <c r="V399" s="629"/>
      <c r="W399" s="586">
        <f t="shared" si="26"/>
        <v>1</v>
      </c>
      <c r="X399" s="586">
        <f t="shared" si="26"/>
        <v>2000000</v>
      </c>
      <c r="Y399" s="393"/>
      <c r="Z399" s="366"/>
    </row>
    <row r="400" spans="1:26" s="367" customFormat="1" x14ac:dyDescent="0.25">
      <c r="A400" s="620"/>
      <c r="B400" s="564">
        <v>2</v>
      </c>
      <c r="C400" s="564">
        <v>8</v>
      </c>
      <c r="D400" s="564">
        <v>1</v>
      </c>
      <c r="E400" s="564">
        <v>1</v>
      </c>
      <c r="F400" s="564">
        <v>75</v>
      </c>
      <c r="G400" s="393"/>
      <c r="H400" s="621" t="s">
        <v>618</v>
      </c>
      <c r="I400" s="393"/>
      <c r="J400" s="393"/>
      <c r="K400" s="622"/>
      <c r="L400" s="623"/>
      <c r="M400" s="622">
        <v>2014</v>
      </c>
      <c r="N400" s="624"/>
      <c r="O400" s="625" t="s">
        <v>315</v>
      </c>
      <c r="P400" s="624" t="s">
        <v>200</v>
      </c>
      <c r="Q400" s="626"/>
      <c r="R400" s="523"/>
      <c r="S400" s="627">
        <v>1</v>
      </c>
      <c r="T400" s="628">
        <v>1000000</v>
      </c>
      <c r="U400" s="624"/>
      <c r="V400" s="629"/>
      <c r="W400" s="586">
        <f t="shared" si="26"/>
        <v>1</v>
      </c>
      <c r="X400" s="586">
        <f t="shared" si="26"/>
        <v>1000000</v>
      </c>
      <c r="Y400" s="393"/>
      <c r="Z400" s="366"/>
    </row>
    <row r="401" spans="1:30" s="367" customFormat="1" x14ac:dyDescent="0.25">
      <c r="A401" s="620"/>
      <c r="B401" s="564">
        <v>2</v>
      </c>
      <c r="C401" s="564">
        <v>8</v>
      </c>
      <c r="D401" s="564">
        <v>1</v>
      </c>
      <c r="E401" s="564">
        <v>12</v>
      </c>
      <c r="F401" s="564">
        <v>68</v>
      </c>
      <c r="G401" s="393"/>
      <c r="H401" s="621" t="s">
        <v>619</v>
      </c>
      <c r="I401" s="393"/>
      <c r="J401" s="393"/>
      <c r="K401" s="622"/>
      <c r="L401" s="623"/>
      <c r="M401" s="622">
        <v>2014</v>
      </c>
      <c r="N401" s="624"/>
      <c r="O401" s="625" t="s">
        <v>315</v>
      </c>
      <c r="P401" s="624" t="s">
        <v>200</v>
      </c>
      <c r="Q401" s="626"/>
      <c r="R401" s="523"/>
      <c r="S401" s="627">
        <v>1</v>
      </c>
      <c r="T401" s="628">
        <v>1500000</v>
      </c>
      <c r="U401" s="624"/>
      <c r="V401" s="629"/>
      <c r="W401" s="586">
        <f t="shared" si="26"/>
        <v>1</v>
      </c>
      <c r="X401" s="586">
        <f t="shared" si="26"/>
        <v>1500000</v>
      </c>
      <c r="Y401" s="393"/>
      <c r="Z401" s="366"/>
    </row>
    <row r="402" spans="1:30" s="367" customFormat="1" x14ac:dyDescent="0.25">
      <c r="A402" s="620"/>
      <c r="B402" s="564">
        <v>2</v>
      </c>
      <c r="C402" s="564">
        <v>8</v>
      </c>
      <c r="D402" s="564">
        <v>1</v>
      </c>
      <c r="E402" s="564">
        <v>12</v>
      </c>
      <c r="F402" s="564">
        <v>68</v>
      </c>
      <c r="G402" s="393"/>
      <c r="H402" s="621" t="s">
        <v>597</v>
      </c>
      <c r="I402" s="393"/>
      <c r="J402" s="393"/>
      <c r="K402" s="622"/>
      <c r="L402" s="623"/>
      <c r="M402" s="622">
        <v>2014</v>
      </c>
      <c r="N402" s="624"/>
      <c r="O402" s="625" t="s">
        <v>315</v>
      </c>
      <c r="P402" s="624" t="s">
        <v>200</v>
      </c>
      <c r="Q402" s="626"/>
      <c r="R402" s="523"/>
      <c r="S402" s="627">
        <v>6</v>
      </c>
      <c r="T402" s="628">
        <v>18000000</v>
      </c>
      <c r="U402" s="624"/>
      <c r="V402" s="629"/>
      <c r="W402" s="586">
        <f t="shared" si="26"/>
        <v>6</v>
      </c>
      <c r="X402" s="586">
        <f t="shared" si="26"/>
        <v>18000000</v>
      </c>
      <c r="Y402" s="393"/>
      <c r="Z402" s="366"/>
    </row>
    <row r="403" spans="1:30" s="367" customFormat="1" x14ac:dyDescent="0.25">
      <c r="A403" s="620"/>
      <c r="B403" s="564">
        <v>2</v>
      </c>
      <c r="C403" s="564">
        <v>8</v>
      </c>
      <c r="D403" s="564">
        <v>1</v>
      </c>
      <c r="E403" s="564">
        <v>12</v>
      </c>
      <c r="F403" s="564">
        <v>68</v>
      </c>
      <c r="G403" s="393"/>
      <c r="H403" s="621" t="s">
        <v>620</v>
      </c>
      <c r="I403" s="393"/>
      <c r="J403" s="393"/>
      <c r="K403" s="622"/>
      <c r="L403" s="623"/>
      <c r="M403" s="622">
        <v>2014</v>
      </c>
      <c r="N403" s="624"/>
      <c r="O403" s="625" t="s">
        <v>315</v>
      </c>
      <c r="P403" s="624" t="s">
        <v>200</v>
      </c>
      <c r="Q403" s="626"/>
      <c r="R403" s="523"/>
      <c r="S403" s="627">
        <v>5</v>
      </c>
      <c r="T403" s="628">
        <v>5000000</v>
      </c>
      <c r="U403" s="624"/>
      <c r="V403" s="629"/>
      <c r="W403" s="586">
        <f t="shared" si="26"/>
        <v>5</v>
      </c>
      <c r="X403" s="586">
        <f t="shared" si="26"/>
        <v>5000000</v>
      </c>
      <c r="Y403" s="393"/>
      <c r="Z403" s="366"/>
    </row>
    <row r="404" spans="1:30" s="367" customFormat="1" x14ac:dyDescent="0.25">
      <c r="A404" s="620"/>
      <c r="B404" s="564">
        <v>2</v>
      </c>
      <c r="C404" s="564">
        <v>8</v>
      </c>
      <c r="D404" s="564">
        <v>1</v>
      </c>
      <c r="E404" s="564">
        <v>12</v>
      </c>
      <c r="F404" s="564">
        <v>68</v>
      </c>
      <c r="G404" s="393"/>
      <c r="H404" s="621" t="s">
        <v>621</v>
      </c>
      <c r="I404" s="393"/>
      <c r="J404" s="393"/>
      <c r="K404" s="622"/>
      <c r="L404" s="623"/>
      <c r="M404" s="622">
        <v>2014</v>
      </c>
      <c r="N404" s="624"/>
      <c r="O404" s="625" t="s">
        <v>315</v>
      </c>
      <c r="P404" s="624" t="s">
        <v>200</v>
      </c>
      <c r="Q404" s="626"/>
      <c r="R404" s="523"/>
      <c r="S404" s="627">
        <v>1</v>
      </c>
      <c r="T404" s="628">
        <v>1200000</v>
      </c>
      <c r="U404" s="624"/>
      <c r="V404" s="629"/>
      <c r="W404" s="586">
        <f t="shared" si="26"/>
        <v>1</v>
      </c>
      <c r="X404" s="586">
        <f t="shared" si="26"/>
        <v>1200000</v>
      </c>
      <c r="Y404" s="393"/>
      <c r="Z404" s="366"/>
    </row>
    <row r="405" spans="1:30" s="367" customFormat="1" x14ac:dyDescent="0.25">
      <c r="A405" s="620"/>
      <c r="B405" s="564">
        <v>2</v>
      </c>
      <c r="C405" s="564">
        <v>8</v>
      </c>
      <c r="D405" s="564">
        <v>1</v>
      </c>
      <c r="E405" s="564">
        <v>12</v>
      </c>
      <c r="F405" s="564">
        <v>68</v>
      </c>
      <c r="G405" s="393"/>
      <c r="H405" s="621" t="s">
        <v>622</v>
      </c>
      <c r="I405" s="393"/>
      <c r="J405" s="393"/>
      <c r="K405" s="622"/>
      <c r="L405" s="623"/>
      <c r="M405" s="622">
        <v>2014</v>
      </c>
      <c r="N405" s="624"/>
      <c r="O405" s="625" t="s">
        <v>315</v>
      </c>
      <c r="P405" s="624" t="s">
        <v>200</v>
      </c>
      <c r="Q405" s="626"/>
      <c r="R405" s="523"/>
      <c r="S405" s="627">
        <v>1</v>
      </c>
      <c r="T405" s="628">
        <v>2000000</v>
      </c>
      <c r="U405" s="624"/>
      <c r="V405" s="629"/>
      <c r="W405" s="586">
        <f t="shared" si="26"/>
        <v>1</v>
      </c>
      <c r="X405" s="586">
        <f t="shared" si="26"/>
        <v>2000000</v>
      </c>
      <c r="Y405" s="393"/>
      <c r="Z405" s="366"/>
    </row>
    <row r="406" spans="1:30" s="367" customFormat="1" x14ac:dyDescent="0.25">
      <c r="A406" s="620"/>
      <c r="B406" s="564">
        <v>2</v>
      </c>
      <c r="C406" s="564">
        <v>8</v>
      </c>
      <c r="D406" s="564">
        <v>1</v>
      </c>
      <c r="E406" s="564">
        <v>12</v>
      </c>
      <c r="F406" s="564">
        <v>68</v>
      </c>
      <c r="G406" s="393"/>
      <c r="H406" s="621" t="s">
        <v>623</v>
      </c>
      <c r="I406" s="393"/>
      <c r="J406" s="393"/>
      <c r="K406" s="622"/>
      <c r="L406" s="623"/>
      <c r="M406" s="622">
        <v>2014</v>
      </c>
      <c r="N406" s="624"/>
      <c r="O406" s="625" t="s">
        <v>315</v>
      </c>
      <c r="P406" s="624" t="s">
        <v>200</v>
      </c>
      <c r="Q406" s="626"/>
      <c r="R406" s="523"/>
      <c r="S406" s="627">
        <v>10</v>
      </c>
      <c r="T406" s="628">
        <v>20000000</v>
      </c>
      <c r="U406" s="624"/>
      <c r="V406" s="629"/>
      <c r="W406" s="586">
        <f t="shared" si="26"/>
        <v>10</v>
      </c>
      <c r="X406" s="586">
        <f t="shared" si="26"/>
        <v>20000000</v>
      </c>
      <c r="Y406" s="393"/>
      <c r="Z406" s="366"/>
    </row>
    <row r="407" spans="1:30" s="367" customFormat="1" x14ac:dyDescent="0.25">
      <c r="A407" s="620"/>
      <c r="B407" s="564">
        <v>2</v>
      </c>
      <c r="C407" s="564">
        <v>8</v>
      </c>
      <c r="D407" s="564">
        <v>1</v>
      </c>
      <c r="E407" s="564">
        <v>12</v>
      </c>
      <c r="F407" s="564">
        <v>68</v>
      </c>
      <c r="G407" s="393"/>
      <c r="H407" s="621" t="s">
        <v>624</v>
      </c>
      <c r="I407" s="393"/>
      <c r="J407" s="393"/>
      <c r="K407" s="622"/>
      <c r="L407" s="623"/>
      <c r="M407" s="622">
        <v>2014</v>
      </c>
      <c r="N407" s="624"/>
      <c r="O407" s="625" t="s">
        <v>315</v>
      </c>
      <c r="P407" s="624" t="s">
        <v>200</v>
      </c>
      <c r="Q407" s="626"/>
      <c r="R407" s="523"/>
      <c r="S407" s="627">
        <v>7</v>
      </c>
      <c r="T407" s="628">
        <v>29400000</v>
      </c>
      <c r="U407" s="624"/>
      <c r="V407" s="629"/>
      <c r="W407" s="586">
        <f t="shared" si="26"/>
        <v>7</v>
      </c>
      <c r="X407" s="586">
        <f t="shared" si="26"/>
        <v>29400000</v>
      </c>
      <c r="Y407" s="393"/>
      <c r="Z407" s="366"/>
    </row>
    <row r="408" spans="1:30" s="540" customFormat="1" x14ac:dyDescent="0.25">
      <c r="A408" s="630"/>
      <c r="B408" s="529"/>
      <c r="C408" s="529"/>
      <c r="D408" s="529"/>
      <c r="E408" s="529"/>
      <c r="F408" s="529"/>
      <c r="G408" s="530"/>
      <c r="H408" s="631" t="s">
        <v>625</v>
      </c>
      <c r="I408" s="530"/>
      <c r="J408" s="530"/>
      <c r="K408" s="632"/>
      <c r="L408" s="633"/>
      <c r="M408" s="632">
        <v>2015</v>
      </c>
      <c r="N408" s="634"/>
      <c r="O408" s="635" t="s">
        <v>315</v>
      </c>
      <c r="P408" s="634" t="s">
        <v>200</v>
      </c>
      <c r="Q408" s="636"/>
      <c r="R408" s="637"/>
      <c r="S408" s="638">
        <v>8</v>
      </c>
      <c r="T408" s="639">
        <v>1100000</v>
      </c>
      <c r="U408" s="634"/>
      <c r="V408" s="640"/>
      <c r="W408" s="586">
        <f t="shared" si="26"/>
        <v>8</v>
      </c>
      <c r="X408" s="586">
        <f t="shared" si="26"/>
        <v>1100000</v>
      </c>
      <c r="Y408" s="530"/>
      <c r="Z408" s="539"/>
    </row>
    <row r="409" spans="1:30" s="540" customFormat="1" x14ac:dyDescent="0.25">
      <c r="A409" s="630"/>
      <c r="B409" s="529"/>
      <c r="C409" s="529"/>
      <c r="D409" s="529"/>
      <c r="E409" s="529"/>
      <c r="F409" s="529"/>
      <c r="G409" s="530"/>
      <c r="H409" s="631" t="s">
        <v>626</v>
      </c>
      <c r="I409" s="530"/>
      <c r="J409" s="530"/>
      <c r="K409" s="632"/>
      <c r="L409" s="633"/>
      <c r="M409" s="632">
        <v>2015</v>
      </c>
      <c r="N409" s="634"/>
      <c r="O409" s="635" t="s">
        <v>315</v>
      </c>
      <c r="P409" s="634" t="s">
        <v>200</v>
      </c>
      <c r="Q409" s="636"/>
      <c r="R409" s="637"/>
      <c r="S409" s="638">
        <v>11</v>
      </c>
      <c r="T409" s="639">
        <v>160000</v>
      </c>
      <c r="U409" s="634"/>
      <c r="V409" s="640"/>
      <c r="W409" s="586">
        <f t="shared" si="26"/>
        <v>11</v>
      </c>
      <c r="X409" s="586">
        <f t="shared" si="26"/>
        <v>160000</v>
      </c>
      <c r="Y409" s="530"/>
      <c r="Z409" s="539"/>
    </row>
    <row r="410" spans="1:30" s="540" customFormat="1" x14ac:dyDescent="0.25">
      <c r="A410" s="630"/>
      <c r="B410" s="529"/>
      <c r="C410" s="529"/>
      <c r="D410" s="529"/>
      <c r="E410" s="529"/>
      <c r="F410" s="529"/>
      <c r="G410" s="530"/>
      <c r="H410" s="631" t="s">
        <v>627</v>
      </c>
      <c r="I410" s="530"/>
      <c r="J410" s="530"/>
      <c r="K410" s="632"/>
      <c r="L410" s="633"/>
      <c r="M410" s="632">
        <v>2015</v>
      </c>
      <c r="N410" s="634"/>
      <c r="O410" s="635" t="s">
        <v>315</v>
      </c>
      <c r="P410" s="634" t="s">
        <v>200</v>
      </c>
      <c r="Q410" s="636"/>
      <c r="R410" s="637"/>
      <c r="S410" s="638">
        <v>1</v>
      </c>
      <c r="T410" s="639">
        <v>1733000</v>
      </c>
      <c r="U410" s="634"/>
      <c r="V410" s="640"/>
      <c r="W410" s="586">
        <f t="shared" si="26"/>
        <v>1</v>
      </c>
      <c r="X410" s="586">
        <f t="shared" si="26"/>
        <v>1733000</v>
      </c>
      <c r="Y410" s="530"/>
      <c r="Z410" s="539"/>
    </row>
    <row r="411" spans="1:30" s="540" customFormat="1" x14ac:dyDescent="0.25">
      <c r="A411" s="630"/>
      <c r="B411" s="529"/>
      <c r="C411" s="529"/>
      <c r="D411" s="529"/>
      <c r="E411" s="529"/>
      <c r="F411" s="529"/>
      <c r="G411" s="530"/>
      <c r="H411" s="631" t="s">
        <v>8185</v>
      </c>
      <c r="I411" s="530"/>
      <c r="J411" s="530"/>
      <c r="K411" s="632"/>
      <c r="L411" s="633"/>
      <c r="M411" s="632">
        <v>2015</v>
      </c>
      <c r="N411" s="634"/>
      <c r="O411" s="635"/>
      <c r="P411" s="634"/>
      <c r="Q411" s="636"/>
      <c r="R411" s="637"/>
      <c r="S411" s="638">
        <v>4</v>
      </c>
      <c r="T411" s="639">
        <v>4000000</v>
      </c>
      <c r="U411" s="634"/>
      <c r="V411" s="640"/>
      <c r="W411" s="586">
        <f t="shared" si="26"/>
        <v>4</v>
      </c>
      <c r="X411" s="586">
        <f t="shared" si="26"/>
        <v>4000000</v>
      </c>
      <c r="Y411" s="530"/>
      <c r="Z411" s="539"/>
    </row>
    <row r="412" spans="1:30" s="540" customFormat="1" x14ac:dyDescent="0.25">
      <c r="A412" s="630"/>
      <c r="B412" s="529"/>
      <c r="C412" s="529"/>
      <c r="D412" s="529"/>
      <c r="E412" s="529"/>
      <c r="F412" s="529"/>
      <c r="G412" s="530"/>
      <c r="H412" s="631" t="s">
        <v>8186</v>
      </c>
      <c r="I412" s="530"/>
      <c r="J412" s="530"/>
      <c r="K412" s="632"/>
      <c r="L412" s="633"/>
      <c r="M412" s="632">
        <v>2015</v>
      </c>
      <c r="N412" s="634"/>
      <c r="O412" s="635"/>
      <c r="P412" s="634"/>
      <c r="Q412" s="636"/>
      <c r="R412" s="637"/>
      <c r="S412" s="638">
        <v>13</v>
      </c>
      <c r="T412" s="639">
        <v>3250000</v>
      </c>
      <c r="U412" s="634"/>
      <c r="V412" s="640"/>
      <c r="W412" s="586">
        <f t="shared" si="26"/>
        <v>13</v>
      </c>
      <c r="X412" s="586">
        <f t="shared" si="26"/>
        <v>3250000</v>
      </c>
      <c r="Y412" s="530"/>
      <c r="Z412" s="539"/>
    </row>
    <row r="413" spans="1:30" s="540" customFormat="1" x14ac:dyDescent="0.25">
      <c r="A413" s="630"/>
      <c r="B413" s="529"/>
      <c r="C413" s="529"/>
      <c r="D413" s="529"/>
      <c r="E413" s="529"/>
      <c r="F413" s="529"/>
      <c r="G413" s="530"/>
      <c r="H413" s="631" t="s">
        <v>548</v>
      </c>
      <c r="I413" s="530"/>
      <c r="J413" s="530"/>
      <c r="K413" s="632"/>
      <c r="L413" s="633"/>
      <c r="M413" s="632">
        <v>2015</v>
      </c>
      <c r="N413" s="634"/>
      <c r="O413" s="635" t="s">
        <v>315</v>
      </c>
      <c r="P413" s="634" t="s">
        <v>200</v>
      </c>
      <c r="Q413" s="636"/>
      <c r="R413" s="637"/>
      <c r="S413" s="638">
        <v>3</v>
      </c>
      <c r="T413" s="639">
        <v>750000</v>
      </c>
      <c r="U413" s="634"/>
      <c r="V413" s="640"/>
      <c r="W413" s="586">
        <f t="shared" si="26"/>
        <v>3</v>
      </c>
      <c r="X413" s="586">
        <f t="shared" si="26"/>
        <v>750000</v>
      </c>
      <c r="Y413" s="530"/>
      <c r="Z413" s="539"/>
    </row>
    <row r="414" spans="1:30" s="367" customFormat="1" x14ac:dyDescent="0.25">
      <c r="A414" s="641"/>
      <c r="B414" s="564"/>
      <c r="C414" s="564"/>
      <c r="D414" s="564"/>
      <c r="E414" s="564"/>
      <c r="F414" s="564"/>
      <c r="G414" s="393"/>
      <c r="H414" s="642"/>
      <c r="I414" s="393"/>
      <c r="J414" s="393"/>
      <c r="K414" s="387"/>
      <c r="L414" s="387"/>
      <c r="M414" s="387"/>
      <c r="N414" s="387"/>
      <c r="O414" s="387"/>
      <c r="P414" s="387"/>
      <c r="Q414" s="643"/>
      <c r="R414" s="644"/>
      <c r="S414" s="585"/>
      <c r="T414" s="585"/>
      <c r="U414" s="387"/>
      <c r="V414" s="645"/>
      <c r="W414" s="646"/>
      <c r="X414" s="392"/>
      <c r="Y414" s="393"/>
      <c r="Z414" s="366"/>
    </row>
    <row r="415" spans="1:30" s="21" customFormat="1" x14ac:dyDescent="0.25">
      <c r="A415" s="647"/>
      <c r="B415" s="648"/>
      <c r="C415" s="648"/>
      <c r="D415" s="648"/>
      <c r="E415" s="648"/>
      <c r="F415" s="648"/>
      <c r="G415" s="382"/>
      <c r="H415" s="649" t="s">
        <v>61</v>
      </c>
      <c r="I415" s="382"/>
      <c r="J415" s="382"/>
      <c r="K415" s="379"/>
      <c r="L415" s="379"/>
      <c r="M415" s="379"/>
      <c r="N415" s="379"/>
      <c r="O415" s="379"/>
      <c r="P415" s="379"/>
      <c r="Q415" s="650"/>
      <c r="R415" s="651"/>
      <c r="S415" s="433"/>
      <c r="T415" s="433"/>
      <c r="U415" s="379"/>
      <c r="V415" s="652"/>
      <c r="W415" s="653"/>
      <c r="X415" s="654"/>
      <c r="Y415" s="382"/>
      <c r="Z415" s="383"/>
    </row>
    <row r="416" spans="1:30" s="367" customFormat="1" x14ac:dyDescent="0.25">
      <c r="A416" s="384"/>
      <c r="B416" s="564"/>
      <c r="C416" s="564"/>
      <c r="D416" s="564"/>
      <c r="E416" s="564"/>
      <c r="F416" s="564"/>
      <c r="G416" s="393"/>
      <c r="H416" s="404" t="s">
        <v>628</v>
      </c>
      <c r="I416" s="393"/>
      <c r="J416" s="393"/>
      <c r="K416" s="387"/>
      <c r="L416" s="387"/>
      <c r="M416" s="387"/>
      <c r="N416" s="387"/>
      <c r="O416" s="387"/>
      <c r="P416" s="407"/>
      <c r="Q416" s="434"/>
      <c r="R416" s="435"/>
      <c r="S416" s="566">
        <f t="shared" ref="S416:X416" si="27">SUM(S417:S438)</f>
        <v>24</v>
      </c>
      <c r="T416" s="566">
        <f t="shared" si="27"/>
        <v>187935000</v>
      </c>
      <c r="U416" s="592">
        <f t="shared" si="27"/>
        <v>0</v>
      </c>
      <c r="V416" s="592">
        <f t="shared" si="27"/>
        <v>0</v>
      </c>
      <c r="W416" s="592">
        <f t="shared" si="27"/>
        <v>24</v>
      </c>
      <c r="X416" s="592">
        <f t="shared" si="27"/>
        <v>187935000</v>
      </c>
      <c r="Y416" s="393"/>
      <c r="Z416" s="539">
        <v>187935000</v>
      </c>
      <c r="AA416" s="540"/>
      <c r="AB416" s="540"/>
      <c r="AC416" s="540"/>
      <c r="AD416" s="655">
        <f>Z416-T416</f>
        <v>0</v>
      </c>
    </row>
    <row r="417" spans="1:30" s="367" customFormat="1" x14ac:dyDescent="0.25">
      <c r="A417" s="384"/>
      <c r="B417" s="564">
        <v>2</v>
      </c>
      <c r="C417" s="564">
        <v>8</v>
      </c>
      <c r="D417" s="564">
        <v>1</v>
      </c>
      <c r="E417" s="564">
        <v>12</v>
      </c>
      <c r="F417" s="564">
        <v>68</v>
      </c>
      <c r="G417" s="393"/>
      <c r="H417" s="102" t="s">
        <v>62</v>
      </c>
      <c r="I417" s="393"/>
      <c r="J417" s="393"/>
      <c r="K417" s="387"/>
      <c r="L417" s="407"/>
      <c r="M417" s="387">
        <v>2007</v>
      </c>
      <c r="N417" s="387" t="s">
        <v>313</v>
      </c>
      <c r="O417" s="387" t="s">
        <v>315</v>
      </c>
      <c r="P417" s="387" t="s">
        <v>200</v>
      </c>
      <c r="Q417" s="407"/>
      <c r="R417" s="656"/>
      <c r="S417" s="596">
        <v>1</v>
      </c>
      <c r="T417" s="415">
        <v>20800000</v>
      </c>
      <c r="U417" s="387"/>
      <c r="V417" s="407"/>
      <c r="W417" s="586">
        <f>S417-U417</f>
        <v>1</v>
      </c>
      <c r="X417" s="586">
        <f>T417-V417</f>
        <v>20800000</v>
      </c>
      <c r="Y417" s="393"/>
      <c r="Z417" s="539"/>
      <c r="AA417" s="540"/>
      <c r="AB417" s="540"/>
      <c r="AC417" s="540"/>
      <c r="AD417" s="540"/>
    </row>
    <row r="418" spans="1:30" s="367" customFormat="1" x14ac:dyDescent="0.25">
      <c r="A418" s="384"/>
      <c r="B418" s="564">
        <v>2</v>
      </c>
      <c r="C418" s="564">
        <v>8</v>
      </c>
      <c r="D418" s="564">
        <v>1</v>
      </c>
      <c r="E418" s="564">
        <v>12</v>
      </c>
      <c r="F418" s="564">
        <v>68</v>
      </c>
      <c r="G418" s="393"/>
      <c r="H418" s="102" t="s">
        <v>63</v>
      </c>
      <c r="I418" s="393"/>
      <c r="J418" s="393"/>
      <c r="K418" s="387"/>
      <c r="L418" s="407"/>
      <c r="M418" s="387">
        <v>2007</v>
      </c>
      <c r="N418" s="387" t="s">
        <v>313</v>
      </c>
      <c r="O418" s="387" t="s">
        <v>315</v>
      </c>
      <c r="P418" s="387" t="s">
        <v>200</v>
      </c>
      <c r="Q418" s="407"/>
      <c r="R418" s="656"/>
      <c r="S418" s="596">
        <v>1</v>
      </c>
      <c r="T418" s="415">
        <v>27300000</v>
      </c>
      <c r="U418" s="387"/>
      <c r="V418" s="407"/>
      <c r="W418" s="586">
        <f t="shared" ref="W418:X438" si="28">S418-U418</f>
        <v>1</v>
      </c>
      <c r="X418" s="586">
        <f t="shared" si="28"/>
        <v>27300000</v>
      </c>
      <c r="Y418" s="393"/>
      <c r="Z418" s="366"/>
    </row>
    <row r="419" spans="1:30" s="367" customFormat="1" x14ac:dyDescent="0.25">
      <c r="A419" s="384"/>
      <c r="B419" s="564">
        <v>2</v>
      </c>
      <c r="C419" s="564">
        <v>8</v>
      </c>
      <c r="D419" s="564">
        <v>1</v>
      </c>
      <c r="E419" s="564">
        <v>12</v>
      </c>
      <c r="F419" s="564">
        <v>68</v>
      </c>
      <c r="G419" s="393"/>
      <c r="H419" s="102" t="s">
        <v>64</v>
      </c>
      <c r="I419" s="393"/>
      <c r="J419" s="393"/>
      <c r="K419" s="387"/>
      <c r="L419" s="407"/>
      <c r="M419" s="387">
        <v>2007</v>
      </c>
      <c r="N419" s="387" t="s">
        <v>313</v>
      </c>
      <c r="O419" s="387" t="s">
        <v>315</v>
      </c>
      <c r="P419" s="387" t="s">
        <v>200</v>
      </c>
      <c r="Q419" s="407"/>
      <c r="R419" s="656"/>
      <c r="S419" s="596">
        <v>1</v>
      </c>
      <c r="T419" s="415">
        <v>780000</v>
      </c>
      <c r="U419" s="387"/>
      <c r="V419" s="407"/>
      <c r="W419" s="586">
        <f t="shared" si="28"/>
        <v>1</v>
      </c>
      <c r="X419" s="586">
        <f t="shared" si="28"/>
        <v>780000</v>
      </c>
      <c r="Y419" s="393"/>
      <c r="Z419" s="366"/>
    </row>
    <row r="420" spans="1:30" s="367" customFormat="1" x14ac:dyDescent="0.25">
      <c r="A420" s="384"/>
      <c r="B420" s="564">
        <v>2</v>
      </c>
      <c r="C420" s="564">
        <v>8</v>
      </c>
      <c r="D420" s="564">
        <v>1</v>
      </c>
      <c r="E420" s="564">
        <v>12</v>
      </c>
      <c r="F420" s="564">
        <v>68</v>
      </c>
      <c r="G420" s="393"/>
      <c r="H420" s="102" t="s">
        <v>65</v>
      </c>
      <c r="I420" s="393"/>
      <c r="J420" s="393"/>
      <c r="K420" s="387"/>
      <c r="L420" s="407"/>
      <c r="M420" s="387">
        <v>2007</v>
      </c>
      <c r="N420" s="387" t="s">
        <v>313</v>
      </c>
      <c r="O420" s="387" t="s">
        <v>315</v>
      </c>
      <c r="P420" s="387" t="s">
        <v>200</v>
      </c>
      <c r="Q420" s="407"/>
      <c r="R420" s="656"/>
      <c r="S420" s="596">
        <v>1</v>
      </c>
      <c r="T420" s="415">
        <v>260000</v>
      </c>
      <c r="U420" s="387"/>
      <c r="V420" s="407"/>
      <c r="W420" s="586">
        <f t="shared" si="28"/>
        <v>1</v>
      </c>
      <c r="X420" s="586">
        <f t="shared" si="28"/>
        <v>260000</v>
      </c>
      <c r="Y420" s="393"/>
      <c r="Z420" s="366"/>
    </row>
    <row r="421" spans="1:30" s="367" customFormat="1" x14ac:dyDescent="0.25">
      <c r="A421" s="384"/>
      <c r="B421" s="564">
        <v>2</v>
      </c>
      <c r="C421" s="564">
        <v>8</v>
      </c>
      <c r="D421" s="564">
        <v>1</v>
      </c>
      <c r="E421" s="564">
        <v>12</v>
      </c>
      <c r="F421" s="564">
        <v>68</v>
      </c>
      <c r="G421" s="393"/>
      <c r="H421" s="102" t="s">
        <v>629</v>
      </c>
      <c r="I421" s="393"/>
      <c r="J421" s="393"/>
      <c r="K421" s="387"/>
      <c r="L421" s="407"/>
      <c r="M421" s="387">
        <v>2007</v>
      </c>
      <c r="N421" s="387" t="s">
        <v>313</v>
      </c>
      <c r="O421" s="387" t="s">
        <v>315</v>
      </c>
      <c r="P421" s="387" t="s">
        <v>200</v>
      </c>
      <c r="Q421" s="407"/>
      <c r="R421" s="656"/>
      <c r="S421" s="596">
        <v>1</v>
      </c>
      <c r="T421" s="415">
        <v>1560000</v>
      </c>
      <c r="U421" s="387"/>
      <c r="V421" s="407"/>
      <c r="W421" s="586">
        <f t="shared" si="28"/>
        <v>1</v>
      </c>
      <c r="X421" s="586">
        <f t="shared" si="28"/>
        <v>1560000</v>
      </c>
      <c r="Y421" s="393"/>
      <c r="Z421" s="366"/>
    </row>
    <row r="422" spans="1:30" s="367" customFormat="1" x14ac:dyDescent="0.25">
      <c r="A422" s="384"/>
      <c r="B422" s="564">
        <v>2</v>
      </c>
      <c r="C422" s="564">
        <v>8</v>
      </c>
      <c r="D422" s="564">
        <v>1</v>
      </c>
      <c r="E422" s="564">
        <v>12</v>
      </c>
      <c r="F422" s="564">
        <v>68</v>
      </c>
      <c r="G422" s="393"/>
      <c r="H422" s="102" t="s">
        <v>66</v>
      </c>
      <c r="I422" s="393"/>
      <c r="J422" s="393"/>
      <c r="K422" s="387"/>
      <c r="L422" s="407"/>
      <c r="M422" s="387">
        <v>2007</v>
      </c>
      <c r="N422" s="387" t="s">
        <v>313</v>
      </c>
      <c r="O422" s="387" t="s">
        <v>315</v>
      </c>
      <c r="P422" s="387" t="s">
        <v>200</v>
      </c>
      <c r="Q422" s="407"/>
      <c r="R422" s="656"/>
      <c r="S422" s="596">
        <v>1</v>
      </c>
      <c r="T422" s="415">
        <v>13000000</v>
      </c>
      <c r="U422" s="387"/>
      <c r="V422" s="407"/>
      <c r="W422" s="586">
        <f t="shared" si="28"/>
        <v>1</v>
      </c>
      <c r="X422" s="586">
        <f t="shared" si="28"/>
        <v>13000000</v>
      </c>
      <c r="Y422" s="393"/>
      <c r="Z422" s="366"/>
    </row>
    <row r="423" spans="1:30" s="367" customFormat="1" x14ac:dyDescent="0.25">
      <c r="A423" s="384"/>
      <c r="B423" s="564">
        <v>2</v>
      </c>
      <c r="C423" s="564">
        <v>8</v>
      </c>
      <c r="D423" s="564">
        <v>1</v>
      </c>
      <c r="E423" s="564">
        <v>1</v>
      </c>
      <c r="F423" s="564">
        <v>6</v>
      </c>
      <c r="G423" s="393"/>
      <c r="H423" s="106" t="s">
        <v>67</v>
      </c>
      <c r="I423" s="393"/>
      <c r="J423" s="393"/>
      <c r="K423" s="411" t="s">
        <v>572</v>
      </c>
      <c r="L423" s="411"/>
      <c r="M423" s="411">
        <v>1999</v>
      </c>
      <c r="N423" s="411"/>
      <c r="O423" s="605" t="s">
        <v>315</v>
      </c>
      <c r="P423" s="411" t="s">
        <v>200</v>
      </c>
      <c r="Q423" s="411"/>
      <c r="R423" s="493"/>
      <c r="S423" s="607">
        <v>1</v>
      </c>
      <c r="T423" s="415">
        <v>40000</v>
      </c>
      <c r="U423" s="106"/>
      <c r="V423" s="106"/>
      <c r="W423" s="586">
        <f t="shared" si="28"/>
        <v>1</v>
      </c>
      <c r="X423" s="586">
        <f t="shared" si="28"/>
        <v>40000</v>
      </c>
      <c r="Y423" s="393"/>
      <c r="Z423" s="366"/>
    </row>
    <row r="424" spans="1:30" s="367" customFormat="1" x14ac:dyDescent="0.25">
      <c r="A424" s="384"/>
      <c r="B424" s="564">
        <v>2</v>
      </c>
      <c r="C424" s="564">
        <v>8</v>
      </c>
      <c r="D424" s="564">
        <v>1</v>
      </c>
      <c r="E424" s="564">
        <v>16</v>
      </c>
      <c r="F424" s="564">
        <v>1</v>
      </c>
      <c r="G424" s="393"/>
      <c r="H424" s="106" t="s">
        <v>68</v>
      </c>
      <c r="I424" s="393"/>
      <c r="J424" s="393"/>
      <c r="K424" s="411" t="s">
        <v>572</v>
      </c>
      <c r="L424" s="411"/>
      <c r="M424" s="411">
        <v>1999</v>
      </c>
      <c r="N424" s="411"/>
      <c r="O424" s="605" t="s">
        <v>315</v>
      </c>
      <c r="P424" s="411" t="s">
        <v>200</v>
      </c>
      <c r="Q424" s="411"/>
      <c r="R424" s="493"/>
      <c r="S424" s="607">
        <v>2</v>
      </c>
      <c r="T424" s="415">
        <v>10000</v>
      </c>
      <c r="U424" s="106"/>
      <c r="V424" s="106"/>
      <c r="W424" s="586">
        <f t="shared" si="28"/>
        <v>2</v>
      </c>
      <c r="X424" s="586">
        <f t="shared" si="28"/>
        <v>10000</v>
      </c>
      <c r="Y424" s="393"/>
      <c r="Z424" s="366"/>
    </row>
    <row r="425" spans="1:30" s="367" customFormat="1" x14ac:dyDescent="0.25">
      <c r="A425" s="384"/>
      <c r="B425" s="564">
        <v>2</v>
      </c>
      <c r="C425" s="564">
        <v>8</v>
      </c>
      <c r="D425" s="564">
        <v>1</v>
      </c>
      <c r="E425" s="564">
        <v>2</v>
      </c>
      <c r="F425" s="564">
        <v>6</v>
      </c>
      <c r="G425" s="393"/>
      <c r="H425" s="106" t="s">
        <v>571</v>
      </c>
      <c r="I425" s="393"/>
      <c r="J425" s="393"/>
      <c r="K425" s="411" t="s">
        <v>630</v>
      </c>
      <c r="L425" s="411"/>
      <c r="M425" s="411">
        <v>2006</v>
      </c>
      <c r="N425" s="411"/>
      <c r="O425" s="605" t="s">
        <v>315</v>
      </c>
      <c r="P425" s="411" t="s">
        <v>200</v>
      </c>
      <c r="Q425" s="411"/>
      <c r="R425" s="493"/>
      <c r="S425" s="607">
        <v>1</v>
      </c>
      <c r="T425" s="415">
        <v>50000</v>
      </c>
      <c r="U425" s="106"/>
      <c r="V425" s="106"/>
      <c r="W425" s="586">
        <f t="shared" si="28"/>
        <v>1</v>
      </c>
      <c r="X425" s="586">
        <f t="shared" si="28"/>
        <v>50000</v>
      </c>
      <c r="Y425" s="393"/>
      <c r="Z425" s="366"/>
    </row>
    <row r="426" spans="1:30" s="367" customFormat="1" x14ac:dyDescent="0.25">
      <c r="A426" s="384"/>
      <c r="B426" s="564">
        <v>2</v>
      </c>
      <c r="C426" s="564">
        <v>8</v>
      </c>
      <c r="D426" s="564">
        <v>1</v>
      </c>
      <c r="E426" s="564">
        <v>12</v>
      </c>
      <c r="F426" s="564">
        <v>68</v>
      </c>
      <c r="G426" s="393"/>
      <c r="H426" s="106" t="s">
        <v>69</v>
      </c>
      <c r="I426" s="393"/>
      <c r="J426" s="393"/>
      <c r="K426" s="411" t="s">
        <v>572</v>
      </c>
      <c r="L426" s="411"/>
      <c r="M426" s="411">
        <v>2006</v>
      </c>
      <c r="N426" s="411"/>
      <c r="O426" s="605" t="s">
        <v>315</v>
      </c>
      <c r="P426" s="411" t="s">
        <v>200</v>
      </c>
      <c r="Q426" s="411"/>
      <c r="R426" s="657"/>
      <c r="S426" s="607">
        <v>2</v>
      </c>
      <c r="T426" s="415">
        <v>50000</v>
      </c>
      <c r="U426" s="106"/>
      <c r="V426" s="106"/>
      <c r="W426" s="586">
        <f t="shared" si="28"/>
        <v>2</v>
      </c>
      <c r="X426" s="586">
        <f t="shared" si="28"/>
        <v>50000</v>
      </c>
      <c r="Y426" s="393"/>
      <c r="Z426" s="366"/>
    </row>
    <row r="427" spans="1:30" s="367" customFormat="1" x14ac:dyDescent="0.25">
      <c r="A427" s="384"/>
      <c r="B427" s="564">
        <v>2</v>
      </c>
      <c r="C427" s="564">
        <v>8</v>
      </c>
      <c r="D427" s="564">
        <v>1</v>
      </c>
      <c r="E427" s="564">
        <v>2</v>
      </c>
      <c r="F427" s="564">
        <v>6</v>
      </c>
      <c r="G427" s="393"/>
      <c r="H427" s="106" t="s">
        <v>631</v>
      </c>
      <c r="I427" s="393"/>
      <c r="J427" s="393"/>
      <c r="K427" s="411" t="s">
        <v>344</v>
      </c>
      <c r="L427" s="411"/>
      <c r="M427" s="411">
        <v>2006</v>
      </c>
      <c r="N427" s="411"/>
      <c r="O427" s="605" t="s">
        <v>315</v>
      </c>
      <c r="P427" s="411" t="s">
        <v>200</v>
      </c>
      <c r="Q427" s="411"/>
      <c r="R427" s="657"/>
      <c r="S427" s="583"/>
      <c r="T427" s="415"/>
      <c r="U427" s="106"/>
      <c r="V427" s="106"/>
      <c r="W427" s="586">
        <f t="shared" si="28"/>
        <v>0</v>
      </c>
      <c r="X427" s="586">
        <f t="shared" si="28"/>
        <v>0</v>
      </c>
      <c r="Y427" s="393"/>
      <c r="Z427" s="366"/>
    </row>
    <row r="428" spans="1:30" s="367" customFormat="1" x14ac:dyDescent="0.25">
      <c r="A428" s="384"/>
      <c r="B428" s="564">
        <v>2</v>
      </c>
      <c r="C428" s="564">
        <v>8</v>
      </c>
      <c r="D428" s="564">
        <v>1</v>
      </c>
      <c r="E428" s="564">
        <v>2</v>
      </c>
      <c r="F428" s="564">
        <v>6</v>
      </c>
      <c r="G428" s="393"/>
      <c r="H428" s="106" t="s">
        <v>632</v>
      </c>
      <c r="I428" s="393"/>
      <c r="J428" s="393"/>
      <c r="K428" s="411" t="s">
        <v>325</v>
      </c>
      <c r="L428" s="411"/>
      <c r="M428" s="411">
        <v>2006</v>
      </c>
      <c r="N428" s="411"/>
      <c r="O428" s="605" t="s">
        <v>315</v>
      </c>
      <c r="P428" s="411" t="s">
        <v>200</v>
      </c>
      <c r="Q428" s="411"/>
      <c r="R428" s="657"/>
      <c r="S428" s="607"/>
      <c r="T428" s="415"/>
      <c r="U428" s="106"/>
      <c r="V428" s="106"/>
      <c r="W428" s="586">
        <f t="shared" si="28"/>
        <v>0</v>
      </c>
      <c r="X428" s="586">
        <f t="shared" si="28"/>
        <v>0</v>
      </c>
      <c r="Y428" s="393"/>
      <c r="Z428" s="366"/>
    </row>
    <row r="429" spans="1:30" s="367" customFormat="1" x14ac:dyDescent="0.25">
      <c r="A429" s="384"/>
      <c r="B429" s="564">
        <v>2</v>
      </c>
      <c r="C429" s="564">
        <v>8</v>
      </c>
      <c r="D429" s="564">
        <v>1</v>
      </c>
      <c r="E429" s="564">
        <v>2</v>
      </c>
      <c r="F429" s="564">
        <v>6</v>
      </c>
      <c r="G429" s="393"/>
      <c r="H429" s="106" t="s">
        <v>633</v>
      </c>
      <c r="I429" s="393"/>
      <c r="J429" s="393"/>
      <c r="K429" s="411" t="s">
        <v>370</v>
      </c>
      <c r="L429" s="411"/>
      <c r="M429" s="411">
        <v>2006</v>
      </c>
      <c r="N429" s="411"/>
      <c r="O429" s="605" t="s">
        <v>315</v>
      </c>
      <c r="P429" s="411" t="s">
        <v>200</v>
      </c>
      <c r="Q429" s="411"/>
      <c r="R429" s="657"/>
      <c r="S429" s="607"/>
      <c r="T429" s="415"/>
      <c r="U429" s="106"/>
      <c r="V429" s="106"/>
      <c r="W429" s="586">
        <f t="shared" si="28"/>
        <v>0</v>
      </c>
      <c r="X429" s="586">
        <f t="shared" si="28"/>
        <v>0</v>
      </c>
      <c r="Y429" s="393"/>
      <c r="Z429" s="366"/>
    </row>
    <row r="430" spans="1:30" s="367" customFormat="1" x14ac:dyDescent="0.25">
      <c r="A430" s="384"/>
      <c r="B430" s="564">
        <v>2</v>
      </c>
      <c r="C430" s="564">
        <v>8</v>
      </c>
      <c r="D430" s="564">
        <v>1</v>
      </c>
      <c r="E430" s="564">
        <v>2</v>
      </c>
      <c r="F430" s="564">
        <v>6</v>
      </c>
      <c r="G430" s="393"/>
      <c r="H430" s="106" t="s">
        <v>634</v>
      </c>
      <c r="I430" s="393"/>
      <c r="J430" s="393"/>
      <c r="K430" s="411" t="s">
        <v>370</v>
      </c>
      <c r="L430" s="411"/>
      <c r="M430" s="411">
        <v>2006</v>
      </c>
      <c r="N430" s="411"/>
      <c r="O430" s="605" t="s">
        <v>315</v>
      </c>
      <c r="P430" s="411" t="s">
        <v>200</v>
      </c>
      <c r="Q430" s="411"/>
      <c r="R430" s="493"/>
      <c r="S430" s="607"/>
      <c r="T430" s="415"/>
      <c r="U430" s="106"/>
      <c r="V430" s="106"/>
      <c r="W430" s="586">
        <f t="shared" si="28"/>
        <v>0</v>
      </c>
      <c r="X430" s="586">
        <f t="shared" si="28"/>
        <v>0</v>
      </c>
      <c r="Y430" s="393"/>
      <c r="Z430" s="366"/>
    </row>
    <row r="431" spans="1:30" s="367" customFormat="1" x14ac:dyDescent="0.25">
      <c r="A431" s="384"/>
      <c r="B431" s="564">
        <v>2</v>
      </c>
      <c r="C431" s="564">
        <v>8</v>
      </c>
      <c r="D431" s="564">
        <v>1</v>
      </c>
      <c r="E431" s="564">
        <v>1</v>
      </c>
      <c r="F431" s="564">
        <v>5</v>
      </c>
      <c r="G431" s="393"/>
      <c r="H431" s="106" t="s">
        <v>70</v>
      </c>
      <c r="I431" s="393"/>
      <c r="J431" s="393"/>
      <c r="K431" s="411"/>
      <c r="L431" s="411"/>
      <c r="M431" s="411">
        <v>2005</v>
      </c>
      <c r="N431" s="411"/>
      <c r="O431" s="605" t="s">
        <v>315</v>
      </c>
      <c r="P431" s="411" t="s">
        <v>200</v>
      </c>
      <c r="Q431" s="411"/>
      <c r="R431" s="493"/>
      <c r="S431" s="607">
        <v>1</v>
      </c>
      <c r="T431" s="415">
        <v>20000000</v>
      </c>
      <c r="U431" s="106"/>
      <c r="V431" s="106"/>
      <c r="W431" s="586">
        <f t="shared" si="28"/>
        <v>1</v>
      </c>
      <c r="X431" s="586">
        <f t="shared" si="28"/>
        <v>20000000</v>
      </c>
      <c r="Y431" s="393"/>
      <c r="Z431" s="366"/>
    </row>
    <row r="432" spans="1:30" s="367" customFormat="1" x14ac:dyDescent="0.25">
      <c r="A432" s="384"/>
      <c r="B432" s="564">
        <v>2</v>
      </c>
      <c r="C432" s="564">
        <v>8</v>
      </c>
      <c r="D432" s="564">
        <v>1</v>
      </c>
      <c r="E432" s="564">
        <v>1</v>
      </c>
      <c r="F432" s="564">
        <v>5</v>
      </c>
      <c r="G432" s="393"/>
      <c r="H432" s="106" t="s">
        <v>71</v>
      </c>
      <c r="I432" s="393"/>
      <c r="J432" s="393"/>
      <c r="K432" s="411"/>
      <c r="L432" s="411"/>
      <c r="M432" s="411">
        <v>2005</v>
      </c>
      <c r="N432" s="411"/>
      <c r="O432" s="605" t="s">
        <v>315</v>
      </c>
      <c r="P432" s="411" t="s">
        <v>200</v>
      </c>
      <c r="Q432" s="411"/>
      <c r="R432" s="493"/>
      <c r="S432" s="607">
        <v>1</v>
      </c>
      <c r="T432" s="415">
        <v>1950000</v>
      </c>
      <c r="U432" s="106"/>
      <c r="V432" s="106"/>
      <c r="W432" s="586">
        <f t="shared" si="28"/>
        <v>1</v>
      </c>
      <c r="X432" s="586">
        <f t="shared" si="28"/>
        <v>1950000</v>
      </c>
      <c r="Y432" s="393"/>
      <c r="Z432" s="366"/>
    </row>
    <row r="433" spans="1:30" s="367" customFormat="1" x14ac:dyDescent="0.25">
      <c r="A433" s="384"/>
      <c r="B433" s="564">
        <v>2</v>
      </c>
      <c r="C433" s="564">
        <v>8</v>
      </c>
      <c r="D433" s="564">
        <v>1</v>
      </c>
      <c r="E433" s="564">
        <v>12</v>
      </c>
      <c r="F433" s="564">
        <v>68</v>
      </c>
      <c r="G433" s="393"/>
      <c r="H433" s="106" t="s">
        <v>72</v>
      </c>
      <c r="I433" s="393"/>
      <c r="J433" s="393"/>
      <c r="K433" s="411"/>
      <c r="L433" s="411"/>
      <c r="M433" s="411">
        <v>2007</v>
      </c>
      <c r="N433" s="411"/>
      <c r="O433" s="605" t="s">
        <v>315</v>
      </c>
      <c r="P433" s="411" t="s">
        <v>200</v>
      </c>
      <c r="Q433" s="411"/>
      <c r="R433" s="493"/>
      <c r="S433" s="607">
        <v>1</v>
      </c>
      <c r="T433" s="415">
        <v>1900000</v>
      </c>
      <c r="U433" s="106"/>
      <c r="V433" s="106"/>
      <c r="W433" s="586">
        <f t="shared" si="28"/>
        <v>1</v>
      </c>
      <c r="X433" s="586">
        <f t="shared" si="28"/>
        <v>1900000</v>
      </c>
      <c r="Y433" s="393"/>
      <c r="Z433" s="366"/>
    </row>
    <row r="434" spans="1:30" s="367" customFormat="1" x14ac:dyDescent="0.25">
      <c r="A434" s="620"/>
      <c r="B434" s="564">
        <v>2</v>
      </c>
      <c r="C434" s="564">
        <v>8</v>
      </c>
      <c r="D434" s="564">
        <v>1</v>
      </c>
      <c r="E434" s="564">
        <v>12</v>
      </c>
      <c r="F434" s="564">
        <v>68</v>
      </c>
      <c r="G434" s="393"/>
      <c r="H434" s="658" t="s">
        <v>635</v>
      </c>
      <c r="I434" s="393"/>
      <c r="J434" s="393"/>
      <c r="K434" s="624" t="s">
        <v>301</v>
      </c>
      <c r="L434" s="623"/>
      <c r="M434" s="622">
        <v>2014</v>
      </c>
      <c r="N434" s="624"/>
      <c r="O434" s="625" t="s">
        <v>315</v>
      </c>
      <c r="P434" s="659" t="s">
        <v>200</v>
      </c>
      <c r="Q434" s="622"/>
      <c r="R434" s="660"/>
      <c r="S434" s="627">
        <v>1</v>
      </c>
      <c r="T434" s="628">
        <v>64735000</v>
      </c>
      <c r="U434" s="659"/>
      <c r="V434" s="622"/>
      <c r="W434" s="586">
        <f t="shared" si="28"/>
        <v>1</v>
      </c>
      <c r="X434" s="586">
        <f t="shared" si="28"/>
        <v>64735000</v>
      </c>
      <c r="Y434" s="393"/>
      <c r="Z434" s="366"/>
    </row>
    <row r="435" spans="1:30" s="367" customFormat="1" x14ac:dyDescent="0.25">
      <c r="A435" s="620"/>
      <c r="B435" s="564">
        <v>2</v>
      </c>
      <c r="C435" s="564">
        <v>8</v>
      </c>
      <c r="D435" s="564">
        <v>1</v>
      </c>
      <c r="E435" s="564">
        <v>1</v>
      </c>
      <c r="F435" s="564">
        <v>4</v>
      </c>
      <c r="G435" s="393"/>
      <c r="H435" s="661" t="s">
        <v>636</v>
      </c>
      <c r="I435" s="393"/>
      <c r="J435" s="393"/>
      <c r="K435" s="624"/>
      <c r="L435" s="624"/>
      <c r="M435" s="624">
        <v>2014</v>
      </c>
      <c r="N435" s="624"/>
      <c r="O435" s="624" t="s">
        <v>315</v>
      </c>
      <c r="P435" s="624" t="s">
        <v>200</v>
      </c>
      <c r="Q435" s="624"/>
      <c r="R435" s="493"/>
      <c r="S435" s="627">
        <v>1</v>
      </c>
      <c r="T435" s="628">
        <v>3500000</v>
      </c>
      <c r="U435" s="624"/>
      <c r="V435" s="661"/>
      <c r="W435" s="586">
        <f t="shared" si="28"/>
        <v>1</v>
      </c>
      <c r="X435" s="586">
        <f t="shared" si="28"/>
        <v>3500000</v>
      </c>
      <c r="Y435" s="393"/>
      <c r="Z435" s="366"/>
    </row>
    <row r="436" spans="1:30" s="367" customFormat="1" x14ac:dyDescent="0.25">
      <c r="A436" s="620"/>
      <c r="B436" s="564">
        <v>2</v>
      </c>
      <c r="C436" s="564">
        <v>8</v>
      </c>
      <c r="D436" s="564">
        <v>1</v>
      </c>
      <c r="E436" s="564">
        <v>1</v>
      </c>
      <c r="F436" s="564">
        <v>10</v>
      </c>
      <c r="G436" s="393"/>
      <c r="H436" s="661" t="s">
        <v>637</v>
      </c>
      <c r="I436" s="393"/>
      <c r="J436" s="393"/>
      <c r="K436" s="624"/>
      <c r="L436" s="624"/>
      <c r="M436" s="624">
        <v>2014</v>
      </c>
      <c r="N436" s="624"/>
      <c r="O436" s="624" t="s">
        <v>315</v>
      </c>
      <c r="P436" s="624" t="s">
        <v>200</v>
      </c>
      <c r="Q436" s="624"/>
      <c r="R436" s="493"/>
      <c r="S436" s="627">
        <v>1</v>
      </c>
      <c r="T436" s="628">
        <v>4000000</v>
      </c>
      <c r="U436" s="624"/>
      <c r="V436" s="661"/>
      <c r="W436" s="586">
        <f t="shared" si="28"/>
        <v>1</v>
      </c>
      <c r="X436" s="586">
        <f t="shared" si="28"/>
        <v>4000000</v>
      </c>
      <c r="Y436" s="393"/>
      <c r="Z436" s="366"/>
    </row>
    <row r="437" spans="1:30" s="367" customFormat="1" x14ac:dyDescent="0.25">
      <c r="A437" s="620"/>
      <c r="B437" s="595"/>
      <c r="C437" s="595"/>
      <c r="D437" s="595"/>
      <c r="E437" s="595"/>
      <c r="F437" s="595"/>
      <c r="G437" s="393"/>
      <c r="H437" s="661" t="s">
        <v>638</v>
      </c>
      <c r="I437" s="393"/>
      <c r="J437" s="393"/>
      <c r="K437" s="624"/>
      <c r="L437" s="624"/>
      <c r="M437" s="624">
        <v>2014</v>
      </c>
      <c r="N437" s="624"/>
      <c r="O437" s="624" t="s">
        <v>315</v>
      </c>
      <c r="P437" s="624" t="s">
        <v>200</v>
      </c>
      <c r="Q437" s="624"/>
      <c r="R437" s="493"/>
      <c r="S437" s="627">
        <v>1</v>
      </c>
      <c r="T437" s="628">
        <v>3000000</v>
      </c>
      <c r="U437" s="624"/>
      <c r="V437" s="661"/>
      <c r="W437" s="586">
        <f t="shared" si="28"/>
        <v>1</v>
      </c>
      <c r="X437" s="586">
        <f t="shared" si="28"/>
        <v>3000000</v>
      </c>
      <c r="Y437" s="393"/>
      <c r="Z437" s="366"/>
    </row>
    <row r="438" spans="1:30" s="367" customFormat="1" x14ac:dyDescent="0.25">
      <c r="A438" s="620"/>
      <c r="B438" s="403" t="str">
        <f>MID(A439,1,2)</f>
        <v/>
      </c>
      <c r="C438" s="403" t="str">
        <f>MID(A439,4,2)</f>
        <v/>
      </c>
      <c r="D438" s="403" t="str">
        <f>MID(A439,7,2)</f>
        <v/>
      </c>
      <c r="E438" s="403" t="str">
        <f>MID(A439,10,2)</f>
        <v/>
      </c>
      <c r="F438" s="403" t="str">
        <f>MID(A439,13,3)</f>
        <v/>
      </c>
      <c r="G438" s="393"/>
      <c r="H438" s="661" t="s">
        <v>639</v>
      </c>
      <c r="I438" s="393"/>
      <c r="J438" s="393"/>
      <c r="K438" s="624"/>
      <c r="L438" s="624"/>
      <c r="M438" s="624">
        <v>2014</v>
      </c>
      <c r="N438" s="624"/>
      <c r="O438" s="624" t="s">
        <v>315</v>
      </c>
      <c r="P438" s="624" t="s">
        <v>200</v>
      </c>
      <c r="Q438" s="624"/>
      <c r="R438" s="493"/>
      <c r="S438" s="627">
        <v>5</v>
      </c>
      <c r="T438" s="628">
        <v>25000000</v>
      </c>
      <c r="U438" s="624"/>
      <c r="V438" s="661"/>
      <c r="W438" s="586">
        <f t="shared" si="28"/>
        <v>5</v>
      </c>
      <c r="X438" s="586">
        <f t="shared" si="28"/>
        <v>25000000</v>
      </c>
      <c r="Y438" s="393"/>
      <c r="Z438" s="366"/>
    </row>
    <row r="439" spans="1:30" s="367" customFormat="1" ht="15.75" x14ac:dyDescent="0.25">
      <c r="A439" s="384"/>
      <c r="B439" s="403"/>
      <c r="C439" s="403"/>
      <c r="D439" s="403"/>
      <c r="E439" s="403"/>
      <c r="F439" s="403"/>
      <c r="G439" s="393"/>
      <c r="H439" s="106"/>
      <c r="I439" s="393"/>
      <c r="J439" s="393"/>
      <c r="K439" s="411"/>
      <c r="L439" s="411"/>
      <c r="M439" s="411"/>
      <c r="N439" s="411"/>
      <c r="O439" s="411"/>
      <c r="P439" s="411"/>
      <c r="Q439" s="662"/>
      <c r="R439" s="662"/>
      <c r="S439" s="414"/>
      <c r="T439" s="414"/>
      <c r="U439" s="411"/>
      <c r="V439" s="106"/>
      <c r="W439" s="413"/>
      <c r="X439" s="106"/>
      <c r="Y439" s="393"/>
      <c r="Z439" s="366"/>
    </row>
    <row r="440" spans="1:30" s="21" customFormat="1" x14ac:dyDescent="0.25">
      <c r="A440" s="394"/>
      <c r="B440" s="396"/>
      <c r="C440" s="396"/>
      <c r="D440" s="396"/>
      <c r="E440" s="396"/>
      <c r="F440" s="396"/>
      <c r="G440" s="382"/>
      <c r="H440" s="378" t="s">
        <v>149</v>
      </c>
      <c r="I440" s="382"/>
      <c r="J440" s="382"/>
      <c r="K440" s="379"/>
      <c r="L440" s="398"/>
      <c r="M440" s="379"/>
      <c r="N440" s="379"/>
      <c r="O440" s="379"/>
      <c r="P440" s="379"/>
      <c r="Q440" s="663"/>
      <c r="R440" s="664"/>
      <c r="S440" s="665">
        <f t="shared" ref="S440:X440" si="29">SUM(S441:S451)</f>
        <v>7</v>
      </c>
      <c r="T440" s="666">
        <f t="shared" si="29"/>
        <v>1953061949.9106369</v>
      </c>
      <c r="U440" s="667">
        <f t="shared" si="29"/>
        <v>0</v>
      </c>
      <c r="V440" s="667">
        <f t="shared" si="29"/>
        <v>0</v>
      </c>
      <c r="W440" s="667">
        <f t="shared" si="29"/>
        <v>7</v>
      </c>
      <c r="X440" s="667">
        <f t="shared" si="29"/>
        <v>1953061949.9106369</v>
      </c>
      <c r="Y440" s="382"/>
      <c r="Z440" s="383"/>
      <c r="AA440" s="539">
        <v>1953061949.9106369</v>
      </c>
      <c r="AB440" s="540"/>
      <c r="AC440" s="540"/>
      <c r="AD440" s="594">
        <f>AA440-T440</f>
        <v>0</v>
      </c>
    </row>
    <row r="441" spans="1:30" s="367" customFormat="1" x14ac:dyDescent="0.25">
      <c r="A441" s="641"/>
      <c r="B441" s="403" t="s">
        <v>242</v>
      </c>
      <c r="C441" s="403" t="s">
        <v>256</v>
      </c>
      <c r="D441" s="403" t="s">
        <v>241</v>
      </c>
      <c r="E441" s="403" t="s">
        <v>242</v>
      </c>
      <c r="F441" s="403" t="s">
        <v>640</v>
      </c>
      <c r="G441" s="393"/>
      <c r="H441" s="668" t="s">
        <v>641</v>
      </c>
      <c r="I441" s="393"/>
      <c r="J441" s="393"/>
      <c r="K441" s="669" t="s">
        <v>313</v>
      </c>
      <c r="L441" s="669"/>
      <c r="M441" s="669">
        <v>2008</v>
      </c>
      <c r="N441" s="669"/>
      <c r="O441" s="669" t="s">
        <v>315</v>
      </c>
      <c r="P441" s="669" t="s">
        <v>200</v>
      </c>
      <c r="Q441" s="669"/>
      <c r="R441" s="670"/>
      <c r="S441" s="671">
        <v>1</v>
      </c>
      <c r="T441" s="672">
        <v>122528000</v>
      </c>
      <c r="U441" s="668"/>
      <c r="V441" s="668"/>
      <c r="W441" s="670">
        <f>S441-U441</f>
        <v>1</v>
      </c>
      <c r="X441" s="670">
        <f>T441-V441</f>
        <v>122528000</v>
      </c>
      <c r="Y441" s="393"/>
      <c r="Z441" s="366"/>
    </row>
    <row r="442" spans="1:30" s="367" customFormat="1" x14ac:dyDescent="0.25">
      <c r="A442" s="641"/>
      <c r="B442" s="403" t="s">
        <v>242</v>
      </c>
      <c r="C442" s="403" t="s">
        <v>256</v>
      </c>
      <c r="D442" s="403" t="s">
        <v>241</v>
      </c>
      <c r="E442" s="403" t="s">
        <v>242</v>
      </c>
      <c r="F442" s="403" t="s">
        <v>640</v>
      </c>
      <c r="G442" s="393"/>
      <c r="H442" s="668" t="s">
        <v>642</v>
      </c>
      <c r="I442" s="393"/>
      <c r="J442" s="393"/>
      <c r="K442" s="669" t="s">
        <v>313</v>
      </c>
      <c r="L442" s="669"/>
      <c r="M442" s="669">
        <v>2012</v>
      </c>
      <c r="N442" s="669"/>
      <c r="O442" s="669" t="s">
        <v>315</v>
      </c>
      <c r="P442" s="669" t="s">
        <v>200</v>
      </c>
      <c r="Q442" s="669"/>
      <c r="R442" s="670"/>
      <c r="S442" s="671">
        <v>1</v>
      </c>
      <c r="T442" s="672">
        <v>691138755.9419595</v>
      </c>
      <c r="U442" s="668"/>
      <c r="V442" s="668"/>
      <c r="W442" s="670">
        <f t="shared" ref="W442:X447" si="30">S442-U442</f>
        <v>1</v>
      </c>
      <c r="X442" s="670">
        <f t="shared" si="30"/>
        <v>691138755.9419595</v>
      </c>
      <c r="Y442" s="393"/>
      <c r="Z442" s="366"/>
    </row>
    <row r="443" spans="1:30" s="367" customFormat="1" x14ac:dyDescent="0.25">
      <c r="A443" s="641"/>
      <c r="B443" s="403" t="s">
        <v>242</v>
      </c>
      <c r="C443" s="403" t="s">
        <v>256</v>
      </c>
      <c r="D443" s="403" t="s">
        <v>241</v>
      </c>
      <c r="E443" s="403" t="s">
        <v>242</v>
      </c>
      <c r="F443" s="403" t="s">
        <v>640</v>
      </c>
      <c r="G443" s="393"/>
      <c r="H443" s="668" t="s">
        <v>643</v>
      </c>
      <c r="I443" s="393"/>
      <c r="J443" s="393"/>
      <c r="K443" s="669" t="s">
        <v>313</v>
      </c>
      <c r="L443" s="669"/>
      <c r="M443" s="669">
        <v>2013</v>
      </c>
      <c r="N443" s="669"/>
      <c r="O443" s="669" t="s">
        <v>315</v>
      </c>
      <c r="P443" s="669" t="s">
        <v>200</v>
      </c>
      <c r="Q443" s="669"/>
      <c r="R443" s="670"/>
      <c r="S443" s="671">
        <v>1</v>
      </c>
      <c r="T443" s="672">
        <v>260070338.9686774</v>
      </c>
      <c r="U443" s="668"/>
      <c r="V443" s="668"/>
      <c r="W443" s="670">
        <f t="shared" si="30"/>
        <v>1</v>
      </c>
      <c r="X443" s="670">
        <f t="shared" si="30"/>
        <v>260070338.9686774</v>
      </c>
      <c r="Y443" s="393"/>
      <c r="Z443" s="366"/>
    </row>
    <row r="444" spans="1:30" s="367" customFormat="1" x14ac:dyDescent="0.25">
      <c r="A444" s="641"/>
      <c r="B444" s="604">
        <v>2</v>
      </c>
      <c r="C444" s="604">
        <v>9</v>
      </c>
      <c r="D444" s="604">
        <v>2</v>
      </c>
      <c r="E444" s="604"/>
      <c r="F444" s="604"/>
      <c r="G444" s="393"/>
      <c r="H444" s="668" t="s">
        <v>644</v>
      </c>
      <c r="I444" s="393"/>
      <c r="J444" s="393"/>
      <c r="K444" s="669"/>
      <c r="L444" s="669"/>
      <c r="M444" s="669">
        <v>2010</v>
      </c>
      <c r="N444" s="669" t="s">
        <v>645</v>
      </c>
      <c r="O444" s="673" t="s">
        <v>646</v>
      </c>
      <c r="P444" s="673" t="s">
        <v>200</v>
      </c>
      <c r="Q444" s="412"/>
      <c r="R444" s="670"/>
      <c r="S444" s="671">
        <v>1</v>
      </c>
      <c r="T444" s="672">
        <v>122528000</v>
      </c>
      <c r="U444" s="673"/>
      <c r="V444" s="90"/>
      <c r="W444" s="670">
        <f t="shared" si="30"/>
        <v>1</v>
      </c>
      <c r="X444" s="670">
        <f t="shared" si="30"/>
        <v>122528000</v>
      </c>
      <c r="Y444" s="393"/>
      <c r="Z444" s="366"/>
    </row>
    <row r="445" spans="1:30" s="367" customFormat="1" x14ac:dyDescent="0.25">
      <c r="A445" s="641"/>
      <c r="B445" s="604">
        <v>2</v>
      </c>
      <c r="C445" s="604">
        <v>9</v>
      </c>
      <c r="D445" s="604">
        <v>1</v>
      </c>
      <c r="E445" s="604">
        <v>2</v>
      </c>
      <c r="F445" s="604">
        <v>8</v>
      </c>
      <c r="G445" s="393"/>
      <c r="H445" s="668" t="s">
        <v>644</v>
      </c>
      <c r="I445" s="393"/>
      <c r="J445" s="393"/>
      <c r="K445" s="669"/>
      <c r="L445" s="669"/>
      <c r="M445" s="669">
        <v>2012</v>
      </c>
      <c r="N445" s="669"/>
      <c r="O445" s="673" t="s">
        <v>646</v>
      </c>
      <c r="P445" s="673" t="s">
        <v>200</v>
      </c>
      <c r="Q445" s="412"/>
      <c r="R445" s="670"/>
      <c r="S445" s="671">
        <v>1</v>
      </c>
      <c r="T445" s="672">
        <v>672386000</v>
      </c>
      <c r="U445" s="673"/>
      <c r="V445" s="90"/>
      <c r="W445" s="670">
        <f t="shared" si="30"/>
        <v>1</v>
      </c>
      <c r="X445" s="670">
        <f t="shared" si="30"/>
        <v>672386000</v>
      </c>
      <c r="Y445" s="393"/>
      <c r="Z445" s="366"/>
    </row>
    <row r="446" spans="1:30" s="367" customFormat="1" x14ac:dyDescent="0.25">
      <c r="A446" s="641"/>
      <c r="B446" s="604">
        <v>2</v>
      </c>
      <c r="C446" s="604">
        <v>9</v>
      </c>
      <c r="D446" s="604">
        <v>1</v>
      </c>
      <c r="E446" s="604">
        <v>14</v>
      </c>
      <c r="F446" s="604">
        <v>75</v>
      </c>
      <c r="G446" s="393"/>
      <c r="H446" s="668" t="s">
        <v>647</v>
      </c>
      <c r="I446" s="393"/>
      <c r="J446" s="393"/>
      <c r="K446" s="669"/>
      <c r="L446" s="669"/>
      <c r="M446" s="669">
        <v>2012</v>
      </c>
      <c r="N446" s="669"/>
      <c r="O446" s="673" t="s">
        <v>646</v>
      </c>
      <c r="P446" s="673" t="s">
        <v>200</v>
      </c>
      <c r="Q446" s="412"/>
      <c r="R446" s="670"/>
      <c r="S446" s="671">
        <v>1</v>
      </c>
      <c r="T446" s="672">
        <v>18752755</v>
      </c>
      <c r="U446" s="673"/>
      <c r="V446" s="90"/>
      <c r="W446" s="670">
        <f t="shared" si="30"/>
        <v>1</v>
      </c>
      <c r="X446" s="670">
        <f t="shared" si="30"/>
        <v>18752755</v>
      </c>
      <c r="Y446" s="393"/>
      <c r="Z446" s="366"/>
    </row>
    <row r="447" spans="1:30" s="367" customFormat="1" x14ac:dyDescent="0.25">
      <c r="A447" s="641"/>
      <c r="B447" s="604">
        <v>2</v>
      </c>
      <c r="C447" s="604">
        <v>9</v>
      </c>
      <c r="D447" s="604">
        <v>1</v>
      </c>
      <c r="E447" s="604"/>
      <c r="F447" s="604"/>
      <c r="G447" s="393"/>
      <c r="H447" s="668" t="s">
        <v>648</v>
      </c>
      <c r="I447" s="393"/>
      <c r="J447" s="393"/>
      <c r="K447" s="669"/>
      <c r="L447" s="669"/>
      <c r="M447" s="669">
        <v>2011</v>
      </c>
      <c r="N447" s="669" t="s">
        <v>649</v>
      </c>
      <c r="O447" s="673" t="s">
        <v>646</v>
      </c>
      <c r="P447" s="673" t="s">
        <v>200</v>
      </c>
      <c r="Q447" s="412"/>
      <c r="R447" s="670"/>
      <c r="S447" s="671">
        <v>1</v>
      </c>
      <c r="T447" s="672">
        <v>65658100</v>
      </c>
      <c r="U447" s="673"/>
      <c r="V447" s="90"/>
      <c r="W447" s="670">
        <f t="shared" si="30"/>
        <v>1</v>
      </c>
      <c r="X447" s="670">
        <f t="shared" si="30"/>
        <v>65658100</v>
      </c>
      <c r="Y447" s="393"/>
      <c r="Z447" s="366"/>
    </row>
    <row r="448" spans="1:30" s="367" customFormat="1" x14ac:dyDescent="0.25">
      <c r="A448" s="641"/>
      <c r="B448" s="604">
        <v>2</v>
      </c>
      <c r="C448" s="604">
        <v>9</v>
      </c>
      <c r="D448" s="604">
        <v>1</v>
      </c>
      <c r="E448" s="604"/>
      <c r="F448" s="604"/>
      <c r="G448" s="393"/>
      <c r="H448" s="668" t="s">
        <v>650</v>
      </c>
      <c r="I448" s="393"/>
      <c r="J448" s="393"/>
      <c r="K448" s="669"/>
      <c r="L448" s="669"/>
      <c r="M448" s="669"/>
      <c r="N448" s="669" t="s">
        <v>651</v>
      </c>
      <c r="O448" s="673" t="s">
        <v>646</v>
      </c>
      <c r="P448" s="673" t="s">
        <v>200</v>
      </c>
      <c r="Q448" s="412"/>
      <c r="R448" s="674"/>
      <c r="S448" s="675"/>
      <c r="T448" s="676"/>
      <c r="U448" s="673"/>
      <c r="V448" s="90"/>
      <c r="W448" s="670"/>
      <c r="X448" s="677"/>
      <c r="Y448" s="393"/>
      <c r="Z448" s="366"/>
    </row>
    <row r="449" spans="1:30" s="367" customFormat="1" x14ac:dyDescent="0.25">
      <c r="A449" s="641"/>
      <c r="B449" s="604">
        <v>2</v>
      </c>
      <c r="C449" s="604">
        <v>9</v>
      </c>
      <c r="D449" s="604">
        <v>1</v>
      </c>
      <c r="E449" s="604"/>
      <c r="F449" s="604"/>
      <c r="G449" s="393"/>
      <c r="H449" s="668" t="s">
        <v>652</v>
      </c>
      <c r="I449" s="393"/>
      <c r="J449" s="393"/>
      <c r="K449" s="669"/>
      <c r="L449" s="669"/>
      <c r="M449" s="669"/>
      <c r="N449" s="669" t="s">
        <v>651</v>
      </c>
      <c r="O449" s="673" t="s">
        <v>646</v>
      </c>
      <c r="P449" s="673" t="s">
        <v>200</v>
      </c>
      <c r="Q449" s="412"/>
      <c r="R449" s="674"/>
      <c r="S449" s="675"/>
      <c r="T449" s="676"/>
      <c r="U449" s="673"/>
      <c r="V449" s="90"/>
      <c r="W449" s="670"/>
      <c r="X449" s="677"/>
      <c r="Y449" s="393"/>
      <c r="Z449" s="366"/>
    </row>
    <row r="450" spans="1:30" s="367" customFormat="1" x14ac:dyDescent="0.25">
      <c r="A450" s="641"/>
      <c r="B450" s="604">
        <v>2</v>
      </c>
      <c r="C450" s="604">
        <v>9</v>
      </c>
      <c r="D450" s="604">
        <v>1</v>
      </c>
      <c r="E450" s="604"/>
      <c r="F450" s="604"/>
      <c r="G450" s="393"/>
      <c r="H450" s="668" t="s">
        <v>653</v>
      </c>
      <c r="I450" s="393"/>
      <c r="J450" s="393"/>
      <c r="K450" s="669"/>
      <c r="L450" s="669"/>
      <c r="M450" s="669"/>
      <c r="N450" s="669" t="s">
        <v>654</v>
      </c>
      <c r="O450" s="673" t="s">
        <v>646</v>
      </c>
      <c r="P450" s="673" t="s">
        <v>200</v>
      </c>
      <c r="Q450" s="412"/>
      <c r="R450" s="674"/>
      <c r="S450" s="675"/>
      <c r="T450" s="676"/>
      <c r="U450" s="673"/>
      <c r="V450" s="90"/>
      <c r="W450" s="670"/>
      <c r="X450" s="677"/>
      <c r="Y450" s="393"/>
      <c r="Z450" s="366"/>
    </row>
    <row r="451" spans="1:30" s="367" customFormat="1" ht="15" customHeight="1" x14ac:dyDescent="0.25">
      <c r="A451" s="641"/>
      <c r="B451" s="604">
        <v>2</v>
      </c>
      <c r="C451" s="604">
        <v>9</v>
      </c>
      <c r="D451" s="604">
        <v>2</v>
      </c>
      <c r="E451" s="604">
        <v>12</v>
      </c>
      <c r="F451" s="604">
        <v>10</v>
      </c>
      <c r="G451" s="393"/>
      <c r="H451" s="668" t="s">
        <v>655</v>
      </c>
      <c r="I451" s="393"/>
      <c r="J451" s="393"/>
      <c r="K451" s="669"/>
      <c r="L451" s="669"/>
      <c r="M451" s="669"/>
      <c r="N451" s="669" t="s">
        <v>654</v>
      </c>
      <c r="O451" s="673" t="s">
        <v>646</v>
      </c>
      <c r="P451" s="673" t="s">
        <v>200</v>
      </c>
      <c r="Q451" s="412"/>
      <c r="R451" s="674"/>
      <c r="S451" s="675"/>
      <c r="T451" s="676"/>
      <c r="U451" s="673"/>
      <c r="V451" s="90"/>
      <c r="W451" s="670"/>
      <c r="X451" s="677"/>
      <c r="Y451" s="393"/>
      <c r="Z451" s="366"/>
    </row>
    <row r="452" spans="1:30" s="367" customFormat="1" ht="22.5" customHeight="1" x14ac:dyDescent="0.25">
      <c r="A452" s="384"/>
      <c r="B452" s="604">
        <v>2</v>
      </c>
      <c r="C452" s="604">
        <v>9</v>
      </c>
      <c r="D452" s="604">
        <v>2</v>
      </c>
      <c r="E452" s="604">
        <v>12</v>
      </c>
      <c r="F452" s="604">
        <v>10</v>
      </c>
      <c r="G452" s="393"/>
      <c r="H452" s="106"/>
      <c r="I452" s="393"/>
      <c r="J452" s="393"/>
      <c r="K452" s="411"/>
      <c r="L452" s="411"/>
      <c r="M452" s="411"/>
      <c r="N452" s="411"/>
      <c r="O452" s="411"/>
      <c r="P452" s="411"/>
      <c r="Q452" s="662"/>
      <c r="R452" s="662"/>
      <c r="S452" s="414"/>
      <c r="T452" s="414"/>
      <c r="U452" s="106"/>
      <c r="V452" s="106"/>
      <c r="W452" s="413"/>
      <c r="X452" s="106"/>
      <c r="Y452" s="393"/>
      <c r="Z452" s="366"/>
    </row>
    <row r="453" spans="1:30" s="21" customFormat="1" x14ac:dyDescent="0.25">
      <c r="A453" s="394"/>
      <c r="B453" s="678"/>
      <c r="C453" s="678"/>
      <c r="D453" s="678"/>
      <c r="E453" s="678"/>
      <c r="F453" s="678"/>
      <c r="G453" s="382"/>
      <c r="H453" s="378" t="s">
        <v>656</v>
      </c>
      <c r="I453" s="382"/>
      <c r="J453" s="382"/>
      <c r="K453" s="379"/>
      <c r="L453" s="398"/>
      <c r="M453" s="379"/>
      <c r="N453" s="379"/>
      <c r="O453" s="379"/>
      <c r="P453" s="379"/>
      <c r="Q453" s="679"/>
      <c r="R453" s="680"/>
      <c r="S453" s="665">
        <f t="shared" ref="S453:X453" si="31">SUM(S454:S455)</f>
        <v>5</v>
      </c>
      <c r="T453" s="666">
        <f t="shared" si="31"/>
        <v>8067500</v>
      </c>
      <c r="U453" s="667">
        <f t="shared" si="31"/>
        <v>0</v>
      </c>
      <c r="V453" s="667">
        <f t="shared" si="31"/>
        <v>0</v>
      </c>
      <c r="W453" s="667">
        <f t="shared" si="31"/>
        <v>5</v>
      </c>
      <c r="X453" s="667">
        <f t="shared" si="31"/>
        <v>8067500</v>
      </c>
      <c r="Y453" s="382"/>
      <c r="Z453" s="383"/>
      <c r="AA453" s="539">
        <v>800000</v>
      </c>
      <c r="AB453" s="539">
        <v>7267500</v>
      </c>
      <c r="AC453" s="655">
        <f>AA453+AB453</f>
        <v>8067500</v>
      </c>
      <c r="AD453" s="594">
        <f>AC453-T453</f>
        <v>0</v>
      </c>
    </row>
    <row r="454" spans="1:30" s="367" customFormat="1" ht="19.5" customHeight="1" x14ac:dyDescent="0.25">
      <c r="A454" s="384"/>
      <c r="B454" s="604">
        <v>2</v>
      </c>
      <c r="C454" s="604">
        <v>9</v>
      </c>
      <c r="D454" s="604">
        <v>7</v>
      </c>
      <c r="E454" s="604">
        <v>5</v>
      </c>
      <c r="F454" s="604">
        <v>12</v>
      </c>
      <c r="G454" s="393"/>
      <c r="H454" s="102" t="s">
        <v>657</v>
      </c>
      <c r="I454" s="393"/>
      <c r="J454" s="393"/>
      <c r="K454" s="387"/>
      <c r="L454" s="407"/>
      <c r="M454" s="387"/>
      <c r="N454" s="387"/>
      <c r="O454" s="387" t="s">
        <v>315</v>
      </c>
      <c r="P454" s="387" t="s">
        <v>200</v>
      </c>
      <c r="Q454" s="407"/>
      <c r="R454" s="681"/>
      <c r="S454" s="596">
        <v>1</v>
      </c>
      <c r="T454" s="415">
        <v>800000</v>
      </c>
      <c r="U454" s="387">
        <v>0</v>
      </c>
      <c r="V454" s="407">
        <v>0</v>
      </c>
      <c r="W454" s="681">
        <f>S454-U454</f>
        <v>1</v>
      </c>
      <c r="X454" s="681">
        <f>T454-V454</f>
        <v>800000</v>
      </c>
      <c r="Y454" s="393"/>
      <c r="Z454" s="366"/>
      <c r="AA454" s="366"/>
      <c r="AB454" s="366"/>
    </row>
    <row r="455" spans="1:30" s="688" customFormat="1" ht="15.75" x14ac:dyDescent="0.25">
      <c r="A455" s="416"/>
      <c r="B455" s="682"/>
      <c r="C455" s="682"/>
      <c r="D455" s="682"/>
      <c r="E455" s="682"/>
      <c r="F455" s="682"/>
      <c r="G455" s="425"/>
      <c r="H455" s="683" t="s">
        <v>657</v>
      </c>
      <c r="I455" s="425"/>
      <c r="J455" s="425"/>
      <c r="K455" s="684"/>
      <c r="L455" s="684"/>
      <c r="M455" s="684">
        <v>2015</v>
      </c>
      <c r="N455" s="684"/>
      <c r="O455" s="684" t="s">
        <v>315</v>
      </c>
      <c r="P455" s="684" t="s">
        <v>200</v>
      </c>
      <c r="Q455" s="685"/>
      <c r="R455" s="685"/>
      <c r="S455" s="686">
        <v>4</v>
      </c>
      <c r="T455" s="424">
        <v>7267500</v>
      </c>
      <c r="U455" s="683"/>
      <c r="V455" s="687"/>
      <c r="W455" s="681">
        <f>S455-U455</f>
        <v>4</v>
      </c>
      <c r="X455" s="681">
        <f>T455-V455</f>
        <v>7267500</v>
      </c>
      <c r="Y455" s="425"/>
      <c r="Z455" s="426"/>
    </row>
    <row r="456" spans="1:30" s="367" customFormat="1" ht="15.75" x14ac:dyDescent="0.25">
      <c r="A456" s="384"/>
      <c r="B456" s="564"/>
      <c r="C456" s="564"/>
      <c r="D456" s="564"/>
      <c r="E456" s="564"/>
      <c r="F456" s="564"/>
      <c r="G456" s="393"/>
      <c r="H456" s="689"/>
      <c r="I456" s="393"/>
      <c r="J456" s="393"/>
      <c r="K456" s="387"/>
      <c r="L456" s="387"/>
      <c r="M456" s="387"/>
      <c r="N456" s="387"/>
      <c r="O456" s="387"/>
      <c r="P456" s="387"/>
      <c r="Q456" s="690"/>
      <c r="R456" s="690"/>
      <c r="S456" s="585"/>
      <c r="T456" s="585"/>
      <c r="U456" s="102"/>
      <c r="V456" s="691"/>
      <c r="W456" s="692"/>
      <c r="X456" s="102"/>
      <c r="Y456" s="393"/>
      <c r="Z456" s="366"/>
    </row>
    <row r="457" spans="1:30" s="701" customFormat="1" ht="19.5" x14ac:dyDescent="0.4">
      <c r="A457" s="693"/>
      <c r="B457" s="693"/>
      <c r="C457" s="693"/>
      <c r="D457" s="693"/>
      <c r="E457" s="693"/>
      <c r="F457" s="693"/>
      <c r="G457" s="693"/>
      <c r="H457" s="694" t="s">
        <v>658</v>
      </c>
      <c r="I457" s="693"/>
      <c r="J457" s="693"/>
      <c r="K457" s="695"/>
      <c r="L457" s="695"/>
      <c r="M457" s="695"/>
      <c r="N457" s="695"/>
      <c r="O457" s="695"/>
      <c r="P457" s="695"/>
      <c r="Q457" s="696"/>
      <c r="R457" s="697"/>
      <c r="S457" s="698">
        <f>S21+S31+S249+S255+S416+S440+S453</f>
        <v>845</v>
      </c>
      <c r="T457" s="699">
        <f>T21+T31+T249+T255+T416+T440+T453</f>
        <v>3628252935.9106369</v>
      </c>
      <c r="U457" s="699">
        <f>U21+U31+U249+U255+U416+U440+U453</f>
        <v>8</v>
      </c>
      <c r="V457" s="699">
        <f>V21+V31+V249+V255+V416+V440+V453</f>
        <v>37681000</v>
      </c>
      <c r="W457" s="699">
        <f>S457-U457</f>
        <v>837</v>
      </c>
      <c r="X457" s="699">
        <f>T457-V457</f>
        <v>3590571935.9106369</v>
      </c>
      <c r="Y457" s="693"/>
      <c r="Z457" s="700"/>
    </row>
    <row r="458" spans="1:30" x14ac:dyDescent="0.25">
      <c r="T458" s="703"/>
      <c r="V458" s="703"/>
      <c r="W458" s="365"/>
      <c r="X458" s="703"/>
    </row>
    <row r="459" spans="1:30" s="243" customFormat="1" x14ac:dyDescent="0.25">
      <c r="H459" s="359"/>
    </row>
    <row r="460" spans="1:30" s="243" customFormat="1" x14ac:dyDescent="0.25">
      <c r="E460" s="344"/>
      <c r="F460" s="344"/>
      <c r="G460" s="1270" t="s">
        <v>272</v>
      </c>
      <c r="H460" s="1270"/>
      <c r="I460" s="1270"/>
      <c r="T460" s="1271" t="s">
        <v>271</v>
      </c>
      <c r="U460" s="1271"/>
      <c r="V460" s="1271"/>
    </row>
    <row r="461" spans="1:30" s="243" customFormat="1" ht="12.95" customHeight="1" x14ac:dyDescent="0.25">
      <c r="G461" s="1272" t="s">
        <v>273</v>
      </c>
      <c r="H461" s="1272"/>
      <c r="I461" s="1272"/>
      <c r="T461" s="359"/>
    </row>
    <row r="462" spans="1:30" s="243" customFormat="1" ht="12.95" customHeight="1" x14ac:dyDescent="0.25">
      <c r="G462" s="1270" t="s">
        <v>229</v>
      </c>
      <c r="H462" s="1270"/>
      <c r="I462" s="1270"/>
      <c r="T462" s="360"/>
      <c r="U462" s="360" t="s">
        <v>99</v>
      </c>
      <c r="V462" s="360"/>
    </row>
    <row r="463" spans="1:30" s="243" customFormat="1" x14ac:dyDescent="0.25">
      <c r="G463" s="361"/>
      <c r="H463" s="362"/>
      <c r="I463" s="362"/>
      <c r="T463" s="272"/>
      <c r="U463" s="360"/>
      <c r="V463" s="360"/>
    </row>
    <row r="464" spans="1:30" s="243" customFormat="1" x14ac:dyDescent="0.25">
      <c r="T464" s="363"/>
      <c r="U464" s="360"/>
      <c r="V464" s="360"/>
    </row>
    <row r="465" spans="7:24" s="243" customFormat="1" x14ac:dyDescent="0.25"/>
    <row r="466" spans="7:24" x14ac:dyDescent="0.25">
      <c r="G466" s="1273" t="s">
        <v>94</v>
      </c>
      <c r="H466" s="1273"/>
      <c r="I466" s="1273"/>
      <c r="R466" s="703" t="s">
        <v>139</v>
      </c>
      <c r="U466" s="243" t="s">
        <v>100</v>
      </c>
      <c r="W466" s="704"/>
      <c r="X466" s="704"/>
    </row>
    <row r="467" spans="7:24" x14ac:dyDescent="0.25">
      <c r="G467" s="1274" t="s">
        <v>274</v>
      </c>
      <c r="H467" s="1274"/>
      <c r="I467" s="1274"/>
      <c r="R467" s="705"/>
      <c r="T467" s="1275" t="s">
        <v>275</v>
      </c>
      <c r="U467" s="1275"/>
      <c r="V467" s="1275"/>
    </row>
    <row r="469" spans="7:24" x14ac:dyDescent="0.25">
      <c r="T469" s="704"/>
    </row>
  </sheetData>
  <mergeCells count="47">
    <mergeCell ref="G467:I467"/>
    <mergeCell ref="T467:V467"/>
    <mergeCell ref="A263:A275"/>
    <mergeCell ref="Q263:Q275"/>
    <mergeCell ref="R263:R275"/>
    <mergeCell ref="V263:V275"/>
    <mergeCell ref="G460:I460"/>
    <mergeCell ref="T460:V460"/>
    <mergeCell ref="G461:I461"/>
    <mergeCell ref="G462:I462"/>
    <mergeCell ref="G466:I466"/>
    <mergeCell ref="X256:X262"/>
    <mergeCell ref="R9:R12"/>
    <mergeCell ref="S9:S12"/>
    <mergeCell ref="T9:T12"/>
    <mergeCell ref="U9:U12"/>
    <mergeCell ref="V9:V12"/>
    <mergeCell ref="W9:W12"/>
    <mergeCell ref="A256:A262"/>
    <mergeCell ref="Q256:Q262"/>
    <mergeCell ref="R256:R262"/>
    <mergeCell ref="V256:V262"/>
    <mergeCell ref="W256:W262"/>
    <mergeCell ref="W263:W275"/>
    <mergeCell ref="A1:Y1"/>
    <mergeCell ref="A7:F8"/>
    <mergeCell ref="G7:K8"/>
    <mergeCell ref="L7:L12"/>
    <mergeCell ref="M7:M12"/>
    <mergeCell ref="N7:N12"/>
    <mergeCell ref="O7:O12"/>
    <mergeCell ref="P7:P12"/>
    <mergeCell ref="Q7:R8"/>
    <mergeCell ref="S7:V7"/>
    <mergeCell ref="W7:X7"/>
    <mergeCell ref="Y7:Y12"/>
    <mergeCell ref="X263:X275"/>
    <mergeCell ref="X9:X12"/>
    <mergeCell ref="B13:F13"/>
    <mergeCell ref="S8:T8"/>
    <mergeCell ref="U8:V8"/>
    <mergeCell ref="A9:A12"/>
    <mergeCell ref="B9:F12"/>
    <mergeCell ref="I9:I12"/>
    <mergeCell ref="J9:J12"/>
    <mergeCell ref="Q9:Q12"/>
    <mergeCell ref="G9:G12"/>
  </mergeCells>
  <dataValidations count="2">
    <dataValidation type="list" allowBlank="1" showInputMessage="1" showErrorMessage="1" error="PILIH DARI DAFTAR" sqref="WVN983074:WVN983078 WLR983074:WLR983078 WBV983074:WBV983078 VRZ983074:VRZ983078 VID983074:VID983078 UYH983074:UYH983078 UOL983074:UOL983078 UEP983074:UEP983078 TUT983074:TUT983078 TKX983074:TKX983078 TBB983074:TBB983078 SRF983074:SRF983078 SHJ983074:SHJ983078 RXN983074:RXN983078 RNR983074:RNR983078 RDV983074:RDV983078 QTZ983074:QTZ983078 QKD983074:QKD983078 QAH983074:QAH983078 PQL983074:PQL983078 PGP983074:PGP983078 OWT983074:OWT983078 OMX983074:OMX983078 ODB983074:ODB983078 NTF983074:NTF983078 NJJ983074:NJJ983078 MZN983074:MZN983078 MPR983074:MPR983078 MFV983074:MFV983078 LVZ983074:LVZ983078 LMD983074:LMD983078 LCH983074:LCH983078 KSL983074:KSL983078 KIP983074:KIP983078 JYT983074:JYT983078 JOX983074:JOX983078 JFB983074:JFB983078 IVF983074:IVF983078 ILJ983074:ILJ983078 IBN983074:IBN983078 HRR983074:HRR983078 HHV983074:HHV983078 GXZ983074:GXZ983078 GOD983074:GOD983078 GEH983074:GEH983078 FUL983074:FUL983078 FKP983074:FKP983078 FAT983074:FAT983078 EQX983074:EQX983078 EHB983074:EHB983078 DXF983074:DXF983078 DNJ983074:DNJ983078 DDN983074:DDN983078 CTR983074:CTR983078 CJV983074:CJV983078 BZZ983074:BZZ983078 BQD983074:BQD983078 BGH983074:BGH983078 AWL983074:AWL983078 AMP983074:AMP983078 ACT983074:ACT983078 SX983074:SX983078 JB983074:JB983078 F983074:F983078 WVN917538:WVN917542 WLR917538:WLR917542 WBV917538:WBV917542 VRZ917538:VRZ917542 VID917538:VID917542 UYH917538:UYH917542 UOL917538:UOL917542 UEP917538:UEP917542 TUT917538:TUT917542 TKX917538:TKX917542 TBB917538:TBB917542 SRF917538:SRF917542 SHJ917538:SHJ917542 RXN917538:RXN917542 RNR917538:RNR917542 RDV917538:RDV917542 QTZ917538:QTZ917542 QKD917538:QKD917542 QAH917538:QAH917542 PQL917538:PQL917542 PGP917538:PGP917542 OWT917538:OWT917542 OMX917538:OMX917542 ODB917538:ODB917542 NTF917538:NTF917542 NJJ917538:NJJ917542 MZN917538:MZN917542 MPR917538:MPR917542 MFV917538:MFV917542 LVZ917538:LVZ917542 LMD917538:LMD917542 LCH917538:LCH917542 KSL917538:KSL917542 KIP917538:KIP917542 JYT917538:JYT917542 JOX917538:JOX917542 JFB917538:JFB917542 IVF917538:IVF917542 ILJ917538:ILJ917542 IBN917538:IBN917542 HRR917538:HRR917542 HHV917538:HHV917542 GXZ917538:GXZ917542 GOD917538:GOD917542 GEH917538:GEH917542 FUL917538:FUL917542 FKP917538:FKP917542 FAT917538:FAT917542 EQX917538:EQX917542 EHB917538:EHB917542 DXF917538:DXF917542 DNJ917538:DNJ917542 DDN917538:DDN917542 CTR917538:CTR917542 CJV917538:CJV917542 BZZ917538:BZZ917542 BQD917538:BQD917542 BGH917538:BGH917542 AWL917538:AWL917542 AMP917538:AMP917542 ACT917538:ACT917542 SX917538:SX917542 JB917538:JB917542 F917538:F917542 WVN852002:WVN852006 WLR852002:WLR852006 WBV852002:WBV852006 VRZ852002:VRZ852006 VID852002:VID852006 UYH852002:UYH852006 UOL852002:UOL852006 UEP852002:UEP852006 TUT852002:TUT852006 TKX852002:TKX852006 TBB852002:TBB852006 SRF852002:SRF852006 SHJ852002:SHJ852006 RXN852002:RXN852006 RNR852002:RNR852006 RDV852002:RDV852006 QTZ852002:QTZ852006 QKD852002:QKD852006 QAH852002:QAH852006 PQL852002:PQL852006 PGP852002:PGP852006 OWT852002:OWT852006 OMX852002:OMX852006 ODB852002:ODB852006 NTF852002:NTF852006 NJJ852002:NJJ852006 MZN852002:MZN852006 MPR852002:MPR852006 MFV852002:MFV852006 LVZ852002:LVZ852006 LMD852002:LMD852006 LCH852002:LCH852006 KSL852002:KSL852006 KIP852002:KIP852006 JYT852002:JYT852006 JOX852002:JOX852006 JFB852002:JFB852006 IVF852002:IVF852006 ILJ852002:ILJ852006 IBN852002:IBN852006 HRR852002:HRR852006 HHV852002:HHV852006 GXZ852002:GXZ852006 GOD852002:GOD852006 GEH852002:GEH852006 FUL852002:FUL852006 FKP852002:FKP852006 FAT852002:FAT852006 EQX852002:EQX852006 EHB852002:EHB852006 DXF852002:DXF852006 DNJ852002:DNJ852006 DDN852002:DDN852006 CTR852002:CTR852006 CJV852002:CJV852006 BZZ852002:BZZ852006 BQD852002:BQD852006 BGH852002:BGH852006 AWL852002:AWL852006 AMP852002:AMP852006 ACT852002:ACT852006 SX852002:SX852006 JB852002:JB852006 F852002:F852006 WVN786466:WVN786470 WLR786466:WLR786470 WBV786466:WBV786470 VRZ786466:VRZ786470 VID786466:VID786470 UYH786466:UYH786470 UOL786466:UOL786470 UEP786466:UEP786470 TUT786466:TUT786470 TKX786466:TKX786470 TBB786466:TBB786470 SRF786466:SRF786470 SHJ786466:SHJ786470 RXN786466:RXN786470 RNR786466:RNR786470 RDV786466:RDV786470 QTZ786466:QTZ786470 QKD786466:QKD786470 QAH786466:QAH786470 PQL786466:PQL786470 PGP786466:PGP786470 OWT786466:OWT786470 OMX786466:OMX786470 ODB786466:ODB786470 NTF786466:NTF786470 NJJ786466:NJJ786470 MZN786466:MZN786470 MPR786466:MPR786470 MFV786466:MFV786470 LVZ786466:LVZ786470 LMD786466:LMD786470 LCH786466:LCH786470 KSL786466:KSL786470 KIP786466:KIP786470 JYT786466:JYT786470 JOX786466:JOX786470 JFB786466:JFB786470 IVF786466:IVF786470 ILJ786466:ILJ786470 IBN786466:IBN786470 HRR786466:HRR786470 HHV786466:HHV786470 GXZ786466:GXZ786470 GOD786466:GOD786470 GEH786466:GEH786470 FUL786466:FUL786470 FKP786466:FKP786470 FAT786466:FAT786470 EQX786466:EQX786470 EHB786466:EHB786470 DXF786466:DXF786470 DNJ786466:DNJ786470 DDN786466:DDN786470 CTR786466:CTR786470 CJV786466:CJV786470 BZZ786466:BZZ786470 BQD786466:BQD786470 BGH786466:BGH786470 AWL786466:AWL786470 AMP786466:AMP786470 ACT786466:ACT786470 SX786466:SX786470 JB786466:JB786470 F786466:F786470 WVN720930:WVN720934 WLR720930:WLR720934 WBV720930:WBV720934 VRZ720930:VRZ720934 VID720930:VID720934 UYH720930:UYH720934 UOL720930:UOL720934 UEP720930:UEP720934 TUT720930:TUT720934 TKX720930:TKX720934 TBB720930:TBB720934 SRF720930:SRF720934 SHJ720930:SHJ720934 RXN720930:RXN720934 RNR720930:RNR720934 RDV720930:RDV720934 QTZ720930:QTZ720934 QKD720930:QKD720934 QAH720930:QAH720934 PQL720930:PQL720934 PGP720930:PGP720934 OWT720930:OWT720934 OMX720930:OMX720934 ODB720930:ODB720934 NTF720930:NTF720934 NJJ720930:NJJ720934 MZN720930:MZN720934 MPR720930:MPR720934 MFV720930:MFV720934 LVZ720930:LVZ720934 LMD720930:LMD720934 LCH720930:LCH720934 KSL720930:KSL720934 KIP720930:KIP720934 JYT720930:JYT720934 JOX720930:JOX720934 JFB720930:JFB720934 IVF720930:IVF720934 ILJ720930:ILJ720934 IBN720930:IBN720934 HRR720930:HRR720934 HHV720930:HHV720934 GXZ720930:GXZ720934 GOD720930:GOD720934 GEH720930:GEH720934 FUL720930:FUL720934 FKP720930:FKP720934 FAT720930:FAT720934 EQX720930:EQX720934 EHB720930:EHB720934 DXF720930:DXF720934 DNJ720930:DNJ720934 DDN720930:DDN720934 CTR720930:CTR720934 CJV720930:CJV720934 BZZ720930:BZZ720934 BQD720930:BQD720934 BGH720930:BGH720934 AWL720930:AWL720934 AMP720930:AMP720934 ACT720930:ACT720934 SX720930:SX720934 JB720930:JB720934 F720930:F720934 WVN655394:WVN655398 WLR655394:WLR655398 WBV655394:WBV655398 VRZ655394:VRZ655398 VID655394:VID655398 UYH655394:UYH655398 UOL655394:UOL655398 UEP655394:UEP655398 TUT655394:TUT655398 TKX655394:TKX655398 TBB655394:TBB655398 SRF655394:SRF655398 SHJ655394:SHJ655398 RXN655394:RXN655398 RNR655394:RNR655398 RDV655394:RDV655398 QTZ655394:QTZ655398 QKD655394:QKD655398 QAH655394:QAH655398 PQL655394:PQL655398 PGP655394:PGP655398 OWT655394:OWT655398 OMX655394:OMX655398 ODB655394:ODB655398 NTF655394:NTF655398 NJJ655394:NJJ655398 MZN655394:MZN655398 MPR655394:MPR655398 MFV655394:MFV655398 LVZ655394:LVZ655398 LMD655394:LMD655398 LCH655394:LCH655398 KSL655394:KSL655398 KIP655394:KIP655398 JYT655394:JYT655398 JOX655394:JOX655398 JFB655394:JFB655398 IVF655394:IVF655398 ILJ655394:ILJ655398 IBN655394:IBN655398 HRR655394:HRR655398 HHV655394:HHV655398 GXZ655394:GXZ655398 GOD655394:GOD655398 GEH655394:GEH655398 FUL655394:FUL655398 FKP655394:FKP655398 FAT655394:FAT655398 EQX655394:EQX655398 EHB655394:EHB655398 DXF655394:DXF655398 DNJ655394:DNJ655398 DDN655394:DDN655398 CTR655394:CTR655398 CJV655394:CJV655398 BZZ655394:BZZ655398 BQD655394:BQD655398 BGH655394:BGH655398 AWL655394:AWL655398 AMP655394:AMP655398 ACT655394:ACT655398 SX655394:SX655398 JB655394:JB655398 F655394:F655398 WVN589858:WVN589862 WLR589858:WLR589862 WBV589858:WBV589862 VRZ589858:VRZ589862 VID589858:VID589862 UYH589858:UYH589862 UOL589858:UOL589862 UEP589858:UEP589862 TUT589858:TUT589862 TKX589858:TKX589862 TBB589858:TBB589862 SRF589858:SRF589862 SHJ589858:SHJ589862 RXN589858:RXN589862 RNR589858:RNR589862 RDV589858:RDV589862 QTZ589858:QTZ589862 QKD589858:QKD589862 QAH589858:QAH589862 PQL589858:PQL589862 PGP589858:PGP589862 OWT589858:OWT589862 OMX589858:OMX589862 ODB589858:ODB589862 NTF589858:NTF589862 NJJ589858:NJJ589862 MZN589858:MZN589862 MPR589858:MPR589862 MFV589858:MFV589862 LVZ589858:LVZ589862 LMD589858:LMD589862 LCH589858:LCH589862 KSL589858:KSL589862 KIP589858:KIP589862 JYT589858:JYT589862 JOX589858:JOX589862 JFB589858:JFB589862 IVF589858:IVF589862 ILJ589858:ILJ589862 IBN589858:IBN589862 HRR589858:HRR589862 HHV589858:HHV589862 GXZ589858:GXZ589862 GOD589858:GOD589862 GEH589858:GEH589862 FUL589858:FUL589862 FKP589858:FKP589862 FAT589858:FAT589862 EQX589858:EQX589862 EHB589858:EHB589862 DXF589858:DXF589862 DNJ589858:DNJ589862 DDN589858:DDN589862 CTR589858:CTR589862 CJV589858:CJV589862 BZZ589858:BZZ589862 BQD589858:BQD589862 BGH589858:BGH589862 AWL589858:AWL589862 AMP589858:AMP589862 ACT589858:ACT589862 SX589858:SX589862 JB589858:JB589862 F589858:F589862 WVN524322:WVN524326 WLR524322:WLR524326 WBV524322:WBV524326 VRZ524322:VRZ524326 VID524322:VID524326 UYH524322:UYH524326 UOL524322:UOL524326 UEP524322:UEP524326 TUT524322:TUT524326 TKX524322:TKX524326 TBB524322:TBB524326 SRF524322:SRF524326 SHJ524322:SHJ524326 RXN524322:RXN524326 RNR524322:RNR524326 RDV524322:RDV524326 QTZ524322:QTZ524326 QKD524322:QKD524326 QAH524322:QAH524326 PQL524322:PQL524326 PGP524322:PGP524326 OWT524322:OWT524326 OMX524322:OMX524326 ODB524322:ODB524326 NTF524322:NTF524326 NJJ524322:NJJ524326 MZN524322:MZN524326 MPR524322:MPR524326 MFV524322:MFV524326 LVZ524322:LVZ524326 LMD524322:LMD524326 LCH524322:LCH524326 KSL524322:KSL524326 KIP524322:KIP524326 JYT524322:JYT524326 JOX524322:JOX524326 JFB524322:JFB524326 IVF524322:IVF524326 ILJ524322:ILJ524326 IBN524322:IBN524326 HRR524322:HRR524326 HHV524322:HHV524326 GXZ524322:GXZ524326 GOD524322:GOD524326 GEH524322:GEH524326 FUL524322:FUL524326 FKP524322:FKP524326 FAT524322:FAT524326 EQX524322:EQX524326 EHB524322:EHB524326 DXF524322:DXF524326 DNJ524322:DNJ524326 DDN524322:DDN524326 CTR524322:CTR524326 CJV524322:CJV524326 BZZ524322:BZZ524326 BQD524322:BQD524326 BGH524322:BGH524326 AWL524322:AWL524326 AMP524322:AMP524326 ACT524322:ACT524326 SX524322:SX524326 JB524322:JB524326 F524322:F524326 WVN458786:WVN458790 WLR458786:WLR458790 WBV458786:WBV458790 VRZ458786:VRZ458790 VID458786:VID458790 UYH458786:UYH458790 UOL458786:UOL458790 UEP458786:UEP458790 TUT458786:TUT458790 TKX458786:TKX458790 TBB458786:TBB458790 SRF458786:SRF458790 SHJ458786:SHJ458790 RXN458786:RXN458790 RNR458786:RNR458790 RDV458786:RDV458790 QTZ458786:QTZ458790 QKD458786:QKD458790 QAH458786:QAH458790 PQL458786:PQL458790 PGP458786:PGP458790 OWT458786:OWT458790 OMX458786:OMX458790 ODB458786:ODB458790 NTF458786:NTF458790 NJJ458786:NJJ458790 MZN458786:MZN458790 MPR458786:MPR458790 MFV458786:MFV458790 LVZ458786:LVZ458790 LMD458786:LMD458790 LCH458786:LCH458790 KSL458786:KSL458790 KIP458786:KIP458790 JYT458786:JYT458790 JOX458786:JOX458790 JFB458786:JFB458790 IVF458786:IVF458790 ILJ458786:ILJ458790 IBN458786:IBN458790 HRR458786:HRR458790 HHV458786:HHV458790 GXZ458786:GXZ458790 GOD458786:GOD458790 GEH458786:GEH458790 FUL458786:FUL458790 FKP458786:FKP458790 FAT458786:FAT458790 EQX458786:EQX458790 EHB458786:EHB458790 DXF458786:DXF458790 DNJ458786:DNJ458790 DDN458786:DDN458790 CTR458786:CTR458790 CJV458786:CJV458790 BZZ458786:BZZ458790 BQD458786:BQD458790 BGH458786:BGH458790 AWL458786:AWL458790 AMP458786:AMP458790 ACT458786:ACT458790 SX458786:SX458790 JB458786:JB458790 F458786:F458790 WVN393250:WVN393254 WLR393250:WLR393254 WBV393250:WBV393254 VRZ393250:VRZ393254 VID393250:VID393254 UYH393250:UYH393254 UOL393250:UOL393254 UEP393250:UEP393254 TUT393250:TUT393254 TKX393250:TKX393254 TBB393250:TBB393254 SRF393250:SRF393254 SHJ393250:SHJ393254 RXN393250:RXN393254 RNR393250:RNR393254 RDV393250:RDV393254 QTZ393250:QTZ393254 QKD393250:QKD393254 QAH393250:QAH393254 PQL393250:PQL393254 PGP393250:PGP393254 OWT393250:OWT393254 OMX393250:OMX393254 ODB393250:ODB393254 NTF393250:NTF393254 NJJ393250:NJJ393254 MZN393250:MZN393254 MPR393250:MPR393254 MFV393250:MFV393254 LVZ393250:LVZ393254 LMD393250:LMD393254 LCH393250:LCH393254 KSL393250:KSL393254 KIP393250:KIP393254 JYT393250:JYT393254 JOX393250:JOX393254 JFB393250:JFB393254 IVF393250:IVF393254 ILJ393250:ILJ393254 IBN393250:IBN393254 HRR393250:HRR393254 HHV393250:HHV393254 GXZ393250:GXZ393254 GOD393250:GOD393254 GEH393250:GEH393254 FUL393250:FUL393254 FKP393250:FKP393254 FAT393250:FAT393254 EQX393250:EQX393254 EHB393250:EHB393254 DXF393250:DXF393254 DNJ393250:DNJ393254 DDN393250:DDN393254 CTR393250:CTR393254 CJV393250:CJV393254 BZZ393250:BZZ393254 BQD393250:BQD393254 BGH393250:BGH393254 AWL393250:AWL393254 AMP393250:AMP393254 ACT393250:ACT393254 SX393250:SX393254 JB393250:JB393254 F393250:F393254 WVN327714:WVN327718 WLR327714:WLR327718 WBV327714:WBV327718 VRZ327714:VRZ327718 VID327714:VID327718 UYH327714:UYH327718 UOL327714:UOL327718 UEP327714:UEP327718 TUT327714:TUT327718 TKX327714:TKX327718 TBB327714:TBB327718 SRF327714:SRF327718 SHJ327714:SHJ327718 RXN327714:RXN327718 RNR327714:RNR327718 RDV327714:RDV327718 QTZ327714:QTZ327718 QKD327714:QKD327718 QAH327714:QAH327718 PQL327714:PQL327718 PGP327714:PGP327718 OWT327714:OWT327718 OMX327714:OMX327718 ODB327714:ODB327718 NTF327714:NTF327718 NJJ327714:NJJ327718 MZN327714:MZN327718 MPR327714:MPR327718 MFV327714:MFV327718 LVZ327714:LVZ327718 LMD327714:LMD327718 LCH327714:LCH327718 KSL327714:KSL327718 KIP327714:KIP327718 JYT327714:JYT327718 JOX327714:JOX327718 JFB327714:JFB327718 IVF327714:IVF327718 ILJ327714:ILJ327718 IBN327714:IBN327718 HRR327714:HRR327718 HHV327714:HHV327718 GXZ327714:GXZ327718 GOD327714:GOD327718 GEH327714:GEH327718 FUL327714:FUL327718 FKP327714:FKP327718 FAT327714:FAT327718 EQX327714:EQX327718 EHB327714:EHB327718 DXF327714:DXF327718 DNJ327714:DNJ327718 DDN327714:DDN327718 CTR327714:CTR327718 CJV327714:CJV327718 BZZ327714:BZZ327718 BQD327714:BQD327718 BGH327714:BGH327718 AWL327714:AWL327718 AMP327714:AMP327718 ACT327714:ACT327718 SX327714:SX327718 JB327714:JB327718 F327714:F327718 WVN262178:WVN262182 WLR262178:WLR262182 WBV262178:WBV262182 VRZ262178:VRZ262182 VID262178:VID262182 UYH262178:UYH262182 UOL262178:UOL262182 UEP262178:UEP262182 TUT262178:TUT262182 TKX262178:TKX262182 TBB262178:TBB262182 SRF262178:SRF262182 SHJ262178:SHJ262182 RXN262178:RXN262182 RNR262178:RNR262182 RDV262178:RDV262182 QTZ262178:QTZ262182 QKD262178:QKD262182 QAH262178:QAH262182 PQL262178:PQL262182 PGP262178:PGP262182 OWT262178:OWT262182 OMX262178:OMX262182 ODB262178:ODB262182 NTF262178:NTF262182 NJJ262178:NJJ262182 MZN262178:MZN262182 MPR262178:MPR262182 MFV262178:MFV262182 LVZ262178:LVZ262182 LMD262178:LMD262182 LCH262178:LCH262182 KSL262178:KSL262182 KIP262178:KIP262182 JYT262178:JYT262182 JOX262178:JOX262182 JFB262178:JFB262182 IVF262178:IVF262182 ILJ262178:ILJ262182 IBN262178:IBN262182 HRR262178:HRR262182 HHV262178:HHV262182 GXZ262178:GXZ262182 GOD262178:GOD262182 GEH262178:GEH262182 FUL262178:FUL262182 FKP262178:FKP262182 FAT262178:FAT262182 EQX262178:EQX262182 EHB262178:EHB262182 DXF262178:DXF262182 DNJ262178:DNJ262182 DDN262178:DDN262182 CTR262178:CTR262182 CJV262178:CJV262182 BZZ262178:BZZ262182 BQD262178:BQD262182 BGH262178:BGH262182 AWL262178:AWL262182 AMP262178:AMP262182 ACT262178:ACT262182 SX262178:SX262182 JB262178:JB262182 F262178:F262182 WVN196642:WVN196646 WLR196642:WLR196646 WBV196642:WBV196646 VRZ196642:VRZ196646 VID196642:VID196646 UYH196642:UYH196646 UOL196642:UOL196646 UEP196642:UEP196646 TUT196642:TUT196646 TKX196642:TKX196646 TBB196642:TBB196646 SRF196642:SRF196646 SHJ196642:SHJ196646 RXN196642:RXN196646 RNR196642:RNR196646 RDV196642:RDV196646 QTZ196642:QTZ196646 QKD196642:QKD196646 QAH196642:QAH196646 PQL196642:PQL196646 PGP196642:PGP196646 OWT196642:OWT196646 OMX196642:OMX196646 ODB196642:ODB196646 NTF196642:NTF196646 NJJ196642:NJJ196646 MZN196642:MZN196646 MPR196642:MPR196646 MFV196642:MFV196646 LVZ196642:LVZ196646 LMD196642:LMD196646 LCH196642:LCH196646 KSL196642:KSL196646 KIP196642:KIP196646 JYT196642:JYT196646 JOX196642:JOX196646 JFB196642:JFB196646 IVF196642:IVF196646 ILJ196642:ILJ196646 IBN196642:IBN196646 HRR196642:HRR196646 HHV196642:HHV196646 GXZ196642:GXZ196646 GOD196642:GOD196646 GEH196642:GEH196646 FUL196642:FUL196646 FKP196642:FKP196646 FAT196642:FAT196646 EQX196642:EQX196646 EHB196642:EHB196646 DXF196642:DXF196646 DNJ196642:DNJ196646 DDN196642:DDN196646 CTR196642:CTR196646 CJV196642:CJV196646 BZZ196642:BZZ196646 BQD196642:BQD196646 BGH196642:BGH196646 AWL196642:AWL196646 AMP196642:AMP196646 ACT196642:ACT196646 SX196642:SX196646 JB196642:JB196646 F196642:F196646 WVN131106:WVN131110 WLR131106:WLR131110 WBV131106:WBV131110 VRZ131106:VRZ131110 VID131106:VID131110 UYH131106:UYH131110 UOL131106:UOL131110 UEP131106:UEP131110 TUT131106:TUT131110 TKX131106:TKX131110 TBB131106:TBB131110 SRF131106:SRF131110 SHJ131106:SHJ131110 RXN131106:RXN131110 RNR131106:RNR131110 RDV131106:RDV131110 QTZ131106:QTZ131110 QKD131106:QKD131110 QAH131106:QAH131110 PQL131106:PQL131110 PGP131106:PGP131110 OWT131106:OWT131110 OMX131106:OMX131110 ODB131106:ODB131110 NTF131106:NTF131110 NJJ131106:NJJ131110 MZN131106:MZN131110 MPR131106:MPR131110 MFV131106:MFV131110 LVZ131106:LVZ131110 LMD131106:LMD131110 LCH131106:LCH131110 KSL131106:KSL131110 KIP131106:KIP131110 JYT131106:JYT131110 JOX131106:JOX131110 JFB131106:JFB131110 IVF131106:IVF131110 ILJ131106:ILJ131110 IBN131106:IBN131110 HRR131106:HRR131110 HHV131106:HHV131110 GXZ131106:GXZ131110 GOD131106:GOD131110 GEH131106:GEH131110 FUL131106:FUL131110 FKP131106:FKP131110 FAT131106:FAT131110 EQX131106:EQX131110 EHB131106:EHB131110 DXF131106:DXF131110 DNJ131106:DNJ131110 DDN131106:DDN131110 CTR131106:CTR131110 CJV131106:CJV131110 BZZ131106:BZZ131110 BQD131106:BQD131110 BGH131106:BGH131110 AWL131106:AWL131110 AMP131106:AMP131110 ACT131106:ACT131110 SX131106:SX131110 JB131106:JB131110 F131106:F131110 WVN65570:WVN65574 WLR65570:WLR65574 WBV65570:WBV65574 VRZ65570:VRZ65574 VID65570:VID65574 UYH65570:UYH65574 UOL65570:UOL65574 UEP65570:UEP65574 TUT65570:TUT65574 TKX65570:TKX65574 TBB65570:TBB65574 SRF65570:SRF65574 SHJ65570:SHJ65574 RXN65570:RXN65574 RNR65570:RNR65574 RDV65570:RDV65574 QTZ65570:QTZ65574 QKD65570:QKD65574 QAH65570:QAH65574 PQL65570:PQL65574 PGP65570:PGP65574 OWT65570:OWT65574 OMX65570:OMX65574 ODB65570:ODB65574 NTF65570:NTF65574 NJJ65570:NJJ65574 MZN65570:MZN65574 MPR65570:MPR65574 MFV65570:MFV65574 LVZ65570:LVZ65574 LMD65570:LMD65574 LCH65570:LCH65574 KSL65570:KSL65574 KIP65570:KIP65574 JYT65570:JYT65574 JOX65570:JOX65574 JFB65570:JFB65574 IVF65570:IVF65574 ILJ65570:ILJ65574 IBN65570:IBN65574 HRR65570:HRR65574 HHV65570:HHV65574 GXZ65570:GXZ65574 GOD65570:GOD65574 GEH65570:GEH65574 FUL65570:FUL65574 FKP65570:FKP65574 FAT65570:FAT65574 EQX65570:EQX65574 EHB65570:EHB65574 DXF65570:DXF65574 DNJ65570:DNJ65574 DDN65570:DDN65574 CTR65570:CTR65574 CJV65570:CJV65574 BZZ65570:BZZ65574 BQD65570:BQD65574 BGH65570:BGH65574 AWL65570:AWL65574 AMP65570:AMP65574 ACT65570:ACT65574 SX65570:SX65574 JB65570:JB65574 F65570:F65574 JB15:JB19 SX15:SX19 ACT15:ACT19 AMP15:AMP19 AWL15:AWL19 BGH15:BGH19 BQD15:BQD19 BZZ15:BZZ19 CJV15:CJV19 CTR15:CTR19 DDN15:DDN19 DNJ15:DNJ19 DXF15:DXF19 EHB15:EHB19 EQX15:EQX19 FAT15:FAT19 FKP15:FKP19 FUL15:FUL19 GEH15:GEH19 GOD15:GOD19 GXZ15:GXZ19 HHV15:HHV19 HRR15:HRR19 IBN15:IBN19 ILJ15:ILJ19 IVF15:IVF19 JFB15:JFB19 JOX15:JOX19 JYT15:JYT19 KIP15:KIP19 KSL15:KSL19 LCH15:LCH19 LMD15:LMD19 LVZ15:LVZ19 MFV15:MFV19 MPR15:MPR19 MZN15:MZN19 NJJ15:NJJ19 NTF15:NTF19 ODB15:ODB19 OMX15:OMX19 OWT15:OWT19 PGP15:PGP19 PQL15:PQL19 QAH15:QAH19 QKD15:QKD19 QTZ15:QTZ19 RDV15:RDV19 RNR15:RNR19 RXN15:RXN19 SHJ15:SHJ19 SRF15:SRF19 TBB15:TBB19 TKX15:TKX19 TUT15:TUT19 UEP15:UEP19 UOL15:UOL19 UYH15:UYH19 VID15:VID19 VRZ15:VRZ19 WBV15:WBV19 WLR15:WLR19 WVN15:WVN19 F15:F19">
      <formula1>KIBA</formula1>
    </dataValidation>
    <dataValidation type="list" allowBlank="1" showInputMessage="1" showErrorMessage="1" error="PILIH DARI DAFTAR" sqref="B250:B251 WVN983079:WVN983080 WLR983079:WLR983080 WBV983079:WBV983080 VRZ983079:VRZ983080 VID983079:VID983080 UYH983079:UYH983080 UOL983079:UOL983080 UEP983079:UEP983080 TUT983079:TUT983080 TKX983079:TKX983080 TBB983079:TBB983080 SRF983079:SRF983080 SHJ983079:SHJ983080 RXN983079:RXN983080 RNR983079:RNR983080 RDV983079:RDV983080 QTZ983079:QTZ983080 QKD983079:QKD983080 QAH983079:QAH983080 PQL983079:PQL983080 PGP983079:PGP983080 OWT983079:OWT983080 OMX983079:OMX983080 ODB983079:ODB983080 NTF983079:NTF983080 NJJ983079:NJJ983080 MZN983079:MZN983080 MPR983079:MPR983080 MFV983079:MFV983080 LVZ983079:LVZ983080 LMD983079:LMD983080 LCH983079:LCH983080 KSL983079:KSL983080 KIP983079:KIP983080 JYT983079:JYT983080 JOX983079:JOX983080 JFB983079:JFB983080 IVF983079:IVF983080 ILJ983079:ILJ983080 IBN983079:IBN983080 HRR983079:HRR983080 HHV983079:HHV983080 GXZ983079:GXZ983080 GOD983079:GOD983080 GEH983079:GEH983080 FUL983079:FUL983080 FKP983079:FKP983080 FAT983079:FAT983080 EQX983079:EQX983080 EHB983079:EHB983080 DXF983079:DXF983080 DNJ983079:DNJ983080 DDN983079:DDN983080 CTR983079:CTR983080 CJV983079:CJV983080 BZZ983079:BZZ983080 BQD983079:BQD983080 BGH983079:BGH983080 AWL983079:AWL983080 AMP983079:AMP983080 ACT983079:ACT983080 SX983079:SX983080 JB983079:JB983080 F983079:F983080 WVN917543:WVN917544 WLR917543:WLR917544 WBV917543:WBV917544 VRZ917543:VRZ917544 VID917543:VID917544 UYH917543:UYH917544 UOL917543:UOL917544 UEP917543:UEP917544 TUT917543:TUT917544 TKX917543:TKX917544 TBB917543:TBB917544 SRF917543:SRF917544 SHJ917543:SHJ917544 RXN917543:RXN917544 RNR917543:RNR917544 RDV917543:RDV917544 QTZ917543:QTZ917544 QKD917543:QKD917544 QAH917543:QAH917544 PQL917543:PQL917544 PGP917543:PGP917544 OWT917543:OWT917544 OMX917543:OMX917544 ODB917543:ODB917544 NTF917543:NTF917544 NJJ917543:NJJ917544 MZN917543:MZN917544 MPR917543:MPR917544 MFV917543:MFV917544 LVZ917543:LVZ917544 LMD917543:LMD917544 LCH917543:LCH917544 KSL917543:KSL917544 KIP917543:KIP917544 JYT917543:JYT917544 JOX917543:JOX917544 JFB917543:JFB917544 IVF917543:IVF917544 ILJ917543:ILJ917544 IBN917543:IBN917544 HRR917543:HRR917544 HHV917543:HHV917544 GXZ917543:GXZ917544 GOD917543:GOD917544 GEH917543:GEH917544 FUL917543:FUL917544 FKP917543:FKP917544 FAT917543:FAT917544 EQX917543:EQX917544 EHB917543:EHB917544 DXF917543:DXF917544 DNJ917543:DNJ917544 DDN917543:DDN917544 CTR917543:CTR917544 CJV917543:CJV917544 BZZ917543:BZZ917544 BQD917543:BQD917544 BGH917543:BGH917544 AWL917543:AWL917544 AMP917543:AMP917544 ACT917543:ACT917544 SX917543:SX917544 JB917543:JB917544 F917543:F917544 WVN852007:WVN852008 WLR852007:WLR852008 WBV852007:WBV852008 VRZ852007:VRZ852008 VID852007:VID852008 UYH852007:UYH852008 UOL852007:UOL852008 UEP852007:UEP852008 TUT852007:TUT852008 TKX852007:TKX852008 TBB852007:TBB852008 SRF852007:SRF852008 SHJ852007:SHJ852008 RXN852007:RXN852008 RNR852007:RNR852008 RDV852007:RDV852008 QTZ852007:QTZ852008 QKD852007:QKD852008 QAH852007:QAH852008 PQL852007:PQL852008 PGP852007:PGP852008 OWT852007:OWT852008 OMX852007:OMX852008 ODB852007:ODB852008 NTF852007:NTF852008 NJJ852007:NJJ852008 MZN852007:MZN852008 MPR852007:MPR852008 MFV852007:MFV852008 LVZ852007:LVZ852008 LMD852007:LMD852008 LCH852007:LCH852008 KSL852007:KSL852008 KIP852007:KIP852008 JYT852007:JYT852008 JOX852007:JOX852008 JFB852007:JFB852008 IVF852007:IVF852008 ILJ852007:ILJ852008 IBN852007:IBN852008 HRR852007:HRR852008 HHV852007:HHV852008 GXZ852007:GXZ852008 GOD852007:GOD852008 GEH852007:GEH852008 FUL852007:FUL852008 FKP852007:FKP852008 FAT852007:FAT852008 EQX852007:EQX852008 EHB852007:EHB852008 DXF852007:DXF852008 DNJ852007:DNJ852008 DDN852007:DDN852008 CTR852007:CTR852008 CJV852007:CJV852008 BZZ852007:BZZ852008 BQD852007:BQD852008 BGH852007:BGH852008 AWL852007:AWL852008 AMP852007:AMP852008 ACT852007:ACT852008 SX852007:SX852008 JB852007:JB852008 F852007:F852008 WVN786471:WVN786472 WLR786471:WLR786472 WBV786471:WBV786472 VRZ786471:VRZ786472 VID786471:VID786472 UYH786471:UYH786472 UOL786471:UOL786472 UEP786471:UEP786472 TUT786471:TUT786472 TKX786471:TKX786472 TBB786471:TBB786472 SRF786471:SRF786472 SHJ786471:SHJ786472 RXN786471:RXN786472 RNR786471:RNR786472 RDV786471:RDV786472 QTZ786471:QTZ786472 QKD786471:QKD786472 QAH786471:QAH786472 PQL786471:PQL786472 PGP786471:PGP786472 OWT786471:OWT786472 OMX786471:OMX786472 ODB786471:ODB786472 NTF786471:NTF786472 NJJ786471:NJJ786472 MZN786471:MZN786472 MPR786471:MPR786472 MFV786471:MFV786472 LVZ786471:LVZ786472 LMD786471:LMD786472 LCH786471:LCH786472 KSL786471:KSL786472 KIP786471:KIP786472 JYT786471:JYT786472 JOX786471:JOX786472 JFB786471:JFB786472 IVF786471:IVF786472 ILJ786471:ILJ786472 IBN786471:IBN786472 HRR786471:HRR786472 HHV786471:HHV786472 GXZ786471:GXZ786472 GOD786471:GOD786472 GEH786471:GEH786472 FUL786471:FUL786472 FKP786471:FKP786472 FAT786471:FAT786472 EQX786471:EQX786472 EHB786471:EHB786472 DXF786471:DXF786472 DNJ786471:DNJ786472 DDN786471:DDN786472 CTR786471:CTR786472 CJV786471:CJV786472 BZZ786471:BZZ786472 BQD786471:BQD786472 BGH786471:BGH786472 AWL786471:AWL786472 AMP786471:AMP786472 ACT786471:ACT786472 SX786471:SX786472 JB786471:JB786472 F786471:F786472 WVN720935:WVN720936 WLR720935:WLR720936 WBV720935:WBV720936 VRZ720935:VRZ720936 VID720935:VID720936 UYH720935:UYH720936 UOL720935:UOL720936 UEP720935:UEP720936 TUT720935:TUT720936 TKX720935:TKX720936 TBB720935:TBB720936 SRF720935:SRF720936 SHJ720935:SHJ720936 RXN720935:RXN720936 RNR720935:RNR720936 RDV720935:RDV720936 QTZ720935:QTZ720936 QKD720935:QKD720936 QAH720935:QAH720936 PQL720935:PQL720936 PGP720935:PGP720936 OWT720935:OWT720936 OMX720935:OMX720936 ODB720935:ODB720936 NTF720935:NTF720936 NJJ720935:NJJ720936 MZN720935:MZN720936 MPR720935:MPR720936 MFV720935:MFV720936 LVZ720935:LVZ720936 LMD720935:LMD720936 LCH720935:LCH720936 KSL720935:KSL720936 KIP720935:KIP720936 JYT720935:JYT720936 JOX720935:JOX720936 JFB720935:JFB720936 IVF720935:IVF720936 ILJ720935:ILJ720936 IBN720935:IBN720936 HRR720935:HRR720936 HHV720935:HHV720936 GXZ720935:GXZ720936 GOD720935:GOD720936 GEH720935:GEH720936 FUL720935:FUL720936 FKP720935:FKP720936 FAT720935:FAT720936 EQX720935:EQX720936 EHB720935:EHB720936 DXF720935:DXF720936 DNJ720935:DNJ720936 DDN720935:DDN720936 CTR720935:CTR720936 CJV720935:CJV720936 BZZ720935:BZZ720936 BQD720935:BQD720936 BGH720935:BGH720936 AWL720935:AWL720936 AMP720935:AMP720936 ACT720935:ACT720936 SX720935:SX720936 JB720935:JB720936 F720935:F720936 WVN655399:WVN655400 WLR655399:WLR655400 WBV655399:WBV655400 VRZ655399:VRZ655400 VID655399:VID655400 UYH655399:UYH655400 UOL655399:UOL655400 UEP655399:UEP655400 TUT655399:TUT655400 TKX655399:TKX655400 TBB655399:TBB655400 SRF655399:SRF655400 SHJ655399:SHJ655400 RXN655399:RXN655400 RNR655399:RNR655400 RDV655399:RDV655400 QTZ655399:QTZ655400 QKD655399:QKD655400 QAH655399:QAH655400 PQL655399:PQL655400 PGP655399:PGP655400 OWT655399:OWT655400 OMX655399:OMX655400 ODB655399:ODB655400 NTF655399:NTF655400 NJJ655399:NJJ655400 MZN655399:MZN655400 MPR655399:MPR655400 MFV655399:MFV655400 LVZ655399:LVZ655400 LMD655399:LMD655400 LCH655399:LCH655400 KSL655399:KSL655400 KIP655399:KIP655400 JYT655399:JYT655400 JOX655399:JOX655400 JFB655399:JFB655400 IVF655399:IVF655400 ILJ655399:ILJ655400 IBN655399:IBN655400 HRR655399:HRR655400 HHV655399:HHV655400 GXZ655399:GXZ655400 GOD655399:GOD655400 GEH655399:GEH655400 FUL655399:FUL655400 FKP655399:FKP655400 FAT655399:FAT655400 EQX655399:EQX655400 EHB655399:EHB655400 DXF655399:DXF655400 DNJ655399:DNJ655400 DDN655399:DDN655400 CTR655399:CTR655400 CJV655399:CJV655400 BZZ655399:BZZ655400 BQD655399:BQD655400 BGH655399:BGH655400 AWL655399:AWL655400 AMP655399:AMP655400 ACT655399:ACT655400 SX655399:SX655400 JB655399:JB655400 F655399:F655400 WVN589863:WVN589864 WLR589863:WLR589864 WBV589863:WBV589864 VRZ589863:VRZ589864 VID589863:VID589864 UYH589863:UYH589864 UOL589863:UOL589864 UEP589863:UEP589864 TUT589863:TUT589864 TKX589863:TKX589864 TBB589863:TBB589864 SRF589863:SRF589864 SHJ589863:SHJ589864 RXN589863:RXN589864 RNR589863:RNR589864 RDV589863:RDV589864 QTZ589863:QTZ589864 QKD589863:QKD589864 QAH589863:QAH589864 PQL589863:PQL589864 PGP589863:PGP589864 OWT589863:OWT589864 OMX589863:OMX589864 ODB589863:ODB589864 NTF589863:NTF589864 NJJ589863:NJJ589864 MZN589863:MZN589864 MPR589863:MPR589864 MFV589863:MFV589864 LVZ589863:LVZ589864 LMD589863:LMD589864 LCH589863:LCH589864 KSL589863:KSL589864 KIP589863:KIP589864 JYT589863:JYT589864 JOX589863:JOX589864 JFB589863:JFB589864 IVF589863:IVF589864 ILJ589863:ILJ589864 IBN589863:IBN589864 HRR589863:HRR589864 HHV589863:HHV589864 GXZ589863:GXZ589864 GOD589863:GOD589864 GEH589863:GEH589864 FUL589863:FUL589864 FKP589863:FKP589864 FAT589863:FAT589864 EQX589863:EQX589864 EHB589863:EHB589864 DXF589863:DXF589864 DNJ589863:DNJ589864 DDN589863:DDN589864 CTR589863:CTR589864 CJV589863:CJV589864 BZZ589863:BZZ589864 BQD589863:BQD589864 BGH589863:BGH589864 AWL589863:AWL589864 AMP589863:AMP589864 ACT589863:ACT589864 SX589863:SX589864 JB589863:JB589864 F589863:F589864 WVN524327:WVN524328 WLR524327:WLR524328 WBV524327:WBV524328 VRZ524327:VRZ524328 VID524327:VID524328 UYH524327:UYH524328 UOL524327:UOL524328 UEP524327:UEP524328 TUT524327:TUT524328 TKX524327:TKX524328 TBB524327:TBB524328 SRF524327:SRF524328 SHJ524327:SHJ524328 RXN524327:RXN524328 RNR524327:RNR524328 RDV524327:RDV524328 QTZ524327:QTZ524328 QKD524327:QKD524328 QAH524327:QAH524328 PQL524327:PQL524328 PGP524327:PGP524328 OWT524327:OWT524328 OMX524327:OMX524328 ODB524327:ODB524328 NTF524327:NTF524328 NJJ524327:NJJ524328 MZN524327:MZN524328 MPR524327:MPR524328 MFV524327:MFV524328 LVZ524327:LVZ524328 LMD524327:LMD524328 LCH524327:LCH524328 KSL524327:KSL524328 KIP524327:KIP524328 JYT524327:JYT524328 JOX524327:JOX524328 JFB524327:JFB524328 IVF524327:IVF524328 ILJ524327:ILJ524328 IBN524327:IBN524328 HRR524327:HRR524328 HHV524327:HHV524328 GXZ524327:GXZ524328 GOD524327:GOD524328 GEH524327:GEH524328 FUL524327:FUL524328 FKP524327:FKP524328 FAT524327:FAT524328 EQX524327:EQX524328 EHB524327:EHB524328 DXF524327:DXF524328 DNJ524327:DNJ524328 DDN524327:DDN524328 CTR524327:CTR524328 CJV524327:CJV524328 BZZ524327:BZZ524328 BQD524327:BQD524328 BGH524327:BGH524328 AWL524327:AWL524328 AMP524327:AMP524328 ACT524327:ACT524328 SX524327:SX524328 JB524327:JB524328 F524327:F524328 WVN458791:WVN458792 WLR458791:WLR458792 WBV458791:WBV458792 VRZ458791:VRZ458792 VID458791:VID458792 UYH458791:UYH458792 UOL458791:UOL458792 UEP458791:UEP458792 TUT458791:TUT458792 TKX458791:TKX458792 TBB458791:TBB458792 SRF458791:SRF458792 SHJ458791:SHJ458792 RXN458791:RXN458792 RNR458791:RNR458792 RDV458791:RDV458792 QTZ458791:QTZ458792 QKD458791:QKD458792 QAH458791:QAH458792 PQL458791:PQL458792 PGP458791:PGP458792 OWT458791:OWT458792 OMX458791:OMX458792 ODB458791:ODB458792 NTF458791:NTF458792 NJJ458791:NJJ458792 MZN458791:MZN458792 MPR458791:MPR458792 MFV458791:MFV458792 LVZ458791:LVZ458792 LMD458791:LMD458792 LCH458791:LCH458792 KSL458791:KSL458792 KIP458791:KIP458792 JYT458791:JYT458792 JOX458791:JOX458792 JFB458791:JFB458792 IVF458791:IVF458792 ILJ458791:ILJ458792 IBN458791:IBN458792 HRR458791:HRR458792 HHV458791:HHV458792 GXZ458791:GXZ458792 GOD458791:GOD458792 GEH458791:GEH458792 FUL458791:FUL458792 FKP458791:FKP458792 FAT458791:FAT458792 EQX458791:EQX458792 EHB458791:EHB458792 DXF458791:DXF458792 DNJ458791:DNJ458792 DDN458791:DDN458792 CTR458791:CTR458792 CJV458791:CJV458792 BZZ458791:BZZ458792 BQD458791:BQD458792 BGH458791:BGH458792 AWL458791:AWL458792 AMP458791:AMP458792 ACT458791:ACT458792 SX458791:SX458792 JB458791:JB458792 F458791:F458792 WVN393255:WVN393256 WLR393255:WLR393256 WBV393255:WBV393256 VRZ393255:VRZ393256 VID393255:VID393256 UYH393255:UYH393256 UOL393255:UOL393256 UEP393255:UEP393256 TUT393255:TUT393256 TKX393255:TKX393256 TBB393255:TBB393256 SRF393255:SRF393256 SHJ393255:SHJ393256 RXN393255:RXN393256 RNR393255:RNR393256 RDV393255:RDV393256 QTZ393255:QTZ393256 QKD393255:QKD393256 QAH393255:QAH393256 PQL393255:PQL393256 PGP393255:PGP393256 OWT393255:OWT393256 OMX393255:OMX393256 ODB393255:ODB393256 NTF393255:NTF393256 NJJ393255:NJJ393256 MZN393255:MZN393256 MPR393255:MPR393256 MFV393255:MFV393256 LVZ393255:LVZ393256 LMD393255:LMD393256 LCH393255:LCH393256 KSL393255:KSL393256 KIP393255:KIP393256 JYT393255:JYT393256 JOX393255:JOX393256 JFB393255:JFB393256 IVF393255:IVF393256 ILJ393255:ILJ393256 IBN393255:IBN393256 HRR393255:HRR393256 HHV393255:HHV393256 GXZ393255:GXZ393256 GOD393255:GOD393256 GEH393255:GEH393256 FUL393255:FUL393256 FKP393255:FKP393256 FAT393255:FAT393256 EQX393255:EQX393256 EHB393255:EHB393256 DXF393255:DXF393256 DNJ393255:DNJ393256 DDN393255:DDN393256 CTR393255:CTR393256 CJV393255:CJV393256 BZZ393255:BZZ393256 BQD393255:BQD393256 BGH393255:BGH393256 AWL393255:AWL393256 AMP393255:AMP393256 ACT393255:ACT393256 SX393255:SX393256 JB393255:JB393256 F393255:F393256 WVN327719:WVN327720 WLR327719:WLR327720 WBV327719:WBV327720 VRZ327719:VRZ327720 VID327719:VID327720 UYH327719:UYH327720 UOL327719:UOL327720 UEP327719:UEP327720 TUT327719:TUT327720 TKX327719:TKX327720 TBB327719:TBB327720 SRF327719:SRF327720 SHJ327719:SHJ327720 RXN327719:RXN327720 RNR327719:RNR327720 RDV327719:RDV327720 QTZ327719:QTZ327720 QKD327719:QKD327720 QAH327719:QAH327720 PQL327719:PQL327720 PGP327719:PGP327720 OWT327719:OWT327720 OMX327719:OMX327720 ODB327719:ODB327720 NTF327719:NTF327720 NJJ327719:NJJ327720 MZN327719:MZN327720 MPR327719:MPR327720 MFV327719:MFV327720 LVZ327719:LVZ327720 LMD327719:LMD327720 LCH327719:LCH327720 KSL327719:KSL327720 KIP327719:KIP327720 JYT327719:JYT327720 JOX327719:JOX327720 JFB327719:JFB327720 IVF327719:IVF327720 ILJ327719:ILJ327720 IBN327719:IBN327720 HRR327719:HRR327720 HHV327719:HHV327720 GXZ327719:GXZ327720 GOD327719:GOD327720 GEH327719:GEH327720 FUL327719:FUL327720 FKP327719:FKP327720 FAT327719:FAT327720 EQX327719:EQX327720 EHB327719:EHB327720 DXF327719:DXF327720 DNJ327719:DNJ327720 DDN327719:DDN327720 CTR327719:CTR327720 CJV327719:CJV327720 BZZ327719:BZZ327720 BQD327719:BQD327720 BGH327719:BGH327720 AWL327719:AWL327720 AMP327719:AMP327720 ACT327719:ACT327720 SX327719:SX327720 JB327719:JB327720 F327719:F327720 WVN262183:WVN262184 WLR262183:WLR262184 WBV262183:WBV262184 VRZ262183:VRZ262184 VID262183:VID262184 UYH262183:UYH262184 UOL262183:UOL262184 UEP262183:UEP262184 TUT262183:TUT262184 TKX262183:TKX262184 TBB262183:TBB262184 SRF262183:SRF262184 SHJ262183:SHJ262184 RXN262183:RXN262184 RNR262183:RNR262184 RDV262183:RDV262184 QTZ262183:QTZ262184 QKD262183:QKD262184 QAH262183:QAH262184 PQL262183:PQL262184 PGP262183:PGP262184 OWT262183:OWT262184 OMX262183:OMX262184 ODB262183:ODB262184 NTF262183:NTF262184 NJJ262183:NJJ262184 MZN262183:MZN262184 MPR262183:MPR262184 MFV262183:MFV262184 LVZ262183:LVZ262184 LMD262183:LMD262184 LCH262183:LCH262184 KSL262183:KSL262184 KIP262183:KIP262184 JYT262183:JYT262184 JOX262183:JOX262184 JFB262183:JFB262184 IVF262183:IVF262184 ILJ262183:ILJ262184 IBN262183:IBN262184 HRR262183:HRR262184 HHV262183:HHV262184 GXZ262183:GXZ262184 GOD262183:GOD262184 GEH262183:GEH262184 FUL262183:FUL262184 FKP262183:FKP262184 FAT262183:FAT262184 EQX262183:EQX262184 EHB262183:EHB262184 DXF262183:DXF262184 DNJ262183:DNJ262184 DDN262183:DDN262184 CTR262183:CTR262184 CJV262183:CJV262184 BZZ262183:BZZ262184 BQD262183:BQD262184 BGH262183:BGH262184 AWL262183:AWL262184 AMP262183:AMP262184 ACT262183:ACT262184 SX262183:SX262184 JB262183:JB262184 F262183:F262184 WVN196647:WVN196648 WLR196647:WLR196648 WBV196647:WBV196648 VRZ196647:VRZ196648 VID196647:VID196648 UYH196647:UYH196648 UOL196647:UOL196648 UEP196647:UEP196648 TUT196647:TUT196648 TKX196647:TKX196648 TBB196647:TBB196648 SRF196647:SRF196648 SHJ196647:SHJ196648 RXN196647:RXN196648 RNR196647:RNR196648 RDV196647:RDV196648 QTZ196647:QTZ196648 QKD196647:QKD196648 QAH196647:QAH196648 PQL196647:PQL196648 PGP196647:PGP196648 OWT196647:OWT196648 OMX196647:OMX196648 ODB196647:ODB196648 NTF196647:NTF196648 NJJ196647:NJJ196648 MZN196647:MZN196648 MPR196647:MPR196648 MFV196647:MFV196648 LVZ196647:LVZ196648 LMD196647:LMD196648 LCH196647:LCH196648 KSL196647:KSL196648 KIP196647:KIP196648 JYT196647:JYT196648 JOX196647:JOX196648 JFB196647:JFB196648 IVF196647:IVF196648 ILJ196647:ILJ196648 IBN196647:IBN196648 HRR196647:HRR196648 HHV196647:HHV196648 GXZ196647:GXZ196648 GOD196647:GOD196648 GEH196647:GEH196648 FUL196647:FUL196648 FKP196647:FKP196648 FAT196647:FAT196648 EQX196647:EQX196648 EHB196647:EHB196648 DXF196647:DXF196648 DNJ196647:DNJ196648 DDN196647:DDN196648 CTR196647:CTR196648 CJV196647:CJV196648 BZZ196647:BZZ196648 BQD196647:BQD196648 BGH196647:BGH196648 AWL196647:AWL196648 AMP196647:AMP196648 ACT196647:ACT196648 SX196647:SX196648 JB196647:JB196648 F196647:F196648 WVN131111:WVN131112 WLR131111:WLR131112 WBV131111:WBV131112 VRZ131111:VRZ131112 VID131111:VID131112 UYH131111:UYH131112 UOL131111:UOL131112 UEP131111:UEP131112 TUT131111:TUT131112 TKX131111:TKX131112 TBB131111:TBB131112 SRF131111:SRF131112 SHJ131111:SHJ131112 RXN131111:RXN131112 RNR131111:RNR131112 RDV131111:RDV131112 QTZ131111:QTZ131112 QKD131111:QKD131112 QAH131111:QAH131112 PQL131111:PQL131112 PGP131111:PGP131112 OWT131111:OWT131112 OMX131111:OMX131112 ODB131111:ODB131112 NTF131111:NTF131112 NJJ131111:NJJ131112 MZN131111:MZN131112 MPR131111:MPR131112 MFV131111:MFV131112 LVZ131111:LVZ131112 LMD131111:LMD131112 LCH131111:LCH131112 KSL131111:KSL131112 KIP131111:KIP131112 JYT131111:JYT131112 JOX131111:JOX131112 JFB131111:JFB131112 IVF131111:IVF131112 ILJ131111:ILJ131112 IBN131111:IBN131112 HRR131111:HRR131112 HHV131111:HHV131112 GXZ131111:GXZ131112 GOD131111:GOD131112 GEH131111:GEH131112 FUL131111:FUL131112 FKP131111:FKP131112 FAT131111:FAT131112 EQX131111:EQX131112 EHB131111:EHB131112 DXF131111:DXF131112 DNJ131111:DNJ131112 DDN131111:DDN131112 CTR131111:CTR131112 CJV131111:CJV131112 BZZ131111:BZZ131112 BQD131111:BQD131112 BGH131111:BGH131112 AWL131111:AWL131112 AMP131111:AMP131112 ACT131111:ACT131112 SX131111:SX131112 JB131111:JB131112 F131111:F131112 WVN65575:WVN65576 WLR65575:WLR65576 WBV65575:WBV65576 VRZ65575:VRZ65576 VID65575:VID65576 UYH65575:UYH65576 UOL65575:UOL65576 UEP65575:UEP65576 TUT65575:TUT65576 TKX65575:TKX65576 TBB65575:TBB65576 SRF65575:SRF65576 SHJ65575:SHJ65576 RXN65575:RXN65576 RNR65575:RNR65576 RDV65575:RDV65576 QTZ65575:QTZ65576 QKD65575:QKD65576 QAH65575:QAH65576 PQL65575:PQL65576 PGP65575:PGP65576 OWT65575:OWT65576 OMX65575:OMX65576 ODB65575:ODB65576 NTF65575:NTF65576 NJJ65575:NJJ65576 MZN65575:MZN65576 MPR65575:MPR65576 MFV65575:MFV65576 LVZ65575:LVZ65576 LMD65575:LMD65576 LCH65575:LCH65576 KSL65575:KSL65576 KIP65575:KIP65576 JYT65575:JYT65576 JOX65575:JOX65576 JFB65575:JFB65576 IVF65575:IVF65576 ILJ65575:ILJ65576 IBN65575:IBN65576 HRR65575:HRR65576 HHV65575:HHV65576 GXZ65575:GXZ65576 GOD65575:GOD65576 GEH65575:GEH65576 FUL65575:FUL65576 FKP65575:FKP65576 FAT65575:FAT65576 EQX65575:EQX65576 EHB65575:EHB65576 DXF65575:DXF65576 DNJ65575:DNJ65576 DDN65575:DDN65576 CTR65575:CTR65576 CJV65575:CJV65576 BZZ65575:BZZ65576 BQD65575:BQD65576 BGH65575:BGH65576 AWL65575:AWL65576 AMP65575:AMP65576 ACT65575:ACT65576 SX65575:SX65576 JB65575:JB65576 F65575:F65576 WVJ983292:WVJ983293 WLN983292:WLN983293 WBR983292:WBR983293 VRV983292:VRV983293 VHZ983292:VHZ983293 UYD983292:UYD983293 UOH983292:UOH983293 UEL983292:UEL983293 TUP983292:TUP983293 TKT983292:TKT983293 TAX983292:TAX983293 SRB983292:SRB983293 SHF983292:SHF983293 RXJ983292:RXJ983293 RNN983292:RNN983293 RDR983292:RDR983293 QTV983292:QTV983293 QJZ983292:QJZ983293 QAD983292:QAD983293 PQH983292:PQH983293 PGL983292:PGL983293 OWP983292:OWP983293 OMT983292:OMT983293 OCX983292:OCX983293 NTB983292:NTB983293 NJF983292:NJF983293 MZJ983292:MZJ983293 MPN983292:MPN983293 MFR983292:MFR983293 LVV983292:LVV983293 LLZ983292:LLZ983293 LCD983292:LCD983293 KSH983292:KSH983293 KIL983292:KIL983293 JYP983292:JYP983293 JOT983292:JOT983293 JEX983292:JEX983293 IVB983292:IVB983293 ILF983292:ILF983293 IBJ983292:IBJ983293 HRN983292:HRN983293 HHR983292:HHR983293 GXV983292:GXV983293 GNZ983292:GNZ983293 GED983292:GED983293 FUH983292:FUH983293 FKL983292:FKL983293 FAP983292:FAP983293 EQT983292:EQT983293 EGX983292:EGX983293 DXB983292:DXB983293 DNF983292:DNF983293 DDJ983292:DDJ983293 CTN983292:CTN983293 CJR983292:CJR983293 BZV983292:BZV983293 BPZ983292:BPZ983293 BGD983292:BGD983293 AWH983292:AWH983293 AML983292:AML983293 ACP983292:ACP983293 ST983292:ST983293 IX983292:IX983293 B983292:B983293 WVJ917756:WVJ917757 WLN917756:WLN917757 WBR917756:WBR917757 VRV917756:VRV917757 VHZ917756:VHZ917757 UYD917756:UYD917757 UOH917756:UOH917757 UEL917756:UEL917757 TUP917756:TUP917757 TKT917756:TKT917757 TAX917756:TAX917757 SRB917756:SRB917757 SHF917756:SHF917757 RXJ917756:RXJ917757 RNN917756:RNN917757 RDR917756:RDR917757 QTV917756:QTV917757 QJZ917756:QJZ917757 QAD917756:QAD917757 PQH917756:PQH917757 PGL917756:PGL917757 OWP917756:OWP917757 OMT917756:OMT917757 OCX917756:OCX917757 NTB917756:NTB917757 NJF917756:NJF917757 MZJ917756:MZJ917757 MPN917756:MPN917757 MFR917756:MFR917757 LVV917756:LVV917757 LLZ917756:LLZ917757 LCD917756:LCD917757 KSH917756:KSH917757 KIL917756:KIL917757 JYP917756:JYP917757 JOT917756:JOT917757 JEX917756:JEX917757 IVB917756:IVB917757 ILF917756:ILF917757 IBJ917756:IBJ917757 HRN917756:HRN917757 HHR917756:HHR917757 GXV917756:GXV917757 GNZ917756:GNZ917757 GED917756:GED917757 FUH917756:FUH917757 FKL917756:FKL917757 FAP917756:FAP917757 EQT917756:EQT917757 EGX917756:EGX917757 DXB917756:DXB917757 DNF917756:DNF917757 DDJ917756:DDJ917757 CTN917756:CTN917757 CJR917756:CJR917757 BZV917756:BZV917757 BPZ917756:BPZ917757 BGD917756:BGD917757 AWH917756:AWH917757 AML917756:AML917757 ACP917756:ACP917757 ST917756:ST917757 IX917756:IX917757 B917756:B917757 WVJ852220:WVJ852221 WLN852220:WLN852221 WBR852220:WBR852221 VRV852220:VRV852221 VHZ852220:VHZ852221 UYD852220:UYD852221 UOH852220:UOH852221 UEL852220:UEL852221 TUP852220:TUP852221 TKT852220:TKT852221 TAX852220:TAX852221 SRB852220:SRB852221 SHF852220:SHF852221 RXJ852220:RXJ852221 RNN852220:RNN852221 RDR852220:RDR852221 QTV852220:QTV852221 QJZ852220:QJZ852221 QAD852220:QAD852221 PQH852220:PQH852221 PGL852220:PGL852221 OWP852220:OWP852221 OMT852220:OMT852221 OCX852220:OCX852221 NTB852220:NTB852221 NJF852220:NJF852221 MZJ852220:MZJ852221 MPN852220:MPN852221 MFR852220:MFR852221 LVV852220:LVV852221 LLZ852220:LLZ852221 LCD852220:LCD852221 KSH852220:KSH852221 KIL852220:KIL852221 JYP852220:JYP852221 JOT852220:JOT852221 JEX852220:JEX852221 IVB852220:IVB852221 ILF852220:ILF852221 IBJ852220:IBJ852221 HRN852220:HRN852221 HHR852220:HHR852221 GXV852220:GXV852221 GNZ852220:GNZ852221 GED852220:GED852221 FUH852220:FUH852221 FKL852220:FKL852221 FAP852220:FAP852221 EQT852220:EQT852221 EGX852220:EGX852221 DXB852220:DXB852221 DNF852220:DNF852221 DDJ852220:DDJ852221 CTN852220:CTN852221 CJR852220:CJR852221 BZV852220:BZV852221 BPZ852220:BPZ852221 BGD852220:BGD852221 AWH852220:AWH852221 AML852220:AML852221 ACP852220:ACP852221 ST852220:ST852221 IX852220:IX852221 B852220:B852221 WVJ786684:WVJ786685 WLN786684:WLN786685 WBR786684:WBR786685 VRV786684:VRV786685 VHZ786684:VHZ786685 UYD786684:UYD786685 UOH786684:UOH786685 UEL786684:UEL786685 TUP786684:TUP786685 TKT786684:TKT786685 TAX786684:TAX786685 SRB786684:SRB786685 SHF786684:SHF786685 RXJ786684:RXJ786685 RNN786684:RNN786685 RDR786684:RDR786685 QTV786684:QTV786685 QJZ786684:QJZ786685 QAD786684:QAD786685 PQH786684:PQH786685 PGL786684:PGL786685 OWP786684:OWP786685 OMT786684:OMT786685 OCX786684:OCX786685 NTB786684:NTB786685 NJF786684:NJF786685 MZJ786684:MZJ786685 MPN786684:MPN786685 MFR786684:MFR786685 LVV786684:LVV786685 LLZ786684:LLZ786685 LCD786684:LCD786685 KSH786684:KSH786685 KIL786684:KIL786685 JYP786684:JYP786685 JOT786684:JOT786685 JEX786684:JEX786685 IVB786684:IVB786685 ILF786684:ILF786685 IBJ786684:IBJ786685 HRN786684:HRN786685 HHR786684:HHR786685 GXV786684:GXV786685 GNZ786684:GNZ786685 GED786684:GED786685 FUH786684:FUH786685 FKL786684:FKL786685 FAP786684:FAP786685 EQT786684:EQT786685 EGX786684:EGX786685 DXB786684:DXB786685 DNF786684:DNF786685 DDJ786684:DDJ786685 CTN786684:CTN786685 CJR786684:CJR786685 BZV786684:BZV786685 BPZ786684:BPZ786685 BGD786684:BGD786685 AWH786684:AWH786685 AML786684:AML786685 ACP786684:ACP786685 ST786684:ST786685 IX786684:IX786685 B786684:B786685 WVJ721148:WVJ721149 WLN721148:WLN721149 WBR721148:WBR721149 VRV721148:VRV721149 VHZ721148:VHZ721149 UYD721148:UYD721149 UOH721148:UOH721149 UEL721148:UEL721149 TUP721148:TUP721149 TKT721148:TKT721149 TAX721148:TAX721149 SRB721148:SRB721149 SHF721148:SHF721149 RXJ721148:RXJ721149 RNN721148:RNN721149 RDR721148:RDR721149 QTV721148:QTV721149 QJZ721148:QJZ721149 QAD721148:QAD721149 PQH721148:PQH721149 PGL721148:PGL721149 OWP721148:OWP721149 OMT721148:OMT721149 OCX721148:OCX721149 NTB721148:NTB721149 NJF721148:NJF721149 MZJ721148:MZJ721149 MPN721148:MPN721149 MFR721148:MFR721149 LVV721148:LVV721149 LLZ721148:LLZ721149 LCD721148:LCD721149 KSH721148:KSH721149 KIL721148:KIL721149 JYP721148:JYP721149 JOT721148:JOT721149 JEX721148:JEX721149 IVB721148:IVB721149 ILF721148:ILF721149 IBJ721148:IBJ721149 HRN721148:HRN721149 HHR721148:HHR721149 GXV721148:GXV721149 GNZ721148:GNZ721149 GED721148:GED721149 FUH721148:FUH721149 FKL721148:FKL721149 FAP721148:FAP721149 EQT721148:EQT721149 EGX721148:EGX721149 DXB721148:DXB721149 DNF721148:DNF721149 DDJ721148:DDJ721149 CTN721148:CTN721149 CJR721148:CJR721149 BZV721148:BZV721149 BPZ721148:BPZ721149 BGD721148:BGD721149 AWH721148:AWH721149 AML721148:AML721149 ACP721148:ACP721149 ST721148:ST721149 IX721148:IX721149 B721148:B721149 WVJ655612:WVJ655613 WLN655612:WLN655613 WBR655612:WBR655613 VRV655612:VRV655613 VHZ655612:VHZ655613 UYD655612:UYD655613 UOH655612:UOH655613 UEL655612:UEL655613 TUP655612:TUP655613 TKT655612:TKT655613 TAX655612:TAX655613 SRB655612:SRB655613 SHF655612:SHF655613 RXJ655612:RXJ655613 RNN655612:RNN655613 RDR655612:RDR655613 QTV655612:QTV655613 QJZ655612:QJZ655613 QAD655612:QAD655613 PQH655612:PQH655613 PGL655612:PGL655613 OWP655612:OWP655613 OMT655612:OMT655613 OCX655612:OCX655613 NTB655612:NTB655613 NJF655612:NJF655613 MZJ655612:MZJ655613 MPN655612:MPN655613 MFR655612:MFR655613 LVV655612:LVV655613 LLZ655612:LLZ655613 LCD655612:LCD655613 KSH655612:KSH655613 KIL655612:KIL655613 JYP655612:JYP655613 JOT655612:JOT655613 JEX655612:JEX655613 IVB655612:IVB655613 ILF655612:ILF655613 IBJ655612:IBJ655613 HRN655612:HRN655613 HHR655612:HHR655613 GXV655612:GXV655613 GNZ655612:GNZ655613 GED655612:GED655613 FUH655612:FUH655613 FKL655612:FKL655613 FAP655612:FAP655613 EQT655612:EQT655613 EGX655612:EGX655613 DXB655612:DXB655613 DNF655612:DNF655613 DDJ655612:DDJ655613 CTN655612:CTN655613 CJR655612:CJR655613 BZV655612:BZV655613 BPZ655612:BPZ655613 BGD655612:BGD655613 AWH655612:AWH655613 AML655612:AML655613 ACP655612:ACP655613 ST655612:ST655613 IX655612:IX655613 B655612:B655613 WVJ590076:WVJ590077 WLN590076:WLN590077 WBR590076:WBR590077 VRV590076:VRV590077 VHZ590076:VHZ590077 UYD590076:UYD590077 UOH590076:UOH590077 UEL590076:UEL590077 TUP590076:TUP590077 TKT590076:TKT590077 TAX590076:TAX590077 SRB590076:SRB590077 SHF590076:SHF590077 RXJ590076:RXJ590077 RNN590076:RNN590077 RDR590076:RDR590077 QTV590076:QTV590077 QJZ590076:QJZ590077 QAD590076:QAD590077 PQH590076:PQH590077 PGL590076:PGL590077 OWP590076:OWP590077 OMT590076:OMT590077 OCX590076:OCX590077 NTB590076:NTB590077 NJF590076:NJF590077 MZJ590076:MZJ590077 MPN590076:MPN590077 MFR590076:MFR590077 LVV590076:LVV590077 LLZ590076:LLZ590077 LCD590076:LCD590077 KSH590076:KSH590077 KIL590076:KIL590077 JYP590076:JYP590077 JOT590076:JOT590077 JEX590076:JEX590077 IVB590076:IVB590077 ILF590076:ILF590077 IBJ590076:IBJ590077 HRN590076:HRN590077 HHR590076:HHR590077 GXV590076:GXV590077 GNZ590076:GNZ590077 GED590076:GED590077 FUH590076:FUH590077 FKL590076:FKL590077 FAP590076:FAP590077 EQT590076:EQT590077 EGX590076:EGX590077 DXB590076:DXB590077 DNF590076:DNF590077 DDJ590076:DDJ590077 CTN590076:CTN590077 CJR590076:CJR590077 BZV590076:BZV590077 BPZ590076:BPZ590077 BGD590076:BGD590077 AWH590076:AWH590077 AML590076:AML590077 ACP590076:ACP590077 ST590076:ST590077 IX590076:IX590077 B590076:B590077 WVJ524540:WVJ524541 WLN524540:WLN524541 WBR524540:WBR524541 VRV524540:VRV524541 VHZ524540:VHZ524541 UYD524540:UYD524541 UOH524540:UOH524541 UEL524540:UEL524541 TUP524540:TUP524541 TKT524540:TKT524541 TAX524540:TAX524541 SRB524540:SRB524541 SHF524540:SHF524541 RXJ524540:RXJ524541 RNN524540:RNN524541 RDR524540:RDR524541 QTV524540:QTV524541 QJZ524540:QJZ524541 QAD524540:QAD524541 PQH524540:PQH524541 PGL524540:PGL524541 OWP524540:OWP524541 OMT524540:OMT524541 OCX524540:OCX524541 NTB524540:NTB524541 NJF524540:NJF524541 MZJ524540:MZJ524541 MPN524540:MPN524541 MFR524540:MFR524541 LVV524540:LVV524541 LLZ524540:LLZ524541 LCD524540:LCD524541 KSH524540:KSH524541 KIL524540:KIL524541 JYP524540:JYP524541 JOT524540:JOT524541 JEX524540:JEX524541 IVB524540:IVB524541 ILF524540:ILF524541 IBJ524540:IBJ524541 HRN524540:HRN524541 HHR524540:HHR524541 GXV524540:GXV524541 GNZ524540:GNZ524541 GED524540:GED524541 FUH524540:FUH524541 FKL524540:FKL524541 FAP524540:FAP524541 EQT524540:EQT524541 EGX524540:EGX524541 DXB524540:DXB524541 DNF524540:DNF524541 DDJ524540:DDJ524541 CTN524540:CTN524541 CJR524540:CJR524541 BZV524540:BZV524541 BPZ524540:BPZ524541 BGD524540:BGD524541 AWH524540:AWH524541 AML524540:AML524541 ACP524540:ACP524541 ST524540:ST524541 IX524540:IX524541 B524540:B524541 WVJ459004:WVJ459005 WLN459004:WLN459005 WBR459004:WBR459005 VRV459004:VRV459005 VHZ459004:VHZ459005 UYD459004:UYD459005 UOH459004:UOH459005 UEL459004:UEL459005 TUP459004:TUP459005 TKT459004:TKT459005 TAX459004:TAX459005 SRB459004:SRB459005 SHF459004:SHF459005 RXJ459004:RXJ459005 RNN459004:RNN459005 RDR459004:RDR459005 QTV459004:QTV459005 QJZ459004:QJZ459005 QAD459004:QAD459005 PQH459004:PQH459005 PGL459004:PGL459005 OWP459004:OWP459005 OMT459004:OMT459005 OCX459004:OCX459005 NTB459004:NTB459005 NJF459004:NJF459005 MZJ459004:MZJ459005 MPN459004:MPN459005 MFR459004:MFR459005 LVV459004:LVV459005 LLZ459004:LLZ459005 LCD459004:LCD459005 KSH459004:KSH459005 KIL459004:KIL459005 JYP459004:JYP459005 JOT459004:JOT459005 JEX459004:JEX459005 IVB459004:IVB459005 ILF459004:ILF459005 IBJ459004:IBJ459005 HRN459004:HRN459005 HHR459004:HHR459005 GXV459004:GXV459005 GNZ459004:GNZ459005 GED459004:GED459005 FUH459004:FUH459005 FKL459004:FKL459005 FAP459004:FAP459005 EQT459004:EQT459005 EGX459004:EGX459005 DXB459004:DXB459005 DNF459004:DNF459005 DDJ459004:DDJ459005 CTN459004:CTN459005 CJR459004:CJR459005 BZV459004:BZV459005 BPZ459004:BPZ459005 BGD459004:BGD459005 AWH459004:AWH459005 AML459004:AML459005 ACP459004:ACP459005 ST459004:ST459005 IX459004:IX459005 B459004:B459005 WVJ393468:WVJ393469 WLN393468:WLN393469 WBR393468:WBR393469 VRV393468:VRV393469 VHZ393468:VHZ393469 UYD393468:UYD393469 UOH393468:UOH393469 UEL393468:UEL393469 TUP393468:TUP393469 TKT393468:TKT393469 TAX393468:TAX393469 SRB393468:SRB393469 SHF393468:SHF393469 RXJ393468:RXJ393469 RNN393468:RNN393469 RDR393468:RDR393469 QTV393468:QTV393469 QJZ393468:QJZ393469 QAD393468:QAD393469 PQH393468:PQH393469 PGL393468:PGL393469 OWP393468:OWP393469 OMT393468:OMT393469 OCX393468:OCX393469 NTB393468:NTB393469 NJF393468:NJF393469 MZJ393468:MZJ393469 MPN393468:MPN393469 MFR393468:MFR393469 LVV393468:LVV393469 LLZ393468:LLZ393469 LCD393468:LCD393469 KSH393468:KSH393469 KIL393468:KIL393469 JYP393468:JYP393469 JOT393468:JOT393469 JEX393468:JEX393469 IVB393468:IVB393469 ILF393468:ILF393469 IBJ393468:IBJ393469 HRN393468:HRN393469 HHR393468:HHR393469 GXV393468:GXV393469 GNZ393468:GNZ393469 GED393468:GED393469 FUH393468:FUH393469 FKL393468:FKL393469 FAP393468:FAP393469 EQT393468:EQT393469 EGX393468:EGX393469 DXB393468:DXB393469 DNF393468:DNF393469 DDJ393468:DDJ393469 CTN393468:CTN393469 CJR393468:CJR393469 BZV393468:BZV393469 BPZ393468:BPZ393469 BGD393468:BGD393469 AWH393468:AWH393469 AML393468:AML393469 ACP393468:ACP393469 ST393468:ST393469 IX393468:IX393469 B393468:B393469 WVJ327932:WVJ327933 WLN327932:WLN327933 WBR327932:WBR327933 VRV327932:VRV327933 VHZ327932:VHZ327933 UYD327932:UYD327933 UOH327932:UOH327933 UEL327932:UEL327933 TUP327932:TUP327933 TKT327932:TKT327933 TAX327932:TAX327933 SRB327932:SRB327933 SHF327932:SHF327933 RXJ327932:RXJ327933 RNN327932:RNN327933 RDR327932:RDR327933 QTV327932:QTV327933 QJZ327932:QJZ327933 QAD327932:QAD327933 PQH327932:PQH327933 PGL327932:PGL327933 OWP327932:OWP327933 OMT327932:OMT327933 OCX327932:OCX327933 NTB327932:NTB327933 NJF327932:NJF327933 MZJ327932:MZJ327933 MPN327932:MPN327933 MFR327932:MFR327933 LVV327932:LVV327933 LLZ327932:LLZ327933 LCD327932:LCD327933 KSH327932:KSH327933 KIL327932:KIL327933 JYP327932:JYP327933 JOT327932:JOT327933 JEX327932:JEX327933 IVB327932:IVB327933 ILF327932:ILF327933 IBJ327932:IBJ327933 HRN327932:HRN327933 HHR327932:HHR327933 GXV327932:GXV327933 GNZ327932:GNZ327933 GED327932:GED327933 FUH327932:FUH327933 FKL327932:FKL327933 FAP327932:FAP327933 EQT327932:EQT327933 EGX327932:EGX327933 DXB327932:DXB327933 DNF327932:DNF327933 DDJ327932:DDJ327933 CTN327932:CTN327933 CJR327932:CJR327933 BZV327932:BZV327933 BPZ327932:BPZ327933 BGD327932:BGD327933 AWH327932:AWH327933 AML327932:AML327933 ACP327932:ACP327933 ST327932:ST327933 IX327932:IX327933 B327932:B327933 WVJ262396:WVJ262397 WLN262396:WLN262397 WBR262396:WBR262397 VRV262396:VRV262397 VHZ262396:VHZ262397 UYD262396:UYD262397 UOH262396:UOH262397 UEL262396:UEL262397 TUP262396:TUP262397 TKT262396:TKT262397 TAX262396:TAX262397 SRB262396:SRB262397 SHF262396:SHF262397 RXJ262396:RXJ262397 RNN262396:RNN262397 RDR262396:RDR262397 QTV262396:QTV262397 QJZ262396:QJZ262397 QAD262396:QAD262397 PQH262396:PQH262397 PGL262396:PGL262397 OWP262396:OWP262397 OMT262396:OMT262397 OCX262396:OCX262397 NTB262396:NTB262397 NJF262396:NJF262397 MZJ262396:MZJ262397 MPN262396:MPN262397 MFR262396:MFR262397 LVV262396:LVV262397 LLZ262396:LLZ262397 LCD262396:LCD262397 KSH262396:KSH262397 KIL262396:KIL262397 JYP262396:JYP262397 JOT262396:JOT262397 JEX262396:JEX262397 IVB262396:IVB262397 ILF262396:ILF262397 IBJ262396:IBJ262397 HRN262396:HRN262397 HHR262396:HHR262397 GXV262396:GXV262397 GNZ262396:GNZ262397 GED262396:GED262397 FUH262396:FUH262397 FKL262396:FKL262397 FAP262396:FAP262397 EQT262396:EQT262397 EGX262396:EGX262397 DXB262396:DXB262397 DNF262396:DNF262397 DDJ262396:DDJ262397 CTN262396:CTN262397 CJR262396:CJR262397 BZV262396:BZV262397 BPZ262396:BPZ262397 BGD262396:BGD262397 AWH262396:AWH262397 AML262396:AML262397 ACP262396:ACP262397 ST262396:ST262397 IX262396:IX262397 B262396:B262397 WVJ196860:WVJ196861 WLN196860:WLN196861 WBR196860:WBR196861 VRV196860:VRV196861 VHZ196860:VHZ196861 UYD196860:UYD196861 UOH196860:UOH196861 UEL196860:UEL196861 TUP196860:TUP196861 TKT196860:TKT196861 TAX196860:TAX196861 SRB196860:SRB196861 SHF196860:SHF196861 RXJ196860:RXJ196861 RNN196860:RNN196861 RDR196860:RDR196861 QTV196860:QTV196861 QJZ196860:QJZ196861 QAD196860:QAD196861 PQH196860:PQH196861 PGL196860:PGL196861 OWP196860:OWP196861 OMT196860:OMT196861 OCX196860:OCX196861 NTB196860:NTB196861 NJF196860:NJF196861 MZJ196860:MZJ196861 MPN196860:MPN196861 MFR196860:MFR196861 LVV196860:LVV196861 LLZ196860:LLZ196861 LCD196860:LCD196861 KSH196860:KSH196861 KIL196860:KIL196861 JYP196860:JYP196861 JOT196860:JOT196861 JEX196860:JEX196861 IVB196860:IVB196861 ILF196860:ILF196861 IBJ196860:IBJ196861 HRN196860:HRN196861 HHR196860:HHR196861 GXV196860:GXV196861 GNZ196860:GNZ196861 GED196860:GED196861 FUH196860:FUH196861 FKL196860:FKL196861 FAP196860:FAP196861 EQT196860:EQT196861 EGX196860:EGX196861 DXB196860:DXB196861 DNF196860:DNF196861 DDJ196860:DDJ196861 CTN196860:CTN196861 CJR196860:CJR196861 BZV196860:BZV196861 BPZ196860:BPZ196861 BGD196860:BGD196861 AWH196860:AWH196861 AML196860:AML196861 ACP196860:ACP196861 ST196860:ST196861 IX196860:IX196861 B196860:B196861 WVJ131324:WVJ131325 WLN131324:WLN131325 WBR131324:WBR131325 VRV131324:VRV131325 VHZ131324:VHZ131325 UYD131324:UYD131325 UOH131324:UOH131325 UEL131324:UEL131325 TUP131324:TUP131325 TKT131324:TKT131325 TAX131324:TAX131325 SRB131324:SRB131325 SHF131324:SHF131325 RXJ131324:RXJ131325 RNN131324:RNN131325 RDR131324:RDR131325 QTV131324:QTV131325 QJZ131324:QJZ131325 QAD131324:QAD131325 PQH131324:PQH131325 PGL131324:PGL131325 OWP131324:OWP131325 OMT131324:OMT131325 OCX131324:OCX131325 NTB131324:NTB131325 NJF131324:NJF131325 MZJ131324:MZJ131325 MPN131324:MPN131325 MFR131324:MFR131325 LVV131324:LVV131325 LLZ131324:LLZ131325 LCD131324:LCD131325 KSH131324:KSH131325 KIL131324:KIL131325 JYP131324:JYP131325 JOT131324:JOT131325 JEX131324:JEX131325 IVB131324:IVB131325 ILF131324:ILF131325 IBJ131324:IBJ131325 HRN131324:HRN131325 HHR131324:HHR131325 GXV131324:GXV131325 GNZ131324:GNZ131325 GED131324:GED131325 FUH131324:FUH131325 FKL131324:FKL131325 FAP131324:FAP131325 EQT131324:EQT131325 EGX131324:EGX131325 DXB131324:DXB131325 DNF131324:DNF131325 DDJ131324:DDJ131325 CTN131324:CTN131325 CJR131324:CJR131325 BZV131324:BZV131325 BPZ131324:BPZ131325 BGD131324:BGD131325 AWH131324:AWH131325 AML131324:AML131325 ACP131324:ACP131325 ST131324:ST131325 IX131324:IX131325 B131324:B131325 WVJ65788:WVJ65789 WLN65788:WLN65789 WBR65788:WBR65789 VRV65788:VRV65789 VHZ65788:VHZ65789 UYD65788:UYD65789 UOH65788:UOH65789 UEL65788:UEL65789 TUP65788:TUP65789 TKT65788:TKT65789 TAX65788:TAX65789 SRB65788:SRB65789 SHF65788:SHF65789 RXJ65788:RXJ65789 RNN65788:RNN65789 RDR65788:RDR65789 QTV65788:QTV65789 QJZ65788:QJZ65789 QAD65788:QAD65789 PQH65788:PQH65789 PGL65788:PGL65789 OWP65788:OWP65789 OMT65788:OMT65789 OCX65788:OCX65789 NTB65788:NTB65789 NJF65788:NJF65789 MZJ65788:MZJ65789 MPN65788:MPN65789 MFR65788:MFR65789 LVV65788:LVV65789 LLZ65788:LLZ65789 LCD65788:LCD65789 KSH65788:KSH65789 KIL65788:KIL65789 JYP65788:JYP65789 JOT65788:JOT65789 JEX65788:JEX65789 IVB65788:IVB65789 ILF65788:ILF65789 IBJ65788:IBJ65789 HRN65788:HRN65789 HHR65788:HHR65789 GXV65788:GXV65789 GNZ65788:GNZ65789 GED65788:GED65789 FUH65788:FUH65789 FKL65788:FKL65789 FAP65788:FAP65789 EQT65788:EQT65789 EGX65788:EGX65789 DXB65788:DXB65789 DNF65788:DNF65789 DDJ65788:DDJ65789 CTN65788:CTN65789 CJR65788:CJR65789 BZV65788:BZV65789 BPZ65788:BPZ65789 BGD65788:BGD65789 AWH65788:AWH65789 AML65788:AML65789 ACP65788:ACP65789 ST65788:ST65789 IX65788:IX65789 B65788:B65789 WVJ250:WVJ251 WLN250:WLN251 WBR250:WBR251 VRV250:VRV251 VHZ250:VHZ251 UYD250:UYD251 UOH250:UOH251 UEL250:UEL251 TUP250:TUP251 TKT250:TKT251 TAX250:TAX251 SRB250:SRB251 SHF250:SHF251 RXJ250:RXJ251 RNN250:RNN251 RDR250:RDR251 QTV250:QTV251 QJZ250:QJZ251 QAD250:QAD251 PQH250:PQH251 PGL250:PGL251 OWP250:OWP251 OMT250:OMT251 OCX250:OCX251 NTB250:NTB251 NJF250:NJF251 MZJ250:MZJ251 MPN250:MPN251 MFR250:MFR251 LVV250:LVV251 LLZ250:LLZ251 LCD250:LCD251 KSH250:KSH251 KIL250:KIL251 JYP250:JYP251 JOT250:JOT251 JEX250:JEX251 IVB250:IVB251 ILF250:ILF251 IBJ250:IBJ251 HRN250:HRN251 HHR250:HHR251 GXV250:GXV251 GNZ250:GNZ251 GED250:GED251 FUH250:FUH251 FKL250:FKL251 FAP250:FAP251 EQT250:EQT251 EGX250:EGX251 DXB250:DXB251 DNF250:DNF251 DDJ250:DDJ251 CTN250:CTN251 CJR250:CJR251 BZV250:BZV251 BPZ250:BPZ251 BGD250:BGD251 AWH250:AWH251 AML250:AML251 ACP250:ACP251 ST250:ST251 IX250:IX251 F20:F21 JB20:JB21 SX20:SX21 ACT20:ACT21 AMP20:AMP21 AWL20:AWL21 BGH20:BGH21 BQD20:BQD21 BZZ20:BZZ21 CJV20:CJV21 CTR20:CTR21 DDN20:DDN21 DNJ20:DNJ21 DXF20:DXF21 EHB20:EHB21 EQX20:EQX21 FAT20:FAT21 FKP20:FKP21 FUL20:FUL21 GEH20:GEH21 GOD20:GOD21 GXZ20:GXZ21 HHV20:HHV21 HRR20:HRR21 IBN20:IBN21 ILJ20:ILJ21 IVF20:IVF21 JFB20:JFB21 JOX20:JOX21 JYT20:JYT21 KIP20:KIP21 KSL20:KSL21 LCH20:LCH21 LMD20:LMD21 LVZ20:LVZ21 MFV20:MFV21 MPR20:MPR21 MZN20:MZN21 NJJ20:NJJ21 NTF20:NTF21 ODB20:ODB21 OMX20:OMX21 OWT20:OWT21 PGP20:PGP21 PQL20:PQL21 QAH20:QAH21 QKD20:QKD21 QTZ20:QTZ21 RDV20:RDV21 RNR20:RNR21 RXN20:RXN21 SHJ20:SHJ21 SRF20:SRF21 TBB20:TBB21 TKX20:TKX21 TUT20:TUT21 UEP20:UEP21 UOL20:UOL21 UYH20:UYH21 VID20:VID21 VRZ20:VRZ21 WBV20:WBV21 WLR20:WLR21 WVN20:WVN21 WLO232:WLO247 WBS232:WBS247 VRW232:VRW247 VIA232:VIA247 UYE232:UYE247 UOI232:UOI247 UEM232:UEM247 TUQ232:TUQ247 TKU232:TKU247 TAY232:TAY247 SRC232:SRC247 SHG232:SHG247 RXK232:RXK247 RNO232:RNO247 RDS232:RDS247 QTW232:QTW247 QKA232:QKA247 QAE232:QAE247 PQI232:PQI247 PGM232:PGM247 OWQ232:OWQ247 OMU232:OMU247 OCY232:OCY247 NTC232:NTC247 NJG232:NJG247 MZK232:MZK247 MPO232:MPO247 MFS232:MFS247 LVW232:LVW247 LMA232:LMA247 LCE232:LCE247 KSI232:KSI247 KIM232:KIM247 JYQ232:JYQ247 JOU232:JOU247 JEY232:JEY247 IVC232:IVC247 ILG232:ILG247 IBK232:IBK247 HRO232:HRO247 HHS232:HHS247 GXW232:GXW247 GOA232:GOA247 GEE232:GEE247 FUI232:FUI247 FKM232:FKM247 FAQ232:FAQ247 EQU232:EQU247 EGY232:EGY247 DXC232:DXC247 DNG232:DNG247 DDK232:DDK247 CTO232:CTO247 CJS232:CJS247 BZW232:BZW247 BQA232:BQA247 BGE232:BGE247 AWI232:AWI247 AMM232:AMM247 ACQ232:ACQ247 SU232:SU247 IY232:IY247 C232:C247 C228 WVK228 WLO228 WBS228 VRW228 VIA228 UYE228 UOI228 UEM228 TUQ228 TKU228 TAY228 SRC228 SHG228 RXK228 RNO228 RDS228 QTW228 QKA228 QAE228 PQI228 PGM228 OWQ228 OMU228 OCY228 NTC228 NJG228 MZK228 MPO228 MFS228 LVW228 LMA228 LCE228 KSI228 KIM228 JYQ228 JOU228 JEY228 IVC228 ILG228 IBK228 HRO228 HHS228 GXW228 GOA228 GEE228 FUI228 FKM228 FAQ228 EQU228 EGY228 DXC228 DNG228 DDK228 CTO228 CJS228 BZW228 BQA228 BGE228 AWI228 AMM228 ACQ228 SU228 IY228 WVK232:WVK247">
      <formula1>KIBB</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66"/>
  <sheetViews>
    <sheetView topLeftCell="A25" workbookViewId="0">
      <selection activeCell="I37" sqref="I37"/>
    </sheetView>
  </sheetViews>
  <sheetFormatPr defaultRowHeight="12.75" x14ac:dyDescent="0.2"/>
  <cols>
    <col min="1" max="1" width="7" style="707" customWidth="1"/>
    <col min="2" max="2" width="7.28515625" style="707" customWidth="1"/>
    <col min="3" max="3" width="14.7109375" style="707" customWidth="1"/>
    <col min="4" max="4" width="37.5703125" style="707" customWidth="1"/>
    <col min="5" max="5" width="11.85546875" style="707" customWidth="1"/>
    <col min="6" max="6" width="19.7109375" style="707" customWidth="1"/>
    <col min="7" max="7" width="8.140625" style="707" customWidth="1"/>
    <col min="8" max="8" width="16.85546875" style="707" bestFit="1" customWidth="1"/>
    <col min="9" max="9" width="16.5703125" style="741" bestFit="1" customWidth="1"/>
    <col min="10" max="10" width="11" style="707" bestFit="1" customWidth="1"/>
    <col min="11" max="11" width="14" style="707" bestFit="1" customWidth="1"/>
    <col min="12" max="12" width="16.5703125" style="707" bestFit="1" customWidth="1"/>
    <col min="13" max="13" width="9.140625" style="707"/>
    <col min="14" max="14" width="14" style="707" bestFit="1" customWidth="1"/>
    <col min="15" max="256" width="9.140625" style="707"/>
    <col min="257" max="257" width="7" style="707" customWidth="1"/>
    <col min="258" max="258" width="10.7109375" style="707" customWidth="1"/>
    <col min="259" max="259" width="16.5703125" style="707" customWidth="1"/>
    <col min="260" max="260" width="42.7109375" style="707" customWidth="1"/>
    <col min="261" max="261" width="11.85546875" style="707" customWidth="1"/>
    <col min="262" max="262" width="18" style="707" customWidth="1"/>
    <col min="263" max="263" width="16.28515625" style="707" customWidth="1"/>
    <col min="264" max="264" width="9.140625" style="707"/>
    <col min="265" max="265" width="12.85546875" style="707" bestFit="1" customWidth="1"/>
    <col min="266" max="266" width="11" style="707" bestFit="1" customWidth="1"/>
    <col min="267" max="512" width="9.140625" style="707"/>
    <col min="513" max="513" width="7" style="707" customWidth="1"/>
    <col min="514" max="514" width="10.7109375" style="707" customWidth="1"/>
    <col min="515" max="515" width="16.5703125" style="707" customWidth="1"/>
    <col min="516" max="516" width="42.7109375" style="707" customWidth="1"/>
    <col min="517" max="517" width="11.85546875" style="707" customWidth="1"/>
    <col min="518" max="518" width="18" style="707" customWidth="1"/>
    <col min="519" max="519" width="16.28515625" style="707" customWidth="1"/>
    <col min="520" max="520" width="9.140625" style="707"/>
    <col min="521" max="521" width="12.85546875" style="707" bestFit="1" customWidth="1"/>
    <col min="522" max="522" width="11" style="707" bestFit="1" customWidth="1"/>
    <col min="523" max="768" width="9.140625" style="707"/>
    <col min="769" max="769" width="7" style="707" customWidth="1"/>
    <col min="770" max="770" width="10.7109375" style="707" customWidth="1"/>
    <col min="771" max="771" width="16.5703125" style="707" customWidth="1"/>
    <col min="772" max="772" width="42.7109375" style="707" customWidth="1"/>
    <col min="773" max="773" width="11.85546875" style="707" customWidth="1"/>
    <col min="774" max="774" width="18" style="707" customWidth="1"/>
    <col min="775" max="775" width="16.28515625" style="707" customWidth="1"/>
    <col min="776" max="776" width="9.140625" style="707"/>
    <col min="777" max="777" width="12.85546875" style="707" bestFit="1" customWidth="1"/>
    <col min="778" max="778" width="11" style="707" bestFit="1" customWidth="1"/>
    <col min="779" max="1024" width="9.140625" style="707"/>
    <col min="1025" max="1025" width="7" style="707" customWidth="1"/>
    <col min="1026" max="1026" width="10.7109375" style="707" customWidth="1"/>
    <col min="1027" max="1027" width="16.5703125" style="707" customWidth="1"/>
    <col min="1028" max="1028" width="42.7109375" style="707" customWidth="1"/>
    <col min="1029" max="1029" width="11.85546875" style="707" customWidth="1"/>
    <col min="1030" max="1030" width="18" style="707" customWidth="1"/>
    <col min="1031" max="1031" width="16.28515625" style="707" customWidth="1"/>
    <col min="1032" max="1032" width="9.140625" style="707"/>
    <col min="1033" max="1033" width="12.85546875" style="707" bestFit="1" customWidth="1"/>
    <col min="1034" max="1034" width="11" style="707" bestFit="1" customWidth="1"/>
    <col min="1035" max="1280" width="9.140625" style="707"/>
    <col min="1281" max="1281" width="7" style="707" customWidth="1"/>
    <col min="1282" max="1282" width="10.7109375" style="707" customWidth="1"/>
    <col min="1283" max="1283" width="16.5703125" style="707" customWidth="1"/>
    <col min="1284" max="1284" width="42.7109375" style="707" customWidth="1"/>
    <col min="1285" max="1285" width="11.85546875" style="707" customWidth="1"/>
    <col min="1286" max="1286" width="18" style="707" customWidth="1"/>
    <col min="1287" max="1287" width="16.28515625" style="707" customWidth="1"/>
    <col min="1288" max="1288" width="9.140625" style="707"/>
    <col min="1289" max="1289" width="12.85546875" style="707" bestFit="1" customWidth="1"/>
    <col min="1290" max="1290" width="11" style="707" bestFit="1" customWidth="1"/>
    <col min="1291" max="1536" width="9.140625" style="707"/>
    <col min="1537" max="1537" width="7" style="707" customWidth="1"/>
    <col min="1538" max="1538" width="10.7109375" style="707" customWidth="1"/>
    <col min="1539" max="1539" width="16.5703125" style="707" customWidth="1"/>
    <col min="1540" max="1540" width="42.7109375" style="707" customWidth="1"/>
    <col min="1541" max="1541" width="11.85546875" style="707" customWidth="1"/>
    <col min="1542" max="1542" width="18" style="707" customWidth="1"/>
    <col min="1543" max="1543" width="16.28515625" style="707" customWidth="1"/>
    <col min="1544" max="1544" width="9.140625" style="707"/>
    <col min="1545" max="1545" width="12.85546875" style="707" bestFit="1" customWidth="1"/>
    <col min="1546" max="1546" width="11" style="707" bestFit="1" customWidth="1"/>
    <col min="1547" max="1792" width="9.140625" style="707"/>
    <col min="1793" max="1793" width="7" style="707" customWidth="1"/>
    <col min="1794" max="1794" width="10.7109375" style="707" customWidth="1"/>
    <col min="1795" max="1795" width="16.5703125" style="707" customWidth="1"/>
    <col min="1796" max="1796" width="42.7109375" style="707" customWidth="1"/>
    <col min="1797" max="1797" width="11.85546875" style="707" customWidth="1"/>
    <col min="1798" max="1798" width="18" style="707" customWidth="1"/>
    <col min="1799" max="1799" width="16.28515625" style="707" customWidth="1"/>
    <col min="1800" max="1800" width="9.140625" style="707"/>
    <col min="1801" max="1801" width="12.85546875" style="707" bestFit="1" customWidth="1"/>
    <col min="1802" max="1802" width="11" style="707" bestFit="1" customWidth="1"/>
    <col min="1803" max="2048" width="9.140625" style="707"/>
    <col min="2049" max="2049" width="7" style="707" customWidth="1"/>
    <col min="2050" max="2050" width="10.7109375" style="707" customWidth="1"/>
    <col min="2051" max="2051" width="16.5703125" style="707" customWidth="1"/>
    <col min="2052" max="2052" width="42.7109375" style="707" customWidth="1"/>
    <col min="2053" max="2053" width="11.85546875" style="707" customWidth="1"/>
    <col min="2054" max="2054" width="18" style="707" customWidth="1"/>
    <col min="2055" max="2055" width="16.28515625" style="707" customWidth="1"/>
    <col min="2056" max="2056" width="9.140625" style="707"/>
    <col min="2057" max="2057" width="12.85546875" style="707" bestFit="1" customWidth="1"/>
    <col min="2058" max="2058" width="11" style="707" bestFit="1" customWidth="1"/>
    <col min="2059" max="2304" width="9.140625" style="707"/>
    <col min="2305" max="2305" width="7" style="707" customWidth="1"/>
    <col min="2306" max="2306" width="10.7109375" style="707" customWidth="1"/>
    <col min="2307" max="2307" width="16.5703125" style="707" customWidth="1"/>
    <col min="2308" max="2308" width="42.7109375" style="707" customWidth="1"/>
    <col min="2309" max="2309" width="11.85546875" style="707" customWidth="1"/>
    <col min="2310" max="2310" width="18" style="707" customWidth="1"/>
    <col min="2311" max="2311" width="16.28515625" style="707" customWidth="1"/>
    <col min="2312" max="2312" width="9.140625" style="707"/>
    <col min="2313" max="2313" width="12.85546875" style="707" bestFit="1" customWidth="1"/>
    <col min="2314" max="2314" width="11" style="707" bestFit="1" customWidth="1"/>
    <col min="2315" max="2560" width="9.140625" style="707"/>
    <col min="2561" max="2561" width="7" style="707" customWidth="1"/>
    <col min="2562" max="2562" width="10.7109375" style="707" customWidth="1"/>
    <col min="2563" max="2563" width="16.5703125" style="707" customWidth="1"/>
    <col min="2564" max="2564" width="42.7109375" style="707" customWidth="1"/>
    <col min="2565" max="2565" width="11.85546875" style="707" customWidth="1"/>
    <col min="2566" max="2566" width="18" style="707" customWidth="1"/>
    <col min="2567" max="2567" width="16.28515625" style="707" customWidth="1"/>
    <col min="2568" max="2568" width="9.140625" style="707"/>
    <col min="2569" max="2569" width="12.85546875" style="707" bestFit="1" customWidth="1"/>
    <col min="2570" max="2570" width="11" style="707" bestFit="1" customWidth="1"/>
    <col min="2571" max="2816" width="9.140625" style="707"/>
    <col min="2817" max="2817" width="7" style="707" customWidth="1"/>
    <col min="2818" max="2818" width="10.7109375" style="707" customWidth="1"/>
    <col min="2819" max="2819" width="16.5703125" style="707" customWidth="1"/>
    <col min="2820" max="2820" width="42.7109375" style="707" customWidth="1"/>
    <col min="2821" max="2821" width="11.85546875" style="707" customWidth="1"/>
    <col min="2822" max="2822" width="18" style="707" customWidth="1"/>
    <col min="2823" max="2823" width="16.28515625" style="707" customWidth="1"/>
    <col min="2824" max="2824" width="9.140625" style="707"/>
    <col min="2825" max="2825" width="12.85546875" style="707" bestFit="1" customWidth="1"/>
    <col min="2826" max="2826" width="11" style="707" bestFit="1" customWidth="1"/>
    <col min="2827" max="3072" width="9.140625" style="707"/>
    <col min="3073" max="3073" width="7" style="707" customWidth="1"/>
    <col min="3074" max="3074" width="10.7109375" style="707" customWidth="1"/>
    <col min="3075" max="3075" width="16.5703125" style="707" customWidth="1"/>
    <col min="3076" max="3076" width="42.7109375" style="707" customWidth="1"/>
    <col min="3077" max="3077" width="11.85546875" style="707" customWidth="1"/>
    <col min="3078" max="3078" width="18" style="707" customWidth="1"/>
    <col min="3079" max="3079" width="16.28515625" style="707" customWidth="1"/>
    <col min="3080" max="3080" width="9.140625" style="707"/>
    <col min="3081" max="3081" width="12.85546875" style="707" bestFit="1" customWidth="1"/>
    <col min="3082" max="3082" width="11" style="707" bestFit="1" customWidth="1"/>
    <col min="3083" max="3328" width="9.140625" style="707"/>
    <col min="3329" max="3329" width="7" style="707" customWidth="1"/>
    <col min="3330" max="3330" width="10.7109375" style="707" customWidth="1"/>
    <col min="3331" max="3331" width="16.5703125" style="707" customWidth="1"/>
    <col min="3332" max="3332" width="42.7109375" style="707" customWidth="1"/>
    <col min="3333" max="3333" width="11.85546875" style="707" customWidth="1"/>
    <col min="3334" max="3334" width="18" style="707" customWidth="1"/>
    <col min="3335" max="3335" width="16.28515625" style="707" customWidth="1"/>
    <col min="3336" max="3336" width="9.140625" style="707"/>
    <col min="3337" max="3337" width="12.85546875" style="707" bestFit="1" customWidth="1"/>
    <col min="3338" max="3338" width="11" style="707" bestFit="1" customWidth="1"/>
    <col min="3339" max="3584" width="9.140625" style="707"/>
    <col min="3585" max="3585" width="7" style="707" customWidth="1"/>
    <col min="3586" max="3586" width="10.7109375" style="707" customWidth="1"/>
    <col min="3587" max="3587" width="16.5703125" style="707" customWidth="1"/>
    <col min="3588" max="3588" width="42.7109375" style="707" customWidth="1"/>
    <col min="3589" max="3589" width="11.85546875" style="707" customWidth="1"/>
    <col min="3590" max="3590" width="18" style="707" customWidth="1"/>
    <col min="3591" max="3591" width="16.28515625" style="707" customWidth="1"/>
    <col min="3592" max="3592" width="9.140625" style="707"/>
    <col min="3593" max="3593" width="12.85546875" style="707" bestFit="1" customWidth="1"/>
    <col min="3594" max="3594" width="11" style="707" bestFit="1" customWidth="1"/>
    <col min="3595" max="3840" width="9.140625" style="707"/>
    <col min="3841" max="3841" width="7" style="707" customWidth="1"/>
    <col min="3842" max="3842" width="10.7109375" style="707" customWidth="1"/>
    <col min="3843" max="3843" width="16.5703125" style="707" customWidth="1"/>
    <col min="3844" max="3844" width="42.7109375" style="707" customWidth="1"/>
    <col min="3845" max="3845" width="11.85546875" style="707" customWidth="1"/>
    <col min="3846" max="3846" width="18" style="707" customWidth="1"/>
    <col min="3847" max="3847" width="16.28515625" style="707" customWidth="1"/>
    <col min="3848" max="3848" width="9.140625" style="707"/>
    <col min="3849" max="3849" width="12.85546875" style="707" bestFit="1" customWidth="1"/>
    <col min="3850" max="3850" width="11" style="707" bestFit="1" customWidth="1"/>
    <col min="3851" max="4096" width="9.140625" style="707"/>
    <col min="4097" max="4097" width="7" style="707" customWidth="1"/>
    <col min="4098" max="4098" width="10.7109375" style="707" customWidth="1"/>
    <col min="4099" max="4099" width="16.5703125" style="707" customWidth="1"/>
    <col min="4100" max="4100" width="42.7109375" style="707" customWidth="1"/>
    <col min="4101" max="4101" width="11.85546875" style="707" customWidth="1"/>
    <col min="4102" max="4102" width="18" style="707" customWidth="1"/>
    <col min="4103" max="4103" width="16.28515625" style="707" customWidth="1"/>
    <col min="4104" max="4104" width="9.140625" style="707"/>
    <col min="4105" max="4105" width="12.85546875" style="707" bestFit="1" customWidth="1"/>
    <col min="4106" max="4106" width="11" style="707" bestFit="1" customWidth="1"/>
    <col min="4107" max="4352" width="9.140625" style="707"/>
    <col min="4353" max="4353" width="7" style="707" customWidth="1"/>
    <col min="4354" max="4354" width="10.7109375" style="707" customWidth="1"/>
    <col min="4355" max="4355" width="16.5703125" style="707" customWidth="1"/>
    <col min="4356" max="4356" width="42.7109375" style="707" customWidth="1"/>
    <col min="4357" max="4357" width="11.85546875" style="707" customWidth="1"/>
    <col min="4358" max="4358" width="18" style="707" customWidth="1"/>
    <col min="4359" max="4359" width="16.28515625" style="707" customWidth="1"/>
    <col min="4360" max="4360" width="9.140625" style="707"/>
    <col min="4361" max="4361" width="12.85546875" style="707" bestFit="1" customWidth="1"/>
    <col min="4362" max="4362" width="11" style="707" bestFit="1" customWidth="1"/>
    <col min="4363" max="4608" width="9.140625" style="707"/>
    <col min="4609" max="4609" width="7" style="707" customWidth="1"/>
    <col min="4610" max="4610" width="10.7109375" style="707" customWidth="1"/>
    <col min="4611" max="4611" width="16.5703125" style="707" customWidth="1"/>
    <col min="4612" max="4612" width="42.7109375" style="707" customWidth="1"/>
    <col min="4613" max="4613" width="11.85546875" style="707" customWidth="1"/>
    <col min="4614" max="4614" width="18" style="707" customWidth="1"/>
    <col min="4615" max="4615" width="16.28515625" style="707" customWidth="1"/>
    <col min="4616" max="4616" width="9.140625" style="707"/>
    <col min="4617" max="4617" width="12.85546875" style="707" bestFit="1" customWidth="1"/>
    <col min="4618" max="4618" width="11" style="707" bestFit="1" customWidth="1"/>
    <col min="4619" max="4864" width="9.140625" style="707"/>
    <col min="4865" max="4865" width="7" style="707" customWidth="1"/>
    <col min="4866" max="4866" width="10.7109375" style="707" customWidth="1"/>
    <col min="4867" max="4867" width="16.5703125" style="707" customWidth="1"/>
    <col min="4868" max="4868" width="42.7109375" style="707" customWidth="1"/>
    <col min="4869" max="4869" width="11.85546875" style="707" customWidth="1"/>
    <col min="4870" max="4870" width="18" style="707" customWidth="1"/>
    <col min="4871" max="4871" width="16.28515625" style="707" customWidth="1"/>
    <col min="4872" max="4872" width="9.140625" style="707"/>
    <col min="4873" max="4873" width="12.85546875" style="707" bestFit="1" customWidth="1"/>
    <col min="4874" max="4874" width="11" style="707" bestFit="1" customWidth="1"/>
    <col min="4875" max="5120" width="9.140625" style="707"/>
    <col min="5121" max="5121" width="7" style="707" customWidth="1"/>
    <col min="5122" max="5122" width="10.7109375" style="707" customWidth="1"/>
    <col min="5123" max="5123" width="16.5703125" style="707" customWidth="1"/>
    <col min="5124" max="5124" width="42.7109375" style="707" customWidth="1"/>
    <col min="5125" max="5125" width="11.85546875" style="707" customWidth="1"/>
    <col min="5126" max="5126" width="18" style="707" customWidth="1"/>
    <col min="5127" max="5127" width="16.28515625" style="707" customWidth="1"/>
    <col min="5128" max="5128" width="9.140625" style="707"/>
    <col min="5129" max="5129" width="12.85546875" style="707" bestFit="1" customWidth="1"/>
    <col min="5130" max="5130" width="11" style="707" bestFit="1" customWidth="1"/>
    <col min="5131" max="5376" width="9.140625" style="707"/>
    <col min="5377" max="5377" width="7" style="707" customWidth="1"/>
    <col min="5378" max="5378" width="10.7109375" style="707" customWidth="1"/>
    <col min="5379" max="5379" width="16.5703125" style="707" customWidth="1"/>
    <col min="5380" max="5380" width="42.7109375" style="707" customWidth="1"/>
    <col min="5381" max="5381" width="11.85546875" style="707" customWidth="1"/>
    <col min="5382" max="5382" width="18" style="707" customWidth="1"/>
    <col min="5383" max="5383" width="16.28515625" style="707" customWidth="1"/>
    <col min="5384" max="5384" width="9.140625" style="707"/>
    <col min="5385" max="5385" width="12.85546875" style="707" bestFit="1" customWidth="1"/>
    <col min="5386" max="5386" width="11" style="707" bestFit="1" customWidth="1"/>
    <col min="5387" max="5632" width="9.140625" style="707"/>
    <col min="5633" max="5633" width="7" style="707" customWidth="1"/>
    <col min="5634" max="5634" width="10.7109375" style="707" customWidth="1"/>
    <col min="5635" max="5635" width="16.5703125" style="707" customWidth="1"/>
    <col min="5636" max="5636" width="42.7109375" style="707" customWidth="1"/>
    <col min="5637" max="5637" width="11.85546875" style="707" customWidth="1"/>
    <col min="5638" max="5638" width="18" style="707" customWidth="1"/>
    <col min="5639" max="5639" width="16.28515625" style="707" customWidth="1"/>
    <col min="5640" max="5640" width="9.140625" style="707"/>
    <col min="5641" max="5641" width="12.85546875" style="707" bestFit="1" customWidth="1"/>
    <col min="5642" max="5642" width="11" style="707" bestFit="1" customWidth="1"/>
    <col min="5643" max="5888" width="9.140625" style="707"/>
    <col min="5889" max="5889" width="7" style="707" customWidth="1"/>
    <col min="5890" max="5890" width="10.7109375" style="707" customWidth="1"/>
    <col min="5891" max="5891" width="16.5703125" style="707" customWidth="1"/>
    <col min="5892" max="5892" width="42.7109375" style="707" customWidth="1"/>
    <col min="5893" max="5893" width="11.85546875" style="707" customWidth="1"/>
    <col min="5894" max="5894" width="18" style="707" customWidth="1"/>
    <col min="5895" max="5895" width="16.28515625" style="707" customWidth="1"/>
    <col min="5896" max="5896" width="9.140625" style="707"/>
    <col min="5897" max="5897" width="12.85546875" style="707" bestFit="1" customWidth="1"/>
    <col min="5898" max="5898" width="11" style="707" bestFit="1" customWidth="1"/>
    <col min="5899" max="6144" width="9.140625" style="707"/>
    <col min="6145" max="6145" width="7" style="707" customWidth="1"/>
    <col min="6146" max="6146" width="10.7109375" style="707" customWidth="1"/>
    <col min="6147" max="6147" width="16.5703125" style="707" customWidth="1"/>
    <col min="6148" max="6148" width="42.7109375" style="707" customWidth="1"/>
    <col min="6149" max="6149" width="11.85546875" style="707" customWidth="1"/>
    <col min="6150" max="6150" width="18" style="707" customWidth="1"/>
    <col min="6151" max="6151" width="16.28515625" style="707" customWidth="1"/>
    <col min="6152" max="6152" width="9.140625" style="707"/>
    <col min="6153" max="6153" width="12.85546875" style="707" bestFit="1" customWidth="1"/>
    <col min="6154" max="6154" width="11" style="707" bestFit="1" customWidth="1"/>
    <col min="6155" max="6400" width="9.140625" style="707"/>
    <col min="6401" max="6401" width="7" style="707" customWidth="1"/>
    <col min="6402" max="6402" width="10.7109375" style="707" customWidth="1"/>
    <col min="6403" max="6403" width="16.5703125" style="707" customWidth="1"/>
    <col min="6404" max="6404" width="42.7109375" style="707" customWidth="1"/>
    <col min="6405" max="6405" width="11.85546875" style="707" customWidth="1"/>
    <col min="6406" max="6406" width="18" style="707" customWidth="1"/>
    <col min="6407" max="6407" width="16.28515625" style="707" customWidth="1"/>
    <col min="6408" max="6408" width="9.140625" style="707"/>
    <col min="6409" max="6409" width="12.85546875" style="707" bestFit="1" customWidth="1"/>
    <col min="6410" max="6410" width="11" style="707" bestFit="1" customWidth="1"/>
    <col min="6411" max="6656" width="9.140625" style="707"/>
    <col min="6657" max="6657" width="7" style="707" customWidth="1"/>
    <col min="6658" max="6658" width="10.7109375" style="707" customWidth="1"/>
    <col min="6659" max="6659" width="16.5703125" style="707" customWidth="1"/>
    <col min="6660" max="6660" width="42.7109375" style="707" customWidth="1"/>
    <col min="6661" max="6661" width="11.85546875" style="707" customWidth="1"/>
    <col min="6662" max="6662" width="18" style="707" customWidth="1"/>
    <col min="6663" max="6663" width="16.28515625" style="707" customWidth="1"/>
    <col min="6664" max="6664" width="9.140625" style="707"/>
    <col min="6665" max="6665" width="12.85546875" style="707" bestFit="1" customWidth="1"/>
    <col min="6666" max="6666" width="11" style="707" bestFit="1" customWidth="1"/>
    <col min="6667" max="6912" width="9.140625" style="707"/>
    <col min="6913" max="6913" width="7" style="707" customWidth="1"/>
    <col min="6914" max="6914" width="10.7109375" style="707" customWidth="1"/>
    <col min="6915" max="6915" width="16.5703125" style="707" customWidth="1"/>
    <col min="6916" max="6916" width="42.7109375" style="707" customWidth="1"/>
    <col min="6917" max="6917" width="11.85546875" style="707" customWidth="1"/>
    <col min="6918" max="6918" width="18" style="707" customWidth="1"/>
    <col min="6919" max="6919" width="16.28515625" style="707" customWidth="1"/>
    <col min="6920" max="6920" width="9.140625" style="707"/>
    <col min="6921" max="6921" width="12.85546875" style="707" bestFit="1" customWidth="1"/>
    <col min="6922" max="6922" width="11" style="707" bestFit="1" customWidth="1"/>
    <col min="6923" max="7168" width="9.140625" style="707"/>
    <col min="7169" max="7169" width="7" style="707" customWidth="1"/>
    <col min="7170" max="7170" width="10.7109375" style="707" customWidth="1"/>
    <col min="7171" max="7171" width="16.5703125" style="707" customWidth="1"/>
    <col min="7172" max="7172" width="42.7109375" style="707" customWidth="1"/>
    <col min="7173" max="7173" width="11.85546875" style="707" customWidth="1"/>
    <col min="7174" max="7174" width="18" style="707" customWidth="1"/>
    <col min="7175" max="7175" width="16.28515625" style="707" customWidth="1"/>
    <col min="7176" max="7176" width="9.140625" style="707"/>
    <col min="7177" max="7177" width="12.85546875" style="707" bestFit="1" customWidth="1"/>
    <col min="7178" max="7178" width="11" style="707" bestFit="1" customWidth="1"/>
    <col min="7179" max="7424" width="9.140625" style="707"/>
    <col min="7425" max="7425" width="7" style="707" customWidth="1"/>
    <col min="7426" max="7426" width="10.7109375" style="707" customWidth="1"/>
    <col min="7427" max="7427" width="16.5703125" style="707" customWidth="1"/>
    <col min="7428" max="7428" width="42.7109375" style="707" customWidth="1"/>
    <col min="7429" max="7429" width="11.85546875" style="707" customWidth="1"/>
    <col min="7430" max="7430" width="18" style="707" customWidth="1"/>
    <col min="7431" max="7431" width="16.28515625" style="707" customWidth="1"/>
    <col min="7432" max="7432" width="9.140625" style="707"/>
    <col min="7433" max="7433" width="12.85546875" style="707" bestFit="1" customWidth="1"/>
    <col min="7434" max="7434" width="11" style="707" bestFit="1" customWidth="1"/>
    <col min="7435" max="7680" width="9.140625" style="707"/>
    <col min="7681" max="7681" width="7" style="707" customWidth="1"/>
    <col min="7682" max="7682" width="10.7109375" style="707" customWidth="1"/>
    <col min="7683" max="7683" width="16.5703125" style="707" customWidth="1"/>
    <col min="7684" max="7684" width="42.7109375" style="707" customWidth="1"/>
    <col min="7685" max="7685" width="11.85546875" style="707" customWidth="1"/>
    <col min="7686" max="7686" width="18" style="707" customWidth="1"/>
    <col min="7687" max="7687" width="16.28515625" style="707" customWidth="1"/>
    <col min="7688" max="7688" width="9.140625" style="707"/>
    <col min="7689" max="7689" width="12.85546875" style="707" bestFit="1" customWidth="1"/>
    <col min="7690" max="7690" width="11" style="707" bestFit="1" customWidth="1"/>
    <col min="7691" max="7936" width="9.140625" style="707"/>
    <col min="7937" max="7937" width="7" style="707" customWidth="1"/>
    <col min="7938" max="7938" width="10.7109375" style="707" customWidth="1"/>
    <col min="7939" max="7939" width="16.5703125" style="707" customWidth="1"/>
    <col min="7940" max="7940" width="42.7109375" style="707" customWidth="1"/>
    <col min="7941" max="7941" width="11.85546875" style="707" customWidth="1"/>
    <col min="7942" max="7942" width="18" style="707" customWidth="1"/>
    <col min="7943" max="7943" width="16.28515625" style="707" customWidth="1"/>
    <col min="7944" max="7944" width="9.140625" style="707"/>
    <col min="7945" max="7945" width="12.85546875" style="707" bestFit="1" customWidth="1"/>
    <col min="7946" max="7946" width="11" style="707" bestFit="1" customWidth="1"/>
    <col min="7947" max="8192" width="9.140625" style="707"/>
    <col min="8193" max="8193" width="7" style="707" customWidth="1"/>
    <col min="8194" max="8194" width="10.7109375" style="707" customWidth="1"/>
    <col min="8195" max="8195" width="16.5703125" style="707" customWidth="1"/>
    <col min="8196" max="8196" width="42.7109375" style="707" customWidth="1"/>
    <col min="8197" max="8197" width="11.85546875" style="707" customWidth="1"/>
    <col min="8198" max="8198" width="18" style="707" customWidth="1"/>
    <col min="8199" max="8199" width="16.28515625" style="707" customWidth="1"/>
    <col min="8200" max="8200" width="9.140625" style="707"/>
    <col min="8201" max="8201" width="12.85546875" style="707" bestFit="1" customWidth="1"/>
    <col min="8202" max="8202" width="11" style="707" bestFit="1" customWidth="1"/>
    <col min="8203" max="8448" width="9.140625" style="707"/>
    <col min="8449" max="8449" width="7" style="707" customWidth="1"/>
    <col min="8450" max="8450" width="10.7109375" style="707" customWidth="1"/>
    <col min="8451" max="8451" width="16.5703125" style="707" customWidth="1"/>
    <col min="8452" max="8452" width="42.7109375" style="707" customWidth="1"/>
    <col min="8453" max="8453" width="11.85546875" style="707" customWidth="1"/>
    <col min="8454" max="8454" width="18" style="707" customWidth="1"/>
    <col min="8455" max="8455" width="16.28515625" style="707" customWidth="1"/>
    <col min="8456" max="8456" width="9.140625" style="707"/>
    <col min="8457" max="8457" width="12.85546875" style="707" bestFit="1" customWidth="1"/>
    <col min="8458" max="8458" width="11" style="707" bestFit="1" customWidth="1"/>
    <col min="8459" max="8704" width="9.140625" style="707"/>
    <col min="8705" max="8705" width="7" style="707" customWidth="1"/>
    <col min="8706" max="8706" width="10.7109375" style="707" customWidth="1"/>
    <col min="8707" max="8707" width="16.5703125" style="707" customWidth="1"/>
    <col min="8708" max="8708" width="42.7109375" style="707" customWidth="1"/>
    <col min="8709" max="8709" width="11.85546875" style="707" customWidth="1"/>
    <col min="8710" max="8710" width="18" style="707" customWidth="1"/>
    <col min="8711" max="8711" width="16.28515625" style="707" customWidth="1"/>
    <col min="8712" max="8712" width="9.140625" style="707"/>
    <col min="8713" max="8713" width="12.85546875" style="707" bestFit="1" customWidth="1"/>
    <col min="8714" max="8714" width="11" style="707" bestFit="1" customWidth="1"/>
    <col min="8715" max="8960" width="9.140625" style="707"/>
    <col min="8961" max="8961" width="7" style="707" customWidth="1"/>
    <col min="8962" max="8962" width="10.7109375" style="707" customWidth="1"/>
    <col min="8963" max="8963" width="16.5703125" style="707" customWidth="1"/>
    <col min="8964" max="8964" width="42.7109375" style="707" customWidth="1"/>
    <col min="8965" max="8965" width="11.85546875" style="707" customWidth="1"/>
    <col min="8966" max="8966" width="18" style="707" customWidth="1"/>
    <col min="8967" max="8967" width="16.28515625" style="707" customWidth="1"/>
    <col min="8968" max="8968" width="9.140625" style="707"/>
    <col min="8969" max="8969" width="12.85546875" style="707" bestFit="1" customWidth="1"/>
    <col min="8970" max="8970" width="11" style="707" bestFit="1" customWidth="1"/>
    <col min="8971" max="9216" width="9.140625" style="707"/>
    <col min="9217" max="9217" width="7" style="707" customWidth="1"/>
    <col min="9218" max="9218" width="10.7109375" style="707" customWidth="1"/>
    <col min="9219" max="9219" width="16.5703125" style="707" customWidth="1"/>
    <col min="9220" max="9220" width="42.7109375" style="707" customWidth="1"/>
    <col min="9221" max="9221" width="11.85546875" style="707" customWidth="1"/>
    <col min="9222" max="9222" width="18" style="707" customWidth="1"/>
    <col min="9223" max="9223" width="16.28515625" style="707" customWidth="1"/>
    <col min="9224" max="9224" width="9.140625" style="707"/>
    <col min="9225" max="9225" width="12.85546875" style="707" bestFit="1" customWidth="1"/>
    <col min="9226" max="9226" width="11" style="707" bestFit="1" customWidth="1"/>
    <col min="9227" max="9472" width="9.140625" style="707"/>
    <col min="9473" max="9473" width="7" style="707" customWidth="1"/>
    <col min="9474" max="9474" width="10.7109375" style="707" customWidth="1"/>
    <col min="9475" max="9475" width="16.5703125" style="707" customWidth="1"/>
    <col min="9476" max="9476" width="42.7109375" style="707" customWidth="1"/>
    <col min="9477" max="9477" width="11.85546875" style="707" customWidth="1"/>
    <col min="9478" max="9478" width="18" style="707" customWidth="1"/>
    <col min="9479" max="9479" width="16.28515625" style="707" customWidth="1"/>
    <col min="9480" max="9480" width="9.140625" style="707"/>
    <col min="9481" max="9481" width="12.85546875" style="707" bestFit="1" customWidth="1"/>
    <col min="9482" max="9482" width="11" style="707" bestFit="1" customWidth="1"/>
    <col min="9483" max="9728" width="9.140625" style="707"/>
    <col min="9729" max="9729" width="7" style="707" customWidth="1"/>
    <col min="9730" max="9730" width="10.7109375" style="707" customWidth="1"/>
    <col min="9731" max="9731" width="16.5703125" style="707" customWidth="1"/>
    <col min="9732" max="9732" width="42.7109375" style="707" customWidth="1"/>
    <col min="9733" max="9733" width="11.85546875" style="707" customWidth="1"/>
    <col min="9734" max="9734" width="18" style="707" customWidth="1"/>
    <col min="9735" max="9735" width="16.28515625" style="707" customWidth="1"/>
    <col min="9736" max="9736" width="9.140625" style="707"/>
    <col min="9737" max="9737" width="12.85546875" style="707" bestFit="1" customWidth="1"/>
    <col min="9738" max="9738" width="11" style="707" bestFit="1" customWidth="1"/>
    <col min="9739" max="9984" width="9.140625" style="707"/>
    <col min="9985" max="9985" width="7" style="707" customWidth="1"/>
    <col min="9986" max="9986" width="10.7109375" style="707" customWidth="1"/>
    <col min="9987" max="9987" width="16.5703125" style="707" customWidth="1"/>
    <col min="9988" max="9988" width="42.7109375" style="707" customWidth="1"/>
    <col min="9989" max="9989" width="11.85546875" style="707" customWidth="1"/>
    <col min="9990" max="9990" width="18" style="707" customWidth="1"/>
    <col min="9991" max="9991" width="16.28515625" style="707" customWidth="1"/>
    <col min="9992" max="9992" width="9.140625" style="707"/>
    <col min="9993" max="9993" width="12.85546875" style="707" bestFit="1" customWidth="1"/>
    <col min="9994" max="9994" width="11" style="707" bestFit="1" customWidth="1"/>
    <col min="9995" max="10240" width="9.140625" style="707"/>
    <col min="10241" max="10241" width="7" style="707" customWidth="1"/>
    <col min="10242" max="10242" width="10.7109375" style="707" customWidth="1"/>
    <col min="10243" max="10243" width="16.5703125" style="707" customWidth="1"/>
    <col min="10244" max="10244" width="42.7109375" style="707" customWidth="1"/>
    <col min="10245" max="10245" width="11.85546875" style="707" customWidth="1"/>
    <col min="10246" max="10246" width="18" style="707" customWidth="1"/>
    <col min="10247" max="10247" width="16.28515625" style="707" customWidth="1"/>
    <col min="10248" max="10248" width="9.140625" style="707"/>
    <col min="10249" max="10249" width="12.85546875" style="707" bestFit="1" customWidth="1"/>
    <col min="10250" max="10250" width="11" style="707" bestFit="1" customWidth="1"/>
    <col min="10251" max="10496" width="9.140625" style="707"/>
    <col min="10497" max="10497" width="7" style="707" customWidth="1"/>
    <col min="10498" max="10498" width="10.7109375" style="707" customWidth="1"/>
    <col min="10499" max="10499" width="16.5703125" style="707" customWidth="1"/>
    <col min="10500" max="10500" width="42.7109375" style="707" customWidth="1"/>
    <col min="10501" max="10501" width="11.85546875" style="707" customWidth="1"/>
    <col min="10502" max="10502" width="18" style="707" customWidth="1"/>
    <col min="10503" max="10503" width="16.28515625" style="707" customWidth="1"/>
    <col min="10504" max="10504" width="9.140625" style="707"/>
    <col min="10505" max="10505" width="12.85546875" style="707" bestFit="1" customWidth="1"/>
    <col min="10506" max="10506" width="11" style="707" bestFit="1" customWidth="1"/>
    <col min="10507" max="10752" width="9.140625" style="707"/>
    <col min="10753" max="10753" width="7" style="707" customWidth="1"/>
    <col min="10754" max="10754" width="10.7109375" style="707" customWidth="1"/>
    <col min="10755" max="10755" width="16.5703125" style="707" customWidth="1"/>
    <col min="10756" max="10756" width="42.7109375" style="707" customWidth="1"/>
    <col min="10757" max="10757" width="11.85546875" style="707" customWidth="1"/>
    <col min="10758" max="10758" width="18" style="707" customWidth="1"/>
    <col min="10759" max="10759" width="16.28515625" style="707" customWidth="1"/>
    <col min="10760" max="10760" width="9.140625" style="707"/>
    <col min="10761" max="10761" width="12.85546875" style="707" bestFit="1" customWidth="1"/>
    <col min="10762" max="10762" width="11" style="707" bestFit="1" customWidth="1"/>
    <col min="10763" max="11008" width="9.140625" style="707"/>
    <col min="11009" max="11009" width="7" style="707" customWidth="1"/>
    <col min="11010" max="11010" width="10.7109375" style="707" customWidth="1"/>
    <col min="11011" max="11011" width="16.5703125" style="707" customWidth="1"/>
    <col min="11012" max="11012" width="42.7109375" style="707" customWidth="1"/>
    <col min="11013" max="11013" width="11.85546875" style="707" customWidth="1"/>
    <col min="11014" max="11014" width="18" style="707" customWidth="1"/>
    <col min="11015" max="11015" width="16.28515625" style="707" customWidth="1"/>
    <col min="11016" max="11016" width="9.140625" style="707"/>
    <col min="11017" max="11017" width="12.85546875" style="707" bestFit="1" customWidth="1"/>
    <col min="11018" max="11018" width="11" style="707" bestFit="1" customWidth="1"/>
    <col min="11019" max="11264" width="9.140625" style="707"/>
    <col min="11265" max="11265" width="7" style="707" customWidth="1"/>
    <col min="11266" max="11266" width="10.7109375" style="707" customWidth="1"/>
    <col min="11267" max="11267" width="16.5703125" style="707" customWidth="1"/>
    <col min="11268" max="11268" width="42.7109375" style="707" customWidth="1"/>
    <col min="11269" max="11269" width="11.85546875" style="707" customWidth="1"/>
    <col min="11270" max="11270" width="18" style="707" customWidth="1"/>
    <col min="11271" max="11271" width="16.28515625" style="707" customWidth="1"/>
    <col min="11272" max="11272" width="9.140625" style="707"/>
    <col min="11273" max="11273" width="12.85546875" style="707" bestFit="1" customWidth="1"/>
    <col min="11274" max="11274" width="11" style="707" bestFit="1" customWidth="1"/>
    <col min="11275" max="11520" width="9.140625" style="707"/>
    <col min="11521" max="11521" width="7" style="707" customWidth="1"/>
    <col min="11522" max="11522" width="10.7109375" style="707" customWidth="1"/>
    <col min="11523" max="11523" width="16.5703125" style="707" customWidth="1"/>
    <col min="11524" max="11524" width="42.7109375" style="707" customWidth="1"/>
    <col min="11525" max="11525" width="11.85546875" style="707" customWidth="1"/>
    <col min="11526" max="11526" width="18" style="707" customWidth="1"/>
    <col min="11527" max="11527" width="16.28515625" style="707" customWidth="1"/>
    <col min="11528" max="11528" width="9.140625" style="707"/>
    <col min="11529" max="11529" width="12.85546875" style="707" bestFit="1" customWidth="1"/>
    <col min="11530" max="11530" width="11" style="707" bestFit="1" customWidth="1"/>
    <col min="11531" max="11776" width="9.140625" style="707"/>
    <col min="11777" max="11777" width="7" style="707" customWidth="1"/>
    <col min="11778" max="11778" width="10.7109375" style="707" customWidth="1"/>
    <col min="11779" max="11779" width="16.5703125" style="707" customWidth="1"/>
    <col min="11780" max="11780" width="42.7109375" style="707" customWidth="1"/>
    <col min="11781" max="11781" width="11.85546875" style="707" customWidth="1"/>
    <col min="11782" max="11782" width="18" style="707" customWidth="1"/>
    <col min="11783" max="11783" width="16.28515625" style="707" customWidth="1"/>
    <col min="11784" max="11784" width="9.140625" style="707"/>
    <col min="11785" max="11785" width="12.85546875" style="707" bestFit="1" customWidth="1"/>
    <col min="11786" max="11786" width="11" style="707" bestFit="1" customWidth="1"/>
    <col min="11787" max="12032" width="9.140625" style="707"/>
    <col min="12033" max="12033" width="7" style="707" customWidth="1"/>
    <col min="12034" max="12034" width="10.7109375" style="707" customWidth="1"/>
    <col min="12035" max="12035" width="16.5703125" style="707" customWidth="1"/>
    <col min="12036" max="12036" width="42.7109375" style="707" customWidth="1"/>
    <col min="12037" max="12037" width="11.85546875" style="707" customWidth="1"/>
    <col min="12038" max="12038" width="18" style="707" customWidth="1"/>
    <col min="12039" max="12039" width="16.28515625" style="707" customWidth="1"/>
    <col min="12040" max="12040" width="9.140625" style="707"/>
    <col min="12041" max="12041" width="12.85546875" style="707" bestFit="1" customWidth="1"/>
    <col min="12042" max="12042" width="11" style="707" bestFit="1" customWidth="1"/>
    <col min="12043" max="12288" width="9.140625" style="707"/>
    <col min="12289" max="12289" width="7" style="707" customWidth="1"/>
    <col min="12290" max="12290" width="10.7109375" style="707" customWidth="1"/>
    <col min="12291" max="12291" width="16.5703125" style="707" customWidth="1"/>
    <col min="12292" max="12292" width="42.7109375" style="707" customWidth="1"/>
    <col min="12293" max="12293" width="11.85546875" style="707" customWidth="1"/>
    <col min="12294" max="12294" width="18" style="707" customWidth="1"/>
    <col min="12295" max="12295" width="16.28515625" style="707" customWidth="1"/>
    <col min="12296" max="12296" width="9.140625" style="707"/>
    <col min="12297" max="12297" width="12.85546875" style="707" bestFit="1" customWidth="1"/>
    <col min="12298" max="12298" width="11" style="707" bestFit="1" customWidth="1"/>
    <col min="12299" max="12544" width="9.140625" style="707"/>
    <col min="12545" max="12545" width="7" style="707" customWidth="1"/>
    <col min="12546" max="12546" width="10.7109375" style="707" customWidth="1"/>
    <col min="12547" max="12547" width="16.5703125" style="707" customWidth="1"/>
    <col min="12548" max="12548" width="42.7109375" style="707" customWidth="1"/>
    <col min="12549" max="12549" width="11.85546875" style="707" customWidth="1"/>
    <col min="12550" max="12550" width="18" style="707" customWidth="1"/>
    <col min="12551" max="12551" width="16.28515625" style="707" customWidth="1"/>
    <col min="12552" max="12552" width="9.140625" style="707"/>
    <col min="12553" max="12553" width="12.85546875" style="707" bestFit="1" customWidth="1"/>
    <col min="12554" max="12554" width="11" style="707" bestFit="1" customWidth="1"/>
    <col min="12555" max="12800" width="9.140625" style="707"/>
    <col min="12801" max="12801" width="7" style="707" customWidth="1"/>
    <col min="12802" max="12802" width="10.7109375" style="707" customWidth="1"/>
    <col min="12803" max="12803" width="16.5703125" style="707" customWidth="1"/>
    <col min="12804" max="12804" width="42.7109375" style="707" customWidth="1"/>
    <col min="12805" max="12805" width="11.85546875" style="707" customWidth="1"/>
    <col min="12806" max="12806" width="18" style="707" customWidth="1"/>
    <col min="12807" max="12807" width="16.28515625" style="707" customWidth="1"/>
    <col min="12808" max="12808" width="9.140625" style="707"/>
    <col min="12809" max="12809" width="12.85546875" style="707" bestFit="1" customWidth="1"/>
    <col min="12810" max="12810" width="11" style="707" bestFit="1" customWidth="1"/>
    <col min="12811" max="13056" width="9.140625" style="707"/>
    <col min="13057" max="13057" width="7" style="707" customWidth="1"/>
    <col min="13058" max="13058" width="10.7109375" style="707" customWidth="1"/>
    <col min="13059" max="13059" width="16.5703125" style="707" customWidth="1"/>
    <col min="13060" max="13060" width="42.7109375" style="707" customWidth="1"/>
    <col min="13061" max="13061" width="11.85546875" style="707" customWidth="1"/>
    <col min="13062" max="13062" width="18" style="707" customWidth="1"/>
    <col min="13063" max="13063" width="16.28515625" style="707" customWidth="1"/>
    <col min="13064" max="13064" width="9.140625" style="707"/>
    <col min="13065" max="13065" width="12.85546875" style="707" bestFit="1" customWidth="1"/>
    <col min="13066" max="13066" width="11" style="707" bestFit="1" customWidth="1"/>
    <col min="13067" max="13312" width="9.140625" style="707"/>
    <col min="13313" max="13313" width="7" style="707" customWidth="1"/>
    <col min="13314" max="13314" width="10.7109375" style="707" customWidth="1"/>
    <col min="13315" max="13315" width="16.5703125" style="707" customWidth="1"/>
    <col min="13316" max="13316" width="42.7109375" style="707" customWidth="1"/>
    <col min="13317" max="13317" width="11.85546875" style="707" customWidth="1"/>
    <col min="13318" max="13318" width="18" style="707" customWidth="1"/>
    <col min="13319" max="13319" width="16.28515625" style="707" customWidth="1"/>
    <col min="13320" max="13320" width="9.140625" style="707"/>
    <col min="13321" max="13321" width="12.85546875" style="707" bestFit="1" customWidth="1"/>
    <col min="13322" max="13322" width="11" style="707" bestFit="1" customWidth="1"/>
    <col min="13323" max="13568" width="9.140625" style="707"/>
    <col min="13569" max="13569" width="7" style="707" customWidth="1"/>
    <col min="13570" max="13570" width="10.7109375" style="707" customWidth="1"/>
    <col min="13571" max="13571" width="16.5703125" style="707" customWidth="1"/>
    <col min="13572" max="13572" width="42.7109375" style="707" customWidth="1"/>
    <col min="13573" max="13573" width="11.85546875" style="707" customWidth="1"/>
    <col min="13574" max="13574" width="18" style="707" customWidth="1"/>
    <col min="13575" max="13575" width="16.28515625" style="707" customWidth="1"/>
    <col min="13576" max="13576" width="9.140625" style="707"/>
    <col min="13577" max="13577" width="12.85546875" style="707" bestFit="1" customWidth="1"/>
    <col min="13578" max="13578" width="11" style="707" bestFit="1" customWidth="1"/>
    <col min="13579" max="13824" width="9.140625" style="707"/>
    <col min="13825" max="13825" width="7" style="707" customWidth="1"/>
    <col min="13826" max="13826" width="10.7109375" style="707" customWidth="1"/>
    <col min="13827" max="13827" width="16.5703125" style="707" customWidth="1"/>
    <col min="13828" max="13828" width="42.7109375" style="707" customWidth="1"/>
    <col min="13829" max="13829" width="11.85546875" style="707" customWidth="1"/>
    <col min="13830" max="13830" width="18" style="707" customWidth="1"/>
    <col min="13831" max="13831" width="16.28515625" style="707" customWidth="1"/>
    <col min="13832" max="13832" width="9.140625" style="707"/>
    <col min="13833" max="13833" width="12.85546875" style="707" bestFit="1" customWidth="1"/>
    <col min="13834" max="13834" width="11" style="707" bestFit="1" customWidth="1"/>
    <col min="13835" max="14080" width="9.140625" style="707"/>
    <col min="14081" max="14081" width="7" style="707" customWidth="1"/>
    <col min="14082" max="14082" width="10.7109375" style="707" customWidth="1"/>
    <col min="14083" max="14083" width="16.5703125" style="707" customWidth="1"/>
    <col min="14084" max="14084" width="42.7109375" style="707" customWidth="1"/>
    <col min="14085" max="14085" width="11.85546875" style="707" customWidth="1"/>
    <col min="14086" max="14086" width="18" style="707" customWidth="1"/>
    <col min="14087" max="14087" width="16.28515625" style="707" customWidth="1"/>
    <col min="14088" max="14088" width="9.140625" style="707"/>
    <col min="14089" max="14089" width="12.85546875" style="707" bestFit="1" customWidth="1"/>
    <col min="14090" max="14090" width="11" style="707" bestFit="1" customWidth="1"/>
    <col min="14091" max="14336" width="9.140625" style="707"/>
    <col min="14337" max="14337" width="7" style="707" customWidth="1"/>
    <col min="14338" max="14338" width="10.7109375" style="707" customWidth="1"/>
    <col min="14339" max="14339" width="16.5703125" style="707" customWidth="1"/>
    <col min="14340" max="14340" width="42.7109375" style="707" customWidth="1"/>
    <col min="14341" max="14341" width="11.85546875" style="707" customWidth="1"/>
    <col min="14342" max="14342" width="18" style="707" customWidth="1"/>
    <col min="14343" max="14343" width="16.28515625" style="707" customWidth="1"/>
    <col min="14344" max="14344" width="9.140625" style="707"/>
    <col min="14345" max="14345" width="12.85546875" style="707" bestFit="1" customWidth="1"/>
    <col min="14346" max="14346" width="11" style="707" bestFit="1" customWidth="1"/>
    <col min="14347" max="14592" width="9.140625" style="707"/>
    <col min="14593" max="14593" width="7" style="707" customWidth="1"/>
    <col min="14594" max="14594" width="10.7109375" style="707" customWidth="1"/>
    <col min="14595" max="14595" width="16.5703125" style="707" customWidth="1"/>
    <col min="14596" max="14596" width="42.7109375" style="707" customWidth="1"/>
    <col min="14597" max="14597" width="11.85546875" style="707" customWidth="1"/>
    <col min="14598" max="14598" width="18" style="707" customWidth="1"/>
    <col min="14599" max="14599" width="16.28515625" style="707" customWidth="1"/>
    <col min="14600" max="14600" width="9.140625" style="707"/>
    <col min="14601" max="14601" width="12.85546875" style="707" bestFit="1" customWidth="1"/>
    <col min="14602" max="14602" width="11" style="707" bestFit="1" customWidth="1"/>
    <col min="14603" max="14848" width="9.140625" style="707"/>
    <col min="14849" max="14849" width="7" style="707" customWidth="1"/>
    <col min="14850" max="14850" width="10.7109375" style="707" customWidth="1"/>
    <col min="14851" max="14851" width="16.5703125" style="707" customWidth="1"/>
    <col min="14852" max="14852" width="42.7109375" style="707" customWidth="1"/>
    <col min="14853" max="14853" width="11.85546875" style="707" customWidth="1"/>
    <col min="14854" max="14854" width="18" style="707" customWidth="1"/>
    <col min="14855" max="14855" width="16.28515625" style="707" customWidth="1"/>
    <col min="14856" max="14856" width="9.140625" style="707"/>
    <col min="14857" max="14857" width="12.85546875" style="707" bestFit="1" customWidth="1"/>
    <col min="14858" max="14858" width="11" style="707" bestFit="1" customWidth="1"/>
    <col min="14859" max="15104" width="9.140625" style="707"/>
    <col min="15105" max="15105" width="7" style="707" customWidth="1"/>
    <col min="15106" max="15106" width="10.7109375" style="707" customWidth="1"/>
    <col min="15107" max="15107" width="16.5703125" style="707" customWidth="1"/>
    <col min="15108" max="15108" width="42.7109375" style="707" customWidth="1"/>
    <col min="15109" max="15109" width="11.85546875" style="707" customWidth="1"/>
    <col min="15110" max="15110" width="18" style="707" customWidth="1"/>
    <col min="15111" max="15111" width="16.28515625" style="707" customWidth="1"/>
    <col min="15112" max="15112" width="9.140625" style="707"/>
    <col min="15113" max="15113" width="12.85546875" style="707" bestFit="1" customWidth="1"/>
    <col min="15114" max="15114" width="11" style="707" bestFit="1" customWidth="1"/>
    <col min="15115" max="15360" width="9.140625" style="707"/>
    <col min="15361" max="15361" width="7" style="707" customWidth="1"/>
    <col min="15362" max="15362" width="10.7109375" style="707" customWidth="1"/>
    <col min="15363" max="15363" width="16.5703125" style="707" customWidth="1"/>
    <col min="15364" max="15364" width="42.7109375" style="707" customWidth="1"/>
    <col min="15365" max="15365" width="11.85546875" style="707" customWidth="1"/>
    <col min="15366" max="15366" width="18" style="707" customWidth="1"/>
    <col min="15367" max="15367" width="16.28515625" style="707" customWidth="1"/>
    <col min="15368" max="15368" width="9.140625" style="707"/>
    <col min="15369" max="15369" width="12.85546875" style="707" bestFit="1" customWidth="1"/>
    <col min="15370" max="15370" width="11" style="707" bestFit="1" customWidth="1"/>
    <col min="15371" max="15616" width="9.140625" style="707"/>
    <col min="15617" max="15617" width="7" style="707" customWidth="1"/>
    <col min="15618" max="15618" width="10.7109375" style="707" customWidth="1"/>
    <col min="15619" max="15619" width="16.5703125" style="707" customWidth="1"/>
    <col min="15620" max="15620" width="42.7109375" style="707" customWidth="1"/>
    <col min="15621" max="15621" width="11.85546875" style="707" customWidth="1"/>
    <col min="15622" max="15622" width="18" style="707" customWidth="1"/>
    <col min="15623" max="15623" width="16.28515625" style="707" customWidth="1"/>
    <col min="15624" max="15624" width="9.140625" style="707"/>
    <col min="15625" max="15625" width="12.85546875" style="707" bestFit="1" customWidth="1"/>
    <col min="15626" max="15626" width="11" style="707" bestFit="1" customWidth="1"/>
    <col min="15627" max="15872" width="9.140625" style="707"/>
    <col min="15873" max="15873" width="7" style="707" customWidth="1"/>
    <col min="15874" max="15874" width="10.7109375" style="707" customWidth="1"/>
    <col min="15875" max="15875" width="16.5703125" style="707" customWidth="1"/>
    <col min="15876" max="15876" width="42.7109375" style="707" customWidth="1"/>
    <col min="15877" max="15877" width="11.85546875" style="707" customWidth="1"/>
    <col min="15878" max="15878" width="18" style="707" customWidth="1"/>
    <col min="15879" max="15879" width="16.28515625" style="707" customWidth="1"/>
    <col min="15880" max="15880" width="9.140625" style="707"/>
    <col min="15881" max="15881" width="12.85546875" style="707" bestFit="1" customWidth="1"/>
    <col min="15882" max="15882" width="11" style="707" bestFit="1" customWidth="1"/>
    <col min="15883" max="16128" width="9.140625" style="707"/>
    <col min="16129" max="16129" width="7" style="707" customWidth="1"/>
    <col min="16130" max="16130" width="10.7109375" style="707" customWidth="1"/>
    <col min="16131" max="16131" width="16.5703125" style="707" customWidth="1"/>
    <col min="16132" max="16132" width="42.7109375" style="707" customWidth="1"/>
    <col min="16133" max="16133" width="11.85546875" style="707" customWidth="1"/>
    <col min="16134" max="16134" width="18" style="707" customWidth="1"/>
    <col min="16135" max="16135" width="16.28515625" style="707" customWidth="1"/>
    <col min="16136" max="16136" width="9.140625" style="707"/>
    <col min="16137" max="16137" width="12.85546875" style="707" bestFit="1" customWidth="1"/>
    <col min="16138" max="16138" width="11" style="707" bestFit="1" customWidth="1"/>
    <col min="16139" max="16384" width="9.140625" style="707"/>
  </cols>
  <sheetData>
    <row r="1" spans="1:14" x14ac:dyDescent="0.2">
      <c r="A1" s="706" t="s">
        <v>659</v>
      </c>
      <c r="B1" s="706"/>
      <c r="C1" s="706" t="s">
        <v>660</v>
      </c>
      <c r="E1" s="708"/>
    </row>
    <row r="2" spans="1:14" ht="15.75" x14ac:dyDescent="0.25">
      <c r="A2" s="706" t="s">
        <v>661</v>
      </c>
      <c r="B2" s="706"/>
      <c r="C2" s="706" t="s">
        <v>662</v>
      </c>
      <c r="D2" s="1352" t="s">
        <v>663</v>
      </c>
      <c r="E2" s="1352"/>
      <c r="F2" s="1352"/>
    </row>
    <row r="3" spans="1:14" x14ac:dyDescent="0.2">
      <c r="A3" s="706" t="s">
        <v>664</v>
      </c>
      <c r="B3" s="706"/>
      <c r="C3" s="706" t="s">
        <v>665</v>
      </c>
      <c r="D3" s="1353"/>
      <c r="E3" s="1353"/>
      <c r="F3" s="1353"/>
    </row>
    <row r="4" spans="1:14" x14ac:dyDescent="0.2">
      <c r="F4" s="709" t="s">
        <v>666</v>
      </c>
    </row>
    <row r="5" spans="1:14" x14ac:dyDescent="0.2">
      <c r="F5" s="709"/>
    </row>
    <row r="6" spans="1:14" ht="42" customHeight="1" x14ac:dyDescent="0.2">
      <c r="A6" s="1193" t="s">
        <v>667</v>
      </c>
      <c r="B6" s="1193" t="s">
        <v>668</v>
      </c>
      <c r="C6" s="1193" t="s">
        <v>231</v>
      </c>
      <c r="D6" s="1193" t="s">
        <v>232</v>
      </c>
      <c r="E6" s="1193" t="s">
        <v>5</v>
      </c>
      <c r="F6" s="1193" t="s">
        <v>669</v>
      </c>
      <c r="G6" s="1193" t="s">
        <v>7</v>
      </c>
    </row>
    <row r="7" spans="1:14" ht="18" customHeight="1" x14ac:dyDescent="0.2">
      <c r="A7" s="1194">
        <v>1</v>
      </c>
      <c r="B7" s="1194">
        <v>2</v>
      </c>
      <c r="C7" s="1194">
        <v>3</v>
      </c>
      <c r="D7" s="1194">
        <v>4</v>
      </c>
      <c r="E7" s="1194">
        <v>5</v>
      </c>
      <c r="F7" s="1194">
        <v>6</v>
      </c>
      <c r="G7" s="1194">
        <v>7</v>
      </c>
    </row>
    <row r="8" spans="1:14" ht="21.75" customHeight="1" x14ac:dyDescent="0.2">
      <c r="A8" s="710"/>
      <c r="B8" s="711"/>
      <c r="C8" s="711"/>
      <c r="D8" s="711"/>
      <c r="E8" s="711"/>
      <c r="F8" s="711"/>
      <c r="G8" s="712"/>
    </row>
    <row r="9" spans="1:14" ht="21.75" customHeight="1" x14ac:dyDescent="0.2">
      <c r="A9" s="713">
        <v>1</v>
      </c>
      <c r="B9" s="714" t="s">
        <v>241</v>
      </c>
      <c r="C9" s="714" t="s">
        <v>241</v>
      </c>
      <c r="D9" s="715" t="s">
        <v>670</v>
      </c>
      <c r="E9" s="716">
        <v>0</v>
      </c>
      <c r="F9" s="716">
        <v>0</v>
      </c>
      <c r="G9" s="717"/>
    </row>
    <row r="10" spans="1:14" ht="21.75" customHeight="1" x14ac:dyDescent="0.2">
      <c r="A10" s="718"/>
      <c r="B10" s="719"/>
      <c r="C10" s="719"/>
      <c r="D10" s="720"/>
      <c r="E10" s="721"/>
      <c r="F10" s="722"/>
      <c r="G10" s="723"/>
    </row>
    <row r="11" spans="1:14" ht="21.75" customHeight="1" x14ac:dyDescent="0.25">
      <c r="A11" s="724">
        <v>2</v>
      </c>
      <c r="B11" s="725" t="s">
        <v>242</v>
      </c>
      <c r="C11" s="725"/>
      <c r="D11" s="726" t="s">
        <v>671</v>
      </c>
      <c r="E11" s="727">
        <f>SUM(E12:E20)</f>
        <v>803</v>
      </c>
      <c r="F11" s="1172">
        <f>SUM(F12:F20)</f>
        <v>1617942886</v>
      </c>
      <c r="G11" s="728"/>
      <c r="K11" s="234"/>
      <c r="L11" s="741"/>
      <c r="M11" s="1184"/>
      <c r="N11" s="1184"/>
    </row>
    <row r="12" spans="1:14" ht="21.75" customHeight="1" x14ac:dyDescent="0.25">
      <c r="A12" s="729"/>
      <c r="B12" s="730"/>
      <c r="C12" s="731" t="s">
        <v>242</v>
      </c>
      <c r="D12" s="732" t="s">
        <v>243</v>
      </c>
      <c r="E12" s="733"/>
      <c r="F12" s="1173">
        <v>0</v>
      </c>
      <c r="G12" s="734"/>
      <c r="K12" s="234"/>
      <c r="L12" s="741"/>
      <c r="M12" s="1184"/>
      <c r="N12" s="1184"/>
    </row>
    <row r="13" spans="1:14" ht="21.75" customHeight="1" x14ac:dyDescent="0.25">
      <c r="A13" s="729"/>
      <c r="B13" s="730"/>
      <c r="C13" s="731" t="s">
        <v>244</v>
      </c>
      <c r="D13" s="735" t="s">
        <v>672</v>
      </c>
      <c r="E13" s="733">
        <f>'BI PKM DEMAK 2'!Q24</f>
        <v>7</v>
      </c>
      <c r="F13" s="1173">
        <f>'BI PKM DEMAK 2'!R24</f>
        <v>396342462</v>
      </c>
      <c r="G13" s="734"/>
      <c r="K13" s="234"/>
      <c r="L13" s="741"/>
      <c r="M13" s="1184"/>
      <c r="N13" s="1184"/>
    </row>
    <row r="14" spans="1:14" ht="21.75" customHeight="1" x14ac:dyDescent="0.25">
      <c r="A14" s="729"/>
      <c r="B14" s="730"/>
      <c r="C14" s="731" t="s">
        <v>246</v>
      </c>
      <c r="D14" s="735" t="s">
        <v>247</v>
      </c>
      <c r="E14" s="733">
        <v>0</v>
      </c>
      <c r="F14" s="1173">
        <f>'Rekap Mut.BMD Lamp. 36'!F14</f>
        <v>0</v>
      </c>
      <c r="G14" s="734"/>
      <c r="K14" s="234"/>
      <c r="L14" s="741"/>
      <c r="M14" s="1184"/>
      <c r="N14" s="1184"/>
    </row>
    <row r="15" spans="1:14" ht="21.75" customHeight="1" x14ac:dyDescent="0.25">
      <c r="A15" s="729"/>
      <c r="B15" s="730"/>
      <c r="C15" s="731" t="s">
        <v>248</v>
      </c>
      <c r="D15" s="735" t="s">
        <v>673</v>
      </c>
      <c r="E15" s="733">
        <v>0</v>
      </c>
      <c r="F15" s="1173">
        <f>'Rekap Mut.BMD Lamp. 36'!F15</f>
        <v>0</v>
      </c>
      <c r="G15" s="734"/>
      <c r="K15" s="234"/>
      <c r="L15" s="741"/>
      <c r="M15" s="1184"/>
      <c r="N15" s="1184"/>
    </row>
    <row r="16" spans="1:14" ht="21.75" customHeight="1" x14ac:dyDescent="0.25">
      <c r="A16" s="729"/>
      <c r="B16" s="730"/>
      <c r="C16" s="731" t="s">
        <v>250</v>
      </c>
      <c r="D16" s="1196" t="s">
        <v>674</v>
      </c>
      <c r="E16" s="736">
        <f>'BI PKM DEMAK 2'!Q34</f>
        <v>517</v>
      </c>
      <c r="F16" s="1174">
        <f>'BI PKM DEMAK 2'!R34</f>
        <v>483056045</v>
      </c>
      <c r="G16" s="737"/>
      <c r="K16" s="234"/>
      <c r="L16" s="741"/>
      <c r="M16" s="1184"/>
      <c r="N16" s="1184"/>
    </row>
    <row r="17" spans="1:14" ht="21.75" customHeight="1" x14ac:dyDescent="0.25">
      <c r="A17" s="729"/>
      <c r="B17" s="730"/>
      <c r="C17" s="731" t="s">
        <v>252</v>
      </c>
      <c r="D17" s="735" t="s">
        <v>675</v>
      </c>
      <c r="E17" s="733">
        <f>'BI PKM DEMAK 2'!Q244</f>
        <v>3</v>
      </c>
      <c r="F17" s="1173">
        <f>'BI PKM DEMAK 2'!R244</f>
        <v>5600000</v>
      </c>
      <c r="G17" s="734"/>
      <c r="K17" s="234"/>
      <c r="L17" s="741"/>
      <c r="M17" s="1184"/>
      <c r="N17" s="1184"/>
    </row>
    <row r="18" spans="1:14" ht="21.75" customHeight="1" x14ac:dyDescent="0.25">
      <c r="A18" s="729"/>
      <c r="B18" s="730"/>
      <c r="C18" s="731" t="s">
        <v>254</v>
      </c>
      <c r="D18" s="735" t="s">
        <v>255</v>
      </c>
      <c r="E18" s="738">
        <f>'BI PKM DEMAK 2'!Q250</f>
        <v>252</v>
      </c>
      <c r="F18" s="1175">
        <f>'BI PKM DEMAK 2'!R250</f>
        <v>545009379</v>
      </c>
      <c r="G18" s="734"/>
      <c r="K18" s="234"/>
      <c r="L18" s="741"/>
      <c r="M18" s="1184"/>
      <c r="N18" s="1184"/>
    </row>
    <row r="19" spans="1:14" ht="21.75" customHeight="1" x14ac:dyDescent="0.25">
      <c r="A19" s="729"/>
      <c r="B19" s="730"/>
      <c r="C19" s="731" t="s">
        <v>256</v>
      </c>
      <c r="D19" s="735" t="s">
        <v>257</v>
      </c>
      <c r="E19" s="733">
        <f>'BI PKM DEMAK 2'!Q412</f>
        <v>24</v>
      </c>
      <c r="F19" s="1173">
        <f>'BI PKM DEMAK 2'!R412</f>
        <v>187935000</v>
      </c>
      <c r="G19" s="740"/>
      <c r="K19" s="234"/>
      <c r="L19" s="741"/>
      <c r="M19" s="1184"/>
      <c r="N19" s="1184"/>
    </row>
    <row r="20" spans="1:14" ht="21.75" customHeight="1" x14ac:dyDescent="0.25">
      <c r="A20" s="729"/>
      <c r="B20" s="730"/>
      <c r="C20" s="731">
        <v>10</v>
      </c>
      <c r="D20" s="735" t="s">
        <v>676</v>
      </c>
      <c r="E20" s="733">
        <v>0</v>
      </c>
      <c r="F20" s="1173">
        <v>0</v>
      </c>
      <c r="G20" s="734"/>
      <c r="K20" s="234"/>
      <c r="L20" s="741"/>
      <c r="M20" s="1184"/>
      <c r="N20" s="1184"/>
    </row>
    <row r="21" spans="1:14" ht="21.75" customHeight="1" x14ac:dyDescent="0.25">
      <c r="A21" s="724">
        <v>3</v>
      </c>
      <c r="B21" s="725" t="s">
        <v>244</v>
      </c>
      <c r="C21" s="725"/>
      <c r="D21" s="726" t="s">
        <v>677</v>
      </c>
      <c r="E21" s="742">
        <f>SUM(E22:E23)</f>
        <v>7</v>
      </c>
      <c r="F21" s="1176">
        <f>SUM(F22:F23)</f>
        <v>1953061949.9106369</v>
      </c>
      <c r="G21" s="743"/>
      <c r="K21" s="234"/>
      <c r="L21" s="741"/>
      <c r="M21" s="1184"/>
      <c r="N21" s="1184"/>
    </row>
    <row r="22" spans="1:14" ht="21.75" customHeight="1" x14ac:dyDescent="0.25">
      <c r="A22" s="729"/>
      <c r="B22" s="730"/>
      <c r="C22" s="731">
        <v>11</v>
      </c>
      <c r="D22" s="735" t="s">
        <v>260</v>
      </c>
      <c r="E22" s="744">
        <f>'BI PKM DEMAK 2'!Q436</f>
        <v>7</v>
      </c>
      <c r="F22" s="1177">
        <f>'BI PKM DEMAK 2'!R436</f>
        <v>1953061949.9106369</v>
      </c>
      <c r="G22" s="734"/>
      <c r="K22" s="234"/>
      <c r="L22" s="741"/>
      <c r="M22" s="1184"/>
      <c r="N22" s="1184"/>
    </row>
    <row r="23" spans="1:14" ht="21.75" customHeight="1" x14ac:dyDescent="0.25">
      <c r="A23" s="729"/>
      <c r="B23" s="730"/>
      <c r="C23" s="731">
        <v>12</v>
      </c>
      <c r="D23" s="735" t="s">
        <v>678</v>
      </c>
      <c r="E23" s="733">
        <v>0</v>
      </c>
      <c r="F23" s="1173">
        <v>0</v>
      </c>
      <c r="G23" s="734"/>
      <c r="K23" s="234"/>
      <c r="L23" s="741"/>
      <c r="M23" s="1184"/>
      <c r="N23" s="1184"/>
    </row>
    <row r="24" spans="1:14" ht="21.75" customHeight="1" x14ac:dyDescent="0.25">
      <c r="A24" s="724">
        <v>4</v>
      </c>
      <c r="B24" s="725" t="s">
        <v>246</v>
      </c>
      <c r="C24" s="725"/>
      <c r="D24" s="726" t="s">
        <v>262</v>
      </c>
      <c r="E24" s="745">
        <f>SUM(E25:E28)</f>
        <v>5</v>
      </c>
      <c r="F24" s="1178">
        <f>SUM(F25:F28)</f>
        <v>8067500</v>
      </c>
      <c r="G24" s="743"/>
      <c r="K24" s="234"/>
      <c r="L24" s="741"/>
      <c r="M24" s="1184"/>
      <c r="N24" s="1184"/>
    </row>
    <row r="25" spans="1:14" ht="21.75" customHeight="1" x14ac:dyDescent="0.25">
      <c r="A25" s="746"/>
      <c r="B25" s="730"/>
      <c r="C25" s="731">
        <v>13</v>
      </c>
      <c r="D25" s="735" t="s">
        <v>679</v>
      </c>
      <c r="E25" s="747">
        <v>0</v>
      </c>
      <c r="F25" s="1179">
        <v>0</v>
      </c>
      <c r="G25" s="734"/>
      <c r="K25" s="234"/>
      <c r="L25" s="741"/>
      <c r="M25" s="1184"/>
      <c r="N25" s="1184"/>
    </row>
    <row r="26" spans="1:14" ht="21.75" customHeight="1" x14ac:dyDescent="0.25">
      <c r="A26" s="746"/>
      <c r="B26" s="730"/>
      <c r="C26" s="731">
        <v>14</v>
      </c>
      <c r="D26" s="735" t="s">
        <v>680</v>
      </c>
      <c r="E26" s="747">
        <v>0</v>
      </c>
      <c r="F26" s="1179">
        <v>0</v>
      </c>
      <c r="G26" s="734"/>
      <c r="K26" s="234"/>
      <c r="L26" s="741"/>
      <c r="M26" s="1184"/>
      <c r="N26" s="1184"/>
    </row>
    <row r="27" spans="1:14" ht="21.75" customHeight="1" x14ac:dyDescent="0.25">
      <c r="A27" s="746"/>
      <c r="B27" s="730"/>
      <c r="C27" s="731">
        <v>15</v>
      </c>
      <c r="D27" s="735" t="s">
        <v>265</v>
      </c>
      <c r="E27" s="747">
        <f>'BI PKM DEMAK 2'!Q449</f>
        <v>5</v>
      </c>
      <c r="F27" s="1179">
        <f>'BI PKM DEMAK 2'!R449</f>
        <v>8067500</v>
      </c>
      <c r="G27" s="734"/>
      <c r="K27" s="234"/>
      <c r="L27" s="741"/>
      <c r="M27" s="1184"/>
      <c r="N27" s="1184"/>
    </row>
    <row r="28" spans="1:14" ht="21.75" customHeight="1" x14ac:dyDescent="0.25">
      <c r="A28" s="746"/>
      <c r="B28" s="730"/>
      <c r="C28" s="731">
        <v>16</v>
      </c>
      <c r="D28" s="735" t="s">
        <v>266</v>
      </c>
      <c r="E28" s="747">
        <v>0</v>
      </c>
      <c r="F28" s="1179">
        <v>0</v>
      </c>
      <c r="G28" s="734"/>
      <c r="K28" s="234"/>
      <c r="L28" s="741"/>
      <c r="M28" s="1184"/>
      <c r="N28" s="1184"/>
    </row>
    <row r="29" spans="1:14" ht="21.75" customHeight="1" x14ac:dyDescent="0.25">
      <c r="A29" s="724">
        <v>5</v>
      </c>
      <c r="B29" s="725" t="s">
        <v>248</v>
      </c>
      <c r="C29" s="725"/>
      <c r="D29" s="726" t="s">
        <v>681</v>
      </c>
      <c r="E29" s="742">
        <f>SUM(E30:E32)</f>
        <v>0</v>
      </c>
      <c r="F29" s="1176">
        <f>SUM(F30:F32)</f>
        <v>0</v>
      </c>
      <c r="G29" s="743"/>
      <c r="K29" s="234"/>
      <c r="L29" s="741"/>
      <c r="M29" s="1184"/>
      <c r="N29" s="1184"/>
    </row>
    <row r="30" spans="1:14" ht="21.75" customHeight="1" x14ac:dyDescent="0.25">
      <c r="A30" s="746"/>
      <c r="B30" s="731"/>
      <c r="C30" s="731">
        <v>17</v>
      </c>
      <c r="D30" s="735" t="s">
        <v>682</v>
      </c>
      <c r="E30" s="733">
        <v>0</v>
      </c>
      <c r="F30" s="1173">
        <v>0</v>
      </c>
      <c r="G30" s="734"/>
      <c r="K30" s="234"/>
      <c r="L30" s="741"/>
      <c r="M30" s="1184"/>
      <c r="N30" s="1184"/>
    </row>
    <row r="31" spans="1:14" ht="21.75" customHeight="1" x14ac:dyDescent="0.25">
      <c r="A31" s="746"/>
      <c r="B31" s="730"/>
      <c r="C31" s="731">
        <v>18</v>
      </c>
      <c r="D31" s="735" t="s">
        <v>683</v>
      </c>
      <c r="E31" s="747"/>
      <c r="F31" s="1180"/>
      <c r="G31" s="734"/>
      <c r="K31" s="234"/>
      <c r="L31" s="741"/>
      <c r="M31" s="1184"/>
      <c r="N31" s="1184"/>
    </row>
    <row r="32" spans="1:14" ht="21.75" customHeight="1" x14ac:dyDescent="0.25">
      <c r="A32" s="746"/>
      <c r="B32" s="730"/>
      <c r="C32" s="731">
        <v>19</v>
      </c>
      <c r="D32" s="735" t="s">
        <v>684</v>
      </c>
      <c r="E32" s="747"/>
      <c r="F32" s="1180"/>
      <c r="G32" s="734"/>
      <c r="K32" s="234"/>
      <c r="L32" s="741"/>
      <c r="M32" s="1184"/>
      <c r="N32" s="1184"/>
    </row>
    <row r="33" spans="1:14" ht="21.75" customHeight="1" x14ac:dyDescent="0.25">
      <c r="A33" s="724">
        <v>6</v>
      </c>
      <c r="B33" s="725" t="s">
        <v>250</v>
      </c>
      <c r="C33" s="725"/>
      <c r="D33" s="726" t="s">
        <v>685</v>
      </c>
      <c r="E33" s="745">
        <f>E34</f>
        <v>0</v>
      </c>
      <c r="F33" s="1181"/>
      <c r="G33" s="743"/>
      <c r="K33" s="234"/>
      <c r="L33" s="741"/>
      <c r="M33" s="1184"/>
      <c r="N33" s="1184"/>
    </row>
    <row r="34" spans="1:14" ht="21.75" customHeight="1" x14ac:dyDescent="0.25">
      <c r="A34" s="748"/>
      <c r="B34" s="749"/>
      <c r="C34" s="749"/>
      <c r="D34" s="750"/>
      <c r="E34" s="751"/>
      <c r="F34" s="1182"/>
      <c r="G34" s="752"/>
      <c r="K34" s="234"/>
      <c r="L34" s="741"/>
    </row>
    <row r="35" spans="1:14" ht="26.25" customHeight="1" x14ac:dyDescent="0.25">
      <c r="A35" s="1354" t="s">
        <v>87</v>
      </c>
      <c r="B35" s="1355"/>
      <c r="C35" s="1355"/>
      <c r="D35" s="1356"/>
      <c r="E35" s="753">
        <f>E33+E29+E24+E21+E11+E9</f>
        <v>815</v>
      </c>
      <c r="F35" s="1183">
        <f>F33+F29+F24+F21+F11+F9</f>
        <v>3579072335.9106369</v>
      </c>
      <c r="G35" s="754"/>
      <c r="H35" s="234"/>
    </row>
    <row r="36" spans="1:14" ht="15" x14ac:dyDescent="0.25">
      <c r="A36" s="755"/>
      <c r="B36" s="755"/>
      <c r="C36" s="755"/>
      <c r="D36" s="756"/>
      <c r="E36" s="757"/>
      <c r="F36" s="758"/>
      <c r="G36" s="755"/>
      <c r="H36" s="234"/>
    </row>
    <row r="37" spans="1:14" ht="15" x14ac:dyDescent="0.25">
      <c r="A37" s="759"/>
      <c r="B37" s="1357"/>
      <c r="C37" s="1357"/>
      <c r="D37" s="760"/>
      <c r="E37" s="709"/>
      <c r="F37" s="1195" t="s">
        <v>8173</v>
      </c>
      <c r="G37" s="759"/>
      <c r="H37" s="234"/>
    </row>
    <row r="38" spans="1:14" ht="15" x14ac:dyDescent="0.25">
      <c r="B38" s="761" t="s">
        <v>686</v>
      </c>
      <c r="C38" s="762"/>
      <c r="D38" s="760"/>
      <c r="E38" s="763"/>
      <c r="F38" s="763"/>
      <c r="G38" s="764"/>
      <c r="H38" s="234"/>
    </row>
    <row r="39" spans="1:14" ht="15" x14ac:dyDescent="0.25">
      <c r="B39" s="761" t="s">
        <v>273</v>
      </c>
      <c r="C39" s="762"/>
      <c r="D39" s="760"/>
      <c r="E39" s="709"/>
      <c r="F39" s="761" t="s">
        <v>99</v>
      </c>
      <c r="G39" s="759"/>
      <c r="H39" s="234"/>
    </row>
    <row r="40" spans="1:14" ht="15" x14ac:dyDescent="0.25">
      <c r="A40" s="765"/>
      <c r="B40" s="761"/>
      <c r="C40" s="766"/>
      <c r="D40" s="760"/>
      <c r="E40" s="709"/>
      <c r="F40" s="761"/>
      <c r="G40" s="759"/>
      <c r="H40" s="234"/>
    </row>
    <row r="41" spans="1:14" x14ac:dyDescent="0.2">
      <c r="A41" s="765"/>
      <c r="B41" s="761"/>
      <c r="C41" s="766"/>
      <c r="D41" s="760"/>
      <c r="E41" s="709"/>
      <c r="F41" s="761"/>
      <c r="G41" s="759"/>
    </row>
    <row r="42" spans="1:14" x14ac:dyDescent="0.2">
      <c r="B42" s="761"/>
      <c r="C42" s="767"/>
      <c r="D42" s="760"/>
      <c r="E42" s="709"/>
      <c r="F42" s="761"/>
      <c r="G42" s="759"/>
    </row>
    <row r="43" spans="1:14" x14ac:dyDescent="0.2">
      <c r="B43" s="768" t="s">
        <v>94</v>
      </c>
      <c r="C43" s="769"/>
      <c r="D43" s="760"/>
      <c r="E43" s="709"/>
      <c r="F43" s="768" t="s">
        <v>100</v>
      </c>
      <c r="G43" s="759"/>
    </row>
    <row r="44" spans="1:14" x14ac:dyDescent="0.2">
      <c r="B44" s="761" t="s">
        <v>687</v>
      </c>
      <c r="C44" s="769"/>
      <c r="D44" s="760"/>
      <c r="E44" s="709"/>
      <c r="F44" s="761" t="s">
        <v>275</v>
      </c>
    </row>
    <row r="52" spans="6:8" ht="15" x14ac:dyDescent="0.25">
      <c r="H52" s="770"/>
    </row>
    <row r="58" spans="6:8" ht="15" x14ac:dyDescent="0.25">
      <c r="F58" s="770"/>
    </row>
    <row r="59" spans="6:8" ht="15" x14ac:dyDescent="0.25">
      <c r="F59" s="770"/>
    </row>
    <row r="60" spans="6:8" ht="15" x14ac:dyDescent="0.25">
      <c r="F60" s="770"/>
    </row>
    <row r="61" spans="6:8" x14ac:dyDescent="0.2">
      <c r="F61" s="739"/>
    </row>
    <row r="65" spans="6:6" ht="15" x14ac:dyDescent="0.25">
      <c r="F65" s="770"/>
    </row>
    <row r="66" spans="6:6" ht="15" x14ac:dyDescent="0.25">
      <c r="F66" s="770"/>
    </row>
  </sheetData>
  <mergeCells count="4">
    <mergeCell ref="D2:F2"/>
    <mergeCell ref="D3:F3"/>
    <mergeCell ref="A35:D35"/>
    <mergeCell ref="B37:C37"/>
  </mergeCells>
  <pageMargins left="1.73" right="0.25" top="0.49" bottom="0.5" header="0" footer="0.5"/>
  <pageSetup scale="75" orientation="portrait" verticalDpi="7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32"/>
  <sheetViews>
    <sheetView topLeftCell="A10" workbookViewId="0">
      <selection activeCell="T22" sqref="T22"/>
    </sheetView>
  </sheetViews>
  <sheetFormatPr defaultRowHeight="15" x14ac:dyDescent="0.25"/>
  <cols>
    <col min="1" max="18" width="9.140625" style="1074"/>
    <col min="19" max="19" width="14.5703125" style="1074" bestFit="1" customWidth="1"/>
    <col min="20" max="20" width="17.42578125" style="1074" bestFit="1" customWidth="1"/>
    <col min="21" max="274" width="9.140625" style="1074"/>
    <col min="275" max="275" width="14.5703125" style="1074" bestFit="1" customWidth="1"/>
    <col min="276" max="276" width="17.42578125" style="1074" bestFit="1" customWidth="1"/>
    <col min="277" max="530" width="9.140625" style="1074"/>
    <col min="531" max="531" width="14.5703125" style="1074" bestFit="1" customWidth="1"/>
    <col min="532" max="532" width="17.42578125" style="1074" bestFit="1" customWidth="1"/>
    <col min="533" max="786" width="9.140625" style="1074"/>
    <col min="787" max="787" width="14.5703125" style="1074" bestFit="1" customWidth="1"/>
    <col min="788" max="788" width="17.42578125" style="1074" bestFit="1" customWidth="1"/>
    <col min="789" max="1042" width="9.140625" style="1074"/>
    <col min="1043" max="1043" width="14.5703125" style="1074" bestFit="1" customWidth="1"/>
    <col min="1044" max="1044" width="17.42578125" style="1074" bestFit="1" customWidth="1"/>
    <col min="1045" max="1298" width="9.140625" style="1074"/>
    <col min="1299" max="1299" width="14.5703125" style="1074" bestFit="1" customWidth="1"/>
    <col min="1300" max="1300" width="17.42578125" style="1074" bestFit="1" customWidth="1"/>
    <col min="1301" max="1554" width="9.140625" style="1074"/>
    <col min="1555" max="1555" width="14.5703125" style="1074" bestFit="1" customWidth="1"/>
    <col min="1556" max="1556" width="17.42578125" style="1074" bestFit="1" customWidth="1"/>
    <col min="1557" max="1810" width="9.140625" style="1074"/>
    <col min="1811" max="1811" width="14.5703125" style="1074" bestFit="1" customWidth="1"/>
    <col min="1812" max="1812" width="17.42578125" style="1074" bestFit="1" customWidth="1"/>
    <col min="1813" max="2066" width="9.140625" style="1074"/>
    <col min="2067" max="2067" width="14.5703125" style="1074" bestFit="1" customWidth="1"/>
    <col min="2068" max="2068" width="17.42578125" style="1074" bestFit="1" customWidth="1"/>
    <col min="2069" max="2322" width="9.140625" style="1074"/>
    <col min="2323" max="2323" width="14.5703125" style="1074" bestFit="1" customWidth="1"/>
    <col min="2324" max="2324" width="17.42578125" style="1074" bestFit="1" customWidth="1"/>
    <col min="2325" max="2578" width="9.140625" style="1074"/>
    <col min="2579" max="2579" width="14.5703125" style="1074" bestFit="1" customWidth="1"/>
    <col min="2580" max="2580" width="17.42578125" style="1074" bestFit="1" customWidth="1"/>
    <col min="2581" max="2834" width="9.140625" style="1074"/>
    <col min="2835" max="2835" width="14.5703125" style="1074" bestFit="1" customWidth="1"/>
    <col min="2836" max="2836" width="17.42578125" style="1074" bestFit="1" customWidth="1"/>
    <col min="2837" max="3090" width="9.140625" style="1074"/>
    <col min="3091" max="3091" width="14.5703125" style="1074" bestFit="1" customWidth="1"/>
    <col min="3092" max="3092" width="17.42578125" style="1074" bestFit="1" customWidth="1"/>
    <col min="3093" max="3346" width="9.140625" style="1074"/>
    <col min="3347" max="3347" width="14.5703125" style="1074" bestFit="1" customWidth="1"/>
    <col min="3348" max="3348" width="17.42578125" style="1074" bestFit="1" customWidth="1"/>
    <col min="3349" max="3602" width="9.140625" style="1074"/>
    <col min="3603" max="3603" width="14.5703125" style="1074" bestFit="1" customWidth="1"/>
    <col min="3604" max="3604" width="17.42578125" style="1074" bestFit="1" customWidth="1"/>
    <col min="3605" max="3858" width="9.140625" style="1074"/>
    <col min="3859" max="3859" width="14.5703125" style="1074" bestFit="1" customWidth="1"/>
    <col min="3860" max="3860" width="17.42578125" style="1074" bestFit="1" customWidth="1"/>
    <col min="3861" max="4114" width="9.140625" style="1074"/>
    <col min="4115" max="4115" width="14.5703125" style="1074" bestFit="1" customWidth="1"/>
    <col min="4116" max="4116" width="17.42578125" style="1074" bestFit="1" customWidth="1"/>
    <col min="4117" max="4370" width="9.140625" style="1074"/>
    <col min="4371" max="4371" width="14.5703125" style="1074" bestFit="1" customWidth="1"/>
    <col min="4372" max="4372" width="17.42578125" style="1074" bestFit="1" customWidth="1"/>
    <col min="4373" max="4626" width="9.140625" style="1074"/>
    <col min="4627" max="4627" width="14.5703125" style="1074" bestFit="1" customWidth="1"/>
    <col min="4628" max="4628" width="17.42578125" style="1074" bestFit="1" customWidth="1"/>
    <col min="4629" max="4882" width="9.140625" style="1074"/>
    <col min="4883" max="4883" width="14.5703125" style="1074" bestFit="1" customWidth="1"/>
    <col min="4884" max="4884" width="17.42578125" style="1074" bestFit="1" customWidth="1"/>
    <col min="4885" max="5138" width="9.140625" style="1074"/>
    <col min="5139" max="5139" width="14.5703125" style="1074" bestFit="1" customWidth="1"/>
    <col min="5140" max="5140" width="17.42578125" style="1074" bestFit="1" customWidth="1"/>
    <col min="5141" max="5394" width="9.140625" style="1074"/>
    <col min="5395" max="5395" width="14.5703125" style="1074" bestFit="1" customWidth="1"/>
    <col min="5396" max="5396" width="17.42578125" style="1074" bestFit="1" customWidth="1"/>
    <col min="5397" max="5650" width="9.140625" style="1074"/>
    <col min="5651" max="5651" width="14.5703125" style="1074" bestFit="1" customWidth="1"/>
    <col min="5652" max="5652" width="17.42578125" style="1074" bestFit="1" customWidth="1"/>
    <col min="5653" max="5906" width="9.140625" style="1074"/>
    <col min="5907" max="5907" width="14.5703125" style="1074" bestFit="1" customWidth="1"/>
    <col min="5908" max="5908" width="17.42578125" style="1074" bestFit="1" customWidth="1"/>
    <col min="5909" max="6162" width="9.140625" style="1074"/>
    <col min="6163" max="6163" width="14.5703125" style="1074" bestFit="1" customWidth="1"/>
    <col min="6164" max="6164" width="17.42578125" style="1074" bestFit="1" customWidth="1"/>
    <col min="6165" max="6418" width="9.140625" style="1074"/>
    <col min="6419" max="6419" width="14.5703125" style="1074" bestFit="1" customWidth="1"/>
    <col min="6420" max="6420" width="17.42578125" style="1074" bestFit="1" customWidth="1"/>
    <col min="6421" max="6674" width="9.140625" style="1074"/>
    <col min="6675" max="6675" width="14.5703125" style="1074" bestFit="1" customWidth="1"/>
    <col min="6676" max="6676" width="17.42578125" style="1074" bestFit="1" customWidth="1"/>
    <col min="6677" max="6930" width="9.140625" style="1074"/>
    <col min="6931" max="6931" width="14.5703125" style="1074" bestFit="1" customWidth="1"/>
    <col min="6932" max="6932" width="17.42578125" style="1074" bestFit="1" customWidth="1"/>
    <col min="6933" max="7186" width="9.140625" style="1074"/>
    <col min="7187" max="7187" width="14.5703125" style="1074" bestFit="1" customWidth="1"/>
    <col min="7188" max="7188" width="17.42578125" style="1074" bestFit="1" customWidth="1"/>
    <col min="7189" max="7442" width="9.140625" style="1074"/>
    <col min="7443" max="7443" width="14.5703125" style="1074" bestFit="1" customWidth="1"/>
    <col min="7444" max="7444" width="17.42578125" style="1074" bestFit="1" customWidth="1"/>
    <col min="7445" max="7698" width="9.140625" style="1074"/>
    <col min="7699" max="7699" width="14.5703125" style="1074" bestFit="1" customWidth="1"/>
    <col min="7700" max="7700" width="17.42578125" style="1074" bestFit="1" customWidth="1"/>
    <col min="7701" max="7954" width="9.140625" style="1074"/>
    <col min="7955" max="7955" width="14.5703125" style="1074" bestFit="1" customWidth="1"/>
    <col min="7956" max="7956" width="17.42578125" style="1074" bestFit="1" customWidth="1"/>
    <col min="7957" max="8210" width="9.140625" style="1074"/>
    <col min="8211" max="8211" width="14.5703125" style="1074" bestFit="1" customWidth="1"/>
    <col min="8212" max="8212" width="17.42578125" style="1074" bestFit="1" customWidth="1"/>
    <col min="8213" max="8466" width="9.140625" style="1074"/>
    <col min="8467" max="8467" width="14.5703125" style="1074" bestFit="1" customWidth="1"/>
    <col min="8468" max="8468" width="17.42578125" style="1074" bestFit="1" customWidth="1"/>
    <col min="8469" max="8722" width="9.140625" style="1074"/>
    <col min="8723" max="8723" width="14.5703125" style="1074" bestFit="1" customWidth="1"/>
    <col min="8724" max="8724" width="17.42578125" style="1074" bestFit="1" customWidth="1"/>
    <col min="8725" max="8978" width="9.140625" style="1074"/>
    <col min="8979" max="8979" width="14.5703125" style="1074" bestFit="1" customWidth="1"/>
    <col min="8980" max="8980" width="17.42578125" style="1074" bestFit="1" customWidth="1"/>
    <col min="8981" max="9234" width="9.140625" style="1074"/>
    <col min="9235" max="9235" width="14.5703125" style="1074" bestFit="1" customWidth="1"/>
    <col min="9236" max="9236" width="17.42578125" style="1074" bestFit="1" customWidth="1"/>
    <col min="9237" max="9490" width="9.140625" style="1074"/>
    <col min="9491" max="9491" width="14.5703125" style="1074" bestFit="1" customWidth="1"/>
    <col min="9492" max="9492" width="17.42578125" style="1074" bestFit="1" customWidth="1"/>
    <col min="9493" max="9746" width="9.140625" style="1074"/>
    <col min="9747" max="9747" width="14.5703125" style="1074" bestFit="1" customWidth="1"/>
    <col min="9748" max="9748" width="17.42578125" style="1074" bestFit="1" customWidth="1"/>
    <col min="9749" max="10002" width="9.140625" style="1074"/>
    <col min="10003" max="10003" width="14.5703125" style="1074" bestFit="1" customWidth="1"/>
    <col min="10004" max="10004" width="17.42578125" style="1074" bestFit="1" customWidth="1"/>
    <col min="10005" max="10258" width="9.140625" style="1074"/>
    <col min="10259" max="10259" width="14.5703125" style="1074" bestFit="1" customWidth="1"/>
    <col min="10260" max="10260" width="17.42578125" style="1074" bestFit="1" customWidth="1"/>
    <col min="10261" max="10514" width="9.140625" style="1074"/>
    <col min="10515" max="10515" width="14.5703125" style="1074" bestFit="1" customWidth="1"/>
    <col min="10516" max="10516" width="17.42578125" style="1074" bestFit="1" customWidth="1"/>
    <col min="10517" max="10770" width="9.140625" style="1074"/>
    <col min="10771" max="10771" width="14.5703125" style="1074" bestFit="1" customWidth="1"/>
    <col min="10772" max="10772" width="17.42578125" style="1074" bestFit="1" customWidth="1"/>
    <col min="10773" max="11026" width="9.140625" style="1074"/>
    <col min="11027" max="11027" width="14.5703125" style="1074" bestFit="1" customWidth="1"/>
    <col min="11028" max="11028" width="17.42578125" style="1074" bestFit="1" customWidth="1"/>
    <col min="11029" max="11282" width="9.140625" style="1074"/>
    <col min="11283" max="11283" width="14.5703125" style="1074" bestFit="1" customWidth="1"/>
    <col min="11284" max="11284" width="17.42578125" style="1074" bestFit="1" customWidth="1"/>
    <col min="11285" max="11538" width="9.140625" style="1074"/>
    <col min="11539" max="11539" width="14.5703125" style="1074" bestFit="1" customWidth="1"/>
    <col min="11540" max="11540" width="17.42578125" style="1074" bestFit="1" customWidth="1"/>
    <col min="11541" max="11794" width="9.140625" style="1074"/>
    <col min="11795" max="11795" width="14.5703125" style="1074" bestFit="1" customWidth="1"/>
    <col min="11796" max="11796" width="17.42578125" style="1074" bestFit="1" customWidth="1"/>
    <col min="11797" max="12050" width="9.140625" style="1074"/>
    <col min="12051" max="12051" width="14.5703125" style="1074" bestFit="1" customWidth="1"/>
    <col min="12052" max="12052" width="17.42578125" style="1074" bestFit="1" customWidth="1"/>
    <col min="12053" max="12306" width="9.140625" style="1074"/>
    <col min="12307" max="12307" width="14.5703125" style="1074" bestFit="1" customWidth="1"/>
    <col min="12308" max="12308" width="17.42578125" style="1074" bestFit="1" customWidth="1"/>
    <col min="12309" max="12562" width="9.140625" style="1074"/>
    <col min="12563" max="12563" width="14.5703125" style="1074" bestFit="1" customWidth="1"/>
    <col min="12564" max="12564" width="17.42578125" style="1074" bestFit="1" customWidth="1"/>
    <col min="12565" max="12818" width="9.140625" style="1074"/>
    <col min="12819" max="12819" width="14.5703125" style="1074" bestFit="1" customWidth="1"/>
    <col min="12820" max="12820" width="17.42578125" style="1074" bestFit="1" customWidth="1"/>
    <col min="12821" max="13074" width="9.140625" style="1074"/>
    <col min="13075" max="13075" width="14.5703125" style="1074" bestFit="1" customWidth="1"/>
    <col min="13076" max="13076" width="17.42578125" style="1074" bestFit="1" customWidth="1"/>
    <col min="13077" max="13330" width="9.140625" style="1074"/>
    <col min="13331" max="13331" width="14.5703125" style="1074" bestFit="1" customWidth="1"/>
    <col min="13332" max="13332" width="17.42578125" style="1074" bestFit="1" customWidth="1"/>
    <col min="13333" max="13586" width="9.140625" style="1074"/>
    <col min="13587" max="13587" width="14.5703125" style="1074" bestFit="1" customWidth="1"/>
    <col min="13588" max="13588" width="17.42578125" style="1074" bestFit="1" customWidth="1"/>
    <col min="13589" max="13842" width="9.140625" style="1074"/>
    <col min="13843" max="13843" width="14.5703125" style="1074" bestFit="1" customWidth="1"/>
    <col min="13844" max="13844" width="17.42578125" style="1074" bestFit="1" customWidth="1"/>
    <col min="13845" max="14098" width="9.140625" style="1074"/>
    <col min="14099" max="14099" width="14.5703125" style="1074" bestFit="1" customWidth="1"/>
    <col min="14100" max="14100" width="17.42578125" style="1074" bestFit="1" customWidth="1"/>
    <col min="14101" max="14354" width="9.140625" style="1074"/>
    <col min="14355" max="14355" width="14.5703125" style="1074" bestFit="1" customWidth="1"/>
    <col min="14356" max="14356" width="17.42578125" style="1074" bestFit="1" customWidth="1"/>
    <col min="14357" max="14610" width="9.140625" style="1074"/>
    <col min="14611" max="14611" width="14.5703125" style="1074" bestFit="1" customWidth="1"/>
    <col min="14612" max="14612" width="17.42578125" style="1074" bestFit="1" customWidth="1"/>
    <col min="14613" max="14866" width="9.140625" style="1074"/>
    <col min="14867" max="14867" width="14.5703125" style="1074" bestFit="1" customWidth="1"/>
    <col min="14868" max="14868" width="17.42578125" style="1074" bestFit="1" customWidth="1"/>
    <col min="14869" max="15122" width="9.140625" style="1074"/>
    <col min="15123" max="15123" width="14.5703125" style="1074" bestFit="1" customWidth="1"/>
    <col min="15124" max="15124" width="17.42578125" style="1074" bestFit="1" customWidth="1"/>
    <col min="15125" max="15378" width="9.140625" style="1074"/>
    <col min="15379" max="15379" width="14.5703125" style="1074" bestFit="1" customWidth="1"/>
    <col min="15380" max="15380" width="17.42578125" style="1074" bestFit="1" customWidth="1"/>
    <col min="15381" max="15634" width="9.140625" style="1074"/>
    <col min="15635" max="15635" width="14.5703125" style="1074" bestFit="1" customWidth="1"/>
    <col min="15636" max="15636" width="17.42578125" style="1074" bestFit="1" customWidth="1"/>
    <col min="15637" max="15890" width="9.140625" style="1074"/>
    <col min="15891" max="15891" width="14.5703125" style="1074" bestFit="1" customWidth="1"/>
    <col min="15892" max="15892" width="17.42578125" style="1074" bestFit="1" customWidth="1"/>
    <col min="15893" max="16146" width="9.140625" style="1074"/>
    <col min="16147" max="16147" width="14.5703125" style="1074" bestFit="1" customWidth="1"/>
    <col min="16148" max="16148" width="17.42578125" style="1074" bestFit="1" customWidth="1"/>
    <col min="16149" max="16384" width="9.140625" style="1074"/>
  </cols>
  <sheetData>
    <row r="1" spans="1:20" ht="18" x14ac:dyDescent="0.25">
      <c r="A1" s="1358" t="s">
        <v>698</v>
      </c>
      <c r="B1" s="1358"/>
      <c r="C1" s="1358"/>
      <c r="D1" s="1358"/>
      <c r="E1" s="1358"/>
      <c r="F1" s="1358"/>
      <c r="G1" s="1358"/>
      <c r="H1" s="1358"/>
      <c r="I1" s="1358"/>
      <c r="J1" s="1358"/>
      <c r="K1" s="1358"/>
      <c r="L1" s="1358"/>
      <c r="M1" s="1358"/>
      <c r="N1" s="1358"/>
      <c r="O1" s="1358"/>
      <c r="P1" s="1358"/>
      <c r="Q1" s="1358"/>
      <c r="R1" s="1358"/>
      <c r="S1" s="1358"/>
    </row>
    <row r="2" spans="1:20" ht="18" x14ac:dyDescent="0.25">
      <c r="A2" s="1358" t="s">
        <v>699</v>
      </c>
      <c r="B2" s="1358"/>
      <c r="C2" s="1358"/>
      <c r="D2" s="1358"/>
      <c r="E2" s="1358"/>
      <c r="F2" s="1358"/>
      <c r="G2" s="1358"/>
      <c r="H2" s="1358"/>
      <c r="I2" s="1358"/>
      <c r="J2" s="1358"/>
      <c r="K2" s="1358"/>
      <c r="L2" s="1358"/>
      <c r="M2" s="1358"/>
      <c r="N2" s="1358"/>
      <c r="O2" s="1358"/>
      <c r="P2" s="1358"/>
      <c r="Q2" s="1358"/>
      <c r="R2" s="1358"/>
      <c r="S2" s="1358"/>
    </row>
    <row r="3" spans="1:20" ht="18" x14ac:dyDescent="0.25">
      <c r="A3" s="1358" t="s">
        <v>700</v>
      </c>
      <c r="B3" s="1358"/>
      <c r="C3" s="1358"/>
      <c r="D3" s="1358"/>
      <c r="E3" s="1358"/>
      <c r="F3" s="1358"/>
      <c r="G3" s="1358"/>
      <c r="H3" s="1358"/>
      <c r="I3" s="1358"/>
      <c r="J3" s="1358"/>
      <c r="K3" s="1358"/>
      <c r="L3" s="1358"/>
      <c r="M3" s="1358"/>
      <c r="N3" s="1358"/>
      <c r="O3" s="1358"/>
      <c r="P3" s="1358"/>
      <c r="Q3" s="1358"/>
      <c r="R3" s="1358"/>
      <c r="S3" s="1358"/>
    </row>
    <row r="4" spans="1:20" x14ac:dyDescent="0.25">
      <c r="A4" s="1075"/>
      <c r="B4" s="1075"/>
      <c r="C4" s="1075"/>
      <c r="D4" s="1075"/>
      <c r="E4" s="1075"/>
      <c r="F4" s="1075"/>
      <c r="G4" s="1075"/>
      <c r="H4" s="1075"/>
      <c r="I4" s="1075"/>
      <c r="J4" s="1075"/>
      <c r="K4" s="1075"/>
      <c r="L4" s="1075"/>
      <c r="M4" s="1075"/>
      <c r="N4" s="1075"/>
      <c r="O4" s="1075"/>
      <c r="P4" s="1075"/>
      <c r="Q4" s="1075"/>
      <c r="R4" s="1076"/>
      <c r="S4" s="1075"/>
    </row>
    <row r="5" spans="1:20" x14ac:dyDescent="0.25">
      <c r="A5" s="1075" t="s">
        <v>689</v>
      </c>
      <c r="B5" s="1077"/>
      <c r="C5" s="1077"/>
      <c r="D5" s="1075" t="s">
        <v>665</v>
      </c>
      <c r="E5" s="1075"/>
      <c r="F5" s="1078"/>
      <c r="G5" s="1075"/>
      <c r="H5" s="1075"/>
      <c r="I5" s="1075"/>
      <c r="J5" s="1075"/>
      <c r="K5" s="1075"/>
      <c r="L5" s="1075"/>
      <c r="M5" s="1075"/>
      <c r="N5" s="1077"/>
      <c r="O5" s="1075"/>
      <c r="P5" s="1075"/>
      <c r="Q5" s="1075"/>
      <c r="R5" s="1076"/>
      <c r="S5" s="1075"/>
    </row>
    <row r="6" spans="1:20" x14ac:dyDescent="0.25">
      <c r="A6" s="1075" t="s">
        <v>690</v>
      </c>
      <c r="B6" s="1077"/>
      <c r="C6" s="1077"/>
      <c r="D6" s="1075" t="s">
        <v>691</v>
      </c>
      <c r="E6" s="1075"/>
      <c r="F6" s="1078"/>
      <c r="G6" s="1075"/>
      <c r="H6" s="1075"/>
      <c r="I6" s="1075"/>
      <c r="J6" s="1075"/>
      <c r="K6" s="1075"/>
      <c r="L6" s="1075"/>
      <c r="M6" s="1075"/>
      <c r="N6" s="1077"/>
      <c r="O6" s="1075"/>
      <c r="P6" s="1075"/>
      <c r="Q6" s="1075"/>
      <c r="R6" s="1076"/>
      <c r="S6" s="1075"/>
    </row>
    <row r="7" spans="1:20" x14ac:dyDescent="0.25">
      <c r="A7" s="1075" t="s">
        <v>692</v>
      </c>
      <c r="B7" s="1077"/>
      <c r="C7" s="1077"/>
      <c r="D7" s="1077" t="s">
        <v>660</v>
      </c>
      <c r="E7" s="1075"/>
      <c r="F7" s="1078"/>
      <c r="G7" s="1075"/>
      <c r="H7" s="1075"/>
      <c r="I7" s="1075"/>
      <c r="J7" s="1075"/>
      <c r="K7" s="1075"/>
      <c r="L7" s="1075"/>
      <c r="M7" s="1075"/>
      <c r="N7" s="1077"/>
      <c r="O7" s="1075"/>
      <c r="P7" s="1075"/>
      <c r="Q7" s="1075"/>
      <c r="R7" s="1076"/>
      <c r="S7" s="1075"/>
    </row>
    <row r="8" spans="1:20" x14ac:dyDescent="0.25">
      <c r="A8" s="1075" t="s">
        <v>694</v>
      </c>
      <c r="B8" s="1077"/>
      <c r="C8" s="1077"/>
      <c r="D8" s="1077" t="s">
        <v>693</v>
      </c>
      <c r="E8" s="1075"/>
      <c r="F8" s="1078"/>
      <c r="G8" s="1075"/>
      <c r="H8" s="1075"/>
      <c r="I8" s="1075"/>
      <c r="J8" s="1075"/>
      <c r="K8" s="1075"/>
      <c r="L8" s="1075"/>
      <c r="M8" s="1075"/>
      <c r="N8" s="1077"/>
      <c r="O8" s="1075"/>
      <c r="P8" s="1075"/>
      <c r="Q8" s="1075"/>
      <c r="R8" s="1076"/>
      <c r="S8" s="1075"/>
    </row>
    <row r="9" spans="1:20" x14ac:dyDescent="0.25">
      <c r="A9" s="1075" t="s">
        <v>695</v>
      </c>
      <c r="B9" s="1077"/>
      <c r="C9" s="1077"/>
      <c r="D9" s="1077" t="s">
        <v>696</v>
      </c>
      <c r="E9" s="1075"/>
      <c r="F9" s="1078"/>
      <c r="G9" s="1075"/>
      <c r="H9" s="1075"/>
      <c r="I9" s="1075"/>
      <c r="J9" s="1075"/>
      <c r="K9" s="1075"/>
      <c r="L9" s="1075"/>
      <c r="M9" s="1075"/>
      <c r="N9" s="1077"/>
      <c r="O9" s="1075"/>
      <c r="P9" s="1075"/>
      <c r="Q9" s="1075"/>
      <c r="R9" s="1076"/>
      <c r="S9" s="1075"/>
    </row>
    <row r="10" spans="1:20" ht="15.75" thickBot="1" x14ac:dyDescent="0.3"/>
    <row r="11" spans="1:20" s="572" customFormat="1" ht="12" customHeight="1" x14ac:dyDescent="0.2">
      <c r="A11" s="1359" t="s">
        <v>281</v>
      </c>
      <c r="B11" s="1360"/>
      <c r="C11" s="1360"/>
      <c r="D11" s="1360"/>
      <c r="E11" s="1360"/>
      <c r="F11" s="1360"/>
      <c r="G11" s="1360"/>
      <c r="H11" s="1361"/>
      <c r="I11" s="1362" t="s">
        <v>701</v>
      </c>
      <c r="J11" s="1360"/>
      <c r="K11" s="1360"/>
      <c r="L11" s="1361"/>
      <c r="M11" s="1363" t="s">
        <v>283</v>
      </c>
      <c r="N11" s="1363" t="s">
        <v>702</v>
      </c>
      <c r="O11" s="1363" t="s">
        <v>703</v>
      </c>
      <c r="P11" s="1363" t="s">
        <v>704</v>
      </c>
      <c r="Q11" s="1363" t="s">
        <v>705</v>
      </c>
      <c r="R11" s="1377" t="s">
        <v>706</v>
      </c>
      <c r="S11" s="1378"/>
      <c r="T11" s="1079" t="s">
        <v>707</v>
      </c>
    </row>
    <row r="12" spans="1:20" s="572" customFormat="1" ht="12.75" customHeight="1" x14ac:dyDescent="0.2">
      <c r="A12" s="1381" t="s">
        <v>708</v>
      </c>
      <c r="B12" s="1384" t="s">
        <v>709</v>
      </c>
      <c r="C12" s="1385" t="s">
        <v>289</v>
      </c>
      <c r="D12" s="1386"/>
      <c r="E12" s="1386"/>
      <c r="F12" s="1386"/>
      <c r="G12" s="1387"/>
      <c r="H12" s="1384" t="s">
        <v>710</v>
      </c>
      <c r="I12" s="1384" t="s">
        <v>711</v>
      </c>
      <c r="J12" s="1384" t="s">
        <v>712</v>
      </c>
      <c r="K12" s="1080" t="s">
        <v>713</v>
      </c>
      <c r="L12" s="1384" t="s">
        <v>714</v>
      </c>
      <c r="M12" s="1364"/>
      <c r="N12" s="1364"/>
      <c r="O12" s="1364"/>
      <c r="P12" s="1364"/>
      <c r="Q12" s="1364"/>
      <c r="R12" s="1379"/>
      <c r="S12" s="1380"/>
      <c r="T12" s="1081"/>
    </row>
    <row r="13" spans="1:20" s="572" customFormat="1" ht="12" customHeight="1" x14ac:dyDescent="0.2">
      <c r="A13" s="1382"/>
      <c r="B13" s="1364"/>
      <c r="C13" s="1388"/>
      <c r="D13" s="1389"/>
      <c r="E13" s="1389"/>
      <c r="F13" s="1389"/>
      <c r="G13" s="1390"/>
      <c r="H13" s="1364"/>
      <c r="I13" s="1364"/>
      <c r="J13" s="1364"/>
      <c r="K13" s="1080" t="s">
        <v>715</v>
      </c>
      <c r="L13" s="1364"/>
      <c r="M13" s="1364"/>
      <c r="N13" s="1364"/>
      <c r="O13" s="1364"/>
      <c r="P13" s="1364"/>
      <c r="Q13" s="1364"/>
      <c r="R13" s="1384" t="s">
        <v>716</v>
      </c>
      <c r="S13" s="1392" t="s">
        <v>296</v>
      </c>
      <c r="T13" s="1081"/>
    </row>
    <row r="14" spans="1:20" s="572" customFormat="1" ht="12" customHeight="1" x14ac:dyDescent="0.2">
      <c r="A14" s="1382"/>
      <c r="B14" s="1364"/>
      <c r="C14" s="1388"/>
      <c r="D14" s="1389"/>
      <c r="E14" s="1389"/>
      <c r="F14" s="1389"/>
      <c r="G14" s="1390"/>
      <c r="H14" s="1364"/>
      <c r="I14" s="1364"/>
      <c r="J14" s="1364"/>
      <c r="K14" s="1080" t="s">
        <v>717</v>
      </c>
      <c r="L14" s="1364"/>
      <c r="M14" s="1364"/>
      <c r="N14" s="1364"/>
      <c r="O14" s="1364"/>
      <c r="P14" s="1364"/>
      <c r="Q14" s="1364"/>
      <c r="R14" s="1364"/>
      <c r="S14" s="1393"/>
      <c r="T14" s="1081"/>
    </row>
    <row r="15" spans="1:20" s="572" customFormat="1" ht="12" customHeight="1" x14ac:dyDescent="0.2">
      <c r="A15" s="1383"/>
      <c r="B15" s="1365"/>
      <c r="C15" s="1379"/>
      <c r="D15" s="1391"/>
      <c r="E15" s="1391"/>
      <c r="F15" s="1391"/>
      <c r="G15" s="1380"/>
      <c r="H15" s="1365"/>
      <c r="I15" s="1365"/>
      <c r="J15" s="1365"/>
      <c r="K15" s="1080" t="s">
        <v>718</v>
      </c>
      <c r="L15" s="1365"/>
      <c r="M15" s="1365"/>
      <c r="N15" s="1365"/>
      <c r="O15" s="1365"/>
      <c r="P15" s="1365"/>
      <c r="Q15" s="1365"/>
      <c r="R15" s="1365"/>
      <c r="S15" s="1394"/>
      <c r="T15" s="1082"/>
    </row>
    <row r="16" spans="1:20" s="1088" customFormat="1" ht="12" customHeight="1" thickBot="1" x14ac:dyDescent="0.25">
      <c r="A16" s="1083">
        <v>1</v>
      </c>
      <c r="B16" s="1084">
        <v>2</v>
      </c>
      <c r="C16" s="1366">
        <v>3</v>
      </c>
      <c r="D16" s="1367"/>
      <c r="E16" s="1367"/>
      <c r="F16" s="1367"/>
      <c r="G16" s="1368"/>
      <c r="H16" s="1085">
        <v>4</v>
      </c>
      <c r="I16" s="1085">
        <v>5</v>
      </c>
      <c r="J16" s="1085">
        <v>6</v>
      </c>
      <c r="K16" s="1085">
        <v>7</v>
      </c>
      <c r="L16" s="1085">
        <v>8</v>
      </c>
      <c r="M16" s="1085">
        <v>9</v>
      </c>
      <c r="N16" s="1085">
        <v>10</v>
      </c>
      <c r="O16" s="1085">
        <v>11</v>
      </c>
      <c r="P16" s="1085">
        <v>12</v>
      </c>
      <c r="Q16" s="1085">
        <v>13</v>
      </c>
      <c r="R16" s="1086">
        <v>14</v>
      </c>
      <c r="S16" s="1086">
        <v>15</v>
      </c>
      <c r="T16" s="1087">
        <v>16</v>
      </c>
    </row>
    <row r="17" spans="1:20" s="572" customFormat="1" ht="12.95" customHeight="1" x14ac:dyDescent="0.2">
      <c r="A17" s="1089"/>
      <c r="B17" s="1090"/>
      <c r="C17" s="1091"/>
      <c r="D17" s="1091"/>
      <c r="E17" s="1091"/>
      <c r="F17" s="1091"/>
      <c r="G17" s="1091"/>
      <c r="H17" s="1091"/>
      <c r="I17" s="1092" t="s">
        <v>138</v>
      </c>
      <c r="J17" s="1093"/>
      <c r="K17" s="1094"/>
      <c r="L17" s="1094"/>
      <c r="M17" s="1094"/>
      <c r="N17" s="1094"/>
      <c r="O17" s="1094"/>
      <c r="P17" s="1094"/>
      <c r="Q17" s="1094"/>
      <c r="R17" s="1095">
        <f>SUM(R20:R20)</f>
        <v>0</v>
      </c>
      <c r="S17" s="1095">
        <f>SUM(S20:S20)</f>
        <v>0</v>
      </c>
      <c r="T17" s="556"/>
    </row>
    <row r="18" spans="1:20" s="572" customFormat="1" ht="12.95" customHeight="1" x14ac:dyDescent="0.2">
      <c r="A18" s="1096"/>
      <c r="B18" s="1097"/>
      <c r="C18" s="1098"/>
      <c r="D18" s="1098"/>
      <c r="E18" s="1098"/>
      <c r="F18" s="1369" t="s">
        <v>297</v>
      </c>
      <c r="G18" s="1370"/>
      <c r="H18" s="1370"/>
      <c r="I18" s="1370"/>
      <c r="J18" s="1370"/>
      <c r="K18" s="1370"/>
      <c r="L18" s="1370"/>
      <c r="M18" s="1370"/>
      <c r="N18" s="1370"/>
      <c r="O18" s="1370"/>
      <c r="P18" s="1371"/>
      <c r="Q18" s="1080"/>
      <c r="R18" s="1099"/>
      <c r="S18" s="1099"/>
      <c r="T18" s="556"/>
    </row>
    <row r="19" spans="1:20" s="572" customFormat="1" ht="12.95" customHeight="1" x14ac:dyDescent="0.2">
      <c r="A19" s="1096"/>
      <c r="B19" s="1097"/>
      <c r="C19" s="1098"/>
      <c r="D19" s="1098"/>
      <c r="E19" s="1098"/>
      <c r="F19" s="1372"/>
      <c r="G19" s="1373"/>
      <c r="H19" s="1373"/>
      <c r="I19" s="1373"/>
      <c r="J19" s="1373"/>
      <c r="K19" s="1373"/>
      <c r="L19" s="1373"/>
      <c r="M19" s="1373"/>
      <c r="N19" s="1373"/>
      <c r="O19" s="1373"/>
      <c r="P19" s="1374"/>
      <c r="Q19" s="1080"/>
      <c r="R19" s="1099"/>
      <c r="S19" s="1099"/>
      <c r="T19" s="556"/>
    </row>
    <row r="20" spans="1:20" s="572" customFormat="1" ht="12.95" customHeight="1" x14ac:dyDescent="0.2">
      <c r="A20" s="546"/>
      <c r="B20" s="1100"/>
      <c r="C20" s="549"/>
      <c r="D20" s="549"/>
      <c r="E20" s="549"/>
      <c r="F20" s="549"/>
      <c r="G20" s="549"/>
      <c r="H20" s="549"/>
      <c r="I20" s="1101"/>
      <c r="J20" s="549"/>
      <c r="K20" s="1102"/>
      <c r="L20" s="556"/>
      <c r="M20" s="1102"/>
      <c r="N20" s="1103"/>
      <c r="O20" s="1104"/>
      <c r="P20" s="556"/>
      <c r="Q20" s="556"/>
      <c r="R20" s="1105"/>
      <c r="S20" s="1106"/>
      <c r="T20" s="1102"/>
    </row>
    <row r="21" spans="1:20" x14ac:dyDescent="0.25">
      <c r="A21" s="1375"/>
      <c r="B21" s="1375"/>
      <c r="C21" s="1375"/>
      <c r="D21" s="1375"/>
      <c r="E21" s="1375"/>
      <c r="F21" s="1375"/>
      <c r="G21" s="1375"/>
      <c r="H21" s="1375"/>
      <c r="I21" s="1375"/>
      <c r="J21" s="1375"/>
      <c r="K21" s="1375"/>
      <c r="L21" s="1375"/>
      <c r="M21" s="1375"/>
      <c r="N21" s="1375"/>
      <c r="O21" s="1375"/>
      <c r="P21" s="1375"/>
      <c r="Q21" s="1375"/>
      <c r="R21" s="1376"/>
      <c r="S21" s="1376"/>
      <c r="T21" s="1376"/>
    </row>
    <row r="22" spans="1:20" x14ac:dyDescent="0.25">
      <c r="A22" s="1107"/>
      <c r="P22" s="1108" t="s">
        <v>719</v>
      </c>
      <c r="R22" s="1109"/>
      <c r="S22" s="1109"/>
      <c r="T22" s="1110"/>
    </row>
    <row r="23" spans="1:20" ht="15.75" x14ac:dyDescent="0.25">
      <c r="B23" s="1111"/>
      <c r="C23" s="1112" t="s">
        <v>720</v>
      </c>
      <c r="D23" s="1108"/>
      <c r="E23" s="1113"/>
      <c r="F23" s="1113"/>
      <c r="G23" s="1113"/>
      <c r="H23" s="1108"/>
      <c r="I23" s="1114"/>
      <c r="J23" s="1110"/>
      <c r="K23" s="1107"/>
      <c r="L23" s="1107"/>
      <c r="M23" s="1107"/>
      <c r="P23" s="1115"/>
      <c r="R23" s="1110"/>
      <c r="S23" s="1110"/>
    </row>
    <row r="24" spans="1:20" ht="15.75" x14ac:dyDescent="0.25">
      <c r="B24" s="1074" t="s">
        <v>273</v>
      </c>
      <c r="C24" s="1112"/>
      <c r="D24" s="1076"/>
      <c r="E24" s="1116"/>
      <c r="F24" s="1115"/>
      <c r="G24" s="1116"/>
      <c r="H24" s="1115"/>
      <c r="I24" s="1116"/>
      <c r="J24" s="1110"/>
      <c r="K24" s="1107"/>
      <c r="L24" s="1107"/>
      <c r="M24" s="1107"/>
      <c r="P24" s="1115" t="s">
        <v>177</v>
      </c>
      <c r="R24" s="1117"/>
      <c r="S24" s="1117"/>
    </row>
    <row r="25" spans="1:20" ht="15.75" x14ac:dyDescent="0.25">
      <c r="C25" s="1112" t="s">
        <v>721</v>
      </c>
      <c r="D25" s="1118"/>
      <c r="E25" s="1116"/>
      <c r="F25" s="1115"/>
      <c r="G25" s="1116"/>
      <c r="H25" s="1115"/>
      <c r="I25" s="1116"/>
      <c r="J25" s="1110"/>
      <c r="P25" s="1115"/>
      <c r="R25" s="1110"/>
      <c r="S25" s="1110"/>
    </row>
    <row r="26" spans="1:20" ht="15.75" x14ac:dyDescent="0.25">
      <c r="C26" s="1112"/>
      <c r="D26" s="1115"/>
      <c r="E26" s="1116"/>
      <c r="F26" s="1115"/>
      <c r="G26" s="1116"/>
      <c r="H26" s="1115"/>
      <c r="I26" s="1116"/>
      <c r="J26" s="1110"/>
      <c r="P26" s="1115"/>
      <c r="S26" s="1119"/>
    </row>
    <row r="27" spans="1:20" ht="15.75" x14ac:dyDescent="0.25">
      <c r="C27" s="1112"/>
      <c r="D27" s="1115"/>
      <c r="E27" s="1116"/>
      <c r="F27" s="1115"/>
      <c r="G27" s="1116"/>
      <c r="H27" s="1115"/>
      <c r="I27" s="1116"/>
      <c r="J27" s="1110"/>
      <c r="P27" s="1115"/>
      <c r="S27" s="1119"/>
    </row>
    <row r="28" spans="1:20" ht="15.75" x14ac:dyDescent="0.25">
      <c r="C28" s="1120"/>
      <c r="D28" s="1115"/>
      <c r="E28" s="1116"/>
      <c r="F28" s="1115"/>
      <c r="G28" s="1116"/>
      <c r="H28" s="1115"/>
      <c r="I28" s="1116"/>
      <c r="J28" s="1110"/>
      <c r="P28" s="1115"/>
      <c r="S28" s="1119"/>
    </row>
    <row r="29" spans="1:20" ht="15.75" x14ac:dyDescent="0.25">
      <c r="C29" s="1120"/>
      <c r="D29" s="1115"/>
      <c r="E29" s="1116"/>
      <c r="F29" s="1115"/>
      <c r="G29" s="1116"/>
      <c r="H29" s="1115"/>
      <c r="I29" s="1116"/>
      <c r="J29" s="1110"/>
      <c r="P29" s="1121"/>
    </row>
    <row r="30" spans="1:20" ht="15.75" x14ac:dyDescent="0.25">
      <c r="C30" s="1120"/>
      <c r="D30" s="1115"/>
      <c r="E30" s="1116"/>
      <c r="F30" s="1115"/>
      <c r="G30" s="1116"/>
      <c r="H30" s="1121"/>
      <c r="I30" s="1116"/>
      <c r="J30" s="1110"/>
      <c r="P30" s="1115"/>
      <c r="S30" s="1110"/>
    </row>
    <row r="31" spans="1:20" ht="15.75" x14ac:dyDescent="0.25">
      <c r="C31" s="1122" t="s">
        <v>722</v>
      </c>
      <c r="D31" s="1115"/>
      <c r="E31" s="1116"/>
      <c r="F31" s="1115"/>
      <c r="G31" s="1116"/>
      <c r="H31" s="1115"/>
      <c r="I31" s="1116"/>
      <c r="J31" s="1110"/>
      <c r="P31" s="1123" t="s">
        <v>100</v>
      </c>
    </row>
    <row r="32" spans="1:20" ht="15.75" x14ac:dyDescent="0.25">
      <c r="C32" s="1112" t="s">
        <v>723</v>
      </c>
      <c r="D32" s="1115"/>
      <c r="E32" s="1116"/>
      <c r="F32" s="1115"/>
      <c r="G32" s="1116"/>
      <c r="H32" s="1123"/>
      <c r="I32" s="1116"/>
      <c r="J32" s="1110"/>
      <c r="P32" s="1124" t="s">
        <v>724</v>
      </c>
    </row>
  </sheetData>
  <mergeCells count="24">
    <mergeCell ref="C16:G16"/>
    <mergeCell ref="F18:P19"/>
    <mergeCell ref="A21:Q21"/>
    <mergeCell ref="R21:T21"/>
    <mergeCell ref="R11:S12"/>
    <mergeCell ref="A12:A15"/>
    <mergeCell ref="B12:B15"/>
    <mergeCell ref="C12:G15"/>
    <mergeCell ref="H12:H15"/>
    <mergeCell ref="I12:I15"/>
    <mergeCell ref="J12:J15"/>
    <mergeCell ref="L12:L15"/>
    <mergeCell ref="R13:R15"/>
    <mergeCell ref="S13:S15"/>
    <mergeCell ref="A1:S1"/>
    <mergeCell ref="A2:S2"/>
    <mergeCell ref="A3:S3"/>
    <mergeCell ref="A11:H11"/>
    <mergeCell ref="I11:L11"/>
    <mergeCell ref="M11:M15"/>
    <mergeCell ref="N11:N15"/>
    <mergeCell ref="O11:O15"/>
    <mergeCell ref="P11:P15"/>
    <mergeCell ref="Q11:Q15"/>
  </mergeCells>
  <dataValidations count="1">
    <dataValidation type="list" allowBlank="1" showInputMessage="1" showErrorMessage="1" error="PILIH DARI DAFTAR"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formula1>KIBA</formula1>
    </dataValidation>
  </dataValidations>
  <pageMargins left="0.7" right="0.7" top="0.75"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LAMP.REKON 1</vt:lpstr>
      <vt:lpstr>BI PKM DEMAK 2</vt:lpstr>
      <vt:lpstr>LAMP.REKON 2....</vt:lpstr>
      <vt:lpstr>BA REKON EKSTERN (2)</vt:lpstr>
      <vt:lpstr>BA REKON INTERN (2)</vt:lpstr>
      <vt:lpstr>Rekap Mut.BMD Lamp. 36</vt:lpstr>
      <vt:lpstr>DAFTAR MUTASI PKM DMK II</vt:lpstr>
      <vt:lpstr>REKAP BI</vt:lpstr>
      <vt:lpstr>KIB A PKM DMK II</vt:lpstr>
      <vt:lpstr>KIB B</vt:lpstr>
      <vt:lpstr>KIB C PKM DMK II</vt:lpstr>
      <vt:lpstr>KIB D PKM DMK II,</vt:lpstr>
      <vt:lpstr>KIB E PKM DMK II</vt:lpstr>
      <vt:lpstr>Kode Rek (2)</vt:lpstr>
      <vt:lpstr>'BA REKON EKSTERN (2)'!Print_Area</vt:lpstr>
      <vt:lpstr>'BA REKON INTERN (2)'!Print_Area</vt:lpstr>
      <vt:lpstr>'Kode Rek (2)'!Print_Area</vt:lpstr>
      <vt:lpstr>'LAMP.REKON 1'!Print_Area</vt:lpstr>
      <vt:lpstr>'REKAP BI'!Print_Area</vt:lpstr>
      <vt:lpstr>'Rekap Mut.BMD Lamp. 36'!Print_Area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TOSHIBA</cp:lastModifiedBy>
  <cp:lastPrinted>2016-01-16T04:34:55Z</cp:lastPrinted>
  <dcterms:created xsi:type="dcterms:W3CDTF">2016-01-15T11:31:18Z</dcterms:created>
  <dcterms:modified xsi:type="dcterms:W3CDTF">2016-03-06T11:17:05Z</dcterms:modified>
</cp:coreProperties>
</file>